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.tkadlcik\OneDrive - Zlínský kraj\Plocha\"/>
    </mc:Choice>
  </mc:AlternateContent>
  <bookViews>
    <workbookView xWindow="0" yWindow="0" windowWidth="19200" windowHeight="10992"/>
  </bookViews>
  <sheets>
    <sheet name="CP-zastupitel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1" l="1"/>
  <c r="AB30" i="1"/>
  <c r="AB25" i="1"/>
  <c r="J39" i="1" l="1"/>
  <c r="J37" i="1"/>
  <c r="X26" i="1" l="1"/>
  <c r="W26" i="1"/>
  <c r="L38" i="1"/>
  <c r="J35" i="1"/>
  <c r="L34" i="1" s="1"/>
  <c r="J33" i="1"/>
  <c r="X25" i="1"/>
  <c r="W25" i="1"/>
  <c r="X24" i="1"/>
  <c r="W24" i="1"/>
  <c r="Y24" i="1" l="1"/>
  <c r="Y26" i="1"/>
  <c r="K36" i="1" s="1"/>
  <c r="L36" i="1" s="1"/>
  <c r="Y25" i="1"/>
  <c r="K32" i="1" s="1"/>
  <c r="L32" i="1" s="1"/>
  <c r="K28" i="1" l="1"/>
  <c r="J31" i="1"/>
  <c r="L30" i="1" s="1"/>
  <c r="J29" i="1"/>
  <c r="L28" i="1" l="1"/>
  <c r="L40" i="1" s="1"/>
</calcChain>
</file>

<file path=xl/comments1.xml><?xml version="1.0" encoding="utf-8"?>
<comments xmlns="http://schemas.openxmlformats.org/spreadsheetml/2006/main">
  <authors>
    <author>Tkadlčík Petr</author>
  </authors>
  <commentList>
    <comment ref="Z24" authorId="0" shapeId="0">
      <text>
        <r>
          <rPr>
            <b/>
            <sz val="9"/>
            <color indexed="81"/>
            <rFont val="Tahoma"/>
            <family val="2"/>
            <charset val="238"/>
          </rPr>
          <t>Tkadlčík Petr:</t>
        </r>
        <r>
          <rPr>
            <sz val="9"/>
            <color indexed="81"/>
            <rFont val="Tahoma"/>
            <family val="2"/>
            <charset val="238"/>
          </rPr>
          <t xml:space="preserve">
sazba za jídlo pro první cestu podle I28</t>
        </r>
      </text>
    </comment>
    <comment ref="AB30" authorId="0" shapeId="0">
      <text>
        <r>
          <rPr>
            <b/>
            <sz val="9"/>
            <color indexed="81"/>
            <rFont val="Tahoma"/>
            <family val="2"/>
            <charset val="238"/>
          </rPr>
          <t>Tkadlčík Petr:</t>
        </r>
        <r>
          <rPr>
            <sz val="9"/>
            <color indexed="81"/>
            <rFont val="Tahoma"/>
            <family val="2"/>
            <charset val="238"/>
          </rPr>
          <t xml:space="preserve">
sazba pro jídlo pro druhou cestu, jen pro cestu mezi dobou trvání od 5:00 až 12:00, ostatní hodnoty bereme z tabulky pro první cestu, protože se shodují. Kdyby nastala změna a vznikly různé varianty i pro ostatní doby trvání cest, je možné doplnit i zde pro druhou cestu další varianty, proto vynechané místo.</t>
        </r>
      </text>
    </comment>
    <comment ref="AB35" authorId="0" shapeId="0">
      <text>
        <r>
          <rPr>
            <b/>
            <sz val="9"/>
            <color indexed="81"/>
            <rFont val="Tahoma"/>
            <family val="2"/>
            <charset val="238"/>
          </rPr>
          <t>Tkadlčík Petr:</t>
        </r>
        <r>
          <rPr>
            <sz val="9"/>
            <color indexed="81"/>
            <rFont val="Tahoma"/>
            <family val="2"/>
            <charset val="238"/>
          </rPr>
          <t xml:space="preserve">
sazba pro jídlo pro třetí cestu, jen pro cestu mezi dobou trvání od 5:00 až 12:00, ostatní hodnoty bereme z tabulky pro první cestu, protože se shodují. Kdyby nastala změna a vznikly různé varianty i pro ostatní doby trvání cest, je možné doplnit i zde pro třetí cestu další varianty, proto vynechané místo.</t>
        </r>
      </text>
    </comment>
  </commentList>
</comments>
</file>

<file path=xl/sharedStrings.xml><?xml version="1.0" encoding="utf-8"?>
<sst xmlns="http://schemas.openxmlformats.org/spreadsheetml/2006/main" count="71" uniqueCount="55">
  <si>
    <t xml:space="preserve">Razítko:                        </t>
  </si>
  <si>
    <t>CESTOVNÍ  PŘÍKAZ</t>
  </si>
  <si>
    <t>Telefon, linka:</t>
  </si>
  <si>
    <t>Příjmení, jméno, titul</t>
  </si>
  <si>
    <t>. . . . . . . . . . . . . . . . . . . . . . . . . . . . . . . . . . . . . . . . . . . . . . .</t>
  </si>
  <si>
    <t>Bydliště</t>
  </si>
  <si>
    <t>. . . . . . . . . . . . . . . . . . . . . . . . . . . . . . . . . . . . . . . . . . . . . . . . . . . . . . . . . .</t>
  </si>
  <si>
    <t>POČÁTEK CESTY</t>
  </si>
  <si>
    <t>MÍSTO JEDNÁNÍ</t>
  </si>
  <si>
    <t>ÚČEL CESTY</t>
  </si>
  <si>
    <t>KONEC CESTY</t>
  </si>
  <si>
    <t>(místo, datum)</t>
  </si>
  <si>
    <t>(místo,datum)</t>
  </si>
  <si>
    <t>Určený dopravní prostředek (u vlastního vozidla typ, SPZ):</t>
  </si>
  <si>
    <t>……………………………………………………….</t>
  </si>
  <si>
    <t>Se způsobem provedení vyúčtování souhlasí:</t>
  </si>
  <si>
    <t>VYÚČTOVÁNÍ JÍZDNÉHO</t>
  </si>
  <si>
    <t>Datum</t>
  </si>
  <si>
    <r>
      <t>Odjezd – Příjezd</t>
    </r>
    <r>
      <rPr>
        <vertAlign val="superscript"/>
        <sz val="10"/>
        <rFont val="Arial CE"/>
        <family val="2"/>
        <charset val="238"/>
      </rPr>
      <t xml:space="preserve"> 1)</t>
    </r>
  </si>
  <si>
    <t>Použitý dopravní prostř.  2)</t>
  </si>
  <si>
    <t>Ujeté km 3)</t>
  </si>
  <si>
    <t>Sazba za 1 km</t>
  </si>
  <si>
    <t>Celkem</t>
  </si>
  <si>
    <t>Místo jednání podtrhněte</t>
  </si>
  <si>
    <t>hod.</t>
  </si>
  <si>
    <t>Jízdné</t>
  </si>
  <si>
    <t>Kč</t>
  </si>
  <si>
    <t xml:space="preserve"> Odjezd</t>
  </si>
  <si>
    <t xml:space="preserve"> Příjezd</t>
  </si>
  <si>
    <r>
      <t xml:space="preserve">O – </t>
    </r>
    <r>
      <rPr>
        <sz val="8"/>
        <rFont val="Arial"/>
        <family val="2"/>
        <charset val="238"/>
      </rPr>
      <t>osobní vlak</t>
    </r>
  </si>
  <si>
    <r>
      <t xml:space="preserve">AUS – </t>
    </r>
    <r>
      <rPr>
        <sz val="8"/>
        <rFont val="Arial"/>
        <family val="2"/>
        <charset val="238"/>
      </rPr>
      <t>auto služební</t>
    </r>
  </si>
  <si>
    <r>
      <t>R</t>
    </r>
    <r>
      <rPr>
        <sz val="8"/>
        <rFont val="Arial CE"/>
        <family val="2"/>
        <charset val="238"/>
      </rPr>
      <t xml:space="preserve"> – rychlík</t>
    </r>
  </si>
  <si>
    <r>
      <t xml:space="preserve">AUV – </t>
    </r>
    <r>
      <rPr>
        <sz val="8"/>
        <rFont val="Arial CE"/>
        <family val="2"/>
        <charset val="238"/>
      </rPr>
      <t>auto vlastní</t>
    </r>
  </si>
  <si>
    <r>
      <t xml:space="preserve">A – </t>
    </r>
    <r>
      <rPr>
        <sz val="8"/>
        <rFont val="Arial CE"/>
        <family val="2"/>
        <charset val="238"/>
      </rPr>
      <t>autobus</t>
    </r>
  </si>
  <si>
    <r>
      <t xml:space="preserve">MOS – </t>
    </r>
    <r>
      <rPr>
        <sz val="8"/>
        <rFont val="Arial CE"/>
        <family val="2"/>
        <charset val="238"/>
      </rPr>
      <t>moto služební</t>
    </r>
  </si>
  <si>
    <t>Prohlašuji, že jsem všechny údaje vyplnil úplně a správně a že použité vozidlo je havarijně pojištěno.</t>
  </si>
  <si>
    <r>
      <t>1)</t>
    </r>
    <r>
      <rPr>
        <sz val="8"/>
        <rFont val="Arial CE"/>
        <family val="2"/>
        <charset val="238"/>
      </rPr>
      <t xml:space="preserve">  Dobu odjezdu a příjezdu vyplňujte podle jízdního řádu</t>
    </r>
  </si>
  <si>
    <r>
      <t>2)</t>
    </r>
    <r>
      <rPr>
        <sz val="8"/>
        <rFont val="Arial CE"/>
        <family val="2"/>
        <charset val="238"/>
      </rPr>
      <t xml:space="preserve">  Uvádějte ve zkratce</t>
    </r>
  </si>
  <si>
    <r>
      <t>3)</t>
    </r>
    <r>
      <rPr>
        <sz val="8"/>
        <rFont val="Arial CE"/>
        <family val="2"/>
        <charset val="238"/>
      </rPr>
      <t xml:space="preserve">  Počet km uvádějte jen při použití vlastního dopravního prostředku</t>
    </r>
  </si>
  <si>
    <t>Datum a podpis schvalovatele pracovní cesty</t>
  </si>
  <si>
    <t>Datum a podpis oprávněného zaměstnance - příkazce operace</t>
  </si>
  <si>
    <t>Stravné a ostatní náhrady</t>
  </si>
  <si>
    <t>Datum a podpis</t>
  </si>
  <si>
    <t>časy seznam pro výběrové pole</t>
  </si>
  <si>
    <t>Odjezd</t>
  </si>
  <si>
    <t>Příjezd</t>
  </si>
  <si>
    <t>Rozdíl</t>
  </si>
  <si>
    <t>Sazby jídel</t>
  </si>
  <si>
    <t>Seznam stravné</t>
  </si>
  <si>
    <t>Varianta bez jídla</t>
  </si>
  <si>
    <t>Varianta s jídlem</t>
  </si>
  <si>
    <t>nelze_urcit</t>
  </si>
  <si>
    <t>Poskytnuté teplé jídlo</t>
  </si>
  <si>
    <t>Stravné</t>
  </si>
  <si>
    <t>Bez jídla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</si>
</sst>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\ m/\ yyyy"/>
    <numFmt numFmtId="165" formatCode="h:mm;@"/>
    <numFmt numFmtId="166" formatCode="d/m"/>
    <numFmt numFmtId="167" formatCode="d/m/&quot;1999&quot;"/>
  </numFmts>
  <fonts count="23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8"/>
      <name val="Impact"/>
      <family val="2"/>
      <charset val="238"/>
    </font>
    <font>
      <sz val="18"/>
      <name val="Impact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14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Arial CE"/>
      <family val="2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i/>
      <sz val="12"/>
      <name val="Times New Roman CE"/>
      <charset val="238"/>
    </font>
    <font>
      <sz val="8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gray125">
        <bgColor indexed="41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5" fillId="0" borderId="12" xfId="0" applyFont="1" applyBorder="1" applyAlignment="1" applyProtection="1">
      <alignment horizontal="left" indent="1"/>
      <protection locked="0"/>
    </xf>
    <xf numFmtId="2" fontId="11" fillId="0" borderId="12" xfId="0" applyNumberFormat="1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left"/>
      <protection locked="0"/>
    </xf>
    <xf numFmtId="1" fontId="10" fillId="0" borderId="0" xfId="0" applyNumberFormat="1" applyFont="1" applyBorder="1" applyAlignment="1" applyProtection="1">
      <alignment horizontal="left"/>
      <protection locked="0"/>
    </xf>
    <xf numFmtId="4" fontId="14" fillId="0" borderId="34" xfId="0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left" vertical="top" indent="2"/>
      <protection locked="0"/>
    </xf>
    <xf numFmtId="0" fontId="5" fillId="0" borderId="15" xfId="0" applyFont="1" applyBorder="1" applyAlignment="1" applyProtection="1">
      <alignment horizontal="left" vertical="top" indent="2"/>
      <protection locked="0"/>
    </xf>
    <xf numFmtId="0" fontId="5" fillId="0" borderId="6" xfId="0" applyFont="1" applyBorder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20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4" fontId="14" fillId="0" borderId="34" xfId="0" applyNumberFormat="1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vertical="center"/>
      <protection locked="0"/>
    </xf>
    <xf numFmtId="166" fontId="14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protection locked="0"/>
    </xf>
    <xf numFmtId="0" fontId="14" fillId="0" borderId="15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indent="1"/>
      <protection locked="0"/>
    </xf>
    <xf numFmtId="0" fontId="5" fillId="0" borderId="0" xfId="0" applyFont="1" applyProtection="1">
      <protection locked="0"/>
    </xf>
    <xf numFmtId="0" fontId="16" fillId="0" borderId="0" xfId="0" applyFont="1" applyBorder="1" applyAlignment="1" applyProtection="1">
      <alignment horizontal="left" indent="1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167" fontId="10" fillId="0" borderId="0" xfId="0" applyNumberFormat="1" applyFont="1" applyBorder="1" applyAlignment="1" applyProtection="1">
      <alignment horizontal="left" indent="2"/>
      <protection locked="0"/>
    </xf>
    <xf numFmtId="0" fontId="0" fillId="0" borderId="0" xfId="0" applyAlignment="1" applyProtection="1">
      <protection locked="0"/>
    </xf>
    <xf numFmtId="0" fontId="13" fillId="0" borderId="0" xfId="0" applyFont="1" applyAlignment="1" applyProtection="1">
      <alignment horizontal="left" indent="1"/>
      <protection locked="0"/>
    </xf>
    <xf numFmtId="4" fontId="14" fillId="0" borderId="51" xfId="0" applyNumberFormat="1" applyFont="1" applyBorder="1" applyAlignment="1" applyProtection="1">
      <alignment horizontal="center" vertical="center"/>
    </xf>
    <xf numFmtId="2" fontId="14" fillId="0" borderId="3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left" vertical="center" indent="1"/>
      <protection locked="0"/>
    </xf>
    <xf numFmtId="164" fontId="10" fillId="0" borderId="0" xfId="0" applyNumberFormat="1" applyFont="1" applyBorder="1" applyAlignment="1" applyProtection="1">
      <alignment horizontal="right"/>
      <protection locked="0"/>
    </xf>
    <xf numFmtId="165" fontId="14" fillId="3" borderId="3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center" indent="2"/>
      <protection locked="0"/>
    </xf>
    <xf numFmtId="0" fontId="14" fillId="0" borderId="0" xfId="0" applyFont="1" applyBorder="1" applyAlignment="1" applyProtection="1">
      <alignment vertical="center"/>
      <protection locked="0"/>
    </xf>
    <xf numFmtId="20" fontId="0" fillId="0" borderId="1" xfId="0" applyNumberFormat="1" applyBorder="1" applyProtection="1">
      <protection locked="0"/>
    </xf>
    <xf numFmtId="20" fontId="0" fillId="0" borderId="3" xfId="0" applyNumberFormat="1" applyBorder="1" applyProtection="1">
      <protection locked="0"/>
    </xf>
    <xf numFmtId="0" fontId="0" fillId="0" borderId="5" xfId="0" applyBorder="1" applyProtection="1">
      <protection locked="0"/>
    </xf>
    <xf numFmtId="20" fontId="0" fillId="0" borderId="6" xfId="0" applyNumberFormat="1" applyBorder="1" applyProtection="1">
      <protection locked="0"/>
    </xf>
    <xf numFmtId="20" fontId="0" fillId="0" borderId="0" xfId="0" applyNumberFormat="1" applyBorder="1" applyProtection="1">
      <protection locked="0"/>
    </xf>
    <xf numFmtId="0" fontId="0" fillId="0" borderId="15" xfId="0" applyBorder="1" applyProtection="1">
      <protection locked="0"/>
    </xf>
    <xf numFmtId="20" fontId="0" fillId="0" borderId="16" xfId="0" applyNumberFormat="1" applyBorder="1" applyProtection="1">
      <protection locked="0"/>
    </xf>
    <xf numFmtId="46" fontId="0" fillId="0" borderId="19" xfId="0" applyNumberFormat="1" applyBorder="1" applyProtection="1">
      <protection locked="0"/>
    </xf>
    <xf numFmtId="0" fontId="14" fillId="0" borderId="0" xfId="0" applyFont="1" applyBorder="1" applyAlignment="1" applyProtection="1">
      <alignment horizontal="left" indent="1"/>
      <protection locked="0"/>
    </xf>
    <xf numFmtId="0" fontId="0" fillId="0" borderId="0" xfId="0" applyBorder="1" applyAlignment="1" applyProtection="1">
      <protection locked="0"/>
    </xf>
    <xf numFmtId="46" fontId="0" fillId="0" borderId="0" xfId="0" applyNumberFormat="1" applyBorder="1" applyProtection="1">
      <protection locked="0"/>
    </xf>
    <xf numFmtId="3" fontId="15" fillId="0" borderId="41" xfId="0" applyNumberFormat="1" applyFont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locked="0"/>
    </xf>
    <xf numFmtId="3" fontId="15" fillId="0" borderId="5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left" vertical="center" indent="2"/>
      <protection locked="0"/>
    </xf>
    <xf numFmtId="0" fontId="15" fillId="0" borderId="6" xfId="0" applyFont="1" applyBorder="1" applyAlignment="1" applyProtection="1">
      <alignment horizontal="left" vertical="center" indent="1"/>
      <protection locked="0"/>
    </xf>
    <xf numFmtId="0" fontId="14" fillId="0" borderId="0" xfId="0" applyFont="1" applyBorder="1" applyAlignment="1" applyProtection="1">
      <alignment horizontal="left" vertical="center" indent="1"/>
      <protection locked="0"/>
    </xf>
    <xf numFmtId="0" fontId="14" fillId="0" borderId="16" xfId="0" applyFont="1" applyBorder="1" applyAlignment="1" applyProtection="1">
      <alignment horizontal="left" vertical="center" indent="1"/>
      <protection locked="0"/>
    </xf>
    <xf numFmtId="0" fontId="14" fillId="0" borderId="19" xfId="0" applyFont="1" applyBorder="1" applyAlignment="1" applyProtection="1">
      <alignment horizontal="left" vertical="center" indent="1"/>
      <protection locked="0"/>
    </xf>
    <xf numFmtId="4" fontId="14" fillId="0" borderId="30" xfId="0" applyNumberFormat="1" applyFont="1" applyBorder="1" applyAlignment="1" applyProtection="1">
      <alignment horizontal="center" vertical="center"/>
    </xf>
    <xf numFmtId="0" fontId="14" fillId="0" borderId="53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164" fontId="10" fillId="0" borderId="0" xfId="0" applyNumberFormat="1" applyFont="1" applyBorder="1" applyAlignment="1" applyProtection="1">
      <alignment horizontal="right"/>
      <protection locked="0"/>
    </xf>
    <xf numFmtId="0" fontId="5" fillId="0" borderId="54" xfId="0" applyFont="1" applyBorder="1" applyAlignment="1" applyProtection="1">
      <alignment horizontal="center" vertical="top"/>
      <protection locked="0"/>
    </xf>
    <xf numFmtId="0" fontId="0" fillId="0" borderId="54" xfId="0" applyBorder="1" applyProtection="1">
      <protection locked="0"/>
    </xf>
    <xf numFmtId="164" fontId="15" fillId="0" borderId="39" xfId="0" applyNumberFormat="1" applyFont="1" applyBorder="1" applyAlignment="1" applyProtection="1">
      <alignment horizontal="center" vertical="center"/>
      <protection locked="0"/>
    </xf>
    <xf numFmtId="164" fontId="15" fillId="0" borderId="46" xfId="0" applyNumberFormat="1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left" vertical="center" wrapText="1" indent="2"/>
      <protection locked="0"/>
    </xf>
    <xf numFmtId="0" fontId="14" fillId="0" borderId="38" xfId="0" applyFont="1" applyBorder="1" applyAlignment="1" applyProtection="1">
      <alignment horizontal="left" vertical="center" wrapText="1" indent="2"/>
      <protection locked="0"/>
    </xf>
    <xf numFmtId="0" fontId="14" fillId="0" borderId="32" xfId="0" applyFont="1" applyBorder="1" applyAlignment="1" applyProtection="1">
      <alignment horizontal="left" vertical="center" wrapText="1" indent="2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3" fontId="14" fillId="0" borderId="41" xfId="0" applyNumberFormat="1" applyFont="1" applyBorder="1" applyAlignment="1" applyProtection="1">
      <alignment horizontal="center" vertical="center"/>
      <protection locked="0"/>
    </xf>
    <xf numFmtId="3" fontId="14" fillId="0" borderId="50" xfId="0" applyNumberFormat="1" applyFont="1" applyBorder="1" applyAlignment="1" applyProtection="1">
      <alignment horizontal="center" vertical="center"/>
      <protection locked="0"/>
    </xf>
    <xf numFmtId="4" fontId="14" fillId="0" borderId="42" xfId="0" applyNumberFormat="1" applyFont="1" applyBorder="1" applyAlignment="1" applyProtection="1">
      <alignment horizontal="center" vertical="center"/>
      <protection locked="0"/>
    </xf>
    <xf numFmtId="4" fontId="14" fillId="0" borderId="52" xfId="0" applyNumberFormat="1" applyFont="1" applyBorder="1" applyAlignment="1" applyProtection="1">
      <alignment horizontal="center" vertical="center"/>
      <protection locked="0"/>
    </xf>
    <xf numFmtId="4" fontId="14" fillId="0" borderId="43" xfId="0" applyNumberFormat="1" applyFont="1" applyBorder="1" applyAlignment="1" applyProtection="1">
      <alignment horizontal="center" vertical="center"/>
    </xf>
    <xf numFmtId="4" fontId="14" fillId="0" borderId="45" xfId="0" applyNumberFormat="1" applyFont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left" vertical="center" wrapText="1" indent="2"/>
      <protection locked="0"/>
    </xf>
    <xf numFmtId="0" fontId="14" fillId="0" borderId="47" xfId="0" applyFont="1" applyBorder="1" applyAlignment="1" applyProtection="1">
      <alignment horizontal="left" vertical="center" wrapText="1" indent="2"/>
      <protection locked="0"/>
    </xf>
    <xf numFmtId="0" fontId="14" fillId="0" borderId="49" xfId="0" applyFont="1" applyBorder="1" applyAlignment="1" applyProtection="1">
      <alignment horizontal="left" vertical="center" wrapText="1" indent="2"/>
      <protection locked="0"/>
    </xf>
    <xf numFmtId="164" fontId="15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3" fontId="14" fillId="0" borderId="33" xfId="0" applyNumberFormat="1" applyFont="1" applyBorder="1" applyAlignment="1" applyProtection="1">
      <alignment horizontal="center" vertical="center"/>
      <protection locked="0"/>
    </xf>
    <xf numFmtId="4" fontId="14" fillId="0" borderId="42" xfId="0" applyNumberFormat="1" applyFont="1" applyBorder="1" applyAlignment="1" applyProtection="1">
      <alignment horizontal="center" vertical="center"/>
    </xf>
    <xf numFmtId="4" fontId="14" fillId="0" borderId="44" xfId="0" applyNumberFormat="1" applyFont="1" applyBorder="1" applyAlignment="1" applyProtection="1">
      <alignment horizontal="center" vertical="center"/>
    </xf>
    <xf numFmtId="4" fontId="14" fillId="0" borderId="44" xfId="0" applyNumberFormat="1" applyFont="1" applyBorder="1" applyAlignment="1" applyProtection="1">
      <alignment horizontal="center" vertical="center"/>
      <protection locked="0"/>
    </xf>
    <xf numFmtId="3" fontId="15" fillId="0" borderId="41" xfId="0" applyNumberFormat="1" applyFont="1" applyBorder="1" applyAlignment="1" applyProtection="1">
      <alignment horizontal="center" vertical="center" wrapText="1"/>
      <protection locked="0"/>
    </xf>
    <xf numFmtId="3" fontId="15" fillId="0" borderId="33" xfId="0" applyNumberFormat="1" applyFont="1" applyBorder="1" applyAlignment="1" applyProtection="1">
      <alignment horizontal="center" vertical="center" wrapText="1"/>
      <protection locked="0"/>
    </xf>
    <xf numFmtId="0" fontId="20" fillId="0" borderId="33" xfId="0" applyFont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protection locked="0"/>
    </xf>
    <xf numFmtId="0" fontId="5" fillId="0" borderId="19" xfId="0" applyFont="1" applyBorder="1" applyAlignment="1" applyProtection="1">
      <protection locked="0"/>
    </xf>
    <xf numFmtId="0" fontId="5" fillId="0" borderId="19" xfId="0" applyFont="1" applyBorder="1" applyAlignment="1" applyProtection="1">
      <alignment horizontal="center" vertical="top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protection locked="0"/>
    </xf>
    <xf numFmtId="0" fontId="12" fillId="0" borderId="15" xfId="0" applyFont="1" applyBorder="1" applyAlignment="1" applyProtection="1"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0" fontId="5" fillId="0" borderId="20" xfId="0" applyFont="1" applyBorder="1" applyAlignment="1" applyProtection="1">
      <alignment horizontal="center" vertical="top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left" indent="1"/>
      <protection locked="0"/>
    </xf>
    <xf numFmtId="0" fontId="10" fillId="0" borderId="5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164" fontId="5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15" xfId="0" applyBorder="1" applyAlignment="1" applyProtection="1">
      <protection locked="0"/>
    </xf>
    <xf numFmtId="14" fontId="9" fillId="0" borderId="6" xfId="0" applyNumberFormat="1" applyFont="1" applyBorder="1" applyAlignment="1" applyProtection="1">
      <alignment horizontal="center"/>
      <protection locked="0"/>
    </xf>
    <xf numFmtId="14" fontId="9" fillId="0" borderId="14" xfId="0" applyNumberFormat="1" applyFont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 vertical="top"/>
      <protection locked="0"/>
    </xf>
    <xf numFmtId="0" fontId="5" fillId="2" borderId="22" xfId="0" applyFont="1" applyFill="1" applyBorder="1" applyAlignment="1" applyProtection="1">
      <alignment horizontal="center" vertical="top"/>
      <protection locked="0"/>
    </xf>
    <xf numFmtId="0" fontId="5" fillId="2" borderId="8" xfId="0" applyFont="1" applyFill="1" applyBorder="1" applyAlignment="1" applyProtection="1">
      <protection locked="0"/>
    </xf>
    <xf numFmtId="0" fontId="5" fillId="2" borderId="9" xfId="0" applyFont="1" applyFill="1" applyBorder="1" applyAlignment="1" applyProtection="1">
      <protection locked="0"/>
    </xf>
    <xf numFmtId="0" fontId="5" fillId="2" borderId="22" xfId="0" applyFont="1" applyFill="1" applyBorder="1" applyAlignment="1" applyProtection="1">
      <protection locked="0"/>
    </xf>
    <xf numFmtId="0" fontId="5" fillId="2" borderId="8" xfId="0" applyFont="1" applyFill="1" applyBorder="1" applyAlignment="1" applyProtection="1">
      <alignment horizontal="center" vertical="top"/>
      <protection locked="0"/>
    </xf>
    <xf numFmtId="0" fontId="5" fillId="2" borderId="9" xfId="0" applyFont="1" applyFill="1" applyBorder="1" applyAlignment="1" applyProtection="1">
      <alignment horizontal="center" vertical="top"/>
      <protection locked="0"/>
    </xf>
    <xf numFmtId="0" fontId="5" fillId="2" borderId="10" xfId="0" applyFont="1" applyFill="1" applyBorder="1" applyAlignment="1" applyProtection="1">
      <alignment horizontal="center" vertical="top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locked="0"/>
    </xf>
    <xf numFmtId="0" fontId="8" fillId="0" borderId="19" xfId="0" applyFont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12" xfId="0" applyFont="1" applyBorder="1" applyAlignment="1" applyProtection="1">
      <alignment horizontal="left" vertical="center" indent="1"/>
      <protection locked="0"/>
    </xf>
    <xf numFmtId="0" fontId="5" fillId="0" borderId="14" xfId="0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protection locked="0"/>
    </xf>
    <xf numFmtId="0" fontId="5" fillId="0" borderId="18" xfId="0" applyFont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indent="1"/>
      <protection locked="0"/>
    </xf>
    <xf numFmtId="0" fontId="6" fillId="0" borderId="12" xfId="0" applyFont="1" applyBorder="1" applyAlignment="1" applyProtection="1">
      <alignment horizontal="left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6" fillId="0" borderId="0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7" fillId="0" borderId="0" xfId="0" applyFont="1" applyBorder="1" applyAlignment="1" applyProtection="1">
      <alignment horizontal="left" wrapText="1" indent="1"/>
      <protection locked="0"/>
    </xf>
    <xf numFmtId="0" fontId="7" fillId="0" borderId="0" xfId="0" applyFont="1" applyBorder="1" applyAlignment="1" applyProtection="1">
      <alignment horizontal="left" indent="1"/>
      <protection locked="0"/>
    </xf>
    <xf numFmtId="0" fontId="4" fillId="0" borderId="19" xfId="0" applyFont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15"/>
  <sheetViews>
    <sheetView tabSelected="1" workbookViewId="0">
      <selection sqref="A1:B7"/>
    </sheetView>
  </sheetViews>
  <sheetFormatPr defaultColWidth="8.88671875" defaultRowHeight="13.2" x14ac:dyDescent="0.25"/>
  <cols>
    <col min="1" max="2" width="13.33203125" style="6" customWidth="1"/>
    <col min="3" max="5" width="8.33203125" style="6" customWidth="1"/>
    <col min="6" max="6" width="7.88671875" style="6" customWidth="1"/>
    <col min="7" max="8" width="7.33203125" style="6" customWidth="1"/>
    <col min="9" max="9" width="12.33203125" style="6" customWidth="1"/>
    <col min="10" max="10" width="9.6640625" style="6" customWidth="1"/>
    <col min="11" max="11" width="10.6640625" style="6" customWidth="1"/>
    <col min="12" max="12" width="14.5546875" style="6" customWidth="1"/>
    <col min="13" max="14" width="8.88671875" style="6"/>
    <col min="15" max="15" width="13.88671875" style="6" customWidth="1"/>
    <col min="16" max="17" width="8.88671875" style="6"/>
    <col min="18" max="18" width="8.5546875" style="6" customWidth="1"/>
    <col min="19" max="27" width="8.88671875" style="6" hidden="1" customWidth="1"/>
    <col min="28" max="28" width="16.33203125" style="6" hidden="1" customWidth="1"/>
    <col min="29" max="29" width="8.88671875" style="6" hidden="1" customWidth="1"/>
    <col min="30" max="30" width="14.5546875" style="6" hidden="1" customWidth="1"/>
    <col min="31" max="31" width="15.109375" style="6" hidden="1" customWidth="1"/>
    <col min="32" max="16384" width="8.88671875" style="6"/>
  </cols>
  <sheetData>
    <row r="1" spans="1:12" ht="15" customHeight="1" x14ac:dyDescent="0.25">
      <c r="A1" s="195" t="s">
        <v>0</v>
      </c>
      <c r="B1" s="196"/>
      <c r="C1" s="213" t="s">
        <v>1</v>
      </c>
      <c r="D1" s="214"/>
      <c r="E1" s="214"/>
      <c r="F1" s="214"/>
      <c r="G1" s="214"/>
      <c r="H1" s="214"/>
      <c r="I1" s="215"/>
      <c r="J1" s="201" t="s">
        <v>2</v>
      </c>
      <c r="K1" s="202"/>
      <c r="L1" s="205"/>
    </row>
    <row r="2" spans="1:12" ht="15" customHeight="1" x14ac:dyDescent="0.25">
      <c r="A2" s="197"/>
      <c r="B2" s="198"/>
      <c r="C2" s="216"/>
      <c r="D2" s="217"/>
      <c r="E2" s="217"/>
      <c r="F2" s="217"/>
      <c r="G2" s="217"/>
      <c r="H2" s="217"/>
      <c r="I2" s="218"/>
      <c r="J2" s="203"/>
      <c r="K2" s="204"/>
      <c r="L2" s="206"/>
    </row>
    <row r="3" spans="1:12" ht="15" customHeight="1" x14ac:dyDescent="0.25">
      <c r="A3" s="197"/>
      <c r="B3" s="198"/>
      <c r="C3" s="207" t="s">
        <v>3</v>
      </c>
      <c r="D3" s="208"/>
      <c r="E3" s="219"/>
      <c r="F3" s="220"/>
      <c r="G3" s="220"/>
      <c r="H3" s="220"/>
      <c r="I3" s="221"/>
      <c r="J3" s="7"/>
      <c r="K3" s="7"/>
      <c r="L3" s="8"/>
    </row>
    <row r="4" spans="1:12" ht="9.9" customHeight="1" x14ac:dyDescent="0.25">
      <c r="A4" s="197"/>
      <c r="B4" s="198"/>
      <c r="C4" s="209"/>
      <c r="D4" s="210"/>
      <c r="E4" s="222"/>
      <c r="F4" s="222"/>
      <c r="G4" s="222"/>
      <c r="H4" s="222"/>
      <c r="I4" s="223"/>
      <c r="J4" s="211"/>
      <c r="K4" s="211"/>
      <c r="L4" s="163"/>
    </row>
    <row r="5" spans="1:12" ht="6" customHeight="1" x14ac:dyDescent="0.25">
      <c r="A5" s="197"/>
      <c r="B5" s="198"/>
      <c r="C5" s="209"/>
      <c r="D5" s="210"/>
      <c r="E5" s="187" t="s">
        <v>4</v>
      </c>
      <c r="F5" s="187"/>
      <c r="G5" s="187"/>
      <c r="H5" s="187"/>
      <c r="I5" s="162"/>
      <c r="J5" s="211"/>
      <c r="K5" s="211"/>
      <c r="L5" s="163"/>
    </row>
    <row r="6" spans="1:12" ht="15" customHeight="1" x14ac:dyDescent="0.35">
      <c r="A6" s="197"/>
      <c r="B6" s="198"/>
      <c r="C6" s="209" t="s">
        <v>5</v>
      </c>
      <c r="D6" s="224"/>
      <c r="E6" s="225"/>
      <c r="F6" s="225"/>
      <c r="G6" s="225"/>
      <c r="H6" s="225"/>
      <c r="I6" s="223"/>
      <c r="J6" s="187"/>
      <c r="K6" s="187"/>
      <c r="L6" s="163"/>
    </row>
    <row r="7" spans="1:12" ht="6" customHeight="1" thickBot="1" x14ac:dyDescent="0.3">
      <c r="A7" s="199"/>
      <c r="B7" s="200"/>
      <c r="C7" s="212"/>
      <c r="D7" s="226" t="s">
        <v>6</v>
      </c>
      <c r="E7" s="188"/>
      <c r="F7" s="188"/>
      <c r="G7" s="188"/>
      <c r="H7" s="188"/>
      <c r="I7" s="227"/>
      <c r="J7" s="188"/>
      <c r="K7" s="188"/>
      <c r="L7" s="189"/>
    </row>
    <row r="8" spans="1:12" ht="15" customHeight="1" x14ac:dyDescent="0.25">
      <c r="A8" s="190" t="s">
        <v>7</v>
      </c>
      <c r="B8" s="191"/>
      <c r="C8" s="192" t="s">
        <v>8</v>
      </c>
      <c r="D8" s="193"/>
      <c r="E8" s="191"/>
      <c r="F8" s="179" t="s">
        <v>9</v>
      </c>
      <c r="G8" s="180"/>
      <c r="H8" s="180"/>
      <c r="I8" s="181"/>
      <c r="J8" s="192" t="s">
        <v>10</v>
      </c>
      <c r="K8" s="193"/>
      <c r="L8" s="194"/>
    </row>
    <row r="9" spans="1:12" ht="15" customHeight="1" x14ac:dyDescent="0.25">
      <c r="A9" s="166" t="s">
        <v>11</v>
      </c>
      <c r="B9" s="167"/>
      <c r="C9" s="168"/>
      <c r="D9" s="169"/>
      <c r="E9" s="170"/>
      <c r="F9" s="182"/>
      <c r="G9" s="183"/>
      <c r="H9" s="183"/>
      <c r="I9" s="184"/>
      <c r="J9" s="171" t="s">
        <v>12</v>
      </c>
      <c r="K9" s="172"/>
      <c r="L9" s="173"/>
    </row>
    <row r="10" spans="1:12" ht="15.9" customHeight="1" x14ac:dyDescent="0.25">
      <c r="A10" s="174"/>
      <c r="B10" s="175"/>
      <c r="C10" s="176"/>
      <c r="D10" s="177"/>
      <c r="E10" s="175"/>
      <c r="F10" s="176"/>
      <c r="G10" s="177"/>
      <c r="H10" s="177"/>
      <c r="I10" s="185"/>
      <c r="J10" s="176"/>
      <c r="K10" s="177"/>
      <c r="L10" s="178"/>
    </row>
    <row r="11" spans="1:12" ht="15.9" customHeight="1" x14ac:dyDescent="0.25">
      <c r="A11" s="140"/>
      <c r="B11" s="141"/>
      <c r="C11" s="142"/>
      <c r="D11" s="143"/>
      <c r="E11" s="141"/>
      <c r="F11" s="142"/>
      <c r="G11" s="143"/>
      <c r="H11" s="143"/>
      <c r="I11" s="186"/>
      <c r="J11" s="142"/>
      <c r="K11" s="143"/>
      <c r="L11" s="144"/>
    </row>
    <row r="12" spans="1:12" ht="15.9" customHeight="1" x14ac:dyDescent="0.25">
      <c r="A12" s="164"/>
      <c r="B12" s="141"/>
      <c r="C12" s="142"/>
      <c r="D12" s="143"/>
      <c r="E12" s="141"/>
      <c r="F12" s="142"/>
      <c r="G12" s="143"/>
      <c r="H12" s="143"/>
      <c r="I12" s="186"/>
      <c r="J12" s="165"/>
      <c r="K12" s="143"/>
      <c r="L12" s="144"/>
    </row>
    <row r="13" spans="1:12" ht="15.9" customHeight="1" thickBot="1" x14ac:dyDescent="0.3">
      <c r="A13" s="140"/>
      <c r="B13" s="141"/>
      <c r="C13" s="142"/>
      <c r="D13" s="143"/>
      <c r="E13" s="141"/>
      <c r="F13" s="151"/>
      <c r="G13" s="152"/>
      <c r="H13" s="152"/>
      <c r="I13" s="153"/>
      <c r="J13" s="142"/>
      <c r="K13" s="143"/>
      <c r="L13" s="144"/>
    </row>
    <row r="14" spans="1:12" ht="15" customHeight="1" x14ac:dyDescent="0.25">
      <c r="A14" s="9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6"/>
    </row>
    <row r="15" spans="1:12" ht="27" customHeight="1" x14ac:dyDescent="0.25">
      <c r="A15" s="156" t="s">
        <v>13</v>
      </c>
      <c r="B15" s="157"/>
      <c r="C15" s="157"/>
      <c r="D15" s="157"/>
      <c r="E15" s="154"/>
      <c r="F15" s="155"/>
      <c r="G15" s="155"/>
      <c r="H15" s="155"/>
      <c r="I15" s="155"/>
      <c r="J15" s="1"/>
      <c r="K15" s="2"/>
      <c r="L15" s="3"/>
    </row>
    <row r="16" spans="1:12" ht="15" customHeight="1" x14ac:dyDescent="0.25">
      <c r="A16" s="147"/>
      <c r="B16" s="148"/>
      <c r="C16" s="149"/>
      <c r="D16" s="148"/>
      <c r="E16" s="148"/>
      <c r="F16" s="148"/>
      <c r="G16" s="148"/>
      <c r="H16" s="148"/>
      <c r="I16" s="148"/>
      <c r="J16" s="148"/>
      <c r="K16" s="148"/>
      <c r="L16" s="150"/>
    </row>
    <row r="17" spans="1:31" ht="30" customHeight="1" x14ac:dyDescent="0.25">
      <c r="A17" s="10"/>
      <c r="B17" s="11"/>
      <c r="C17" s="11"/>
      <c r="D17" s="11"/>
      <c r="E17" s="11"/>
      <c r="F17" s="12"/>
      <c r="G17" s="158"/>
      <c r="H17" s="159"/>
      <c r="I17" s="159"/>
      <c r="J17" s="159"/>
      <c r="K17" s="159"/>
      <c r="L17" s="160"/>
    </row>
    <row r="18" spans="1:31" ht="5.25" customHeight="1" x14ac:dyDescent="0.25">
      <c r="A18" s="134"/>
      <c r="B18" s="135"/>
      <c r="C18" s="11"/>
      <c r="D18" s="11"/>
      <c r="E18" s="11"/>
      <c r="F18" s="11"/>
      <c r="G18" s="136" t="s">
        <v>14</v>
      </c>
      <c r="H18" s="136"/>
      <c r="I18" s="136"/>
      <c r="J18" s="136"/>
      <c r="K18" s="136"/>
      <c r="L18" s="137"/>
    </row>
    <row r="19" spans="1:31" ht="20.100000000000001" customHeight="1" thickBot="1" x14ac:dyDescent="0.3">
      <c r="A19" s="138"/>
      <c r="B19" s="117"/>
      <c r="C19" s="13"/>
      <c r="D19" s="13"/>
      <c r="E19" s="13"/>
      <c r="F19" s="13"/>
      <c r="G19" s="117" t="s">
        <v>39</v>
      </c>
      <c r="H19" s="117"/>
      <c r="I19" s="117"/>
      <c r="J19" s="117"/>
      <c r="K19" s="117"/>
      <c r="L19" s="139"/>
    </row>
    <row r="20" spans="1:31" ht="20.100000000000001" customHeight="1" x14ac:dyDescent="0.25">
      <c r="A20" s="14"/>
      <c r="B20" s="15"/>
      <c r="C20" s="11"/>
      <c r="D20" s="11"/>
      <c r="E20" s="11"/>
      <c r="F20" s="11"/>
      <c r="G20" s="16"/>
      <c r="H20" s="16"/>
      <c r="I20" s="16"/>
      <c r="J20" s="16"/>
      <c r="K20" s="16"/>
      <c r="L20" s="17"/>
    </row>
    <row r="21" spans="1:31" ht="25.5" customHeight="1" x14ac:dyDescent="0.25">
      <c r="A21" s="18" t="s">
        <v>15</v>
      </c>
      <c r="B21" s="19"/>
      <c r="C21" s="11"/>
      <c r="D21" s="11"/>
      <c r="E21" s="11"/>
      <c r="F21" s="11"/>
      <c r="G21" s="161"/>
      <c r="H21" s="162"/>
      <c r="I21" s="162"/>
      <c r="J21" s="162"/>
      <c r="K21" s="162"/>
      <c r="L21" s="163"/>
    </row>
    <row r="22" spans="1:31" ht="6" customHeight="1" x14ac:dyDescent="0.25">
      <c r="A22" s="18"/>
      <c r="B22" s="19"/>
      <c r="C22" s="11"/>
      <c r="D22" s="11"/>
      <c r="E22" s="11"/>
      <c r="F22" s="11"/>
      <c r="G22" s="136" t="s">
        <v>14</v>
      </c>
      <c r="H22" s="136"/>
      <c r="I22" s="136"/>
      <c r="J22" s="136"/>
      <c r="K22" s="136"/>
      <c r="L22" s="137"/>
    </row>
    <row r="23" spans="1:31" ht="15" customHeight="1" thickBot="1" x14ac:dyDescent="0.3">
      <c r="A23" s="115"/>
      <c r="B23" s="116"/>
      <c r="C23" s="13"/>
      <c r="D23" s="13"/>
      <c r="E23" s="13"/>
      <c r="F23" s="13"/>
      <c r="G23" s="117" t="s">
        <v>40</v>
      </c>
      <c r="H23" s="118"/>
      <c r="I23" s="118"/>
      <c r="J23" s="118"/>
      <c r="K23" s="118"/>
      <c r="L23" s="119"/>
      <c r="S23" s="6" t="s">
        <v>48</v>
      </c>
      <c r="T23" s="6" t="s">
        <v>43</v>
      </c>
      <c r="W23" s="6" t="s">
        <v>44</v>
      </c>
      <c r="X23" s="6" t="s">
        <v>45</v>
      </c>
      <c r="Y23" s="6" t="s">
        <v>46</v>
      </c>
      <c r="Z23" s="6" t="s">
        <v>47</v>
      </c>
      <c r="AD23" s="6" t="s">
        <v>50</v>
      </c>
      <c r="AE23" s="6" t="s">
        <v>49</v>
      </c>
    </row>
    <row r="24" spans="1:31" ht="26.25" customHeight="1" thickBot="1" x14ac:dyDescent="0.3">
      <c r="A24" s="120" t="s">
        <v>16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2"/>
      <c r="S24" s="6" t="s">
        <v>52</v>
      </c>
      <c r="W24" s="21">
        <f>MIN(F28:F31)</f>
        <v>0</v>
      </c>
      <c r="X24" s="21">
        <f>MAX(F28:F31)</f>
        <v>0</v>
      </c>
      <c r="Y24" s="21">
        <f>X24-W24</f>
        <v>0</v>
      </c>
      <c r="Z24" s="61">
        <v>0</v>
      </c>
      <c r="AA24" s="62">
        <v>0.20833333333333334</v>
      </c>
      <c r="AB24" s="63">
        <v>0</v>
      </c>
      <c r="AD24" s="6">
        <v>0</v>
      </c>
      <c r="AE24" s="6">
        <v>0</v>
      </c>
    </row>
    <row r="25" spans="1:31" ht="33" customHeight="1" x14ac:dyDescent="0.25">
      <c r="A25" s="123" t="s">
        <v>17</v>
      </c>
      <c r="B25" s="125" t="s">
        <v>18</v>
      </c>
      <c r="C25" s="126"/>
      <c r="D25" s="126"/>
      <c r="E25" s="126"/>
      <c r="F25" s="127"/>
      <c r="G25" s="128" t="s">
        <v>19</v>
      </c>
      <c r="H25" s="128" t="s">
        <v>20</v>
      </c>
      <c r="I25" s="128" t="s">
        <v>53</v>
      </c>
      <c r="J25" s="55" t="s">
        <v>21</v>
      </c>
      <c r="K25" s="22" t="s">
        <v>41</v>
      </c>
      <c r="L25" s="23" t="s">
        <v>22</v>
      </c>
      <c r="S25" s="6" t="s">
        <v>54</v>
      </c>
      <c r="W25" s="21">
        <f>MIN(F32:F35)</f>
        <v>0</v>
      </c>
      <c r="X25" s="21">
        <f>MAX(F32:F35)</f>
        <v>0</v>
      </c>
      <c r="Y25" s="21">
        <f t="shared" ref="Y25:Y26" si="0">X25-W25</f>
        <v>0</v>
      </c>
      <c r="Z25" s="64">
        <v>0.20833333333333334</v>
      </c>
      <c r="AA25" s="65">
        <v>0.5</v>
      </c>
      <c r="AB25" s="66">
        <f>IF(S24=I28,AD25,IF(S25=I28,AE25,0))</f>
        <v>0</v>
      </c>
      <c r="AD25" s="6">
        <v>29</v>
      </c>
      <c r="AE25" s="6">
        <v>95</v>
      </c>
    </row>
    <row r="26" spans="1:31" x14ac:dyDescent="0.25">
      <c r="A26" s="124"/>
      <c r="B26" s="130" t="s">
        <v>23</v>
      </c>
      <c r="C26" s="131"/>
      <c r="D26" s="131"/>
      <c r="E26" s="132"/>
      <c r="F26" s="24" t="s">
        <v>24</v>
      </c>
      <c r="G26" s="129"/>
      <c r="H26" s="129"/>
      <c r="I26" s="133"/>
      <c r="J26" s="25" t="s">
        <v>25</v>
      </c>
      <c r="K26" s="26" t="s">
        <v>26</v>
      </c>
      <c r="L26" s="27" t="s">
        <v>26</v>
      </c>
      <c r="T26" s="20">
        <v>0.125</v>
      </c>
      <c r="W26" s="21">
        <f>MIN(F36:F39)</f>
        <v>0</v>
      </c>
      <c r="X26" s="21">
        <f>MAX(F36:F39)</f>
        <v>0</v>
      </c>
      <c r="Y26" s="21">
        <f t="shared" si="0"/>
        <v>0</v>
      </c>
      <c r="Z26" s="64">
        <v>0.5</v>
      </c>
      <c r="AA26" s="65">
        <v>0.75</v>
      </c>
      <c r="AB26" s="66">
        <v>150</v>
      </c>
      <c r="AD26" s="6" t="s">
        <v>51</v>
      </c>
      <c r="AE26" s="6" t="s">
        <v>51</v>
      </c>
    </row>
    <row r="27" spans="1:31" ht="13.8" thickBot="1" x14ac:dyDescent="0.3">
      <c r="A27" s="28">
        <v>1</v>
      </c>
      <c r="B27" s="112">
        <v>2</v>
      </c>
      <c r="C27" s="113"/>
      <c r="D27" s="113"/>
      <c r="E27" s="113"/>
      <c r="F27" s="114"/>
      <c r="G27" s="29">
        <v>3</v>
      </c>
      <c r="H27" s="30">
        <v>4</v>
      </c>
      <c r="I27" s="30"/>
      <c r="J27" s="29">
        <v>5</v>
      </c>
      <c r="K27" s="31">
        <v>10</v>
      </c>
      <c r="L27" s="32">
        <v>11</v>
      </c>
      <c r="T27" s="20">
        <v>0.12847222222222224</v>
      </c>
      <c r="Y27" s="21"/>
      <c r="Z27" s="67">
        <v>0.75</v>
      </c>
      <c r="AA27" s="68">
        <v>0.99930555555555556</v>
      </c>
      <c r="AB27" s="54">
        <v>235</v>
      </c>
      <c r="AD27" s="6" t="s">
        <v>51</v>
      </c>
      <c r="AE27" s="6" t="s">
        <v>51</v>
      </c>
    </row>
    <row r="28" spans="1:31" ht="20.100000000000001" customHeight="1" x14ac:dyDescent="0.25">
      <c r="A28" s="87"/>
      <c r="B28" s="33" t="s">
        <v>27</v>
      </c>
      <c r="C28" s="89"/>
      <c r="D28" s="90"/>
      <c r="E28" s="91"/>
      <c r="F28" s="58"/>
      <c r="G28" s="92"/>
      <c r="H28" s="94"/>
      <c r="I28" s="109"/>
      <c r="J28" s="34">
        <v>6</v>
      </c>
      <c r="K28" s="106">
        <f>IF(AND(Y24&gt;Z24,Y24&lt;AA24),AB24,IF(AND(Y24&gt;Z25,Y24&lt;AA25),AB25,IF(AND(Y24&gt;Z26,Y24&lt;AA26),AB26,IF(AND(Y24&gt;Z27,Y24&lt;AA27),AB27,0))))</f>
        <v>0</v>
      </c>
      <c r="L28" s="98">
        <f>IFERROR(J29+K28,"")</f>
        <v>0</v>
      </c>
      <c r="T28" s="20">
        <v>0.131944444444444</v>
      </c>
    </row>
    <row r="29" spans="1:31" ht="20.100000000000001" customHeight="1" x14ac:dyDescent="0.25">
      <c r="A29" s="103"/>
      <c r="B29" s="33" t="s">
        <v>28</v>
      </c>
      <c r="C29" s="89"/>
      <c r="D29" s="90"/>
      <c r="E29" s="91"/>
      <c r="F29" s="58"/>
      <c r="G29" s="104"/>
      <c r="H29" s="105"/>
      <c r="I29" s="111"/>
      <c r="J29" s="5">
        <f>H28*J28</f>
        <v>0</v>
      </c>
      <c r="K29" s="107"/>
      <c r="L29" s="99"/>
      <c r="T29" s="20">
        <v>0.13541666666666699</v>
      </c>
      <c r="Z29" s="65"/>
      <c r="AA29" s="65"/>
      <c r="AB29" s="12"/>
    </row>
    <row r="30" spans="1:31" ht="20.100000000000001" customHeight="1" x14ac:dyDescent="0.25">
      <c r="A30" s="87"/>
      <c r="B30" s="33" t="s">
        <v>27</v>
      </c>
      <c r="C30" s="89"/>
      <c r="D30" s="90"/>
      <c r="E30" s="91"/>
      <c r="F30" s="58"/>
      <c r="G30" s="92"/>
      <c r="H30" s="94"/>
      <c r="I30" s="72"/>
      <c r="J30" s="34">
        <v>6</v>
      </c>
      <c r="K30" s="96"/>
      <c r="L30" s="98">
        <f t="shared" ref="L30" si="1">J31+K30</f>
        <v>0</v>
      </c>
      <c r="T30" s="20">
        <v>0.13888888888888901</v>
      </c>
      <c r="Z30" s="65"/>
      <c r="AA30" s="65"/>
      <c r="AB30" s="12">
        <f>IF(S24=I32,AD25,IF(S25=I32,AE25,0))</f>
        <v>0</v>
      </c>
    </row>
    <row r="31" spans="1:31" ht="20.100000000000001" customHeight="1" x14ac:dyDescent="0.25">
      <c r="A31" s="103"/>
      <c r="B31" s="33" t="s">
        <v>28</v>
      </c>
      <c r="C31" s="89"/>
      <c r="D31" s="90"/>
      <c r="E31" s="91"/>
      <c r="F31" s="58"/>
      <c r="G31" s="104"/>
      <c r="H31" s="105"/>
      <c r="I31" s="73"/>
      <c r="J31" s="5">
        <f>H30*J30</f>
        <v>0</v>
      </c>
      <c r="K31" s="108"/>
      <c r="L31" s="99"/>
      <c r="O31" s="21"/>
      <c r="T31" s="20">
        <v>0.14236111111111099</v>
      </c>
      <c r="Z31" s="65"/>
      <c r="AA31" s="65"/>
      <c r="AB31" s="12"/>
    </row>
    <row r="32" spans="1:31" ht="20.100000000000001" customHeight="1" x14ac:dyDescent="0.25">
      <c r="A32" s="87"/>
      <c r="B32" s="33" t="s">
        <v>27</v>
      </c>
      <c r="C32" s="89"/>
      <c r="D32" s="90"/>
      <c r="E32" s="91"/>
      <c r="F32" s="58"/>
      <c r="G32" s="92"/>
      <c r="H32" s="94"/>
      <c r="I32" s="109"/>
      <c r="J32" s="34">
        <v>6</v>
      </c>
      <c r="K32" s="106">
        <f>IF(AND(Y25&gt;Z24,Y25&lt;AA24),AB24,IF(AND(Y25&gt;Z25,Y25&lt;AA25),AB30,IF(AND(Y25&gt;Z26,Y25&lt;AA26),AB26,IF(AND(Y25&gt;Z27,Y25&lt;AA27),AB27,0))))</f>
        <v>0</v>
      </c>
      <c r="L32" s="98">
        <f>IFERROR(J33+K32,"")</f>
        <v>0</v>
      </c>
      <c r="T32" s="20">
        <v>0.14583333333333301</v>
      </c>
      <c r="Z32" s="65"/>
      <c r="AA32" s="71"/>
      <c r="AB32" s="12"/>
    </row>
    <row r="33" spans="1:28" ht="20.100000000000001" customHeight="1" x14ac:dyDescent="0.25">
      <c r="A33" s="103"/>
      <c r="B33" s="33" t="s">
        <v>28</v>
      </c>
      <c r="C33" s="89"/>
      <c r="D33" s="90"/>
      <c r="E33" s="91"/>
      <c r="F33" s="58"/>
      <c r="G33" s="104"/>
      <c r="H33" s="105"/>
      <c r="I33" s="110"/>
      <c r="J33" s="5">
        <f>H32*J32</f>
        <v>0</v>
      </c>
      <c r="K33" s="107"/>
      <c r="L33" s="99"/>
      <c r="T33" s="20">
        <v>0.149305555555556</v>
      </c>
    </row>
    <row r="34" spans="1:28" ht="20.100000000000001" customHeight="1" x14ac:dyDescent="0.25">
      <c r="A34" s="87"/>
      <c r="B34" s="33" t="s">
        <v>27</v>
      </c>
      <c r="C34" s="89"/>
      <c r="D34" s="90"/>
      <c r="E34" s="91"/>
      <c r="F34" s="58"/>
      <c r="G34" s="92"/>
      <c r="H34" s="94"/>
      <c r="I34" s="72"/>
      <c r="J34" s="34">
        <v>6</v>
      </c>
      <c r="K34" s="96"/>
      <c r="L34" s="98">
        <f t="shared" ref="L34" si="2">J35+K34</f>
        <v>0</v>
      </c>
      <c r="T34" s="20">
        <v>0.15277777777777801</v>
      </c>
    </row>
    <row r="35" spans="1:28" ht="20.100000000000001" customHeight="1" x14ac:dyDescent="0.25">
      <c r="A35" s="103"/>
      <c r="B35" s="33" t="s">
        <v>28</v>
      </c>
      <c r="C35" s="89"/>
      <c r="D35" s="90"/>
      <c r="E35" s="91"/>
      <c r="F35" s="58"/>
      <c r="G35" s="104"/>
      <c r="H35" s="105"/>
      <c r="I35" s="73"/>
      <c r="J35" s="5">
        <f>H34*J34</f>
        <v>0</v>
      </c>
      <c r="K35" s="108"/>
      <c r="L35" s="99"/>
      <c r="T35" s="20">
        <v>0.15625</v>
      </c>
      <c r="AB35" s="6">
        <f>IF(S24=I36,AD25,IF(S25=I36,AE25,0))</f>
        <v>0</v>
      </c>
    </row>
    <row r="36" spans="1:28" ht="20.100000000000001" customHeight="1" x14ac:dyDescent="0.25">
      <c r="A36" s="87"/>
      <c r="B36" s="33" t="s">
        <v>27</v>
      </c>
      <c r="C36" s="89"/>
      <c r="D36" s="90"/>
      <c r="E36" s="91"/>
      <c r="F36" s="58"/>
      <c r="G36" s="92"/>
      <c r="H36" s="94"/>
      <c r="I36" s="109"/>
      <c r="J36" s="34">
        <v>6</v>
      </c>
      <c r="K36" s="106">
        <f>IF(AND(Y26&gt;Z24,Y26&lt;AA24),AB24,IF(AND(Y26&gt;Z25,Y26&lt;AA25),AB35,IF(AND(Y26&gt;Z26,Y26&lt;AA26),AB26,IF(AND(Y26&gt;Z27,Y26&lt;AA27),AB27,0))))</f>
        <v>0</v>
      </c>
      <c r="L36" s="98">
        <f>IFERROR(J37+K36,"")</f>
        <v>0</v>
      </c>
      <c r="T36" s="20">
        <v>0.15972222222222199</v>
      </c>
    </row>
    <row r="37" spans="1:28" ht="20.100000000000001" customHeight="1" x14ac:dyDescent="0.25">
      <c r="A37" s="103"/>
      <c r="B37" s="33" t="s">
        <v>28</v>
      </c>
      <c r="C37" s="89"/>
      <c r="D37" s="90"/>
      <c r="E37" s="91"/>
      <c r="F37" s="58"/>
      <c r="G37" s="104"/>
      <c r="H37" s="105"/>
      <c r="I37" s="110"/>
      <c r="J37" s="5">
        <f>H36*J36</f>
        <v>0</v>
      </c>
      <c r="K37" s="107"/>
      <c r="L37" s="99"/>
      <c r="T37" s="20">
        <v>0.163194444444445</v>
      </c>
    </row>
    <row r="38" spans="1:28" ht="20.100000000000001" customHeight="1" x14ac:dyDescent="0.25">
      <c r="A38" s="87"/>
      <c r="B38" s="33" t="s">
        <v>27</v>
      </c>
      <c r="C38" s="89"/>
      <c r="D38" s="90"/>
      <c r="E38" s="91"/>
      <c r="F38" s="58"/>
      <c r="G38" s="92"/>
      <c r="H38" s="94"/>
      <c r="I38" s="72"/>
      <c r="J38" s="34">
        <v>6</v>
      </c>
      <c r="K38" s="96"/>
      <c r="L38" s="98">
        <f t="shared" ref="L38" si="3">J39+K38</f>
        <v>0</v>
      </c>
      <c r="T38" s="20">
        <v>0.16666666666666699</v>
      </c>
    </row>
    <row r="39" spans="1:28" ht="20.100000000000001" customHeight="1" thickBot="1" x14ac:dyDescent="0.3">
      <c r="A39" s="88"/>
      <c r="B39" s="35" t="s">
        <v>28</v>
      </c>
      <c r="C39" s="100"/>
      <c r="D39" s="101"/>
      <c r="E39" s="102"/>
      <c r="F39" s="58"/>
      <c r="G39" s="93"/>
      <c r="H39" s="95"/>
      <c r="I39" s="74"/>
      <c r="J39" s="52">
        <f>H38*J38</f>
        <v>0</v>
      </c>
      <c r="K39" s="97"/>
      <c r="L39" s="99"/>
      <c r="T39" s="20">
        <v>0.17013888888888901</v>
      </c>
    </row>
    <row r="40" spans="1:28" x14ac:dyDescent="0.25">
      <c r="A40" s="36"/>
      <c r="B40" s="37"/>
      <c r="C40" s="38"/>
      <c r="D40" s="38"/>
      <c r="E40" s="56"/>
      <c r="F40" s="53"/>
      <c r="G40" s="39"/>
      <c r="H40" s="59"/>
      <c r="I40" s="75"/>
      <c r="J40" s="76" t="s">
        <v>22</v>
      </c>
      <c r="K40" s="77"/>
      <c r="L40" s="80">
        <f>SUM(L28:L39)</f>
        <v>0</v>
      </c>
      <c r="T40" s="20">
        <v>0.17361111111111099</v>
      </c>
    </row>
    <row r="41" spans="1:28" ht="13.8" thickBot="1" x14ac:dyDescent="0.3">
      <c r="B41" s="69"/>
      <c r="C41" s="70"/>
      <c r="D41" s="70"/>
      <c r="E41" s="38"/>
      <c r="F41" s="38"/>
      <c r="G41" s="40"/>
      <c r="H41" s="60"/>
      <c r="I41" s="41"/>
      <c r="J41" s="78"/>
      <c r="K41" s="79"/>
      <c r="L41" s="81"/>
      <c r="T41" s="20">
        <v>0.17708333333333401</v>
      </c>
    </row>
    <row r="42" spans="1:28" x14ac:dyDescent="0.25">
      <c r="B42" s="42"/>
      <c r="D42" s="12"/>
      <c r="H42" s="43"/>
      <c r="I42" s="43"/>
      <c r="J42" s="43"/>
      <c r="T42" s="20">
        <v>0.180555555555556</v>
      </c>
    </row>
    <row r="43" spans="1:28" x14ac:dyDescent="0.25">
      <c r="B43" s="42"/>
      <c r="H43" s="82" t="s">
        <v>35</v>
      </c>
      <c r="I43" s="82"/>
      <c r="J43" s="83"/>
      <c r="K43" s="83"/>
      <c r="L43" s="83"/>
      <c r="T43" s="20">
        <v>0.18402777777777801</v>
      </c>
    </row>
    <row r="44" spans="1:28" x14ac:dyDescent="0.25">
      <c r="A44" s="44" t="s">
        <v>29</v>
      </c>
      <c r="C44" s="45" t="s">
        <v>30</v>
      </c>
      <c r="H44" s="83"/>
      <c r="I44" s="83"/>
      <c r="J44" s="83"/>
      <c r="K44" s="83"/>
      <c r="L44" s="83"/>
      <c r="T44" s="20">
        <v>0.1875</v>
      </c>
    </row>
    <row r="45" spans="1:28" x14ac:dyDescent="0.25">
      <c r="A45" s="46" t="s">
        <v>31</v>
      </c>
      <c r="C45" s="47" t="s">
        <v>32</v>
      </c>
      <c r="D45" s="43"/>
      <c r="E45" s="43"/>
      <c r="F45" s="43"/>
      <c r="T45" s="20">
        <v>0.19097222222222199</v>
      </c>
    </row>
    <row r="46" spans="1:28" x14ac:dyDescent="0.25">
      <c r="A46" s="46" t="s">
        <v>33</v>
      </c>
      <c r="C46" s="47" t="s">
        <v>34</v>
      </c>
      <c r="D46" s="43"/>
      <c r="E46" s="43"/>
      <c r="F46" s="48"/>
      <c r="G46" s="84"/>
      <c r="H46" s="84"/>
      <c r="I46" s="57"/>
      <c r="J46" s="49"/>
      <c r="K46" s="4"/>
      <c r="L46" s="49"/>
      <c r="T46" s="20">
        <v>0.194444444444445</v>
      </c>
    </row>
    <row r="47" spans="1:28" x14ac:dyDescent="0.25">
      <c r="D47" s="43"/>
      <c r="E47" s="43"/>
      <c r="F47" s="48"/>
      <c r="G47" s="50"/>
      <c r="H47" s="85" t="s">
        <v>42</v>
      </c>
      <c r="I47" s="85"/>
      <c r="J47" s="86"/>
      <c r="K47" s="86"/>
      <c r="L47" s="86"/>
      <c r="T47" s="20">
        <v>0.19791666666666699</v>
      </c>
    </row>
    <row r="48" spans="1:28" ht="15.6" x14ac:dyDescent="0.25">
      <c r="A48" s="51" t="s">
        <v>36</v>
      </c>
      <c r="T48" s="20">
        <v>0.20138888888888901</v>
      </c>
    </row>
    <row r="49" spans="1:20" ht="15.6" x14ac:dyDescent="0.25">
      <c r="A49" s="51" t="s">
        <v>37</v>
      </c>
      <c r="T49" s="20">
        <v>0.20486111111111099</v>
      </c>
    </row>
    <row r="50" spans="1:20" ht="15.6" x14ac:dyDescent="0.25">
      <c r="A50" s="51" t="s">
        <v>38</v>
      </c>
      <c r="T50" s="20">
        <v>0.20833333333333401</v>
      </c>
    </row>
    <row r="51" spans="1:20" x14ac:dyDescent="0.25">
      <c r="T51" s="20">
        <v>0.211805555555556</v>
      </c>
    </row>
    <row r="52" spans="1:20" x14ac:dyDescent="0.25">
      <c r="T52" s="20">
        <v>0.21527777777777801</v>
      </c>
    </row>
    <row r="53" spans="1:20" x14ac:dyDescent="0.25">
      <c r="T53" s="20">
        <v>0.21875</v>
      </c>
    </row>
    <row r="54" spans="1:20" x14ac:dyDescent="0.25">
      <c r="T54" s="20">
        <v>0.22222222222222299</v>
      </c>
    </row>
    <row r="55" spans="1:20" x14ac:dyDescent="0.25">
      <c r="T55" s="20">
        <v>0.225694444444445</v>
      </c>
    </row>
    <row r="56" spans="1:20" x14ac:dyDescent="0.25">
      <c r="T56" s="20">
        <v>0.22916666666666699</v>
      </c>
    </row>
    <row r="57" spans="1:20" x14ac:dyDescent="0.25">
      <c r="T57" s="20">
        <v>0.23263888888888901</v>
      </c>
    </row>
    <row r="58" spans="1:20" x14ac:dyDescent="0.25">
      <c r="T58" s="20">
        <v>0.23611111111111199</v>
      </c>
    </row>
    <row r="59" spans="1:20" x14ac:dyDescent="0.25">
      <c r="T59" s="20">
        <v>0.23958333333333401</v>
      </c>
    </row>
    <row r="60" spans="1:20" x14ac:dyDescent="0.25">
      <c r="T60" s="20">
        <v>0.243055555555556</v>
      </c>
    </row>
    <row r="61" spans="1:20" x14ac:dyDescent="0.25">
      <c r="T61" s="20">
        <v>0.24652777777777801</v>
      </c>
    </row>
    <row r="62" spans="1:20" x14ac:dyDescent="0.25">
      <c r="T62" s="20">
        <v>0.250000000000001</v>
      </c>
    </row>
    <row r="63" spans="1:20" x14ac:dyDescent="0.25">
      <c r="T63" s="20">
        <v>0.25347222222222299</v>
      </c>
    </row>
    <row r="64" spans="1:20" x14ac:dyDescent="0.25">
      <c r="T64" s="20">
        <v>0.25694444444444497</v>
      </c>
    </row>
    <row r="65" spans="20:20" x14ac:dyDescent="0.25">
      <c r="T65" s="20">
        <v>0.26041666666666702</v>
      </c>
    </row>
    <row r="66" spans="20:20" x14ac:dyDescent="0.25">
      <c r="T66" s="20">
        <v>0.26388888888889001</v>
      </c>
    </row>
    <row r="67" spans="20:20" x14ac:dyDescent="0.25">
      <c r="T67" s="20">
        <v>0.26736111111111199</v>
      </c>
    </row>
    <row r="68" spans="20:20" x14ac:dyDescent="0.25">
      <c r="T68" s="20">
        <v>0.27083333333333398</v>
      </c>
    </row>
    <row r="69" spans="20:20" x14ac:dyDescent="0.25">
      <c r="T69" s="20">
        <v>0.27430555555555602</v>
      </c>
    </row>
    <row r="70" spans="20:20" x14ac:dyDescent="0.25">
      <c r="T70" s="20">
        <v>0.27777777777777801</v>
      </c>
    </row>
    <row r="71" spans="20:20" x14ac:dyDescent="0.25">
      <c r="T71" s="20">
        <v>0.281250000000001</v>
      </c>
    </row>
    <row r="72" spans="20:20" x14ac:dyDescent="0.25">
      <c r="T72" s="20">
        <v>0.28472222222222299</v>
      </c>
    </row>
    <row r="73" spans="20:20" x14ac:dyDescent="0.25">
      <c r="T73" s="20">
        <v>0.28819444444444497</v>
      </c>
    </row>
    <row r="74" spans="20:20" x14ac:dyDescent="0.25">
      <c r="T74" s="20">
        <v>0.29166666666666702</v>
      </c>
    </row>
    <row r="75" spans="20:20" x14ac:dyDescent="0.25">
      <c r="T75" s="20">
        <v>0.29513888888889001</v>
      </c>
    </row>
    <row r="76" spans="20:20" x14ac:dyDescent="0.25">
      <c r="T76" s="20">
        <v>0.29861111111111199</v>
      </c>
    </row>
    <row r="77" spans="20:20" x14ac:dyDescent="0.25">
      <c r="T77" s="20">
        <v>0.30208333333333398</v>
      </c>
    </row>
    <row r="78" spans="20:20" x14ac:dyDescent="0.25">
      <c r="T78" s="20">
        <v>0.30555555555555602</v>
      </c>
    </row>
    <row r="79" spans="20:20" x14ac:dyDescent="0.25">
      <c r="T79" s="20">
        <v>0.30902777777777901</v>
      </c>
    </row>
    <row r="80" spans="20:20" x14ac:dyDescent="0.25">
      <c r="T80" s="20">
        <v>0.312500000000001</v>
      </c>
    </row>
    <row r="81" spans="20:20" x14ac:dyDescent="0.25">
      <c r="T81" s="20">
        <v>0.31597222222222299</v>
      </c>
    </row>
    <row r="82" spans="20:20" x14ac:dyDescent="0.25">
      <c r="T82" s="20">
        <v>0.31944444444444497</v>
      </c>
    </row>
    <row r="83" spans="20:20" x14ac:dyDescent="0.25">
      <c r="T83" s="20">
        <v>0.32291666666666802</v>
      </c>
    </row>
    <row r="84" spans="20:20" x14ac:dyDescent="0.25">
      <c r="T84" s="20">
        <v>0.32638888888889001</v>
      </c>
    </row>
    <row r="85" spans="20:20" x14ac:dyDescent="0.25">
      <c r="T85" s="20">
        <v>0.32986111111111199</v>
      </c>
    </row>
    <row r="86" spans="20:20" x14ac:dyDescent="0.25">
      <c r="T86" s="20">
        <v>0.33333333333333398</v>
      </c>
    </row>
    <row r="87" spans="20:20" x14ac:dyDescent="0.25">
      <c r="T87" s="20">
        <v>0.33680555555555602</v>
      </c>
    </row>
    <row r="88" spans="20:20" x14ac:dyDescent="0.25">
      <c r="T88" s="20">
        <v>0.34027777777777901</v>
      </c>
    </row>
    <row r="89" spans="20:20" x14ac:dyDescent="0.25">
      <c r="T89" s="20">
        <v>0.343750000000001</v>
      </c>
    </row>
    <row r="90" spans="20:20" x14ac:dyDescent="0.25">
      <c r="T90" s="20">
        <v>0.34722222222222299</v>
      </c>
    </row>
    <row r="91" spans="20:20" x14ac:dyDescent="0.25">
      <c r="T91" s="20">
        <v>0.35069444444444497</v>
      </c>
    </row>
    <row r="92" spans="20:20" x14ac:dyDescent="0.25">
      <c r="T92" s="20">
        <v>0.35416666666666802</v>
      </c>
    </row>
    <row r="93" spans="20:20" x14ac:dyDescent="0.25">
      <c r="T93" s="20">
        <v>0.35763888888889001</v>
      </c>
    </row>
    <row r="94" spans="20:20" x14ac:dyDescent="0.25">
      <c r="T94" s="20">
        <v>0.36111111111111199</v>
      </c>
    </row>
    <row r="95" spans="20:20" x14ac:dyDescent="0.25">
      <c r="T95" s="20">
        <v>0.36458333333333398</v>
      </c>
    </row>
    <row r="96" spans="20:20" x14ac:dyDescent="0.25">
      <c r="T96" s="20">
        <v>0.36805555555555702</v>
      </c>
    </row>
    <row r="97" spans="20:20" x14ac:dyDescent="0.25">
      <c r="T97" s="20">
        <v>0.37152777777777901</v>
      </c>
    </row>
    <row r="98" spans="20:20" x14ac:dyDescent="0.25">
      <c r="T98" s="20">
        <v>0.375000000000001</v>
      </c>
    </row>
    <row r="99" spans="20:20" x14ac:dyDescent="0.25">
      <c r="T99" s="20">
        <v>0.37847222222222299</v>
      </c>
    </row>
    <row r="100" spans="20:20" x14ac:dyDescent="0.25">
      <c r="T100" s="20">
        <v>0.38194444444444597</v>
      </c>
    </row>
    <row r="101" spans="20:20" x14ac:dyDescent="0.25">
      <c r="T101" s="20">
        <v>0.38541666666666802</v>
      </c>
    </row>
    <row r="102" spans="20:20" x14ac:dyDescent="0.25">
      <c r="T102" s="20">
        <v>0.38888888888889001</v>
      </c>
    </row>
    <row r="103" spans="20:20" x14ac:dyDescent="0.25">
      <c r="T103" s="20">
        <v>0.39236111111111199</v>
      </c>
    </row>
    <row r="104" spans="20:20" x14ac:dyDescent="0.25">
      <c r="T104" s="20">
        <v>0.39583333333333498</v>
      </c>
    </row>
    <row r="105" spans="20:20" x14ac:dyDescent="0.25">
      <c r="T105" s="20">
        <v>0.39930555555555702</v>
      </c>
    </row>
    <row r="106" spans="20:20" x14ac:dyDescent="0.25">
      <c r="T106" s="20">
        <v>0.40277777777777901</v>
      </c>
    </row>
    <row r="107" spans="20:20" x14ac:dyDescent="0.25">
      <c r="T107" s="20">
        <v>0.406250000000001</v>
      </c>
    </row>
    <row r="108" spans="20:20" x14ac:dyDescent="0.25">
      <c r="T108" s="20">
        <v>0.40972222222222299</v>
      </c>
    </row>
    <row r="109" spans="20:20" x14ac:dyDescent="0.25">
      <c r="T109" s="20">
        <v>0.41319444444444597</v>
      </c>
    </row>
    <row r="110" spans="20:20" x14ac:dyDescent="0.25">
      <c r="T110" s="20">
        <v>0.41666666666666802</v>
      </c>
    </row>
    <row r="111" spans="20:20" x14ac:dyDescent="0.25">
      <c r="T111" s="20">
        <v>0.42013888888889001</v>
      </c>
    </row>
    <row r="112" spans="20:20" x14ac:dyDescent="0.25">
      <c r="T112" s="20">
        <v>0.42361111111111199</v>
      </c>
    </row>
    <row r="113" spans="20:20" x14ac:dyDescent="0.25">
      <c r="T113" s="20">
        <v>0.42708333333333498</v>
      </c>
    </row>
    <row r="114" spans="20:20" x14ac:dyDescent="0.25">
      <c r="T114" s="20">
        <v>0.43055555555555702</v>
      </c>
    </row>
    <row r="115" spans="20:20" x14ac:dyDescent="0.25">
      <c r="T115" s="20">
        <v>0.43402777777777901</v>
      </c>
    </row>
    <row r="116" spans="20:20" x14ac:dyDescent="0.25">
      <c r="T116" s="20">
        <v>0.437500000000001</v>
      </c>
    </row>
    <row r="117" spans="20:20" x14ac:dyDescent="0.25">
      <c r="T117" s="20">
        <v>0.44097222222222399</v>
      </c>
    </row>
    <row r="118" spans="20:20" x14ac:dyDescent="0.25">
      <c r="T118" s="20">
        <v>0.44444444444444597</v>
      </c>
    </row>
    <row r="119" spans="20:20" x14ac:dyDescent="0.25">
      <c r="T119" s="20">
        <v>0.44791666666666802</v>
      </c>
    </row>
    <row r="120" spans="20:20" x14ac:dyDescent="0.25">
      <c r="T120" s="20">
        <v>0.45138888888889001</v>
      </c>
    </row>
    <row r="121" spans="20:20" x14ac:dyDescent="0.25">
      <c r="T121" s="20">
        <v>0.45486111111111299</v>
      </c>
    </row>
    <row r="122" spans="20:20" x14ac:dyDescent="0.25">
      <c r="T122" s="20">
        <v>0.45833333333333498</v>
      </c>
    </row>
    <row r="123" spans="20:20" x14ac:dyDescent="0.25">
      <c r="T123" s="20">
        <v>0.46180555555555702</v>
      </c>
    </row>
    <row r="124" spans="20:20" x14ac:dyDescent="0.25">
      <c r="T124" s="20">
        <v>0.46527777777777901</v>
      </c>
    </row>
    <row r="125" spans="20:20" x14ac:dyDescent="0.25">
      <c r="T125" s="20">
        <v>0.468750000000002</v>
      </c>
    </row>
    <row r="126" spans="20:20" x14ac:dyDescent="0.25">
      <c r="T126" s="20">
        <v>0.47222222222222399</v>
      </c>
    </row>
    <row r="127" spans="20:20" x14ac:dyDescent="0.25">
      <c r="T127" s="20">
        <v>0.47569444444444597</v>
      </c>
    </row>
    <row r="128" spans="20:20" x14ac:dyDescent="0.25">
      <c r="T128" s="20">
        <v>0.47916666666666802</v>
      </c>
    </row>
    <row r="129" spans="20:20" x14ac:dyDescent="0.25">
      <c r="T129" s="20">
        <v>0.482638888888891</v>
      </c>
    </row>
    <row r="130" spans="20:20" x14ac:dyDescent="0.25">
      <c r="T130" s="20">
        <v>0.48611111111111299</v>
      </c>
    </row>
    <row r="131" spans="20:20" x14ac:dyDescent="0.25">
      <c r="T131" s="20">
        <v>0.48958333333333498</v>
      </c>
    </row>
    <row r="132" spans="20:20" x14ac:dyDescent="0.25">
      <c r="T132" s="20">
        <v>0.49305555555555702</v>
      </c>
    </row>
    <row r="133" spans="20:20" x14ac:dyDescent="0.25">
      <c r="T133" s="20">
        <v>0.49652777777777901</v>
      </c>
    </row>
    <row r="134" spans="20:20" x14ac:dyDescent="0.25">
      <c r="T134" s="20">
        <v>0.500000000000002</v>
      </c>
    </row>
    <row r="135" spans="20:20" x14ac:dyDescent="0.25">
      <c r="T135" s="20">
        <v>0.50347222222222399</v>
      </c>
    </row>
    <row r="136" spans="20:20" x14ac:dyDescent="0.25">
      <c r="T136" s="20">
        <v>0.50694444444444597</v>
      </c>
    </row>
    <row r="137" spans="20:20" x14ac:dyDescent="0.25">
      <c r="T137" s="20">
        <v>0.51041666666666796</v>
      </c>
    </row>
    <row r="138" spans="20:20" x14ac:dyDescent="0.25">
      <c r="T138" s="20">
        <v>0.51388888888889095</v>
      </c>
    </row>
    <row r="139" spans="20:20" x14ac:dyDescent="0.25">
      <c r="T139" s="20">
        <v>0.51736111111111305</v>
      </c>
    </row>
    <row r="140" spans="20:20" x14ac:dyDescent="0.25">
      <c r="T140" s="20">
        <v>0.52083333333333504</v>
      </c>
    </row>
    <row r="141" spans="20:20" x14ac:dyDescent="0.25">
      <c r="T141" s="20">
        <v>0.52430555555555702</v>
      </c>
    </row>
    <row r="142" spans="20:20" x14ac:dyDescent="0.25">
      <c r="T142" s="20">
        <v>0.52777777777778001</v>
      </c>
    </row>
    <row r="143" spans="20:20" x14ac:dyDescent="0.25">
      <c r="T143" s="20">
        <v>0.531250000000002</v>
      </c>
    </row>
    <row r="144" spans="20:20" x14ac:dyDescent="0.25">
      <c r="T144" s="20">
        <v>0.53472222222222399</v>
      </c>
    </row>
    <row r="145" spans="20:20" x14ac:dyDescent="0.25">
      <c r="T145" s="20">
        <v>0.53819444444444597</v>
      </c>
    </row>
    <row r="146" spans="20:20" x14ac:dyDescent="0.25">
      <c r="T146" s="20">
        <v>0.54166666666666896</v>
      </c>
    </row>
    <row r="147" spans="20:20" x14ac:dyDescent="0.25">
      <c r="T147" s="20">
        <v>0.54513888888889095</v>
      </c>
    </row>
    <row r="148" spans="20:20" x14ac:dyDescent="0.25">
      <c r="T148" s="20">
        <v>0.54861111111111305</v>
      </c>
    </row>
    <row r="149" spans="20:20" x14ac:dyDescent="0.25">
      <c r="T149" s="20">
        <v>0.55208333333333504</v>
      </c>
    </row>
    <row r="150" spans="20:20" x14ac:dyDescent="0.25">
      <c r="T150" s="20">
        <v>0.55555555555555702</v>
      </c>
    </row>
    <row r="151" spans="20:20" x14ac:dyDescent="0.25">
      <c r="T151" s="20">
        <v>0.55902777777778001</v>
      </c>
    </row>
    <row r="152" spans="20:20" x14ac:dyDescent="0.25">
      <c r="T152" s="20">
        <v>0.562500000000002</v>
      </c>
    </row>
    <row r="153" spans="20:20" x14ac:dyDescent="0.25">
      <c r="T153" s="20">
        <v>0.56597222222222399</v>
      </c>
    </row>
    <row r="154" spans="20:20" x14ac:dyDescent="0.25">
      <c r="T154" s="20">
        <v>0.56944444444444597</v>
      </c>
    </row>
    <row r="155" spans="20:20" x14ac:dyDescent="0.25">
      <c r="T155" s="20">
        <v>0.57291666666666896</v>
      </c>
    </row>
    <row r="156" spans="20:20" x14ac:dyDescent="0.25">
      <c r="T156" s="20">
        <v>0.57638888888889095</v>
      </c>
    </row>
    <row r="157" spans="20:20" x14ac:dyDescent="0.25">
      <c r="T157" s="20">
        <v>0.57986111111111305</v>
      </c>
    </row>
    <row r="158" spans="20:20" x14ac:dyDescent="0.25">
      <c r="T158" s="20">
        <v>0.58333333333333504</v>
      </c>
    </row>
    <row r="159" spans="20:20" x14ac:dyDescent="0.25">
      <c r="T159" s="20">
        <v>0.58680555555555802</v>
      </c>
    </row>
    <row r="160" spans="20:20" x14ac:dyDescent="0.25">
      <c r="T160" s="20">
        <v>0.59027777777778001</v>
      </c>
    </row>
    <row r="161" spans="20:20" x14ac:dyDescent="0.25">
      <c r="T161" s="20">
        <v>0.593750000000002</v>
      </c>
    </row>
    <row r="162" spans="20:20" x14ac:dyDescent="0.25">
      <c r="T162" s="20">
        <v>0.59722222222222399</v>
      </c>
    </row>
    <row r="163" spans="20:20" x14ac:dyDescent="0.25">
      <c r="T163" s="20">
        <v>0.60069444444444697</v>
      </c>
    </row>
    <row r="164" spans="20:20" x14ac:dyDescent="0.25">
      <c r="T164" s="20">
        <v>0.60416666666666896</v>
      </c>
    </row>
    <row r="165" spans="20:20" x14ac:dyDescent="0.25">
      <c r="T165" s="20">
        <v>0.60763888888889095</v>
      </c>
    </row>
    <row r="166" spans="20:20" x14ac:dyDescent="0.25">
      <c r="T166" s="20">
        <v>0.61111111111111305</v>
      </c>
    </row>
    <row r="167" spans="20:20" x14ac:dyDescent="0.25">
      <c r="T167" s="20">
        <v>0.61458333333333504</v>
      </c>
    </row>
    <row r="168" spans="20:20" x14ac:dyDescent="0.25">
      <c r="T168" s="20">
        <v>0.61805555555555802</v>
      </c>
    </row>
    <row r="169" spans="20:20" x14ac:dyDescent="0.25">
      <c r="T169" s="20">
        <v>0.62152777777778001</v>
      </c>
    </row>
    <row r="170" spans="20:20" x14ac:dyDescent="0.25">
      <c r="T170" s="20">
        <v>0.625000000000002</v>
      </c>
    </row>
    <row r="171" spans="20:20" x14ac:dyDescent="0.25">
      <c r="T171" s="20">
        <v>0.62847222222222399</v>
      </c>
    </row>
    <row r="172" spans="20:20" x14ac:dyDescent="0.25">
      <c r="T172" s="20">
        <v>0.63194444444444697</v>
      </c>
    </row>
    <row r="173" spans="20:20" x14ac:dyDescent="0.25">
      <c r="T173" s="20">
        <v>0.63541666666666896</v>
      </c>
    </row>
    <row r="174" spans="20:20" x14ac:dyDescent="0.25">
      <c r="T174" s="20">
        <v>0.63888888888889095</v>
      </c>
    </row>
    <row r="175" spans="20:20" x14ac:dyDescent="0.25">
      <c r="T175" s="20">
        <v>0.64236111111111305</v>
      </c>
    </row>
    <row r="176" spans="20:20" x14ac:dyDescent="0.25">
      <c r="T176" s="20">
        <v>0.64583333333333603</v>
      </c>
    </row>
    <row r="177" spans="20:20" x14ac:dyDescent="0.25">
      <c r="T177" s="20">
        <v>0.64930555555555802</v>
      </c>
    </row>
    <row r="178" spans="20:20" x14ac:dyDescent="0.25">
      <c r="T178" s="20">
        <v>0.65277777777778001</v>
      </c>
    </row>
    <row r="179" spans="20:20" x14ac:dyDescent="0.25">
      <c r="T179" s="20">
        <v>0.656250000000002</v>
      </c>
    </row>
    <row r="180" spans="20:20" x14ac:dyDescent="0.25">
      <c r="T180" s="20">
        <v>0.65972222222222499</v>
      </c>
    </row>
    <row r="181" spans="20:20" x14ac:dyDescent="0.25">
      <c r="T181" s="20">
        <v>0.66319444444444697</v>
      </c>
    </row>
    <row r="182" spans="20:20" x14ac:dyDescent="0.25">
      <c r="T182" s="20">
        <v>0.66666666666666896</v>
      </c>
    </row>
    <row r="183" spans="20:20" x14ac:dyDescent="0.25">
      <c r="T183" s="20">
        <v>0.67013888888889095</v>
      </c>
    </row>
    <row r="184" spans="20:20" x14ac:dyDescent="0.25">
      <c r="T184" s="20">
        <v>0.67361111111111405</v>
      </c>
    </row>
    <row r="185" spans="20:20" x14ac:dyDescent="0.25">
      <c r="T185" s="20">
        <v>0.67708333333333603</v>
      </c>
    </row>
    <row r="186" spans="20:20" x14ac:dyDescent="0.25">
      <c r="T186" s="20">
        <v>0.68055555555555802</v>
      </c>
    </row>
    <row r="187" spans="20:20" x14ac:dyDescent="0.25">
      <c r="T187" s="20">
        <v>0.68402777777778001</v>
      </c>
    </row>
    <row r="188" spans="20:20" x14ac:dyDescent="0.25">
      <c r="T188" s="20">
        <v>0.687500000000002</v>
      </c>
    </row>
    <row r="189" spans="20:20" x14ac:dyDescent="0.25">
      <c r="T189" s="20">
        <v>0.69097222222222499</v>
      </c>
    </row>
    <row r="190" spans="20:20" x14ac:dyDescent="0.25">
      <c r="T190" s="20">
        <v>0.69444444444444697</v>
      </c>
    </row>
    <row r="191" spans="20:20" x14ac:dyDescent="0.25">
      <c r="T191" s="20">
        <v>0.69791666666666896</v>
      </c>
    </row>
    <row r="192" spans="20:20" x14ac:dyDescent="0.25">
      <c r="T192" s="20">
        <v>0.70138888888889195</v>
      </c>
    </row>
    <row r="193" spans="20:20" x14ac:dyDescent="0.25">
      <c r="T193" s="20">
        <v>0.70486111111111405</v>
      </c>
    </row>
    <row r="194" spans="20:20" x14ac:dyDescent="0.25">
      <c r="T194" s="20">
        <v>0.70833333333333603</v>
      </c>
    </row>
    <row r="195" spans="20:20" x14ac:dyDescent="0.25">
      <c r="T195" s="20">
        <v>0.71180555555555802</v>
      </c>
    </row>
    <row r="196" spans="20:20" x14ac:dyDescent="0.25">
      <c r="T196" s="20">
        <v>0.71527777777778001</v>
      </c>
    </row>
    <row r="197" spans="20:20" x14ac:dyDescent="0.25">
      <c r="T197" s="20">
        <v>0.718750000000003</v>
      </c>
    </row>
    <row r="198" spans="20:20" x14ac:dyDescent="0.25">
      <c r="T198" s="20">
        <v>0.72222222222222499</v>
      </c>
    </row>
    <row r="199" spans="20:20" x14ac:dyDescent="0.25">
      <c r="T199" s="20">
        <v>0.72569444444444697</v>
      </c>
    </row>
    <row r="200" spans="20:20" x14ac:dyDescent="0.25">
      <c r="T200" s="20">
        <v>0.72916666666666896</v>
      </c>
    </row>
    <row r="201" spans="20:20" x14ac:dyDescent="0.25">
      <c r="T201" s="20">
        <v>0.73263888888889195</v>
      </c>
    </row>
    <row r="202" spans="20:20" x14ac:dyDescent="0.25">
      <c r="T202" s="20">
        <v>0.73611111111111405</v>
      </c>
    </row>
    <row r="203" spans="20:20" x14ac:dyDescent="0.25">
      <c r="T203" s="20">
        <v>0.73958333333333603</v>
      </c>
    </row>
    <row r="204" spans="20:20" x14ac:dyDescent="0.25">
      <c r="T204" s="20">
        <v>0.74305555555555802</v>
      </c>
    </row>
    <row r="205" spans="20:20" x14ac:dyDescent="0.25">
      <c r="T205" s="20">
        <v>0.74652777777778101</v>
      </c>
    </row>
    <row r="206" spans="20:20" x14ac:dyDescent="0.25">
      <c r="T206" s="20">
        <v>0.750000000000003</v>
      </c>
    </row>
    <row r="207" spans="20:20" x14ac:dyDescent="0.25">
      <c r="T207" s="20">
        <v>0.75347222222222499</v>
      </c>
    </row>
    <row r="208" spans="20:20" x14ac:dyDescent="0.25">
      <c r="T208" s="20">
        <v>0.75694444444444697</v>
      </c>
    </row>
    <row r="209" spans="20:20" x14ac:dyDescent="0.25">
      <c r="T209" s="20">
        <v>0.76041666666666996</v>
      </c>
    </row>
    <row r="210" spans="20:20" x14ac:dyDescent="0.25">
      <c r="T210" s="20">
        <v>0.76388888888889195</v>
      </c>
    </row>
    <row r="211" spans="20:20" x14ac:dyDescent="0.25">
      <c r="T211" s="20">
        <v>0.76736111111111405</v>
      </c>
    </row>
    <row r="212" spans="20:20" x14ac:dyDescent="0.25">
      <c r="T212" s="20">
        <v>0.77083333333333603</v>
      </c>
    </row>
    <row r="213" spans="20:20" x14ac:dyDescent="0.25">
      <c r="T213" s="20">
        <v>0.77430555555555802</v>
      </c>
    </row>
    <row r="214" spans="20:20" x14ac:dyDescent="0.25">
      <c r="T214" s="20">
        <v>0.77777777777778101</v>
      </c>
    </row>
    <row r="215" spans="20:20" x14ac:dyDescent="0.25">
      <c r="T215" s="20">
        <v>0.781250000000003</v>
      </c>
    </row>
    <row r="216" spans="20:20" x14ac:dyDescent="0.25">
      <c r="T216" s="20">
        <v>0.78472222222222499</v>
      </c>
    </row>
    <row r="217" spans="20:20" x14ac:dyDescent="0.25">
      <c r="T217" s="20">
        <v>0.78819444444444697</v>
      </c>
    </row>
    <row r="218" spans="20:20" x14ac:dyDescent="0.25">
      <c r="T218" s="20">
        <v>0.79166666666666996</v>
      </c>
    </row>
    <row r="219" spans="20:20" x14ac:dyDescent="0.25">
      <c r="T219" s="20">
        <v>0.79513888888889195</v>
      </c>
    </row>
    <row r="220" spans="20:20" x14ac:dyDescent="0.25">
      <c r="T220" s="20">
        <v>0.79861111111111405</v>
      </c>
    </row>
    <row r="221" spans="20:20" x14ac:dyDescent="0.25">
      <c r="T221" s="20">
        <v>0.80208333333333603</v>
      </c>
    </row>
    <row r="222" spans="20:20" x14ac:dyDescent="0.25">
      <c r="T222" s="20">
        <v>0.80555555555555902</v>
      </c>
    </row>
    <row r="223" spans="20:20" x14ac:dyDescent="0.25">
      <c r="T223" s="20">
        <v>0.80902777777778101</v>
      </c>
    </row>
    <row r="224" spans="20:20" x14ac:dyDescent="0.25">
      <c r="T224" s="20">
        <v>0.812500000000003</v>
      </c>
    </row>
    <row r="225" spans="20:20" x14ac:dyDescent="0.25">
      <c r="T225" s="20">
        <v>0.81597222222222499</v>
      </c>
    </row>
    <row r="226" spans="20:20" x14ac:dyDescent="0.25">
      <c r="T226" s="20">
        <v>0.81944444444444797</v>
      </c>
    </row>
    <row r="227" spans="20:20" x14ac:dyDescent="0.25">
      <c r="T227" s="20">
        <v>0.82291666666666996</v>
      </c>
    </row>
    <row r="228" spans="20:20" x14ac:dyDescent="0.25">
      <c r="T228" s="20">
        <v>0.82638888888889195</v>
      </c>
    </row>
    <row r="229" spans="20:20" x14ac:dyDescent="0.25">
      <c r="T229" s="20">
        <v>0.82986111111111405</v>
      </c>
    </row>
    <row r="230" spans="20:20" x14ac:dyDescent="0.25">
      <c r="T230" s="20">
        <v>0.83333333333333603</v>
      </c>
    </row>
    <row r="231" spans="20:20" x14ac:dyDescent="0.25">
      <c r="T231" s="20">
        <v>0.83680555555555902</v>
      </c>
    </row>
    <row r="232" spans="20:20" x14ac:dyDescent="0.25">
      <c r="T232" s="20">
        <v>0.84027777777778101</v>
      </c>
    </row>
    <row r="233" spans="20:20" x14ac:dyDescent="0.25">
      <c r="T233" s="20">
        <v>0.843750000000003</v>
      </c>
    </row>
    <row r="234" spans="20:20" x14ac:dyDescent="0.25">
      <c r="T234" s="20">
        <v>0.84722222222222499</v>
      </c>
    </row>
    <row r="235" spans="20:20" x14ac:dyDescent="0.25">
      <c r="T235" s="20">
        <v>0.85069444444444797</v>
      </c>
    </row>
    <row r="236" spans="20:20" x14ac:dyDescent="0.25">
      <c r="T236" s="20">
        <v>0.85416666666666996</v>
      </c>
    </row>
    <row r="237" spans="20:20" x14ac:dyDescent="0.25">
      <c r="T237" s="20">
        <v>0.85763888888889195</v>
      </c>
    </row>
    <row r="238" spans="20:20" x14ac:dyDescent="0.25">
      <c r="T238" s="20">
        <v>0.86111111111111405</v>
      </c>
    </row>
    <row r="239" spans="20:20" x14ac:dyDescent="0.25">
      <c r="T239" s="20">
        <v>0.86458333333333703</v>
      </c>
    </row>
    <row r="240" spans="20:20" x14ac:dyDescent="0.25">
      <c r="T240" s="20">
        <v>0.86805555555555902</v>
      </c>
    </row>
    <row r="241" spans="20:20" x14ac:dyDescent="0.25">
      <c r="T241" s="20">
        <v>0.87152777777778101</v>
      </c>
    </row>
    <row r="242" spans="20:20" x14ac:dyDescent="0.25">
      <c r="T242" s="20">
        <v>0.875000000000003</v>
      </c>
    </row>
    <row r="243" spans="20:20" x14ac:dyDescent="0.25">
      <c r="T243" s="20">
        <v>0.87847222222222598</v>
      </c>
    </row>
    <row r="244" spans="20:20" x14ac:dyDescent="0.25">
      <c r="T244" s="20">
        <v>0.88194444444444797</v>
      </c>
    </row>
    <row r="245" spans="20:20" x14ac:dyDescent="0.25">
      <c r="T245" s="20">
        <v>0.88541666666666996</v>
      </c>
    </row>
    <row r="246" spans="20:20" x14ac:dyDescent="0.25">
      <c r="T246" s="20">
        <v>0.88888888888889195</v>
      </c>
    </row>
    <row r="247" spans="20:20" x14ac:dyDescent="0.25">
      <c r="T247" s="20">
        <v>0.89236111111111405</v>
      </c>
    </row>
    <row r="248" spans="20:20" x14ac:dyDescent="0.25">
      <c r="T248" s="20">
        <v>0.89583333333333703</v>
      </c>
    </row>
    <row r="249" spans="20:20" x14ac:dyDescent="0.25">
      <c r="T249" s="20">
        <v>0.89930555555555902</v>
      </c>
    </row>
    <row r="250" spans="20:20" x14ac:dyDescent="0.25">
      <c r="T250" s="20">
        <v>0.90277777777778101</v>
      </c>
    </row>
    <row r="251" spans="20:20" x14ac:dyDescent="0.25">
      <c r="T251" s="20">
        <v>0.906250000000003</v>
      </c>
    </row>
    <row r="252" spans="20:20" x14ac:dyDescent="0.25">
      <c r="T252" s="20">
        <v>0.90972222222222598</v>
      </c>
    </row>
    <row r="253" spans="20:20" x14ac:dyDescent="0.25">
      <c r="T253" s="20">
        <v>0.91319444444444797</v>
      </c>
    </row>
    <row r="254" spans="20:20" x14ac:dyDescent="0.25">
      <c r="T254" s="20">
        <v>0.91666666666666996</v>
      </c>
    </row>
    <row r="255" spans="20:20" x14ac:dyDescent="0.25">
      <c r="T255" s="20">
        <v>0.92013888888889195</v>
      </c>
    </row>
    <row r="256" spans="20:20" x14ac:dyDescent="0.25">
      <c r="T256" s="20">
        <v>0.92361111111111505</v>
      </c>
    </row>
    <row r="257" spans="20:20" x14ac:dyDescent="0.25">
      <c r="T257" s="20">
        <v>0.92708333333333703</v>
      </c>
    </row>
    <row r="258" spans="20:20" x14ac:dyDescent="0.25">
      <c r="T258" s="20">
        <v>0.93055555555555902</v>
      </c>
    </row>
    <row r="259" spans="20:20" x14ac:dyDescent="0.25">
      <c r="T259" s="20">
        <v>0.93402777777778101</v>
      </c>
    </row>
    <row r="260" spans="20:20" x14ac:dyDescent="0.25">
      <c r="T260" s="20">
        <v>0.937500000000004</v>
      </c>
    </row>
    <row r="261" spans="20:20" x14ac:dyDescent="0.25">
      <c r="T261" s="20">
        <v>0.94097222222222598</v>
      </c>
    </row>
    <row r="262" spans="20:20" x14ac:dyDescent="0.25">
      <c r="T262" s="20">
        <v>0.94444444444444797</v>
      </c>
    </row>
    <row r="263" spans="20:20" x14ac:dyDescent="0.25">
      <c r="T263" s="20">
        <v>0.94791666666666996</v>
      </c>
    </row>
    <row r="264" spans="20:20" x14ac:dyDescent="0.25">
      <c r="T264" s="20">
        <v>0.95138888888889295</v>
      </c>
    </row>
    <row r="265" spans="20:20" x14ac:dyDescent="0.25">
      <c r="T265" s="20">
        <v>0.95486111111111505</v>
      </c>
    </row>
    <row r="266" spans="20:20" x14ac:dyDescent="0.25">
      <c r="T266" s="20">
        <v>0.95833333333333703</v>
      </c>
    </row>
    <row r="267" spans="20:20" x14ac:dyDescent="0.25">
      <c r="T267" s="20">
        <v>0.96180555555555902</v>
      </c>
    </row>
    <row r="268" spans="20:20" x14ac:dyDescent="0.25">
      <c r="T268" s="20">
        <v>0.96527777777778101</v>
      </c>
    </row>
    <row r="269" spans="20:20" x14ac:dyDescent="0.25">
      <c r="T269" s="20">
        <v>0.968750000000004</v>
      </c>
    </row>
    <row r="270" spans="20:20" x14ac:dyDescent="0.25">
      <c r="T270" s="20">
        <v>0.97222222222222598</v>
      </c>
    </row>
    <row r="271" spans="20:20" x14ac:dyDescent="0.25">
      <c r="T271" s="20">
        <v>0.97569444444444797</v>
      </c>
    </row>
    <row r="272" spans="20:20" x14ac:dyDescent="0.25">
      <c r="T272" s="20">
        <v>0.97916666666667096</v>
      </c>
    </row>
    <row r="273" spans="20:20" x14ac:dyDescent="0.25">
      <c r="T273" s="20">
        <v>0.98263888888889295</v>
      </c>
    </row>
    <row r="274" spans="20:20" x14ac:dyDescent="0.25">
      <c r="T274" s="20">
        <v>0.98611111111111505</v>
      </c>
    </row>
    <row r="275" spans="20:20" x14ac:dyDescent="0.25">
      <c r="T275" s="20">
        <v>0.98958333333333703</v>
      </c>
    </row>
    <row r="276" spans="20:20" x14ac:dyDescent="0.25">
      <c r="T276" s="20">
        <v>0.99305555555555902</v>
      </c>
    </row>
    <row r="277" spans="20:20" x14ac:dyDescent="0.25">
      <c r="T277" s="20">
        <v>0.99652777777778201</v>
      </c>
    </row>
    <row r="278" spans="20:20" x14ac:dyDescent="0.25">
      <c r="T278" s="20">
        <v>1</v>
      </c>
    </row>
    <row r="279" spans="20:20" x14ac:dyDescent="0.25">
      <c r="T279" s="20">
        <v>1.0034722222222301</v>
      </c>
    </row>
    <row r="280" spans="20:20" x14ac:dyDescent="0.25">
      <c r="T280" s="20">
        <v>1.00694444444445</v>
      </c>
    </row>
    <row r="281" spans="20:20" x14ac:dyDescent="0.25">
      <c r="T281" s="20">
        <v>1.0104166666666701</v>
      </c>
    </row>
    <row r="282" spans="20:20" x14ac:dyDescent="0.25">
      <c r="T282" s="20">
        <v>1.0138888888888999</v>
      </c>
    </row>
    <row r="283" spans="20:20" x14ac:dyDescent="0.25">
      <c r="T283" s="20">
        <v>1.01736111111112</v>
      </c>
    </row>
    <row r="284" spans="20:20" x14ac:dyDescent="0.25">
      <c r="T284" s="20">
        <v>1.0208333333333399</v>
      </c>
    </row>
    <row r="285" spans="20:20" x14ac:dyDescent="0.25">
      <c r="T285" s="20">
        <v>1.02430555555557</v>
      </c>
    </row>
    <row r="286" spans="20:20" x14ac:dyDescent="0.25">
      <c r="T286" s="20">
        <v>1.0277777777777899</v>
      </c>
    </row>
    <row r="287" spans="20:20" x14ac:dyDescent="0.25">
      <c r="T287" s="20">
        <v>1.03125000000001</v>
      </c>
    </row>
    <row r="288" spans="20:20" x14ac:dyDescent="0.25">
      <c r="T288" s="20">
        <v>1.0347222222222301</v>
      </c>
    </row>
    <row r="289" spans="20:20" x14ac:dyDescent="0.25">
      <c r="T289" s="20">
        <v>1.03819444444446</v>
      </c>
    </row>
    <row r="290" spans="20:20" x14ac:dyDescent="0.25">
      <c r="T290" s="20">
        <v>1.0416666666666801</v>
      </c>
    </row>
    <row r="291" spans="20:20" x14ac:dyDescent="0.25">
      <c r="T291" s="20">
        <v>1.0451388888888999</v>
      </c>
    </row>
    <row r="292" spans="20:20" x14ac:dyDescent="0.25">
      <c r="T292" s="20">
        <v>1.04861111111113</v>
      </c>
    </row>
    <row r="293" spans="20:20" x14ac:dyDescent="0.25">
      <c r="T293" s="20">
        <v>1.0520833333333499</v>
      </c>
    </row>
    <row r="294" spans="20:20" x14ac:dyDescent="0.25">
      <c r="T294" s="20">
        <v>1.05555555555557</v>
      </c>
    </row>
    <row r="295" spans="20:20" x14ac:dyDescent="0.25">
      <c r="T295" s="20">
        <v>1.0590277777778001</v>
      </c>
    </row>
    <row r="296" spans="20:20" x14ac:dyDescent="0.25">
      <c r="T296" s="20">
        <v>1.06250000000002</v>
      </c>
    </row>
    <row r="297" spans="20:20" x14ac:dyDescent="0.25">
      <c r="T297" s="20">
        <v>1.0659722222222401</v>
      </c>
    </row>
    <row r="298" spans="20:20" x14ac:dyDescent="0.25">
      <c r="T298" s="20">
        <v>1.06944444444446</v>
      </c>
    </row>
    <row r="299" spans="20:20" x14ac:dyDescent="0.25">
      <c r="T299" s="20">
        <v>1.0729166666666901</v>
      </c>
    </row>
    <row r="300" spans="20:20" x14ac:dyDescent="0.25">
      <c r="T300" s="20">
        <v>1.0763888888889099</v>
      </c>
    </row>
    <row r="301" spans="20:20" x14ac:dyDescent="0.25">
      <c r="T301" s="20">
        <v>1.07986111111113</v>
      </c>
    </row>
    <row r="302" spans="20:20" x14ac:dyDescent="0.25">
      <c r="T302" s="20">
        <v>1.0833333333333599</v>
      </c>
    </row>
    <row r="303" spans="20:20" x14ac:dyDescent="0.25">
      <c r="T303" s="20">
        <v>1.08680555555558</v>
      </c>
    </row>
    <row r="304" spans="20:20" x14ac:dyDescent="0.25">
      <c r="T304" s="20">
        <v>1.0902777777778001</v>
      </c>
    </row>
    <row r="305" spans="20:20" x14ac:dyDescent="0.25">
      <c r="T305" s="20">
        <v>1.09375000000003</v>
      </c>
    </row>
    <row r="306" spans="20:20" x14ac:dyDescent="0.25">
      <c r="T306" s="20">
        <v>1.0972222222222501</v>
      </c>
    </row>
    <row r="307" spans="20:20" x14ac:dyDescent="0.25">
      <c r="T307" s="20">
        <v>1.10069444444447</v>
      </c>
    </row>
    <row r="308" spans="20:20" x14ac:dyDescent="0.25">
      <c r="T308" s="20">
        <v>1.1041666666666901</v>
      </c>
    </row>
    <row r="309" spans="20:20" x14ac:dyDescent="0.25">
      <c r="T309" s="20">
        <v>1.1076388888889199</v>
      </c>
    </row>
    <row r="310" spans="20:20" x14ac:dyDescent="0.25">
      <c r="T310" s="20">
        <v>1.11111111111114</v>
      </c>
    </row>
    <row r="311" spans="20:20" x14ac:dyDescent="0.25">
      <c r="T311" s="20">
        <v>1.1145833333333599</v>
      </c>
    </row>
    <row r="312" spans="20:20" x14ac:dyDescent="0.25">
      <c r="T312" s="20">
        <v>1.11805555555559</v>
      </c>
    </row>
    <row r="313" spans="20:20" x14ac:dyDescent="0.25">
      <c r="T313" s="20">
        <v>1.1215277777778101</v>
      </c>
    </row>
    <row r="314" spans="20:20" x14ac:dyDescent="0.25">
      <c r="T314" s="20"/>
    </row>
    <row r="315" spans="20:20" x14ac:dyDescent="0.25">
      <c r="T315" s="20"/>
    </row>
  </sheetData>
  <sheetProtection sheet="1" objects="1" scenarios="1"/>
  <dataConsolidate/>
  <mergeCells count="110">
    <mergeCell ref="F8:I8"/>
    <mergeCell ref="F9:I9"/>
    <mergeCell ref="F10:I10"/>
    <mergeCell ref="F11:I11"/>
    <mergeCell ref="F12:I12"/>
    <mergeCell ref="J6:K7"/>
    <mergeCell ref="L6:L7"/>
    <mergeCell ref="A8:B8"/>
    <mergeCell ref="C8:E8"/>
    <mergeCell ref="J8:L8"/>
    <mergeCell ref="A1:B7"/>
    <mergeCell ref="J1:K2"/>
    <mergeCell ref="L1:L2"/>
    <mergeCell ref="C3:D5"/>
    <mergeCell ref="J4:K5"/>
    <mergeCell ref="L4:L5"/>
    <mergeCell ref="C6:C7"/>
    <mergeCell ref="C1:I2"/>
    <mergeCell ref="E3:I4"/>
    <mergeCell ref="E5:I5"/>
    <mergeCell ref="D6:I6"/>
    <mergeCell ref="D7:I7"/>
    <mergeCell ref="A11:B11"/>
    <mergeCell ref="C11:E11"/>
    <mergeCell ref="J11:L11"/>
    <mergeCell ref="A12:B12"/>
    <mergeCell ref="C12:E12"/>
    <mergeCell ref="J12:L12"/>
    <mergeCell ref="A9:B9"/>
    <mergeCell ref="C9:E9"/>
    <mergeCell ref="J9:L9"/>
    <mergeCell ref="A10:B10"/>
    <mergeCell ref="C10:E10"/>
    <mergeCell ref="J10:L10"/>
    <mergeCell ref="A18:B18"/>
    <mergeCell ref="G18:L18"/>
    <mergeCell ref="A19:B19"/>
    <mergeCell ref="G19:L19"/>
    <mergeCell ref="G22:L22"/>
    <mergeCell ref="A13:B13"/>
    <mergeCell ref="C13:E13"/>
    <mergeCell ref="J13:L13"/>
    <mergeCell ref="B14:L14"/>
    <mergeCell ref="A16:B16"/>
    <mergeCell ref="C16:L16"/>
    <mergeCell ref="F13:I13"/>
    <mergeCell ref="E15:I15"/>
    <mergeCell ref="A15:D15"/>
    <mergeCell ref="G17:L17"/>
    <mergeCell ref="G21:L21"/>
    <mergeCell ref="B27:F27"/>
    <mergeCell ref="A28:A29"/>
    <mergeCell ref="C28:E28"/>
    <mergeCell ref="G28:G29"/>
    <mergeCell ref="H28:H29"/>
    <mergeCell ref="K28:K29"/>
    <mergeCell ref="A23:B23"/>
    <mergeCell ref="G23:L23"/>
    <mergeCell ref="A24:L24"/>
    <mergeCell ref="A25:A26"/>
    <mergeCell ref="B25:F25"/>
    <mergeCell ref="G25:G26"/>
    <mergeCell ref="H25:H26"/>
    <mergeCell ref="B26:E26"/>
    <mergeCell ref="I25:I26"/>
    <mergeCell ref="A32:A33"/>
    <mergeCell ref="C32:E32"/>
    <mergeCell ref="G32:G33"/>
    <mergeCell ref="H32:H33"/>
    <mergeCell ref="K32:K33"/>
    <mergeCell ref="L32:L33"/>
    <mergeCell ref="C33:E33"/>
    <mergeCell ref="L28:L29"/>
    <mergeCell ref="C29:E29"/>
    <mergeCell ref="A30:A31"/>
    <mergeCell ref="C30:E30"/>
    <mergeCell ref="G30:G31"/>
    <mergeCell ref="H30:H31"/>
    <mergeCell ref="K30:K31"/>
    <mergeCell ref="L30:L31"/>
    <mergeCell ref="C31:E31"/>
    <mergeCell ref="I28:I29"/>
    <mergeCell ref="I32:I33"/>
    <mergeCell ref="A36:A37"/>
    <mergeCell ref="C36:E36"/>
    <mergeCell ref="G36:G37"/>
    <mergeCell ref="H36:H37"/>
    <mergeCell ref="K36:K37"/>
    <mergeCell ref="L36:L37"/>
    <mergeCell ref="C37:E37"/>
    <mergeCell ref="A34:A35"/>
    <mergeCell ref="C34:E34"/>
    <mergeCell ref="G34:G35"/>
    <mergeCell ref="H34:H35"/>
    <mergeCell ref="K34:K35"/>
    <mergeCell ref="L34:L35"/>
    <mergeCell ref="C35:E35"/>
    <mergeCell ref="I36:I37"/>
    <mergeCell ref="J40:K41"/>
    <mergeCell ref="L40:L41"/>
    <mergeCell ref="H43:L44"/>
    <mergeCell ref="G46:H46"/>
    <mergeCell ref="H47:L47"/>
    <mergeCell ref="A38:A39"/>
    <mergeCell ref="C38:E38"/>
    <mergeCell ref="G38:G39"/>
    <mergeCell ref="H38:H39"/>
    <mergeCell ref="K38:K39"/>
    <mergeCell ref="L38:L39"/>
    <mergeCell ref="C39:E39"/>
  </mergeCells>
  <dataValidations count="2">
    <dataValidation type="list" allowBlank="1" showInputMessage="1" showErrorMessage="1" sqref="I36:I37 I28:I29 I32:I33">
      <formula1>$S$24:$S$25</formula1>
    </dataValidation>
    <dataValidation type="list" allowBlank="1" showInputMessage="1" showErrorMessage="1" sqref="F28:F39">
      <formula1>$T$26:$T$313</formula1>
    </dataValidation>
  </dataValidations>
  <printOptions horizontalCentered="1"/>
  <pageMargins left="0.19685039370078741" right="0.19685039370078741" top="0.70866141732283472" bottom="0.19685039370078741" header="0.11811023622047245" footer="0.11811023622047245"/>
  <pageSetup paperSize="9" scale="80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CP-zastupitelé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Fusková Dominika</dc:creator>
  <cp:lastModifiedBy>Tkadlčík Petr</cp:lastModifiedBy>
  <cp:lastPrinted>2018-01-31T12:29:31Z</cp:lastPrinted>
  <dcterms:created xsi:type="dcterms:W3CDTF">2015-07-16T07:22:42Z</dcterms:created>
  <dcterms:modified xsi:type="dcterms:W3CDTF">2020-11-02T09:39:00Z</dcterms:modified>
</cp:coreProperties>
</file>