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ocuments\--602--\2021\"/>
    </mc:Choice>
  </mc:AlternateContent>
  <workbookProtection workbookPassword="D9CD" lockStructure="1"/>
  <bookViews>
    <workbookView xWindow="0" yWindow="0" windowWidth="19332" windowHeight="9000" tabRatio="566"/>
  </bookViews>
  <sheets>
    <sheet name="ZADOST" sheetId="1" r:id="rId1"/>
    <sheet name="Položky - Neckařová" sheetId="7" state="hidden" r:id="rId2"/>
    <sheet name="projekt" sheetId="2" state="hidden" r:id="rId3"/>
    <sheet name="sumar" sheetId="8" state="hidden" r:id="rId4"/>
    <sheet name="ovp_vystupy" sheetId="9" state="hidden" r:id="rId5"/>
    <sheet name="pvp_vydaje" sheetId="10" state="hidden" r:id="rId6"/>
  </sheets>
  <externalReferences>
    <externalReference r:id="rId7"/>
  </externalReferences>
  <definedNames>
    <definedName name="dotace_pozadovana" localSheetId="1">[1]ZADOST!#REF!</definedName>
    <definedName name="dotace_pozadovana">ZADOST!#REF!</definedName>
    <definedName name="_xlnm.Print_Area" localSheetId="0">ZADOST!$C$2:$BW$245</definedName>
  </definedNames>
  <calcPr calcId="162913"/>
</workbook>
</file>

<file path=xl/calcChain.xml><?xml version="1.0" encoding="utf-8"?>
<calcChain xmlns="http://schemas.openxmlformats.org/spreadsheetml/2006/main">
  <c r="DB2" i="8" l="1"/>
  <c r="FU2" i="8"/>
  <c r="FW2" i="8"/>
  <c r="FV2" i="8"/>
  <c r="EY2" i="8"/>
  <c r="EX2" i="8"/>
  <c r="B109" i="2"/>
  <c r="B111" i="2"/>
  <c r="B110" i="2"/>
  <c r="AM2" i="8"/>
  <c r="B51" i="2"/>
  <c r="B50" i="2"/>
  <c r="B81" i="2"/>
  <c r="B80" i="2"/>
  <c r="B79" i="2"/>
  <c r="B78" i="2"/>
  <c r="B77" i="2"/>
  <c r="B76" i="2"/>
  <c r="B75" i="2"/>
  <c r="B74" i="2"/>
  <c r="B73" i="2"/>
  <c r="BO2" i="8" s="1"/>
  <c r="B72" i="2"/>
  <c r="B71" i="2"/>
  <c r="B70" i="2"/>
  <c r="B69" i="2"/>
  <c r="BM2" i="8" s="1"/>
  <c r="B68" i="2"/>
  <c r="BL2" i="8" s="1"/>
  <c r="B67" i="2"/>
  <c r="BK2" i="8" s="1"/>
  <c r="B66" i="2"/>
  <c r="B65" i="2"/>
  <c r="BI2" i="8" s="1"/>
  <c r="B64" i="2"/>
  <c r="BH2" i="8" s="1"/>
  <c r="B63" i="2"/>
  <c r="BG2" i="8" s="1"/>
  <c r="B62" i="2"/>
  <c r="D4" i="9" s="1"/>
  <c r="B61" i="2"/>
  <c r="C4" i="9" s="1"/>
  <c r="B60" i="2"/>
  <c r="B59" i="2"/>
  <c r="D3" i="9" s="1"/>
  <c r="B58" i="2"/>
  <c r="B57" i="2"/>
  <c r="BD2" i="8" s="1"/>
  <c r="B56" i="2"/>
  <c r="B55" i="2"/>
  <c r="C2" i="9" s="1"/>
  <c r="B54" i="2"/>
  <c r="BA2" i="8" s="1"/>
  <c r="B48" i="2"/>
  <c r="B44" i="2"/>
  <c r="AS2" i="8" s="1"/>
  <c r="B37" i="2"/>
  <c r="B36" i="2"/>
  <c r="AH2" i="8" s="1"/>
  <c r="B35" i="2"/>
  <c r="AG2" i="8" s="1"/>
  <c r="B34" i="2"/>
  <c r="AF2" i="8" s="1"/>
  <c r="B33" i="2"/>
  <c r="AE2" i="8" s="1"/>
  <c r="B32" i="2"/>
  <c r="B31" i="2"/>
  <c r="AC2" i="8" s="1"/>
  <c r="B30" i="2"/>
  <c r="B29" i="2"/>
  <c r="AA2" i="8" s="1"/>
  <c r="B28" i="2"/>
  <c r="Z2" i="8" s="1"/>
  <c r="B27" i="2"/>
  <c r="Y2" i="8" s="1"/>
  <c r="B26" i="2"/>
  <c r="X2" i="8" s="1"/>
  <c r="B25" i="2"/>
  <c r="W2" i="8" s="1"/>
  <c r="B24" i="2"/>
  <c r="V2" i="8" s="1"/>
  <c r="B23" i="2"/>
  <c r="U2" i="8" s="1"/>
  <c r="B22" i="2"/>
  <c r="T2" i="8" s="1"/>
  <c r="B21" i="2"/>
  <c r="S2" i="8" s="1"/>
  <c r="B20" i="2"/>
  <c r="R2" i="8" s="1"/>
  <c r="B19" i="2"/>
  <c r="Q2" i="8" s="1"/>
  <c r="B15" i="2"/>
  <c r="M2" i="8" s="1"/>
  <c r="B14" i="2"/>
  <c r="B13" i="2"/>
  <c r="K2" i="8" s="1"/>
  <c r="B12" i="2"/>
  <c r="B11" i="2"/>
  <c r="I2" i="8" s="1"/>
  <c r="B10" i="2"/>
  <c r="B9" i="2"/>
  <c r="B8" i="2"/>
  <c r="B7" i="2"/>
  <c r="B6" i="2"/>
  <c r="F2" i="8" s="1"/>
  <c r="B5" i="2"/>
  <c r="E2" i="8" s="1"/>
  <c r="B4" i="2"/>
  <c r="B3" i="2"/>
  <c r="C2" i="8" s="1"/>
  <c r="B1" i="2"/>
  <c r="A2" i="8" s="1"/>
  <c r="EQ2" i="8"/>
  <c r="EP2" i="8"/>
  <c r="EO2" i="8"/>
  <c r="EN2" i="8"/>
  <c r="EM2" i="8"/>
  <c r="EL2" i="8"/>
  <c r="EK2" i="8"/>
  <c r="EJ2" i="8"/>
  <c r="EI2" i="8"/>
  <c r="EH2" i="8"/>
  <c r="EG2" i="8"/>
  <c r="EF2" i="8"/>
  <c r="EE2" i="8"/>
  <c r="ED2" i="8"/>
  <c r="EC2" i="8"/>
  <c r="EB2" i="8"/>
  <c r="EA2" i="8"/>
  <c r="DZ2" i="8"/>
  <c r="DY2" i="8"/>
  <c r="DX2" i="8"/>
  <c r="DW2" i="8"/>
  <c r="DV2" i="8"/>
  <c r="DU2" i="8"/>
  <c r="DT2" i="8"/>
  <c r="DS2" i="8"/>
  <c r="DR2" i="8"/>
  <c r="DQ2" i="8"/>
  <c r="DP2" i="8"/>
  <c r="DL2" i="8"/>
  <c r="DH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Q2" i="8"/>
  <c r="BP2" i="8"/>
  <c r="BN2" i="8"/>
  <c r="BJ2" i="8"/>
  <c r="BE2" i="8"/>
  <c r="BC2" i="8"/>
  <c r="BB2" i="8"/>
  <c r="AW2" i="8"/>
  <c r="AL2" i="8"/>
  <c r="AK2" i="8"/>
  <c r="AJ2" i="8"/>
  <c r="AI2" i="8"/>
  <c r="AD2" i="8"/>
  <c r="AB2" i="8"/>
  <c r="O2" i="8"/>
  <c r="N2" i="8"/>
  <c r="L2" i="8"/>
  <c r="J2" i="8"/>
  <c r="H2" i="8"/>
  <c r="G2" i="8"/>
  <c r="D2" i="8"/>
  <c r="B2" i="8"/>
  <c r="A10" i="10"/>
  <c r="A9" i="10"/>
  <c r="A8" i="10"/>
  <c r="A6" i="10"/>
  <c r="A7" i="10"/>
  <c r="A5" i="10"/>
  <c r="A4" i="10"/>
  <c r="A3" i="10"/>
  <c r="B7" i="10"/>
  <c r="D7" i="10"/>
  <c r="E7" i="10"/>
  <c r="B8" i="10"/>
  <c r="D8" i="10"/>
  <c r="E8" i="10"/>
  <c r="B9" i="10"/>
  <c r="D9" i="10"/>
  <c r="E9" i="10"/>
  <c r="B10" i="10"/>
  <c r="D10" i="10"/>
  <c r="E10" i="10"/>
  <c r="E6" i="10"/>
  <c r="D6" i="10"/>
  <c r="B6" i="10"/>
  <c r="E3" i="10"/>
  <c r="E4" i="10"/>
  <c r="E5" i="10"/>
  <c r="D3" i="10"/>
  <c r="D4" i="10"/>
  <c r="D5" i="10"/>
  <c r="B5" i="10"/>
  <c r="B3" i="10"/>
  <c r="B4" i="10"/>
  <c r="B2" i="10"/>
  <c r="D2" i="10"/>
  <c r="E2" i="10"/>
  <c r="A2" i="10"/>
  <c r="B4" i="9"/>
  <c r="C3" i="9"/>
  <c r="B3" i="9"/>
  <c r="D2" i="9"/>
  <c r="B2" i="9" l="1"/>
  <c r="A4" i="9"/>
  <c r="BF2" i="8"/>
  <c r="A2" i="9"/>
  <c r="A3" i="9"/>
  <c r="CD152" i="1"/>
  <c r="BY152" i="1" l="1"/>
  <c r="BH152" i="1"/>
  <c r="AI152" i="1" l="1"/>
  <c r="AU142" i="1"/>
  <c r="AU131" i="1"/>
  <c r="BH130" i="1"/>
  <c r="AU148" i="1" l="1"/>
  <c r="B41" i="2" l="1"/>
  <c r="AP2" i="8" s="1"/>
  <c r="DE2" i="8"/>
  <c r="BH47" i="1"/>
  <c r="BH46" i="1"/>
  <c r="BH45" i="1"/>
  <c r="BH41" i="1"/>
  <c r="AE116" i="1"/>
  <c r="BH116" i="1"/>
  <c r="B18" i="2" l="1"/>
  <c r="P2" i="8" s="1"/>
  <c r="CH2" i="8"/>
  <c r="BH43" i="1"/>
  <c r="BA42" i="1" l="1"/>
  <c r="BH223" i="1" l="1"/>
  <c r="BH222" i="1"/>
  <c r="BH221" i="1"/>
  <c r="P21" i="1"/>
  <c r="P20" i="1"/>
  <c r="R205" i="1" l="1"/>
  <c r="R203" i="1"/>
  <c r="AU139" i="1" l="1"/>
  <c r="R204" i="1"/>
  <c r="B40" i="2" l="1"/>
  <c r="AO2" i="8" s="1"/>
  <c r="DD2" i="8"/>
  <c r="AU150" i="1"/>
  <c r="AU161" i="1"/>
  <c r="AU166" i="1"/>
  <c r="AU159" i="1"/>
  <c r="AU163" i="1"/>
  <c r="AU157" i="1"/>
  <c r="B49" i="2" l="1"/>
  <c r="AX2" i="8" s="1"/>
  <c r="DM2" i="8"/>
  <c r="DC2" i="8"/>
  <c r="B39" i="2"/>
  <c r="AN2" i="8" s="1"/>
  <c r="AE118" i="1"/>
  <c r="BH118" i="1"/>
  <c r="AA28" i="1"/>
  <c r="AI156" i="1"/>
  <c r="AU153" i="1"/>
  <c r="B45" i="2" l="1"/>
  <c r="AT2" i="8" s="1"/>
  <c r="DI2" i="8"/>
  <c r="AU156" i="1"/>
  <c r="BH167" i="1" s="1"/>
  <c r="AU167" i="1" s="1"/>
  <c r="B42" i="2"/>
  <c r="AQ2" i="8" s="1"/>
  <c r="DF2" i="8"/>
  <c r="BH119" i="1"/>
  <c r="AI168" i="1"/>
  <c r="AE119" i="1"/>
  <c r="AI165" i="1"/>
  <c r="BH168" i="1" l="1"/>
  <c r="AU168" i="1" s="1"/>
  <c r="DO2" i="8" s="1"/>
  <c r="BH165" i="1"/>
  <c r="AU165" i="1" s="1"/>
  <c r="B47" i="2" s="1"/>
  <c r="AV2" i="8" s="1"/>
  <c r="BH169" i="1"/>
  <c r="AU169" i="1" s="1"/>
  <c r="B52" i="2"/>
  <c r="AY2" i="8" s="1"/>
  <c r="DN2" i="8"/>
  <c r="B46" i="2"/>
  <c r="AU2" i="8" s="1"/>
  <c r="DJ2" i="8"/>
  <c r="DK2" i="8"/>
  <c r="DG2" i="8"/>
  <c r="B43" i="2"/>
  <c r="AR2" i="8" s="1"/>
  <c r="B53" i="2" l="1"/>
  <c r="AZ2" i="8" s="1"/>
</calcChain>
</file>

<file path=xl/sharedStrings.xml><?xml version="1.0" encoding="utf-8"?>
<sst xmlns="http://schemas.openxmlformats.org/spreadsheetml/2006/main" count="683" uniqueCount="427">
  <si>
    <t>1.</t>
  </si>
  <si>
    <t>2.</t>
  </si>
  <si>
    <t>CELKEM</t>
  </si>
  <si>
    <t>Výstup</t>
  </si>
  <si>
    <t>Minimální předpokládaná hodnota</t>
  </si>
  <si>
    <t>Jméno a příjmení:</t>
  </si>
  <si>
    <t>Email:</t>
  </si>
  <si>
    <t>Sídlo:</t>
  </si>
  <si>
    <t>Jméno:</t>
  </si>
  <si>
    <t>Příjmení:</t>
  </si>
  <si>
    <t>Titul:</t>
  </si>
  <si>
    <t>Výše podílu/akcií</t>
  </si>
  <si>
    <t>Jmenovitá hodnota akcií</t>
  </si>
  <si>
    <t>Počet kusů akcií:</t>
  </si>
  <si>
    <t>PRÁVNICKÉ OSOBY</t>
  </si>
  <si>
    <t>Název:</t>
  </si>
  <si>
    <t>IČ zřizovatele:</t>
  </si>
  <si>
    <t>Název zřizovatele:</t>
  </si>
  <si>
    <t>Sídlo zřizovatele:</t>
  </si>
  <si>
    <t>Název banky zřizovatele:</t>
  </si>
  <si>
    <t>Číslo účtu a kód banky zřizovatele:</t>
  </si>
  <si>
    <t>Jste registrován jako plátce DPH?</t>
  </si>
  <si>
    <t>Jste-li registrován jako plátce DPH uveďte, zda máte nárok na odpočet vstupu u aktivity, na kterou žádáte podporu?</t>
  </si>
  <si>
    <t>Uplatnění v režimu přenesené daňové povinnosti?</t>
  </si>
  <si>
    <r>
      <t xml:space="preserve">Měrná jednotka                                   </t>
    </r>
    <r>
      <rPr>
        <sz val="10"/>
        <color theme="1"/>
        <rFont val="Arial"/>
        <family val="2"/>
        <charset val="238"/>
      </rPr>
      <t>(akce, osoba, ks, m2,…)</t>
    </r>
  </si>
  <si>
    <t>Identifikace osob, v nichž má žadatel přímý podíl, včetně uvedení výše tohoto podílu:</t>
  </si>
  <si>
    <t>Má žadatel přímý podíl v nějaké právnické osobě:</t>
  </si>
  <si>
    <t>Ano</t>
  </si>
  <si>
    <t>Ne</t>
  </si>
  <si>
    <t>(vyplňují pouze organizace zřizované obcemi, tj. příspěvkové organizace obcí)</t>
  </si>
  <si>
    <t>Žadatel o podporu prohlašuje, že:</t>
  </si>
  <si>
    <t>Počet jednotek</t>
  </si>
  <si>
    <t>Jednotková cena</t>
  </si>
  <si>
    <t xml:space="preserve">CELKEM </t>
  </si>
  <si>
    <t>% z celkové částky</t>
  </si>
  <si>
    <t>Název banky:</t>
  </si>
  <si>
    <t>Číslo účtu a kód banky:</t>
  </si>
  <si>
    <t>FOND ZLÍNSKÉHO KRAJE</t>
  </si>
  <si>
    <t>1. IDENTIFIKACE ŽADATELE</t>
  </si>
  <si>
    <t>Typ žadatele:</t>
  </si>
  <si>
    <t>v</t>
  </si>
  <si>
    <t>oddíl</t>
  </si>
  <si>
    <t>vložka</t>
  </si>
  <si>
    <t>PSČ:</t>
  </si>
  <si>
    <t>Ulice:</t>
  </si>
  <si>
    <t>č. p.:</t>
  </si>
  <si>
    <t>Obec:</t>
  </si>
  <si>
    <t>Titul za:</t>
  </si>
  <si>
    <t>Funkce:</t>
  </si>
  <si>
    <t>Kontaktní osoba:</t>
  </si>
  <si>
    <t>Pokud jste uvedli ANO, doplňte seznam právnických osob (obchodních korporací ve smyslu zákona č. 90/2012 Sb.), v nichž má žadatel majetkový podíl spolu s uvedením výše podílu/akci (u akcií se uvede jmenovitá hodnota a počet kusů):</t>
  </si>
  <si>
    <t>1.1 Údaje o bankovním spojení žadatele</t>
  </si>
  <si>
    <t>1.2 Údaje o plátcovství daně z přidané hodnoty</t>
  </si>
  <si>
    <t>2. IDENTIFIKACE PROJEKTU</t>
  </si>
  <si>
    <t>2.1 Doba, v níž má být dosaženo účelu:</t>
  </si>
  <si>
    <t>2.2 Místo fyzické realizace projektu:</t>
  </si>
  <si>
    <t>2.3 Požadovaná podpora a její forma:</t>
  </si>
  <si>
    <t>Požadovaná výše podpory v Kč:</t>
  </si>
  <si>
    <t>% z celkových způsobilých výdajů projektu:</t>
  </si>
  <si>
    <t>Forma podpory:</t>
  </si>
  <si>
    <t>Předpokládané finanční zdroje projektu</t>
  </si>
  <si>
    <t>Podpora od obce/města</t>
  </si>
  <si>
    <t>Podpory od jiných veřejných zdrojů ČR nebo EU a od jiných organizací (partneři, sponzoři,…) či jiných zdrojů:</t>
  </si>
  <si>
    <t>Název organizace:</t>
  </si>
  <si>
    <t>Přímé výnosy z projektu během jeho realizace</t>
  </si>
  <si>
    <r>
      <t xml:space="preserve">PŘEDPOKLÁDANÉ FINANČNÍ ZDROJE
</t>
    </r>
    <r>
      <rPr>
        <i/>
        <sz val="9"/>
        <color theme="1"/>
        <rFont val="Arial"/>
        <family val="2"/>
        <charset val="238"/>
      </rPr>
      <t>(celkem plus přímé výnosy z projektu během jeho realizace)</t>
    </r>
  </si>
  <si>
    <t>Požadovaná výše dotace v Kč:</t>
  </si>
  <si>
    <t>1.3 Údaje o zřizovateli žadatele</t>
  </si>
  <si>
    <t>a)</t>
  </si>
  <si>
    <t>b)</t>
  </si>
  <si>
    <t>není v likvidaci; pokud je žadatel fyzickou osobou, prohlašuje dále, že mu nebyl v předchozích třech letech uložen soudem nebo správním orgánem zákaz činnosti, týkající se provozování živnosti,</t>
  </si>
  <si>
    <t>c)</t>
  </si>
  <si>
    <t>d)</t>
  </si>
  <si>
    <t>f)</t>
  </si>
  <si>
    <t>nebyl pravomocně odsouzen pro trestný čin, jehož skutková podstata souvisí s  ředmětem podnikání žadatele podle zvláštních právních předpisů nebo došlo k zahlazení odsouzení za spáchání takového trestného činu; jde-li o právnickou osobu, musí tuto podmínku splňovat jak tato právnická osoba, tak její statutární orgán nebo každý člen statutárního orgánu, a je-li statutárním orgánem žadatele či členem statutárního orgánu žadatele právnická osoba, musí tento předpoklad splňovat jak tato právnická osoba, tak její statutární orgán nebo každý člen statutárního orgánu této právnické osoby; podává-li Žádost o poskytnutí podpory zahraniční právnická osoba prostřednictvím své organizační složky, musí předpoklad podle tohoto písmene splňovat vedle uvedených osob rovněž vedoucí této organizační složky; tento základní kvalifikační předpoklad musí žadatel splňovat jak ve vztahu k území České republiky, tak k zemi svého sídla, místa podnikání či bydliště,</t>
  </si>
  <si>
    <t>g)</t>
  </si>
  <si>
    <t xml:space="preserve">nebyl v posledních třech letech disciplinárně potrestán podle zvláštních předpisů upravujících výkon odborné činnosti, pokud tato činnost souvisí s předmětem podpory,
</t>
  </si>
  <si>
    <t>h)</t>
  </si>
  <si>
    <t>má zajištěny finanční zdroje na spolufinancování projektu ve stanovené výši, struktuře (neakceptovatelné je spolufinancování prostřednictvím leasingu),</t>
  </si>
  <si>
    <t>i)</t>
  </si>
  <si>
    <t>oznámí Poskytovateli podpory (Zlínský kraj) veškeré změny v údajích, uvedených v této Žádosti o poskytnutí podpory v průběhu jejího posuzování.</t>
  </si>
  <si>
    <t>j)</t>
  </si>
  <si>
    <t>není podnikem v obtížích podle Sdělení Komise Pokyny pro státní podporu na záchranu a restrukturalizaci nefinančních podniků v obtížích (2014/C 249/01) či podle Nařízení Komise (EU) č. 651/2014 ze dne 17. června 2014, kterým se v souladu s články 107 a 108 Smlouvy prohlašují určité kategorie podpory za slučitelné s vnitřním trhem,</t>
  </si>
  <si>
    <t>k)</t>
  </si>
  <si>
    <t>mu nebyl vystaven inkasní příkaz v návaznosti na rozhodnutí Evropské Komise, jímž byla podpora prohlášena za protiprávní a neslučitelnou s vnitřním trhem.</t>
  </si>
  <si>
    <t>Žadatel dále čestně prohlašuje, že pořizovaný majetek je v souladu se specifikací způsobilých výdajů projektu uvedených v Programu.</t>
  </si>
  <si>
    <t>ve všech částech této Žádosti o poskytnutí podpory, uvedl úplně a pravdivě všechny údaje jemu známé o skutečnostech a záměrech, k jejichž sdělení byl v této Žádosti o poskytnutí podpory vyzván,</t>
  </si>
  <si>
    <t>5. ÚČEL A ODŮVODNĚNÍ ŽÁDOSTI</t>
  </si>
  <si>
    <t>7. PROHLÁŠENÍ ŽADATELE</t>
  </si>
  <si>
    <t>Místo:</t>
  </si>
  <si>
    <t>Datum:</t>
  </si>
  <si>
    <t>9. PODPIS ŽADATELE/OSOBY OPRÁVNĚNÉ JEDNAT JMÉNEM ŽADATELE</t>
  </si>
  <si>
    <t>Má nějaká právnická či fyzická osoba podíl v osobě žadatele:</t>
  </si>
  <si>
    <t>FYZICKÉ OSOBY</t>
  </si>
  <si>
    <t>Datum narození:</t>
  </si>
  <si>
    <t>Adresa:</t>
  </si>
  <si>
    <t>Dotace</t>
  </si>
  <si>
    <t>akciová společnost (a.s.)</t>
  </si>
  <si>
    <t>církevní právnické osoby</t>
  </si>
  <si>
    <t>komanditní společnost (k.s.)</t>
  </si>
  <si>
    <t>město</t>
  </si>
  <si>
    <t>městys</t>
  </si>
  <si>
    <t>obec</t>
  </si>
  <si>
    <t>společnost s ručením omezeným (s.r.o.)</t>
  </si>
  <si>
    <t>obchodní společnosti</t>
  </si>
  <si>
    <t>veřejná obchodní společnost (v.o.s.)</t>
  </si>
  <si>
    <t>příspěvkové organizace zřizované obcemi</t>
  </si>
  <si>
    <t>5.</t>
  </si>
  <si>
    <t>3.</t>
  </si>
  <si>
    <t>4.</t>
  </si>
  <si>
    <t>6.</t>
  </si>
  <si>
    <t>7.</t>
  </si>
  <si>
    <t>8.</t>
  </si>
  <si>
    <t>V případě, že popisy "účelu" a "zdůvodnění potřebnosti realizace projektu" jsou rozsáhlejší než 1 000 znaků (včetně mezer), do tabulky výše vepište sručný výtah a podrobné popisy účelu a potřebnosti uveďte jako přílohu tohoto formuláře.</t>
  </si>
  <si>
    <t xml:space="preserve"> Název žadatele / Jméno a příjmení:</t>
  </si>
  <si>
    <t>Kód LHP/LHO</t>
  </si>
  <si>
    <t>Název LHP/LHO</t>
  </si>
  <si>
    <t>3. VÝSTUPY PROJEKTU</t>
  </si>
  <si>
    <t>4. ROZPOČET PROJEKTU</t>
  </si>
  <si>
    <t>Skrýt</t>
  </si>
  <si>
    <t>SEKCE ROZVOJOVÉ PROGRAMY A KRIZOVÉ ŘÍZENÍ</t>
  </si>
  <si>
    <t>4.1 Předpokládané způsobilé výdaje projektu:</t>
  </si>
  <si>
    <t>4.2 Předpokládané finanční zdroje projektu:</t>
  </si>
  <si>
    <t>Toto pole v obecném vzoru není!</t>
  </si>
  <si>
    <t>2.1.1 Doba realizace projektu</t>
  </si>
  <si>
    <t>2.1.2 Termín konání akce/aktivity/fyzické realizace projektu</t>
  </si>
  <si>
    <t>Datum zahájení projektu:</t>
  </si>
  <si>
    <t>Datum ukončení projektu:</t>
  </si>
  <si>
    <r>
      <t xml:space="preserve">Datum zahájení fyzické realizace projektu:
</t>
    </r>
    <r>
      <rPr>
        <i/>
        <sz val="8"/>
        <rFont val="Arial"/>
        <family val="2"/>
        <charset val="238"/>
      </rPr>
      <t>(jedná se o informativní údaj pro poskytovatele dotace)</t>
    </r>
  </si>
  <si>
    <r>
      <t xml:space="preserve">Datum ukončení fyzické realizace projektu:
</t>
    </r>
    <r>
      <rPr>
        <i/>
        <sz val="8"/>
        <rFont val="Arial"/>
        <family val="2"/>
        <charset val="238"/>
      </rPr>
      <t>(jedná se o informativní údaj pro poskytovatele dotace)</t>
    </r>
  </si>
  <si>
    <t>8. SOUHLAS SE ZPRACOVÁNÍM OSOBNÍCH ÚDAJŮ</t>
  </si>
  <si>
    <t>(týká se pouze žadatele, kterým je fyzická osoba podnikající či nepodnikající)</t>
  </si>
  <si>
    <t>Zlínský kraj, IČ 70891320, se sídlem ve Zlíně, tř. Tomáše Bati 21</t>
  </si>
  <si>
    <t>Správce:</t>
  </si>
  <si>
    <t>Účel zpracování:</t>
  </si>
  <si>
    <t>Rozhodování o poskytnutí dotace včetně zveřejnění výsledků rozhodnutí orgánů kraje o poskytnutí/neposkytnutí dotace na webových stránkách Zlínského kraje, uzavření veřejnoprávní smlouvy o poskytnutí dotace a její následné plnění.</t>
  </si>
  <si>
    <t>registracni_cislo</t>
  </si>
  <si>
    <t>a_program_cislo</t>
  </si>
  <si>
    <t>a_program_nazev</t>
  </si>
  <si>
    <t>a_rok</t>
  </si>
  <si>
    <t>dotacni_titul</t>
  </si>
  <si>
    <t>opatreni</t>
  </si>
  <si>
    <t>pocet_obyvatel</t>
  </si>
  <si>
    <t>nazev_projektu</t>
  </si>
  <si>
    <t>zadatel_ico</t>
  </si>
  <si>
    <t>zadatel_dic</t>
  </si>
  <si>
    <t>zadatel_nazev</t>
  </si>
  <si>
    <t>zadatel_typ</t>
  </si>
  <si>
    <t>zadatel_forma</t>
  </si>
  <si>
    <t>zadatel_datum_narozeni</t>
  </si>
  <si>
    <t>zadatel_evidence_ks</t>
  </si>
  <si>
    <t>zadatel_adresa</t>
  </si>
  <si>
    <t>zadatel_adresa_koresp</t>
  </si>
  <si>
    <t>zadatel_kontaktni_osoba</t>
  </si>
  <si>
    <t>zadatel_telefon</t>
  </si>
  <si>
    <t>zadatel_email</t>
  </si>
  <si>
    <t>zadatel_banka_nazev</t>
  </si>
  <si>
    <t>zadatel_banka_ucet</t>
  </si>
  <si>
    <t>dph_platce</t>
  </si>
  <si>
    <t>dph_odpocet</t>
  </si>
  <si>
    <t>dph_prenesena</t>
  </si>
  <si>
    <t>zrizovatel_nazev</t>
  </si>
  <si>
    <t>zrizovatel_ico</t>
  </si>
  <si>
    <t>zrizovatel_adresa</t>
  </si>
  <si>
    <t>zrizovatel_banka_nazev</t>
  </si>
  <si>
    <t>zrizovatel_banka_ucet</t>
  </si>
  <si>
    <t>datum_zahajeni</t>
  </si>
  <si>
    <t>datum_ukonceni</t>
  </si>
  <si>
    <t>datum_zahajeni_akce</t>
  </si>
  <si>
    <t>datum_ukonceni_akce</t>
  </si>
  <si>
    <t>Jiná identifikace (Katastrální území, číslo parcely):</t>
  </si>
  <si>
    <t>forma_podpory</t>
  </si>
  <si>
    <t>inv_neinv</t>
  </si>
  <si>
    <t>celkem</t>
  </si>
  <si>
    <t>celkem_investicni</t>
  </si>
  <si>
    <t>celkem_neinvesticni</t>
  </si>
  <si>
    <t>financni_podil_zadatele_kc</t>
  </si>
  <si>
    <t>financni_podil_zadatele_procenta</t>
  </si>
  <si>
    <t>dotace_pozadovana_od_kraje_kc</t>
  </si>
  <si>
    <t>dotace_pozadovana_od_kraje_procenta</t>
  </si>
  <si>
    <t>celkem_bez_vynosu_kc</t>
  </si>
  <si>
    <t>celkem_bez_vynosu_proc</t>
  </si>
  <si>
    <t>prime_vynosy_kc</t>
  </si>
  <si>
    <t>prime_vynosy_procenta</t>
  </si>
  <si>
    <t>predpokladane_financni_zdroje_kc</t>
  </si>
  <si>
    <t>predpokladane_financni_zdroje_procenta</t>
  </si>
  <si>
    <t>souhlas_osobni_udaje</t>
  </si>
  <si>
    <t>a_KUSP</t>
  </si>
  <si>
    <t>a_KUZL</t>
  </si>
  <si>
    <t>a_vyzva_k_doplneni</t>
  </si>
  <si>
    <t>a_doplneno_ve_lhute</t>
  </si>
  <si>
    <t>a_ukonceni_akce_EKO</t>
  </si>
  <si>
    <t>a_bodove_hodnoceni</t>
  </si>
  <si>
    <t>a_cislo_smlouvy</t>
  </si>
  <si>
    <t>a_schvalena_dotace</t>
  </si>
  <si>
    <t>a_schvalena_dotace_procenta</t>
  </si>
  <si>
    <t>a_schvalena_dotace_slovy</t>
  </si>
  <si>
    <t>a_schvalena_financni_vypomoc</t>
  </si>
  <si>
    <t>a_schvalena_financni_procenta</t>
  </si>
  <si>
    <t>a_schvalena_financni_slovy</t>
  </si>
  <si>
    <t>a_celkove_vydaje_slovy</t>
  </si>
  <si>
    <t>a_RZK_ZZK</t>
  </si>
  <si>
    <t>a_duvod_neprideleni</t>
  </si>
  <si>
    <t>a_zaloha</t>
  </si>
  <si>
    <t>odbor</t>
  </si>
  <si>
    <t>oddeleni</t>
  </si>
  <si>
    <t>vedouci</t>
  </si>
  <si>
    <t>odpovedna osoba</t>
  </si>
  <si>
    <t>vystup</t>
  </si>
  <si>
    <t>merna_jednotka</t>
  </si>
  <si>
    <t>minimalni_zavazna_hodnota</t>
  </si>
  <si>
    <t>polozka</t>
  </si>
  <si>
    <t>typ</t>
  </si>
  <si>
    <t>jednotkova_cena</t>
  </si>
  <si>
    <t>pocet_jednotek</t>
  </si>
  <si>
    <t>9.</t>
  </si>
  <si>
    <t>Rozsah zpracovávaných osobních údajů:</t>
  </si>
  <si>
    <t>Adresa trvalého bydliště:</t>
  </si>
  <si>
    <t>Období, na které je souhlas dáván:</t>
  </si>
  <si>
    <t>Funkční propojka</t>
  </si>
  <si>
    <t xml:space="preserve"> </t>
  </si>
  <si>
    <t>Způsob a prostředky zpracování osobních údajů:</t>
  </si>
  <si>
    <t xml:space="preserve">Prostřednictvím zaměstnanců správce, a to
a) automatizovaně v elektronické podobě  
b) manuálně  </t>
  </si>
  <si>
    <t>Osoby, jimž mohou být osobní údaje zpřístupněny:</t>
  </si>
  <si>
    <t>zaměstnanci správce a veřejnost</t>
  </si>
  <si>
    <t>Poučení o právech subjektu údajů podle § 12 a 21 zákona č. 101/2000 Sb., o ochraně osobních údajů a o změně některých zákonů, ve znění pozdějších předpisů.</t>
  </si>
  <si>
    <t>Právo na přístup k osobním údajům (§ 12 zákona):</t>
  </si>
  <si>
    <t xml:space="preserve">Požádáte-li jako subjekt údajů o informaci o zpracování Vašich osobních údajů, je správce osobních údajů povinen Vám tuto informaci bez zbytečného odkladu předat, a to v zákonem stanoveném rozsahu (§ 12 odst. 2 zákona).
Správce osobních údajů má právo za poskytnutí informace požadovat přiměřenou úhradu nepřevyšující náklady nezbytné na poskytnutí informace. </t>
  </si>
  <si>
    <t>Právo na opravu osobních údajů (§ 21 zákona):</t>
  </si>
  <si>
    <t>Pokud jako subjekt údajů zjistíte nebo se domníváte, že správce osobních údajů provádí zpracování Vašich osobních údajů v rozporu s ochranou Vašeho soukromého a osobního života nebo v rozporu se zákonem, zejména jsou-li osobní údaje nepřesné s ohledem na účel jejich zpracování, můžete
a) požádat správce o vysvětlení,
b) požadovat, aby správce odstranil takto vzniklý stav. Zejména se může jednat o blokování, provedení opravy, doplnění nebo likvidaci osobních údajů. 
Bude-li Vaše žádost podle předchozího odstavce shledána oprávněnou, správce osobních údajů odstraní neprodleně závadný stav. Nebude-li Vaší žádosti vyhověno, máte právo obrátit se přímo na Úřad pro ochranu osobních údajů; právo obrátit se na Úřad pro ochranu osobních údajů přímo tím není dotčeno.</t>
  </si>
  <si>
    <t>Poskytnutí Souhlasu se zpracováním osobních údajů je dobrovolné.</t>
  </si>
  <si>
    <t>ANO</t>
  </si>
  <si>
    <t>NE</t>
  </si>
  <si>
    <t>Nezamotali jsme se do toho trochu? (Lidová vláda lidu)</t>
  </si>
  <si>
    <t>Zkontrolovat datum!</t>
  </si>
  <si>
    <t>e)</t>
  </si>
  <si>
    <t>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zaměstnanosti,</t>
  </si>
  <si>
    <t>nepozastavil své činnosti, které mají bezprostřední vztah k realizaci projektu, anebo není v nějaké analogické situaci,</t>
  </si>
  <si>
    <t>Finanční podíl žadatele</t>
  </si>
  <si>
    <t>INVESTIČNÍ</t>
  </si>
  <si>
    <t>Právní forma</t>
  </si>
  <si>
    <t>Položka neinvestice</t>
  </si>
  <si>
    <t>Položka investice</t>
  </si>
  <si>
    <t>Neinvestiční/Investiční dotace církvím a náboženským společnostem</t>
  </si>
  <si>
    <t>Družstvo</t>
  </si>
  <si>
    <t>Neinvestiční/Investiční dotace nefinančním podnikatelským subjektům-právnickým osobám</t>
  </si>
  <si>
    <t>Fyzická osoba nepodnikající</t>
  </si>
  <si>
    <t>Účelové neinvestiční transfery nepodnikajícím fyzickám osobám-občané</t>
  </si>
  <si>
    <t>Fyzická osoba podnikající</t>
  </si>
  <si>
    <t>Neinvestiční/Investiční dotace nefinančním podnikatelským subjektům-fyzické osoby podnikající</t>
  </si>
  <si>
    <t>komora</t>
  </si>
  <si>
    <t>nadace a nadační fond</t>
  </si>
  <si>
    <t>obecně prospěšná společnost (o.p.s.)</t>
  </si>
  <si>
    <t>pobočný spolek</t>
  </si>
  <si>
    <t>příspěvkové organizace kraje</t>
  </si>
  <si>
    <t>příspěvkové organizace ostatní</t>
  </si>
  <si>
    <r>
      <t xml:space="preserve">spolek </t>
    </r>
    <r>
      <rPr>
        <b/>
        <sz val="10"/>
        <color rgb="FF008000"/>
        <rFont val="Calibri"/>
        <family val="2"/>
        <charset val="238"/>
      </rPr>
      <t>spolek, zapsaný spolek</t>
    </r>
  </si>
  <si>
    <t>Neinvestiční/Investiční dotace občanským sdružením</t>
  </si>
  <si>
    <t>Státní podnik</t>
  </si>
  <si>
    <t>Bude číslo, ale nevím jaké</t>
  </si>
  <si>
    <t>svazek obcí</t>
  </si>
  <si>
    <t>školské právnické osoby</t>
  </si>
  <si>
    <t>školy a školská zařízení - příspěvkové organizace kraje</t>
  </si>
  <si>
    <t>školy a školská zařízení - příspěvkové organizace ostatní</t>
  </si>
  <si>
    <t>ústav</t>
  </si>
  <si>
    <t>vysoká škola</t>
  </si>
  <si>
    <t>zahraniční právnická osoba</t>
  </si>
  <si>
    <t>zájmové sdružení právnických osob</t>
  </si>
  <si>
    <t>xxxx</t>
  </si>
  <si>
    <t>zadatel_opravnena_osoba_2</t>
  </si>
  <si>
    <t>zadatel_opravnena_osoba_funkce_2</t>
  </si>
  <si>
    <t>zadatel_opravnena_osoba_3</t>
  </si>
  <si>
    <t>zadatel_opravnena_osoba_funkce_3</t>
  </si>
  <si>
    <t>vydaj_1_nazev</t>
  </si>
  <si>
    <t>vydaj_1_castka</t>
  </si>
  <si>
    <t>vydaj_2_nazev</t>
  </si>
  <si>
    <t>vydaj_2_castka</t>
  </si>
  <si>
    <t>vydaj_3_nazev</t>
  </si>
  <si>
    <t>vydaj_3_castka</t>
  </si>
  <si>
    <t>vydaj_4_nazev</t>
  </si>
  <si>
    <t>vydaj_4_castka</t>
  </si>
  <si>
    <t>vydaj_5_nazev</t>
  </si>
  <si>
    <t>vydaj_5_castka</t>
  </si>
  <si>
    <t>obec_zadatel</t>
  </si>
  <si>
    <t>ucel</t>
  </si>
  <si>
    <t>potrebnost</t>
  </si>
  <si>
    <t>zadatel_opravnena_osoba_1</t>
  </si>
  <si>
    <t>zadatel_opravnena_osoba_funkce_1</t>
  </si>
  <si>
    <t xml:space="preserve">Dotační titul název: </t>
  </si>
  <si>
    <t>Podporovaná aktivita Programu:</t>
  </si>
  <si>
    <t>PRÁVNICKÁ OSOBA</t>
  </si>
  <si>
    <r>
      <t>Právní forma</t>
    </r>
    <r>
      <rPr>
        <b/>
        <sz val="11"/>
        <rFont val="Arial"/>
        <family val="2"/>
        <charset val="238"/>
      </rPr>
      <t>:</t>
    </r>
  </si>
  <si>
    <t xml:space="preserve">Obec </t>
  </si>
  <si>
    <t>Svazek obcí</t>
  </si>
  <si>
    <r>
      <t>Zapsaný u krajského/městského soudu:</t>
    </r>
    <r>
      <rPr>
        <b/>
        <i/>
        <strike/>
        <sz val="8"/>
        <rFont val="Arial"/>
        <family val="2"/>
        <charset val="238"/>
      </rPr>
      <t xml:space="preserve"> </t>
    </r>
  </si>
  <si>
    <r>
      <t>Jiná evidence:</t>
    </r>
    <r>
      <rPr>
        <i/>
        <strike/>
        <sz val="8"/>
        <color rgb="FFFF0000"/>
        <rFont val="Arial"/>
        <family val="2"/>
        <charset val="238"/>
      </rPr>
      <t>(vyplňte, jste-li  právnická osoba nezapsaná ve veřejném rejstříku)</t>
    </r>
  </si>
  <si>
    <t>Osoba/osoby zastupující žadatele:</t>
  </si>
  <si>
    <t>Právní důvod zastoupení:</t>
  </si>
  <si>
    <t>plná moc</t>
  </si>
  <si>
    <t>zákonné</t>
  </si>
  <si>
    <t>Telefon:</t>
  </si>
  <si>
    <r>
      <t xml:space="preserve">Identifikace osob s podílem v této právnické osobě:
</t>
    </r>
    <r>
      <rPr>
        <i/>
        <strike/>
        <sz val="8"/>
        <color rgb="FFFF0000"/>
        <rFont val="Arial"/>
        <family val="2"/>
        <charset val="238"/>
      </rPr>
      <t>(vztahuje se pouze na obchodní korporace ve smyslu zákona č. 90/2012 Sb., o obchodních korporacích)</t>
    </r>
  </si>
  <si>
    <r>
      <t xml:space="preserve">Pokud jste uvedli </t>
    </r>
    <r>
      <rPr>
        <b/>
        <i/>
        <strike/>
        <sz val="8"/>
        <rFont val="Arial"/>
        <family val="2"/>
        <charset val="238"/>
      </rPr>
      <t>ANO</t>
    </r>
    <r>
      <rPr>
        <i/>
        <strike/>
        <sz val="8"/>
        <rFont val="Arial"/>
        <family val="2"/>
        <charset val="238"/>
      </rPr>
      <t>, doplňte seznam osob (fyzických, právnických) s uvedením výše podílu/akcií (u akcií se uvede jmenovitá hodnota a počet kusů).</t>
    </r>
  </si>
  <si>
    <r>
      <t>IČ:</t>
    </r>
    <r>
      <rPr>
        <strike/>
        <sz val="9"/>
        <color theme="1"/>
        <rFont val="Arial"/>
        <family val="2"/>
        <charset val="238"/>
      </rPr>
      <t xml:space="preserve"> </t>
    </r>
    <r>
      <rPr>
        <i/>
        <strike/>
        <sz val="9"/>
        <color theme="1"/>
        <rFont val="Arial"/>
        <family val="2"/>
        <charset val="238"/>
      </rPr>
      <t>(bylo-li přiděleno)</t>
    </r>
  </si>
  <si>
    <r>
      <t>IČ</t>
    </r>
    <r>
      <rPr>
        <strike/>
        <sz val="10"/>
        <rFont val="Arial"/>
        <family val="2"/>
        <charset val="238"/>
      </rPr>
      <t xml:space="preserve"> </t>
    </r>
    <r>
      <rPr>
        <i/>
        <strike/>
        <sz val="9"/>
        <rFont val="Arial"/>
        <family val="2"/>
        <charset val="238"/>
      </rPr>
      <t>(bylo-li přiděleno)</t>
    </r>
    <r>
      <rPr>
        <i/>
        <strike/>
        <sz val="11"/>
        <rFont val="Arial"/>
        <family val="2"/>
        <charset val="238"/>
      </rPr>
      <t>:</t>
    </r>
  </si>
  <si>
    <r>
      <t>DIČ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(je-li přiděleno)</t>
    </r>
    <r>
      <rPr>
        <b/>
        <sz val="11"/>
        <rFont val="Arial"/>
        <family val="2"/>
        <charset val="238"/>
      </rPr>
      <t>:</t>
    </r>
  </si>
  <si>
    <t>Okres:</t>
  </si>
  <si>
    <t>(plátci DPH, kteří mají nárok na odpočet DPH na vstupu podle zákona o dani z přidané hodnoty č. 235/2004 Sb., ve znění pozdějších předpisů, uvádějí všechny ceny v tabulce bez DPH)</t>
  </si>
  <si>
    <t>Celková cena</t>
  </si>
  <si>
    <r>
      <t>CELKEM</t>
    </r>
    <r>
      <rPr>
        <i/>
        <sz val="10"/>
        <rFont val="Arial"/>
        <family val="2"/>
        <charset val="238"/>
      </rPr>
      <t xml:space="preserve"> (mezisoučet)</t>
    </r>
  </si>
  <si>
    <r>
      <t xml:space="preserve">Dotace požadovaná od Zlínského kraje
</t>
    </r>
    <r>
      <rPr>
        <i/>
        <sz val="9"/>
        <rFont val="Arial"/>
        <family val="2"/>
        <charset val="238"/>
      </rPr>
      <t xml:space="preserve">(dotaci uvádět </t>
    </r>
    <r>
      <rPr>
        <i/>
        <sz val="9"/>
        <color rgb="FFFF0000"/>
        <rFont val="Arial"/>
        <family val="2"/>
        <charset val="238"/>
      </rPr>
      <t>v celých tisícikorunách</t>
    </r>
    <r>
      <rPr>
        <i/>
        <sz val="9"/>
        <rFont val="Arial"/>
        <family val="2"/>
        <charset val="238"/>
      </rPr>
      <t xml:space="preserve"> ve formě prostého čísla bez mezer a dalších znaků)</t>
    </r>
  </si>
  <si>
    <t>ORP:</t>
  </si>
  <si>
    <r>
      <rPr>
        <b/>
        <sz val="11"/>
        <rFont val="Arial"/>
        <family val="2"/>
        <charset val="238"/>
      </rPr>
      <t>Počet obyvatel</t>
    </r>
    <r>
      <rPr>
        <sz val="11"/>
        <rFont val="Arial"/>
        <family val="2"/>
        <charset val="238"/>
      </rPr>
      <t xml:space="preserve"> k 1.1. příslušného kalendář. roku, ve kterém je vyhlášen Program
</t>
    </r>
    <r>
      <rPr>
        <i/>
        <sz val="8"/>
        <rFont val="Arial"/>
        <family val="2"/>
        <charset val="238"/>
      </rPr>
      <t>Dle Vyhlášky Ministerstva financí ČR o podílu jednotlivých obcí na stanovených procentních částech celostátního hrubého výnosu daně z přidané hodnoty a daní z příjmů (dále jen „vyhláška“) účinné k 1.1. příslušného kalendářního roku, na který je Program vyhlášen.</t>
    </r>
  </si>
  <si>
    <r>
      <t xml:space="preserve">Místo realizace projektu:
</t>
    </r>
    <r>
      <rPr>
        <i/>
        <sz val="8"/>
        <rFont val="Arial"/>
        <family val="2"/>
        <charset val="238"/>
      </rPr>
      <t>Uvést místo fyzické realizace akce, projektu.</t>
    </r>
  </si>
  <si>
    <t>Monitorovací indikátory (výstupy projektu) a jejich kvantifikace uvedené v této tabulce budou v případě schválení dotace přeneseny do Smlouvy o poskytnutí dotace a poskytnutí finančních prostředků poskytovatelem bude vázáno na jejich splnění. Naplnění monitorovacích indikátorů projektu bude specifikováno příjemcem dotace v Závěrečné zprávě s vyúčtováním dotace.</t>
  </si>
  <si>
    <r>
      <t xml:space="preserve">S výše uvedeným </t>
    </r>
    <r>
      <rPr>
        <strike/>
        <u/>
        <sz val="11"/>
        <color theme="1"/>
        <rFont val="Arial"/>
        <family val="2"/>
        <charset val="238"/>
      </rPr>
      <t>Souhlasem se zpracováním údajů</t>
    </r>
    <r>
      <rPr>
        <strike/>
        <sz val="11"/>
        <color theme="1"/>
        <rFont val="Arial"/>
        <family val="2"/>
        <charset val="238"/>
      </rPr>
      <t xml:space="preserve"> souhlasím:</t>
    </r>
  </si>
  <si>
    <r>
      <t xml:space="preserve">10. KONTROLNÍ SEZNAM
</t>
    </r>
    <r>
      <rPr>
        <i/>
        <sz val="9"/>
        <rFont val="Arial"/>
        <family val="2"/>
        <charset val="238"/>
      </rPr>
      <t>(před odesláním si prosím ověřte, zda je Vaše Žádost o poskytnutí dotace úplná)</t>
    </r>
  </si>
  <si>
    <t>Smlouva o zřízení běžného účtu u peněžního ústavu nebo písemné potvrzení peněžního ústavu o vedení běžného účtu žadatele</t>
  </si>
  <si>
    <t>Plná moc (v případě zastoupení na základě plné moci)</t>
  </si>
  <si>
    <r>
      <t xml:space="preserve">Podpis:
</t>
    </r>
    <r>
      <rPr>
        <i/>
        <sz val="10"/>
        <color theme="1"/>
        <rFont val="Arial"/>
        <family val="2"/>
        <charset val="238"/>
      </rPr>
      <t>(případně otisk razítka, pokud je součástí podpisu žadatele)</t>
    </r>
  </si>
  <si>
    <t>ID datové schránky:</t>
  </si>
  <si>
    <t>pro rok</t>
  </si>
  <si>
    <t>Program na podporu obnovy venkova</t>
  </si>
  <si>
    <t>Žádost o poskytnutí dotace</t>
  </si>
  <si>
    <t xml:space="preserve">Projekty na ochranu životního prostředí </t>
  </si>
  <si>
    <t>Žadatel vyplňuje pouze žlutá pole!</t>
  </si>
  <si>
    <r>
      <t xml:space="preserve"> </t>
    </r>
    <r>
      <rPr>
        <sz val="10"/>
        <rFont val="Arial"/>
        <family val="2"/>
        <charset val="238"/>
      </rPr>
      <t>(dále jen „Žádost“)</t>
    </r>
  </si>
  <si>
    <t>Vyberte z následujícího seznamu</t>
  </si>
  <si>
    <t>Vybudování a revitalizace stanovišť určených k umístění kontejnerů na separovaný sběr odpadů s využitím materiálů a výrobků z recyklovaných odpadů.</t>
  </si>
  <si>
    <t>Pořízení obecního mobiliáře s využitím materiálů a výrobků z recyklovaných odpadů.</t>
  </si>
  <si>
    <t>Pořízení herních prvků do základních a mateřských škol a vybavení sportovišť s využitím materiálů a výrobků z recyklovaných odpadů.</t>
  </si>
  <si>
    <t>---</t>
  </si>
  <si>
    <t>(Uvést krátký a výstižný název projektu.)</t>
  </si>
  <si>
    <r>
      <t xml:space="preserve">Registrační číslo Žádosti:
</t>
    </r>
    <r>
      <rPr>
        <i/>
        <sz val="9"/>
        <rFont val="Arial"/>
        <family val="2"/>
        <charset val="238"/>
      </rPr>
      <t>(Bude doplněno Zlínským krajem.)</t>
    </r>
  </si>
  <si>
    <t>Holešov</t>
  </si>
  <si>
    <t>Kroměříž</t>
  </si>
  <si>
    <t>Luhačovice</t>
  </si>
  <si>
    <t>Otrokovice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</si>
  <si>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</si>
  <si>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</si>
  <si>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</si>
  <si>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</si>
  <si>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</si>
  <si>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</si>
  <si>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</si>
  <si>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Rožnov pod Radh.</t>
  </si>
  <si>
    <t>Bystřice pod Host.</t>
  </si>
  <si>
    <t>Vyberte ze seznamu</t>
  </si>
  <si>
    <t>Název žadatele:</t>
  </si>
  <si>
    <r>
      <t>Název žadatele</t>
    </r>
    <r>
      <rPr>
        <b/>
        <sz val="11"/>
        <rFont val="Arial"/>
        <family val="2"/>
        <charset val="238"/>
      </rPr>
      <t>:</t>
    </r>
  </si>
  <si>
    <t>- Za zahájení realizace projektu se považuje vznik způsobilých výdajů či zahájení činností souvisejících s realizací projektu, a to vždy ta skutečnost, která nastala dříve.
- Za ukončení realizace projektu se považuje úhrada minimálně ve výši vlastního podílu příjemce (za vlastní podíl se považují vlastní zdroje příjemce a jiné dotační prostředky - tj. mimo podíl ZK) ze celkových způsobilých výdajů projektu nebo ukončení činností souvisejících s realizací projektu, a to vždy ta skutečnost, která nastala později.
- Způsobilé výdaje musí příjemci vzniknout a minimálně vlastní podíl příjemce na celkových způsobilých výdajích musí být současně i uhrazen v době realizace projekt</t>
  </si>
  <si>
    <t>Kč</t>
  </si>
  <si>
    <t>NEINVESTIČNÍ</t>
  </si>
  <si>
    <t>Agregovaná výdajová položka</t>
  </si>
  <si>
    <t>(Jsou součástí hodnocení a výběru nejvhodnějších Žádostí.)</t>
  </si>
  <si>
    <t>6. SPECIFICKÁ KRITÉRIA</t>
  </si>
  <si>
    <r>
      <t xml:space="preserve">Účel, na který bude dotace použita: 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(max. 500 znaků)</t>
    </r>
    <r>
      <rPr>
        <sz val="11"/>
        <color theme="1"/>
        <rFont val="Arial"/>
        <family val="2"/>
        <charset val="238"/>
      </rPr>
      <t>:</t>
    </r>
  </si>
  <si>
    <t xml:space="preserve">vůči jeho majetku neprobíhá insolvenční řízení, v němž bylo vydáno rozhodnutí o úpadku nebo nebyl insolvenční návrh zamítnut proto, že majetek nepostačuje k úhradě nákladů insolvenčního řízení nebo nebyl konkurs zrušen proto, že majetek byl zcela nepostačující k uspokojení věřitelů (zákon č. 182/2006 Sb.,  insolvenční zákon, ve znění pozdějších předpisů), a není proti němu vedeno exekuční řízení či řízení o výkonu rozhodnutí;
</t>
  </si>
  <si>
    <t>Fotodokumentace současného stavu</t>
  </si>
  <si>
    <r>
      <t xml:space="preserve">Specifikujte soulad s místním rázem obce (soulad architektonického řešení, jednotný vzhled prvků v obci) a současně uveďte jak realizací projektu dojde k rozšíření či zkvalitnění stávajícího funkčního využití.
</t>
    </r>
    <r>
      <rPr>
        <i/>
        <sz val="9"/>
        <rFont val="Arial"/>
        <family val="2"/>
        <charset val="238"/>
      </rPr>
      <t>(max. 1 000 znaků)</t>
    </r>
  </si>
  <si>
    <r>
      <t xml:space="preserve">Seznam a zdůvodnění výběru cílových skupina popis významu projektu pro cílové skupiny:
</t>
    </r>
    <r>
      <rPr>
        <i/>
        <sz val="9"/>
        <color theme="1"/>
        <rFont val="Arial"/>
        <family val="2"/>
        <charset val="238"/>
      </rPr>
      <t>Cílové skupiny musí být jasně definovány, musí být zřejmý přínos realizovaného projektu pro potřeby cílových skupin
Hodnotí se podíl obyvatel ovlivněný výstupy projektu k celkovému počtu obyvatel.
(max. 1 000 znaků)</t>
    </r>
  </si>
  <si>
    <r>
      <t xml:space="preserve">Zdůvodnění potřebnosti realizace projektu, jeho komplexnosti, specifikace přínosů realizace projektu a naléhavosti řešení projektu, včetně specifikace problémových míst oblasti a toho jak přispěje realizace projektu k jejich odstranění </t>
    </r>
    <r>
      <rPr>
        <i/>
        <sz val="9"/>
        <color theme="1"/>
        <rFont val="Arial"/>
        <family val="2"/>
        <charset val="238"/>
      </rPr>
      <t>(max. 2 000 znaků)</t>
    </r>
    <r>
      <rPr>
        <sz val="11"/>
        <color theme="1"/>
        <rFont val="Arial"/>
        <family val="2"/>
        <charset val="238"/>
      </rPr>
      <t>:</t>
    </r>
    <r>
      <rPr>
        <sz val="4"/>
        <color theme="1"/>
        <rFont val="Arial"/>
        <family val="2"/>
        <charset val="238"/>
      </rPr>
      <t xml:space="preserve">
</t>
    </r>
    <r>
      <rPr>
        <i/>
        <sz val="9.5"/>
        <color theme="1"/>
        <rFont val="Arial"/>
        <family val="2"/>
        <charset val="238"/>
      </rPr>
      <t>Žádost se týká konkrétních potřeb a problémových míst území: Specifikujte komplexní řešení a využití recyklovaných materiálů v obci, jako součást snahy o ekologické chování obce.</t>
    </r>
  </si>
  <si>
    <t>Podrobný položkový rozpočet projektu od vybraného dodavatele (ve kterém je nutno zvýraznit výstupy projektu ve shodě s výstupy, uvedenými v Žádosti). V případě, že dodavatel není výrobce, současně doložit původ recyklovaného výrobku nebo název subdodavatele.</t>
  </si>
  <si>
    <t>Včasnost předložení projektu</t>
  </si>
  <si>
    <t>Neporušená a náležitě označená obálka</t>
  </si>
  <si>
    <t>Originál Žádosti o poskytnutí dotace</t>
  </si>
  <si>
    <t>Způsobilost žadatele</t>
  </si>
  <si>
    <t>Způsobilost projektu</t>
  </si>
  <si>
    <t>Způsobilost výdajů projektu</t>
  </si>
  <si>
    <t>Celková přijatelnost Žádosti o poskytnutí dotace</t>
  </si>
  <si>
    <t>Doloženo</t>
  </si>
  <si>
    <t>Kontrolní položka</t>
  </si>
  <si>
    <t>Výpis z katastru nemovitostí o vlastnictví pozemků, na kterých je předmět díla realizován včetně katastrální mapy s vyznačením míst/a realizace předmětu díla.</t>
  </si>
  <si>
    <t>Viz zajímavé ověření dat v AI153</t>
  </si>
  <si>
    <t xml:space="preserve">A(
AI161&gt;=50000; - hodnota vkládaná do buňky musí být vyšší nebo rovna 50000 
AI161&lt;=250000; - hodnota vkládaná do buňky musí být menší nebo rovna 250000
MOD(AI161;1000)=0 – zbytek po dělení hodnoty vkládané do buňky 1000 musí být 0 (hodnota musí být beze zbytku dělitelná 1000) 
)
</t>
  </si>
  <si>
    <r>
      <t xml:space="preserve">Název projektu: </t>
    </r>
    <r>
      <rPr>
        <i/>
        <sz val="8"/>
        <rFont val="Arial"/>
        <family val="2"/>
        <charset val="238"/>
      </rPr>
      <t>(Uvést krátký a výstižný název projektu.)</t>
    </r>
  </si>
  <si>
    <t>30.11.2021</t>
  </si>
  <si>
    <t xml:space="preserve"> RP02-21DT3</t>
  </si>
  <si>
    <t>Pořízení obecního mobiliáře, přístřešků a úprava ploch s využitím materiálů a výrobků z recyklovaných odpadů.</t>
  </si>
  <si>
    <t>IČO:</t>
  </si>
  <si>
    <t>IČO žadatele:</t>
  </si>
  <si>
    <r>
      <t>IČO</t>
    </r>
    <r>
      <rPr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(bylo-li přiděleno)</t>
    </r>
    <r>
      <rPr>
        <i/>
        <sz val="11"/>
        <rFont val="Arial"/>
        <family val="2"/>
        <charset val="238"/>
      </rPr>
      <t>:</t>
    </r>
  </si>
  <si>
    <t>opatreni_1</t>
  </si>
  <si>
    <t>opatreni_2</t>
  </si>
  <si>
    <t>opatreni_3</t>
  </si>
  <si>
    <t>vystup_1</t>
  </si>
  <si>
    <t>merna_jednotka_1</t>
  </si>
  <si>
    <t>minimalni_zavazna_hodnota_1</t>
  </si>
  <si>
    <t>vystup_3</t>
  </si>
  <si>
    <t>merna_jednotka_3</t>
  </si>
  <si>
    <t>minimalni_zavazna_hodnota_3</t>
  </si>
  <si>
    <t>vystup_2</t>
  </si>
  <si>
    <t>merna_jednotka_2</t>
  </si>
  <si>
    <t>minimalni_zavazna_hodnota_2</t>
  </si>
  <si>
    <t>vydaj_INV_nazev_1</t>
  </si>
  <si>
    <t>vydaj_INV_castka_1</t>
  </si>
  <si>
    <t>vydaj_INV_nazev_2</t>
  </si>
  <si>
    <t>vydaj_INV_castka_2</t>
  </si>
  <si>
    <t>vydaj_INV_nazev_3</t>
  </si>
  <si>
    <t>vydaj_INV_castka_3</t>
  </si>
  <si>
    <t>vydaj_NEINV_nazev_1</t>
  </si>
  <si>
    <t>vydaj_NEINV_castka_1</t>
  </si>
  <si>
    <t>vydaj_NEINV_nazev_2</t>
  </si>
  <si>
    <t>vydaj_NEINV_castka_2</t>
  </si>
  <si>
    <t>vydaj_NEINV_nazev_3</t>
  </si>
  <si>
    <t>vydaj_NEINV_castka_3</t>
  </si>
  <si>
    <t>jine_zdroje_nazev_1</t>
  </si>
  <si>
    <t>jine_zdroje_castka_1</t>
  </si>
  <si>
    <t>jine_zdroje_nazev_2</t>
  </si>
  <si>
    <t>jine_zdroje_castka_2</t>
  </si>
  <si>
    <t>jine_zdroje_nazev_3</t>
  </si>
  <si>
    <t>jine_zdroje_castka_3</t>
  </si>
  <si>
    <t>Seznam a zdůvodnění výběru cílových skupina popis významu projektu pro cílové skupiny:
Cílové skupiny musí být jasně definovány, musí být zřejmý přínos realizovaného projektu pro potřeby cílových skupin
Hodnotí se podíl obyvatel ovlivněný výstupy projektu</t>
  </si>
  <si>
    <t>Odbor strategického rozvoje kraje</t>
  </si>
  <si>
    <t>Oddělení absorpční kapacity</t>
  </si>
  <si>
    <t>Ing. Koldová Jana</t>
  </si>
  <si>
    <t>Ing. Pavlíčková Diana</t>
  </si>
  <si>
    <t>z toho investiční část:</t>
  </si>
  <si>
    <t>z toho neinvestiční část:</t>
  </si>
  <si>
    <t xml:space="preserve">Způsobilé výdaje CELKEM </t>
  </si>
  <si>
    <t>datum_zahajeni_projektu</t>
  </si>
  <si>
    <t>datum_ukonceni_projektu</t>
  </si>
  <si>
    <t>RP02-21DT3</t>
  </si>
  <si>
    <t>INV</t>
  </si>
  <si>
    <t>NEINV</t>
  </si>
  <si>
    <t>dotace_pozadovana_od_kraje_inv</t>
  </si>
  <si>
    <t>dotace_pozadovana_od_kraje_neinv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</si>
</sst>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000%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FF99"/>
      <name val="Arial"/>
      <family val="2"/>
      <charset val="238"/>
    </font>
    <font>
      <sz val="11"/>
      <color rgb="FFD9D9DF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trike/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trike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i/>
      <strike/>
      <sz val="8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008000"/>
      <name val="Calibri"/>
      <family val="2"/>
      <charset val="238"/>
      <scheme val="minor"/>
    </font>
    <font>
      <sz val="11"/>
      <color rgb="FFD60093"/>
      <name val="Arial"/>
      <family val="2"/>
      <charset val="238"/>
    </font>
    <font>
      <b/>
      <sz val="11"/>
      <color rgb="FF66FF33"/>
      <name val="Arial"/>
      <family val="2"/>
      <charset val="238"/>
    </font>
    <font>
      <sz val="11"/>
      <color rgb="FF666633"/>
      <name val="Arial"/>
      <family val="2"/>
      <charset val="238"/>
    </font>
    <font>
      <sz val="11"/>
      <color rgb="FF3399FF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trike/>
      <u/>
      <sz val="11"/>
      <name val="Arial"/>
      <family val="2"/>
      <charset val="238"/>
    </font>
    <font>
      <strike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008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i/>
      <sz val="9"/>
      <color rgb="FFFF717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8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trike/>
      <sz val="10"/>
      <color rgb="FF008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trike/>
      <sz val="8"/>
      <color rgb="FFFF0000"/>
      <name val="Arial"/>
      <family val="2"/>
      <charset val="238"/>
    </font>
    <font>
      <b/>
      <i/>
      <strike/>
      <sz val="8"/>
      <name val="Arial"/>
      <family val="2"/>
      <charset val="238"/>
    </font>
    <font>
      <strike/>
      <sz val="11"/>
      <color rgb="FF008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996633"/>
      <name val="Arial"/>
      <family val="2"/>
      <charset val="238"/>
    </font>
    <font>
      <strike/>
      <sz val="9"/>
      <color theme="1"/>
      <name val="Arial"/>
      <family val="2"/>
      <charset val="238"/>
    </font>
    <font>
      <i/>
      <strike/>
      <sz val="9"/>
      <color theme="1"/>
      <name val="Arial"/>
      <family val="2"/>
      <charset val="238"/>
    </font>
    <font>
      <i/>
      <strike/>
      <sz val="9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9"/>
      <color rgb="FFFF0000"/>
      <name val="Arial"/>
      <family val="2"/>
      <charset val="238"/>
    </font>
    <font>
      <i/>
      <strike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Courier New"/>
      <family val="3"/>
      <charset val="238"/>
    </font>
    <font>
      <b/>
      <strike/>
      <sz val="11"/>
      <color theme="1"/>
      <name val="Arial"/>
      <family val="2"/>
      <charset val="238"/>
    </font>
    <font>
      <strike/>
      <sz val="11"/>
      <color rgb="FFD60093"/>
      <name val="Arial"/>
      <family val="2"/>
      <charset val="238"/>
    </font>
    <font>
      <b/>
      <strike/>
      <sz val="14"/>
      <color theme="1"/>
      <name val="Arial"/>
      <family val="2"/>
      <charset val="238"/>
    </font>
    <font>
      <strike/>
      <u/>
      <sz val="11"/>
      <color theme="1"/>
      <name val="Arial"/>
      <family val="2"/>
      <charset val="238"/>
    </font>
    <font>
      <sz val="10"/>
      <name val="Arial Narrow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sz val="22"/>
      <name val="Calibri"/>
      <family val="2"/>
      <scheme val="minor"/>
    </font>
    <font>
      <b/>
      <sz val="16"/>
      <name val="Arial"/>
      <family val="2"/>
      <charset val="238"/>
    </font>
    <font>
      <sz val="16"/>
      <name val="Calibri"/>
      <family val="2"/>
      <scheme val="minor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u/>
      <sz val="20"/>
      <name val="Arial"/>
      <family val="2"/>
      <charset val="238"/>
    </font>
    <font>
      <u/>
      <sz val="20"/>
      <name val="Arial"/>
      <family val="2"/>
      <charset val="238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3"/>
      <name val="Arial Black"/>
      <family val="2"/>
      <charset val="238"/>
    </font>
    <font>
      <b/>
      <sz val="20"/>
      <name val="Arial Black"/>
      <family val="2"/>
      <charset val="238"/>
    </font>
    <font>
      <sz val="20"/>
      <name val="Arial Black"/>
      <family val="2"/>
      <charset val="238"/>
    </font>
    <font>
      <i/>
      <sz val="8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u/>
      <sz val="13"/>
      <name val="Arial Black"/>
      <family val="2"/>
      <charset val="238"/>
    </font>
    <font>
      <sz val="1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1D8"/>
        <bgColor indexed="64"/>
      </patternFill>
    </fill>
    <fill>
      <patternFill patternType="solid">
        <fgColor theme="8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808080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07" fillId="0" borderId="0" applyNumberFormat="0" applyFill="0" applyBorder="0" applyAlignment="0" applyProtection="0"/>
  </cellStyleXfs>
  <cellXfs count="835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24" fillId="4" borderId="1" xfId="0" applyFont="1" applyFill="1" applyBorder="1" applyAlignment="1" applyProtection="1">
      <alignment vertical="center"/>
    </xf>
    <xf numFmtId="0" fontId="35" fillId="2" borderId="0" xfId="0" applyFont="1" applyFill="1" applyProtection="1"/>
    <xf numFmtId="0" fontId="35" fillId="2" borderId="0" xfId="0" applyFont="1" applyFill="1" applyAlignment="1" applyProtection="1">
      <alignment vertical="center"/>
    </xf>
    <xf numFmtId="0" fontId="37" fillId="2" borderId="0" xfId="0" applyFont="1" applyFill="1" applyProtection="1"/>
    <xf numFmtId="0" fontId="36" fillId="2" borderId="0" xfId="0" applyFont="1" applyFill="1" applyProtection="1"/>
    <xf numFmtId="0" fontId="42" fillId="2" borderId="0" xfId="0" applyFont="1" applyFill="1" applyProtection="1"/>
    <xf numFmtId="0" fontId="39" fillId="2" borderId="0" xfId="0" applyFont="1" applyFill="1" applyBorder="1" applyProtection="1"/>
    <xf numFmtId="0" fontId="40" fillId="0" borderId="0" xfId="0" applyFont="1" applyBorder="1" applyAlignment="1" applyProtection="1">
      <alignment vertical="center"/>
    </xf>
    <xf numFmtId="0" fontId="41" fillId="2" borderId="0" xfId="0" applyFont="1" applyFill="1" applyBorder="1" applyProtection="1"/>
    <xf numFmtId="0" fontId="35" fillId="4" borderId="0" xfId="0" applyFont="1" applyFill="1" applyProtection="1"/>
    <xf numFmtId="0" fontId="36" fillId="2" borderId="0" xfId="0" applyFont="1" applyFill="1" applyAlignment="1" applyProtection="1">
      <alignment vertical="center"/>
    </xf>
    <xf numFmtId="0" fontId="46" fillId="2" borderId="0" xfId="0" applyFont="1" applyFill="1" applyProtection="1"/>
    <xf numFmtId="0" fontId="53" fillId="0" borderId="12" xfId="0" applyFont="1" applyBorder="1" applyAlignment="1">
      <alignment vertical="center"/>
    </xf>
    <xf numFmtId="0" fontId="53" fillId="0" borderId="12" xfId="0" applyFont="1" applyFill="1" applyBorder="1" applyAlignment="1">
      <alignment vertical="center"/>
    </xf>
    <xf numFmtId="0" fontId="53" fillId="0" borderId="13" xfId="0" applyFont="1" applyBorder="1" applyAlignment="1">
      <alignment vertical="center"/>
    </xf>
    <xf numFmtId="49" fontId="0" fillId="0" borderId="12" xfId="0" applyNumberFormat="1" applyBorder="1"/>
    <xf numFmtId="0" fontId="53" fillId="5" borderId="12" xfId="0" applyFont="1" applyFill="1" applyBorder="1" applyAlignment="1">
      <alignment vertical="center"/>
    </xf>
    <xf numFmtId="0" fontId="0" fillId="5" borderId="12" xfId="0" applyFill="1" applyBorder="1"/>
    <xf numFmtId="0" fontId="53" fillId="0" borderId="12" xfId="0" applyFont="1" applyFill="1" applyBorder="1"/>
    <xf numFmtId="0" fontId="53" fillId="5" borderId="12" xfId="0" applyFont="1" applyFill="1" applyBorder="1" applyAlignment="1">
      <alignment horizontal="left" vertical="center"/>
    </xf>
    <xf numFmtId="0" fontId="0" fillId="0" borderId="12" xfId="0" applyBorder="1"/>
    <xf numFmtId="0" fontId="24" fillId="4" borderId="2" xfId="0" applyFont="1" applyFill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</xf>
    <xf numFmtId="0" fontId="41" fillId="2" borderId="12" xfId="0" applyFont="1" applyFill="1" applyBorder="1" applyProtection="1"/>
    <xf numFmtId="165" fontId="35" fillId="2" borderId="0" xfId="0" applyNumberFormat="1" applyFont="1" applyFill="1" applyProtection="1"/>
    <xf numFmtId="0" fontId="35" fillId="2" borderId="1" xfId="0" applyFont="1" applyFill="1" applyBorder="1" applyAlignment="1" applyProtection="1">
      <alignment wrapText="1"/>
    </xf>
    <xf numFmtId="0" fontId="43" fillId="2" borderId="1" xfId="0" applyFont="1" applyFill="1" applyBorder="1" applyProtection="1"/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4" fillId="0" borderId="0" xfId="0" applyFont="1"/>
    <xf numFmtId="0" fontId="62" fillId="0" borderId="0" xfId="0" applyFont="1"/>
    <xf numFmtId="0" fontId="24" fillId="0" borderId="0" xfId="0" applyFont="1" applyAlignment="1">
      <alignment vertical="center" wrapText="1"/>
    </xf>
    <xf numFmtId="0" fontId="53" fillId="0" borderId="0" xfId="0" applyFont="1" applyAlignment="1">
      <alignment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horizontal="right"/>
    </xf>
    <xf numFmtId="0" fontId="66" fillId="0" borderId="0" xfId="0" applyFont="1"/>
    <xf numFmtId="0" fontId="0" fillId="5" borderId="12" xfId="0" applyNumberFormat="1" applyFill="1" applyBorder="1" applyAlignment="1">
      <alignment horizontal="left"/>
    </xf>
    <xf numFmtId="0" fontId="0" fillId="6" borderId="12" xfId="0" applyNumberFormat="1" applyFill="1" applyBorder="1" applyAlignment="1">
      <alignment horizontal="left"/>
    </xf>
    <xf numFmtId="49" fontId="0" fillId="5" borderId="12" xfId="0" applyNumberFormat="1" applyFill="1" applyBorder="1" applyAlignment="1">
      <alignment horizontal="left"/>
    </xf>
    <xf numFmtId="0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7" borderId="12" xfId="0" applyFill="1" applyBorder="1"/>
    <xf numFmtId="49" fontId="0" fillId="7" borderId="12" xfId="0" applyNumberFormat="1" applyFill="1" applyBorder="1"/>
    <xf numFmtId="14" fontId="0" fillId="0" borderId="0" xfId="0" applyNumberFormat="1"/>
    <xf numFmtId="10" fontId="0" fillId="0" borderId="0" xfId="0" applyNumberFormat="1"/>
    <xf numFmtId="4" fontId="0" fillId="0" borderId="0" xfId="0" applyNumberFormat="1"/>
    <xf numFmtId="49" fontId="0" fillId="0" borderId="0" xfId="0" applyNumberFormat="1"/>
    <xf numFmtId="0" fontId="53" fillId="0" borderId="13" xfId="0" applyFont="1" applyFill="1" applyBorder="1" applyAlignment="1">
      <alignment vertical="center"/>
    </xf>
    <xf numFmtId="0" fontId="40" fillId="0" borderId="3" xfId="0" applyFont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71" fillId="2" borderId="12" xfId="0" applyFont="1" applyFill="1" applyBorder="1" applyProtection="1"/>
    <xf numFmtId="49" fontId="54" fillId="4" borderId="0" xfId="0" applyNumberFormat="1" applyFont="1" applyFill="1" applyBorder="1" applyAlignment="1" applyProtection="1">
      <alignment vertical="center"/>
    </xf>
    <xf numFmtId="49" fontId="12" fillId="4" borderId="0" xfId="0" applyNumberFormat="1" applyFont="1" applyFill="1" applyBorder="1" applyAlignment="1" applyProtection="1">
      <alignment vertical="center"/>
    </xf>
    <xf numFmtId="49" fontId="16" fillId="4" borderId="11" xfId="0" applyNumberFormat="1" applyFont="1" applyFill="1" applyBorder="1" applyAlignment="1" applyProtection="1">
      <alignment vertical="center"/>
    </xf>
    <xf numFmtId="49" fontId="54" fillId="4" borderId="11" xfId="0" applyNumberFormat="1" applyFont="1" applyFill="1" applyBorder="1" applyAlignment="1" applyProtection="1">
      <alignment vertical="center"/>
    </xf>
    <xf numFmtId="49" fontId="16" fillId="4" borderId="7" xfId="0" applyNumberFormat="1" applyFont="1" applyFill="1" applyBorder="1" applyAlignment="1" applyProtection="1">
      <alignment vertical="center"/>
    </xf>
    <xf numFmtId="0" fontId="79" fillId="0" borderId="0" xfId="0" applyFont="1" applyAlignment="1" applyProtection="1">
      <alignment horizontal="left" vertical="center"/>
    </xf>
    <xf numFmtId="10" fontId="43" fillId="2" borderId="0" xfId="0" applyNumberFormat="1" applyFont="1" applyFill="1" applyBorder="1" applyProtection="1"/>
    <xf numFmtId="0" fontId="12" fillId="2" borderId="0" xfId="0" applyFont="1" applyFill="1" applyBorder="1" applyProtection="1"/>
    <xf numFmtId="3" fontId="12" fillId="4" borderId="8" xfId="0" applyNumberFormat="1" applyFont="1" applyFill="1" applyBorder="1" applyAlignment="1" applyProtection="1">
      <alignment horizontal="center" vertical="center" wrapText="1" shrinkToFit="1"/>
    </xf>
    <xf numFmtId="3" fontId="3" fillId="4" borderId="8" xfId="0" applyNumberFormat="1" applyFont="1" applyFill="1" applyBorder="1" applyAlignment="1" applyProtection="1">
      <alignment horizontal="center" vertical="center" shrinkToFit="1"/>
    </xf>
    <xf numFmtId="3" fontId="3" fillId="4" borderId="9" xfId="0" applyNumberFormat="1" applyFont="1" applyFill="1" applyBorder="1" applyAlignment="1" applyProtection="1">
      <alignment horizontal="center" vertical="center" shrinkToFit="1"/>
    </xf>
    <xf numFmtId="0" fontId="37" fillId="2" borderId="0" xfId="0" applyFont="1" applyFill="1" applyAlignment="1" applyProtection="1">
      <alignment vertical="center"/>
    </xf>
    <xf numFmtId="0" fontId="81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46" fillId="4" borderId="0" xfId="0" applyFont="1" applyFill="1" applyProtection="1"/>
    <xf numFmtId="0" fontId="37" fillId="2" borderId="0" xfId="0" applyFont="1" applyFill="1" applyAlignment="1" applyProtection="1"/>
    <xf numFmtId="0" fontId="37" fillId="2" borderId="12" xfId="0" applyFont="1" applyFill="1" applyBorder="1" applyProtection="1"/>
    <xf numFmtId="0" fontId="37" fillId="2" borderId="11" xfId="0" applyFont="1" applyFill="1" applyBorder="1" applyProtection="1"/>
    <xf numFmtId="0" fontId="37" fillId="2" borderId="0" xfId="0" applyFont="1" applyFill="1" applyBorder="1" applyProtection="1"/>
    <xf numFmtId="0" fontId="56" fillId="2" borderId="0" xfId="0" applyFont="1" applyFill="1" applyBorder="1" applyProtection="1"/>
    <xf numFmtId="0" fontId="56" fillId="2" borderId="8" xfId="0" applyFont="1" applyFill="1" applyBorder="1" applyProtection="1"/>
    <xf numFmtId="0" fontId="12" fillId="2" borderId="0" xfId="0" applyFont="1" applyFill="1" applyProtection="1"/>
    <xf numFmtId="0" fontId="85" fillId="2" borderId="0" xfId="0" applyFont="1" applyFill="1" applyProtection="1"/>
    <xf numFmtId="0" fontId="12" fillId="2" borderId="0" xfId="0" applyFont="1" applyFill="1" applyAlignment="1" applyProtection="1"/>
    <xf numFmtId="16" fontId="6" fillId="2" borderId="0" xfId="0" applyNumberFormat="1" applyFont="1" applyFill="1" applyAlignment="1" applyProtection="1"/>
    <xf numFmtId="0" fontId="9" fillId="2" borderId="0" xfId="0" applyFont="1" applyFill="1" applyProtection="1"/>
    <xf numFmtId="49" fontId="3" fillId="2" borderId="0" xfId="0" applyNumberFormat="1" applyFont="1" applyFill="1" applyBorder="1" applyAlignment="1" applyProtection="1">
      <alignment horizontal="left" vertical="top" wrapText="1" shrinkToFit="1"/>
    </xf>
    <xf numFmtId="16" fontId="9" fillId="2" borderId="0" xfId="0" applyNumberFormat="1" applyFont="1" applyFill="1" applyAlignment="1" applyProtection="1"/>
    <xf numFmtId="16" fontId="12" fillId="4" borderId="27" xfId="0" applyNumberFormat="1" applyFont="1" applyFill="1" applyBorder="1" applyAlignment="1" applyProtection="1">
      <alignment vertical="center"/>
    </xf>
    <xf numFmtId="16" fontId="12" fillId="4" borderId="37" xfId="0" applyNumberFormat="1" applyFont="1" applyFill="1" applyBorder="1" applyAlignment="1" applyProtection="1">
      <alignment vertical="center"/>
    </xf>
    <xf numFmtId="0" fontId="27" fillId="2" borderId="0" xfId="0" applyFont="1" applyFill="1" applyBorder="1" applyProtection="1"/>
    <xf numFmtId="16" fontId="12" fillId="4" borderId="51" xfId="0" applyNumberFormat="1" applyFont="1" applyFill="1" applyBorder="1" applyAlignment="1" applyProtection="1">
      <alignment vertical="center"/>
    </xf>
    <xf numFmtId="16" fontId="12" fillId="4" borderId="47" xfId="0" applyNumberFormat="1" applyFont="1" applyFill="1" applyBorder="1" applyAlignment="1" applyProtection="1">
      <alignment vertical="center"/>
    </xf>
    <xf numFmtId="16" fontId="27" fillId="2" borderId="53" xfId="0" applyNumberFormat="1" applyFont="1" applyFill="1" applyBorder="1" applyAlignment="1" applyProtection="1"/>
    <xf numFmtId="0" fontId="27" fillId="2" borderId="54" xfId="0" applyFont="1" applyFill="1" applyBorder="1" applyProtection="1"/>
    <xf numFmtId="16" fontId="26" fillId="2" borderId="53" xfId="0" applyNumberFormat="1" applyFont="1" applyFill="1" applyBorder="1" applyAlignment="1" applyProtection="1"/>
    <xf numFmtId="16" fontId="6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7" fillId="2" borderId="29" xfId="0" applyFont="1" applyFill="1" applyBorder="1" applyProtection="1"/>
    <xf numFmtId="0" fontId="95" fillId="0" borderId="0" xfId="0" applyFont="1" applyFill="1" applyBorder="1" applyProtection="1"/>
    <xf numFmtId="0" fontId="95" fillId="0" borderId="0" xfId="0" applyFont="1" applyBorder="1" applyProtection="1"/>
    <xf numFmtId="0" fontId="95" fillId="0" borderId="0" xfId="0" applyFont="1" applyFill="1" applyBorder="1" applyAlignment="1" applyProtection="1">
      <alignment horizontal="left" vertical="top"/>
    </xf>
    <xf numFmtId="16" fontId="8" fillId="2" borderId="0" xfId="0" applyNumberFormat="1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40" fillId="2" borderId="3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50" fillId="2" borderId="8" xfId="0" applyFont="1" applyFill="1" applyBorder="1" applyAlignment="1" applyProtection="1">
      <alignment vertical="center"/>
    </xf>
    <xf numFmtId="0" fontId="40" fillId="2" borderId="11" xfId="0" applyFont="1" applyFill="1" applyBorder="1" applyAlignment="1" applyProtection="1">
      <alignment vertical="center"/>
    </xf>
    <xf numFmtId="0" fontId="40" fillId="2" borderId="5" xfId="0" applyFont="1" applyFill="1" applyBorder="1" applyAlignment="1" applyProtection="1">
      <alignment vertical="center"/>
    </xf>
    <xf numFmtId="0" fontId="40" fillId="2" borderId="12" xfId="0" applyFont="1" applyFill="1" applyBorder="1" applyAlignment="1" applyProtection="1">
      <alignment vertical="center"/>
    </xf>
    <xf numFmtId="0" fontId="55" fillId="2" borderId="12" xfId="0" applyFont="1" applyFill="1" applyBorder="1" applyAlignment="1" applyProtection="1">
      <alignment vertical="center"/>
    </xf>
    <xf numFmtId="0" fontId="40" fillId="2" borderId="8" xfId="0" applyFont="1" applyFill="1" applyBorder="1" applyAlignment="1" applyProtection="1">
      <alignment vertical="center"/>
    </xf>
    <xf numFmtId="16" fontId="96" fillId="2" borderId="0" xfId="0" applyNumberFormat="1" applyFont="1" applyFill="1" applyAlignment="1" applyProtection="1"/>
    <xf numFmtId="0" fontId="40" fillId="2" borderId="1" xfId="0" applyFont="1" applyFill="1" applyBorder="1" applyAlignment="1" applyProtection="1">
      <alignment vertical="center"/>
    </xf>
    <xf numFmtId="0" fontId="44" fillId="2" borderId="1" xfId="0" applyFont="1" applyFill="1" applyBorder="1" applyAlignment="1" applyProtection="1">
      <alignment vertical="center"/>
    </xf>
    <xf numFmtId="0" fontId="69" fillId="2" borderId="0" xfId="0" applyFont="1" applyFill="1" applyBorder="1" applyAlignment="1" applyProtection="1">
      <alignment vertical="center"/>
    </xf>
    <xf numFmtId="16" fontId="8" fillId="2" borderId="0" xfId="0" applyNumberFormat="1" applyFont="1" applyFill="1" applyAlignment="1" applyProtection="1"/>
    <xf numFmtId="16" fontId="25" fillId="2" borderId="0" xfId="0" applyNumberFormat="1" applyFont="1" applyFill="1" applyAlignment="1" applyProtection="1"/>
    <xf numFmtId="16" fontId="29" fillId="2" borderId="0" xfId="0" applyNumberFormat="1" applyFont="1" applyFill="1" applyAlignment="1" applyProtection="1"/>
    <xf numFmtId="0" fontId="30" fillId="2" borderId="0" xfId="0" applyFont="1" applyFill="1" applyProtection="1"/>
    <xf numFmtId="0" fontId="41" fillId="2" borderId="4" xfId="0" applyFont="1" applyFill="1" applyBorder="1" applyProtection="1"/>
    <xf numFmtId="0" fontId="44" fillId="2" borderId="11" xfId="0" applyFont="1" applyFill="1" applyBorder="1" applyAlignment="1" applyProtection="1">
      <alignment vertical="center"/>
    </xf>
    <xf numFmtId="0" fontId="12" fillId="4" borderId="23" xfId="0" applyFont="1" applyFill="1" applyBorder="1" applyAlignment="1" applyProtection="1">
      <alignment horizontal="left" vertical="center"/>
    </xf>
    <xf numFmtId="0" fontId="0" fillId="4" borderId="23" xfId="0" applyFill="1" applyBorder="1" applyAlignment="1" applyProtection="1">
      <alignment vertical="center"/>
    </xf>
    <xf numFmtId="0" fontId="0" fillId="4" borderId="30" xfId="0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164" fontId="24" fillId="2" borderId="0" xfId="0" applyNumberFormat="1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shrinkToFit="1"/>
    </xf>
    <xf numFmtId="165" fontId="25" fillId="2" borderId="0" xfId="0" applyNumberFormat="1" applyFont="1" applyFill="1" applyBorder="1" applyAlignment="1" applyProtection="1">
      <alignment vertical="center" shrinkToFit="1"/>
    </xf>
    <xf numFmtId="16" fontId="80" fillId="2" borderId="0" xfId="0" applyNumberFormat="1" applyFont="1" applyFill="1" applyAlignment="1" applyProtection="1">
      <alignment vertical="center"/>
    </xf>
    <xf numFmtId="16" fontId="47" fillId="2" borderId="0" xfId="0" applyNumberFormat="1" applyFont="1" applyFill="1" applyAlignment="1" applyProtection="1">
      <alignment vertical="center"/>
    </xf>
    <xf numFmtId="0" fontId="30" fillId="2" borderId="0" xfId="0" applyFont="1" applyFill="1" applyAlignment="1" applyProtection="1">
      <alignment vertical="center"/>
    </xf>
    <xf numFmtId="16" fontId="28" fillId="2" borderId="0" xfId="0" applyNumberFormat="1" applyFont="1" applyFill="1" applyAlignment="1" applyProtection="1">
      <alignment vertical="center"/>
    </xf>
    <xf numFmtId="16" fontId="19" fillId="2" borderId="0" xfId="0" applyNumberFormat="1" applyFont="1" applyFill="1" applyAlignment="1" applyProtection="1">
      <alignment vertical="center"/>
    </xf>
    <xf numFmtId="166" fontId="35" fillId="2" borderId="0" xfId="0" applyNumberFormat="1" applyFont="1" applyFill="1" applyProtection="1"/>
    <xf numFmtId="49" fontId="54" fillId="4" borderId="4" xfId="0" applyNumberFormat="1" applyFont="1" applyFill="1" applyBorder="1" applyAlignment="1" applyProtection="1">
      <alignment vertical="center"/>
    </xf>
    <xf numFmtId="49" fontId="54" fillId="4" borderId="5" xfId="0" applyNumberFormat="1" applyFont="1" applyFill="1" applyBorder="1" applyAlignment="1" applyProtection="1">
      <alignment vertical="center"/>
    </xf>
    <xf numFmtId="49" fontId="12" fillId="4" borderId="5" xfId="0" applyNumberFormat="1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 shrinkToFit="1"/>
    </xf>
    <xf numFmtId="0" fontId="24" fillId="2" borderId="2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vertical="center"/>
    </xf>
    <xf numFmtId="164" fontId="24" fillId="2" borderId="2" xfId="0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vertical="center" shrinkToFit="1"/>
    </xf>
    <xf numFmtId="164" fontId="16" fillId="2" borderId="2" xfId="0" applyNumberFormat="1" applyFont="1" applyFill="1" applyBorder="1" applyAlignment="1" applyProtection="1">
      <alignment vertical="center" shrinkToFit="1"/>
    </xf>
    <xf numFmtId="0" fontId="86" fillId="2" borderId="0" xfId="0" applyFont="1" applyFill="1" applyAlignment="1" applyProtection="1">
      <alignment horizontal="center" vertical="center" wrapText="1"/>
    </xf>
    <xf numFmtId="0" fontId="87" fillId="2" borderId="0" xfId="0" applyFont="1" applyFill="1" applyAlignment="1" applyProtection="1">
      <alignment vertical="center" wrapText="1"/>
    </xf>
    <xf numFmtId="0" fontId="11" fillId="2" borderId="0" xfId="0" applyFont="1" applyFill="1" applyBorder="1" applyProtection="1"/>
    <xf numFmtId="0" fontId="57" fillId="2" borderId="0" xfId="0" applyFont="1" applyFill="1" applyProtection="1"/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49" fillId="2" borderId="0" xfId="0" applyFont="1" applyFill="1" applyProtection="1"/>
    <xf numFmtId="0" fontId="49" fillId="2" borderId="0" xfId="0" applyFont="1" applyFill="1" applyBorder="1" applyProtection="1"/>
    <xf numFmtId="0" fontId="51" fillId="2" borderId="0" xfId="0" applyFont="1" applyFill="1" applyBorder="1" applyAlignment="1" applyProtection="1">
      <alignment vertical="center"/>
    </xf>
    <xf numFmtId="0" fontId="3" fillId="2" borderId="11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3" fillId="4" borderId="0" xfId="0" applyFont="1" applyFill="1" applyProtection="1"/>
    <xf numFmtId="0" fontId="12" fillId="4" borderId="11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0" fillId="4" borderId="23" xfId="0" applyFill="1" applyBorder="1" applyAlignment="1" applyProtection="1">
      <alignment horizontal="left" vertical="center"/>
    </xf>
    <xf numFmtId="49" fontId="12" fillId="4" borderId="23" xfId="0" applyNumberFormat="1" applyFont="1" applyFill="1" applyBorder="1" applyAlignment="1" applyProtection="1">
      <alignment vertical="center" shrinkToFit="1"/>
    </xf>
    <xf numFmtId="3" fontId="0" fillId="4" borderId="10" xfId="0" applyNumberFormat="1" applyFill="1" applyBorder="1" applyAlignment="1" applyProtection="1">
      <alignment horizontal="center" vertical="center" shrinkToFit="1"/>
    </xf>
    <xf numFmtId="0" fontId="70" fillId="2" borderId="0" xfId="0" applyFont="1" applyFill="1" applyBorder="1" applyAlignment="1" applyProtection="1">
      <alignment vertical="center"/>
    </xf>
    <xf numFmtId="0" fontId="30" fillId="2" borderId="13" xfId="0" applyFont="1" applyFill="1" applyBorder="1" applyAlignment="1" applyProtection="1">
      <alignment vertical="center" wrapText="1"/>
    </xf>
    <xf numFmtId="0" fontId="30" fillId="2" borderId="13" xfId="0" applyFont="1" applyFill="1" applyBorder="1" applyAlignment="1" applyProtection="1">
      <alignment vertical="center"/>
    </xf>
    <xf numFmtId="0" fontId="76" fillId="2" borderId="0" xfId="0" applyFont="1" applyFill="1" applyProtection="1"/>
    <xf numFmtId="0" fontId="72" fillId="2" borderId="0" xfId="0" applyFont="1" applyFill="1" applyProtection="1"/>
    <xf numFmtId="0" fontId="17" fillId="2" borderId="11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30" fillId="2" borderId="11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/>
    <xf numFmtId="0" fontId="30" fillId="2" borderId="9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/>
    </xf>
    <xf numFmtId="0" fontId="11" fillId="2" borderId="0" xfId="0" applyFont="1" applyFill="1" applyProtection="1"/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/>
    <xf numFmtId="0" fontId="12" fillId="4" borderId="9" xfId="0" applyFont="1" applyFill="1" applyBorder="1" applyAlignment="1" applyProtection="1">
      <alignment horizontal="center" vertical="center" wrapText="1"/>
    </xf>
    <xf numFmtId="0" fontId="13" fillId="2" borderId="0" xfId="0" applyFont="1" applyFill="1" applyProtection="1"/>
    <xf numFmtId="0" fontId="14" fillId="2" borderId="0" xfId="0" applyFont="1" applyFill="1" applyProtection="1"/>
    <xf numFmtId="0" fontId="45" fillId="2" borderId="0" xfId="0" applyFont="1" applyFill="1" applyProtection="1"/>
    <xf numFmtId="0" fontId="24" fillId="2" borderId="0" xfId="0" applyFont="1" applyFill="1" applyProtection="1"/>
    <xf numFmtId="0" fontId="54" fillId="2" borderId="0" xfId="0" applyFont="1" applyFill="1" applyProtection="1"/>
    <xf numFmtId="0" fontId="16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2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 wrapText="1"/>
    </xf>
    <xf numFmtId="0" fontId="82" fillId="2" borderId="0" xfId="0" applyFont="1" applyFill="1" applyAlignment="1" applyProtection="1"/>
    <xf numFmtId="0" fontId="17" fillId="2" borderId="0" xfId="0" applyFont="1" applyFill="1" applyAlignment="1" applyProtection="1"/>
    <xf numFmtId="0" fontId="80" fillId="2" borderId="0" xfId="0" applyFont="1" applyFill="1" applyAlignment="1" applyProtection="1">
      <alignment horizontal="justify" vertical="center" wrapText="1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justify" wrapText="1"/>
    </xf>
    <xf numFmtId="0" fontId="60" fillId="0" borderId="42" xfId="0" applyFont="1" applyFill="1" applyBorder="1" applyAlignment="1" applyProtection="1">
      <alignment horizontal="left" vertical="center" wrapText="1"/>
    </xf>
    <xf numFmtId="0" fontId="60" fillId="0" borderId="0" xfId="0" applyFont="1" applyFill="1" applyBorder="1" applyAlignment="1" applyProtection="1">
      <alignment horizontal="left" vertical="center" wrapText="1"/>
    </xf>
    <xf numFmtId="0" fontId="106" fillId="2" borderId="0" xfId="0" applyFont="1" applyFill="1" applyBorder="1" applyAlignment="1" applyProtection="1">
      <alignment vertical="center"/>
    </xf>
    <xf numFmtId="0" fontId="106" fillId="2" borderId="0" xfId="0" applyFont="1" applyFill="1" applyBorder="1" applyAlignment="1" applyProtection="1">
      <alignment vertical="center" wrapText="1"/>
    </xf>
    <xf numFmtId="0" fontId="106" fillId="0" borderId="0" xfId="0" applyFont="1" applyFill="1" applyBorder="1" applyAlignment="1" applyProtection="1">
      <alignment horizontal="left" vertical="top"/>
    </xf>
    <xf numFmtId="0" fontId="106" fillId="0" borderId="0" xfId="0" quotePrefix="1" applyFont="1" applyFill="1" applyBorder="1" applyAlignment="1" applyProtection="1">
      <alignment horizontal="left" vertical="top"/>
    </xf>
    <xf numFmtId="0" fontId="12" fillId="4" borderId="2" xfId="0" applyFont="1" applyFill="1" applyBorder="1" applyAlignment="1" applyProtection="1">
      <alignment horizontal="left" vertical="center" wrapText="1"/>
    </xf>
    <xf numFmtId="0" fontId="53" fillId="0" borderId="34" xfId="0" applyFont="1" applyBorder="1" applyAlignment="1">
      <alignment vertical="center"/>
    </xf>
    <xf numFmtId="10" fontId="0" fillId="0" borderId="34" xfId="0" applyNumberFormat="1" applyBorder="1" applyAlignment="1">
      <alignment horizontal="left"/>
    </xf>
    <xf numFmtId="0" fontId="53" fillId="0" borderId="84" xfId="0" applyFont="1" applyFill="1" applyBorder="1" applyAlignment="1">
      <alignment horizontal="left" vertical="center"/>
    </xf>
    <xf numFmtId="0" fontId="0" fillId="0" borderId="84" xfId="0" applyNumberFormat="1" applyBorder="1" applyAlignment="1">
      <alignment horizontal="left"/>
    </xf>
    <xf numFmtId="0" fontId="0" fillId="10" borderId="83" xfId="0" applyFill="1" applyBorder="1"/>
    <xf numFmtId="0" fontId="0" fillId="10" borderId="83" xfId="0" applyFill="1" applyBorder="1" applyAlignment="1">
      <alignment horizontal="left"/>
    </xf>
    <xf numFmtId="49" fontId="0" fillId="7" borderId="83" xfId="0" applyNumberFormat="1" applyFill="1" applyBorder="1"/>
    <xf numFmtId="0" fontId="0" fillId="7" borderId="83" xfId="0" applyNumberFormat="1" applyFill="1" applyBorder="1" applyAlignment="1">
      <alignment horizontal="left"/>
    </xf>
    <xf numFmtId="49" fontId="0" fillId="7" borderId="83" xfId="0" applyNumberFormat="1" applyFill="1" applyBorder="1" applyAlignment="1">
      <alignment horizontal="left"/>
    </xf>
    <xf numFmtId="49" fontId="0" fillId="11" borderId="83" xfId="0" applyNumberFormat="1" applyFill="1" applyBorder="1"/>
    <xf numFmtId="49" fontId="0" fillId="11" borderId="83" xfId="0" applyNumberFormat="1" applyFill="1" applyBorder="1" applyAlignment="1">
      <alignment horizontal="left"/>
    </xf>
    <xf numFmtId="0" fontId="0" fillId="11" borderId="83" xfId="0" applyNumberFormat="1" applyFill="1" applyBorder="1" applyAlignment="1">
      <alignment horizontal="left"/>
    </xf>
    <xf numFmtId="0" fontId="53" fillId="9" borderId="83" xfId="0" applyFont="1" applyFill="1" applyBorder="1" applyAlignment="1">
      <alignment vertical="center"/>
    </xf>
    <xf numFmtId="16" fontId="0" fillId="9" borderId="83" xfId="0" applyNumberFormat="1" applyFill="1" applyBorder="1" applyAlignment="1">
      <alignment horizontal="left"/>
    </xf>
    <xf numFmtId="0" fontId="53" fillId="0" borderId="83" xfId="0" applyFont="1" applyBorder="1" applyAlignment="1">
      <alignment vertical="center"/>
    </xf>
    <xf numFmtId="0" fontId="0" fillId="0" borderId="83" xfId="0" applyNumberFormat="1" applyBorder="1" applyAlignment="1">
      <alignment horizontal="left"/>
    </xf>
    <xf numFmtId="49" fontId="0" fillId="0" borderId="83" xfId="0" applyNumberFormat="1" applyBorder="1" applyAlignment="1">
      <alignment horizontal="left"/>
    </xf>
    <xf numFmtId="3" fontId="0" fillId="0" borderId="83" xfId="0" applyNumberFormat="1" applyBorder="1" applyAlignment="1">
      <alignment horizontal="left"/>
    </xf>
    <xf numFmtId="0" fontId="0" fillId="0" borderId="34" xfId="0" applyNumberFormat="1" applyBorder="1" applyAlignment="1">
      <alignment horizontal="left"/>
    </xf>
    <xf numFmtId="0" fontId="53" fillId="0" borderId="84" xfId="0" applyFont="1" applyBorder="1" applyAlignment="1">
      <alignment vertical="center"/>
    </xf>
    <xf numFmtId="0" fontId="53" fillId="0" borderId="85" xfId="0" applyFont="1" applyBorder="1" applyAlignment="1">
      <alignment vertical="center"/>
    </xf>
    <xf numFmtId="0" fontId="0" fillId="0" borderId="86" xfId="0" applyNumberFormat="1" applyBorder="1" applyAlignment="1">
      <alignment horizontal="left"/>
    </xf>
    <xf numFmtId="0" fontId="53" fillId="0" borderId="87" xfId="0" applyFont="1" applyBorder="1" applyAlignment="1">
      <alignment vertical="center"/>
    </xf>
    <xf numFmtId="0" fontId="0" fillId="0" borderId="88" xfId="0" applyNumberFormat="1" applyBorder="1" applyAlignment="1">
      <alignment horizontal="left"/>
    </xf>
    <xf numFmtId="49" fontId="0" fillId="0" borderId="84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34" xfId="0" applyNumberFormat="1" applyBorder="1" applyAlignment="1">
      <alignment horizontal="left"/>
    </xf>
    <xf numFmtId="0" fontId="53" fillId="0" borderId="83" xfId="0" applyFont="1" applyFill="1" applyBorder="1" applyAlignment="1">
      <alignment vertical="center"/>
    </xf>
    <xf numFmtId="14" fontId="0" fillId="0" borderId="83" xfId="0" applyNumberFormat="1" applyBorder="1" applyAlignment="1">
      <alignment horizontal="left"/>
    </xf>
    <xf numFmtId="0" fontId="53" fillId="12" borderId="83" xfId="0" applyFont="1" applyFill="1" applyBorder="1" applyAlignment="1">
      <alignment vertical="center"/>
    </xf>
    <xf numFmtId="0" fontId="0" fillId="12" borderId="83" xfId="0" applyNumberFormat="1" applyFill="1" applyBorder="1" applyAlignment="1">
      <alignment horizontal="left"/>
    </xf>
    <xf numFmtId="10" fontId="0" fillId="12" borderId="83" xfId="0" applyNumberFormat="1" applyFill="1" applyBorder="1" applyAlignment="1">
      <alignment horizontal="left"/>
    </xf>
    <xf numFmtId="0" fontId="53" fillId="13" borderId="12" xfId="0" applyFont="1" applyFill="1" applyBorder="1" applyAlignment="1">
      <alignment vertical="center"/>
    </xf>
    <xf numFmtId="0" fontId="0" fillId="13" borderId="12" xfId="0" applyNumberFormat="1" applyFill="1" applyBorder="1" applyAlignment="1">
      <alignment horizontal="left"/>
    </xf>
    <xf numFmtId="0" fontId="53" fillId="13" borderId="34" xfId="0" applyFont="1" applyFill="1" applyBorder="1"/>
    <xf numFmtId="0" fontId="0" fillId="13" borderId="34" xfId="0" applyNumberFormat="1" applyFill="1" applyBorder="1" applyAlignment="1">
      <alignment horizontal="left"/>
    </xf>
    <xf numFmtId="0" fontId="0" fillId="0" borderId="0" xfId="0" applyFill="1"/>
    <xf numFmtId="0" fontId="35" fillId="2" borderId="0" xfId="0" applyFont="1" applyFill="1" applyBorder="1" applyAlignment="1" applyProtection="1">
      <alignment wrapText="1"/>
    </xf>
    <xf numFmtId="165" fontId="3" fillId="2" borderId="0" xfId="0" applyNumberFormat="1" applyFont="1" applyFill="1" applyProtection="1"/>
    <xf numFmtId="14" fontId="0" fillId="0" borderId="83" xfId="0" applyNumberFormat="1" applyFill="1" applyBorder="1" applyAlignment="1">
      <alignment horizontal="left"/>
    </xf>
    <xf numFmtId="0" fontId="53" fillId="6" borderId="84" xfId="0" applyFont="1" applyFill="1" applyBorder="1" applyAlignment="1">
      <alignment vertical="center"/>
    </xf>
    <xf numFmtId="0" fontId="0" fillId="6" borderId="84" xfId="0" applyNumberFormat="1" applyFill="1" applyBorder="1" applyAlignment="1">
      <alignment horizontal="left"/>
    </xf>
    <xf numFmtId="0" fontId="0" fillId="0" borderId="12" xfId="0" applyNumberFormat="1" applyFill="1" applyBorder="1" applyAlignment="1">
      <alignment horizontal="left"/>
    </xf>
    <xf numFmtId="0" fontId="0" fillId="0" borderId="34" xfId="0" applyBorder="1"/>
    <xf numFmtId="0" fontId="0" fillId="0" borderId="83" xfId="0" applyBorder="1"/>
    <xf numFmtId="4" fontId="0" fillId="0" borderId="12" xfId="0" applyNumberFormat="1" applyBorder="1" applyAlignment="1">
      <alignment horizontal="left"/>
    </xf>
    <xf numFmtId="4" fontId="0" fillId="0" borderId="12" xfId="0" applyNumberFormat="1" applyBorder="1"/>
    <xf numFmtId="16" fontId="0" fillId="0" borderId="0" xfId="0" applyNumberFormat="1"/>
    <xf numFmtId="3" fontId="0" fillId="0" borderId="0" xfId="0" applyNumberFormat="1"/>
    <xf numFmtId="0" fontId="53" fillId="8" borderId="83" xfId="0" applyFont="1" applyFill="1" applyBorder="1" applyAlignment="1">
      <alignment vertical="center"/>
    </xf>
    <xf numFmtId="49" fontId="0" fillId="0" borderId="83" xfId="0" applyNumberFormat="1" applyBorder="1"/>
    <xf numFmtId="0" fontId="53" fillId="6" borderId="13" xfId="0" applyFont="1" applyFill="1" applyBorder="1" applyAlignment="1">
      <alignment vertical="center"/>
    </xf>
    <xf numFmtId="0" fontId="0" fillId="6" borderId="13" xfId="0" applyNumberFormat="1" applyFill="1" applyBorder="1" applyAlignment="1">
      <alignment horizontal="left"/>
    </xf>
    <xf numFmtId="0" fontId="53" fillId="13" borderId="83" xfId="0" applyFont="1" applyFill="1" applyBorder="1" applyAlignment="1">
      <alignment vertical="center"/>
    </xf>
    <xf numFmtId="0" fontId="0" fillId="13" borderId="83" xfId="0" applyNumberFormat="1" applyFill="1" applyBorder="1" applyAlignment="1">
      <alignment horizontal="left"/>
    </xf>
    <xf numFmtId="0" fontId="53" fillId="13" borderId="83" xfId="0" applyFont="1" applyFill="1" applyBorder="1"/>
    <xf numFmtId="165" fontId="60" fillId="2" borderId="4" xfId="0" applyNumberFormat="1" applyFont="1" applyFill="1" applyBorder="1" applyAlignment="1" applyProtection="1">
      <alignment wrapText="1"/>
    </xf>
    <xf numFmtId="0" fontId="61" fillId="0" borderId="5" xfId="0" applyFont="1" applyBorder="1" applyAlignment="1" applyProtection="1"/>
    <xf numFmtId="0" fontId="61" fillId="0" borderId="6" xfId="0" applyFont="1" applyBorder="1" applyAlignment="1" applyProtection="1"/>
    <xf numFmtId="165" fontId="60" fillId="2" borderId="11" xfId="0" applyNumberFormat="1" applyFont="1" applyFill="1" applyBorder="1" applyAlignment="1" applyProtection="1">
      <alignment wrapText="1"/>
    </xf>
    <xf numFmtId="0" fontId="61" fillId="0" borderId="0" xfId="0" applyFont="1" applyBorder="1" applyAlignment="1" applyProtection="1"/>
    <xf numFmtId="0" fontId="61" fillId="0" borderId="10" xfId="0" applyFont="1" applyBorder="1" applyAlignment="1" applyProtection="1"/>
    <xf numFmtId="0" fontId="61" fillId="0" borderId="11" xfId="0" applyFont="1" applyBorder="1" applyAlignment="1" applyProtection="1"/>
    <xf numFmtId="0" fontId="61" fillId="0" borderId="7" xfId="0" applyFont="1" applyBorder="1" applyAlignment="1" applyProtection="1"/>
    <xf numFmtId="0" fontId="61" fillId="0" borderId="8" xfId="0" applyFont="1" applyBorder="1" applyAlignment="1" applyProtection="1"/>
    <xf numFmtId="0" fontId="61" fillId="0" borderId="9" xfId="0" applyFont="1" applyBorder="1" applyAlignment="1" applyProtection="1"/>
    <xf numFmtId="0" fontId="12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shrinkToFit="1"/>
    </xf>
    <xf numFmtId="165" fontId="16" fillId="2" borderId="0" xfId="0" applyNumberFormat="1" applyFont="1" applyFill="1" applyBorder="1" applyAlignment="1" applyProtection="1">
      <alignment vertical="center" shrinkToFit="1"/>
    </xf>
    <xf numFmtId="165" fontId="16" fillId="4" borderId="77" xfId="0" applyNumberFormat="1" applyFont="1" applyFill="1" applyBorder="1" applyAlignment="1" applyProtection="1">
      <alignment horizontal="right" vertical="center" shrinkToFit="1"/>
    </xf>
    <xf numFmtId="0" fontId="12" fillId="4" borderId="77" xfId="0" applyFont="1" applyFill="1" applyBorder="1" applyAlignment="1" applyProtection="1">
      <alignment horizontal="right" vertical="center" shrinkToFit="1"/>
    </xf>
    <xf numFmtId="0" fontId="12" fillId="4" borderId="77" xfId="0" applyFont="1" applyFill="1" applyBorder="1" applyAlignment="1" applyProtection="1">
      <alignment vertical="center" shrinkToFit="1"/>
    </xf>
    <xf numFmtId="0" fontId="12" fillId="4" borderId="79" xfId="0" applyFont="1" applyFill="1" applyBorder="1" applyAlignment="1" applyProtection="1">
      <alignment horizontal="center" vertical="center" wrapText="1"/>
    </xf>
    <xf numFmtId="0" fontId="0" fillId="4" borderId="79" xfId="0" applyFill="1" applyBorder="1" applyAlignment="1" applyProtection="1">
      <alignment vertical="center"/>
    </xf>
    <xf numFmtId="0" fontId="0" fillId="4" borderId="80" xfId="0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165" fontId="16" fillId="8" borderId="2" xfId="0" applyNumberFormat="1" applyFont="1" applyFill="1" applyBorder="1" applyAlignment="1" applyProtection="1">
      <alignment horizontal="right" vertical="center" shrinkToFit="1"/>
    </xf>
    <xf numFmtId="165" fontId="12" fillId="8" borderId="2" xfId="0" applyNumberFormat="1" applyFont="1" applyFill="1" applyBorder="1" applyAlignment="1" applyProtection="1">
      <alignment horizontal="right" vertical="center" shrinkToFit="1"/>
    </xf>
    <xf numFmtId="165" fontId="12" fillId="8" borderId="3" xfId="0" applyNumberFormat="1" applyFont="1" applyFill="1" applyBorder="1" applyAlignment="1" applyProtection="1">
      <alignment horizontal="right" vertical="center" shrinkToFit="1"/>
    </xf>
    <xf numFmtId="0" fontId="3" fillId="4" borderId="15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" fillId="4" borderId="15" xfId="0" applyFont="1" applyFill="1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15" xfId="0" applyBorder="1" applyAlignment="1" applyProtection="1"/>
    <xf numFmtId="0" fontId="0" fillId="0" borderId="16" xfId="0" applyBorder="1" applyAlignment="1" applyProtection="1">
      <alignment vertical="center"/>
    </xf>
    <xf numFmtId="0" fontId="30" fillId="2" borderId="1" xfId="0" applyFont="1" applyFill="1" applyBorder="1" applyAlignment="1" applyProtection="1">
      <alignment horizontal="left" vertical="center"/>
    </xf>
    <xf numFmtId="0" fontId="30" fillId="2" borderId="2" xfId="0" applyFont="1" applyFill="1" applyBorder="1" applyAlignment="1" applyProtection="1">
      <alignment horizontal="left" vertical="center"/>
    </xf>
    <xf numFmtId="0" fontId="30" fillId="2" borderId="3" xfId="0" applyFont="1" applyFill="1" applyBorder="1" applyAlignment="1" applyProtection="1">
      <alignment horizontal="left" vertical="center"/>
    </xf>
    <xf numFmtId="49" fontId="30" fillId="2" borderId="1" xfId="0" applyNumberFormat="1" applyFont="1" applyFill="1" applyBorder="1" applyAlignment="1" applyProtection="1">
      <alignment horizontal="left" vertical="center" wrapText="1"/>
    </xf>
    <xf numFmtId="49" fontId="30" fillId="2" borderId="2" xfId="0" applyNumberFormat="1" applyFont="1" applyFill="1" applyBorder="1" applyAlignment="1" applyProtection="1">
      <alignment horizontal="left" vertical="center" wrapText="1"/>
    </xf>
    <xf numFmtId="49" fontId="30" fillId="2" borderId="3" xfId="0" applyNumberFormat="1" applyFont="1" applyFill="1" applyBorder="1" applyAlignment="1" applyProtection="1">
      <alignment horizontal="left" vertical="center" wrapText="1"/>
    </xf>
    <xf numFmtId="16" fontId="18" fillId="2" borderId="8" xfId="0" quotePrefix="1" applyNumberFormat="1" applyFont="1" applyFill="1" applyBorder="1" applyAlignment="1" applyProtection="1">
      <alignment horizontal="left" vertical="center" wrapText="1"/>
    </xf>
    <xf numFmtId="16" fontId="18" fillId="2" borderId="8" xfId="0" applyNumberFormat="1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horizontal="left" vertical="center"/>
    </xf>
    <xf numFmtId="0" fontId="12" fillId="4" borderId="3" xfId="0" applyFont="1" applyFill="1" applyBorder="1" applyAlignment="1" applyProtection="1">
      <alignment horizontal="left" vertical="center"/>
    </xf>
    <xf numFmtId="49" fontId="30" fillId="2" borderId="1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left" vertical="center"/>
    </xf>
    <xf numFmtId="49" fontId="30" fillId="2" borderId="3" xfId="0" applyNumberFormat="1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left" vertical="center"/>
    </xf>
    <xf numFmtId="0" fontId="84" fillId="8" borderId="75" xfId="0" applyFont="1" applyFill="1" applyBorder="1" applyAlignment="1" applyProtection="1">
      <alignment horizontal="center" vertical="center" wrapText="1" shrinkToFit="1"/>
      <protection locked="0"/>
    </xf>
    <xf numFmtId="0" fontId="84" fillId="8" borderId="77" xfId="0" applyFont="1" applyFill="1" applyBorder="1" applyAlignment="1" applyProtection="1">
      <alignment horizontal="center" vertical="center" wrapText="1" shrinkToFit="1"/>
      <protection locked="0"/>
    </xf>
    <xf numFmtId="49" fontId="84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84" fillId="8" borderId="77" xfId="0" applyFont="1" applyFill="1" applyBorder="1" applyAlignment="1" applyProtection="1">
      <alignment horizontal="center" vertical="center" shrinkToFit="1"/>
      <protection locked="0"/>
    </xf>
    <xf numFmtId="0" fontId="84" fillId="8" borderId="78" xfId="0" applyFont="1" applyFill="1" applyBorder="1" applyAlignment="1" applyProtection="1">
      <alignment horizontal="center" vertical="center" shrinkToFit="1"/>
      <protection locked="0"/>
    </xf>
    <xf numFmtId="0" fontId="12" fillId="8" borderId="1" xfId="0" applyFont="1" applyFill="1" applyBorder="1" applyAlignment="1" applyProtection="1">
      <alignment vertical="center" wrapText="1"/>
      <protection locked="0"/>
    </xf>
    <xf numFmtId="0" fontId="12" fillId="8" borderId="2" xfId="0" applyFont="1" applyFill="1" applyBorder="1" applyAlignment="1" applyProtection="1">
      <alignment vertical="center" wrapText="1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2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/>
    </xf>
    <xf numFmtId="165" fontId="16" fillId="4" borderId="2" xfId="0" applyNumberFormat="1" applyFont="1" applyFill="1" applyBorder="1" applyAlignment="1" applyProtection="1">
      <alignment vertical="center" shrinkToFit="1"/>
    </xf>
    <xf numFmtId="0" fontId="12" fillId="4" borderId="2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vertical="center" shrinkToFit="1"/>
    </xf>
    <xf numFmtId="165" fontId="16" fillId="2" borderId="2" xfId="0" applyNumberFormat="1" applyFont="1" applyFill="1" applyBorder="1" applyAlignment="1" applyProtection="1">
      <alignment horizontal="right" vertical="center" shrinkToFit="1"/>
    </xf>
    <xf numFmtId="165" fontId="12" fillId="2" borderId="2" xfId="0" applyNumberFormat="1" applyFont="1" applyFill="1" applyBorder="1" applyAlignment="1" applyProtection="1">
      <alignment horizontal="right" vertical="center" shrinkToFit="1"/>
    </xf>
    <xf numFmtId="165" fontId="12" fillId="2" borderId="3" xfId="0" applyNumberFormat="1" applyFont="1" applyFill="1" applyBorder="1" applyAlignment="1" applyProtection="1">
      <alignment horizontal="right" vertical="center" shrinkToFit="1"/>
    </xf>
    <xf numFmtId="0" fontId="12" fillId="4" borderId="12" xfId="0" applyFont="1" applyFill="1" applyBorder="1" applyAlignment="1" applyProtection="1">
      <alignment vertical="center" shrinkToFit="1"/>
    </xf>
    <xf numFmtId="49" fontId="16" fillId="8" borderId="1" xfId="0" applyNumberFormat="1" applyFont="1" applyFill="1" applyBorder="1" applyAlignment="1" applyProtection="1">
      <alignment vertical="center" wrapText="1" shrinkToFit="1"/>
    </xf>
    <xf numFmtId="49" fontId="12" fillId="8" borderId="2" xfId="0" applyNumberFormat="1" applyFont="1" applyFill="1" applyBorder="1" applyAlignment="1" applyProtection="1">
      <alignment vertical="center" wrapText="1" shrinkToFit="1"/>
    </xf>
    <xf numFmtId="165" fontId="8" fillId="4" borderId="81" xfId="0" applyNumberFormat="1" applyFont="1" applyFill="1" applyBorder="1" applyAlignment="1" applyProtection="1">
      <alignment horizontal="right" vertical="center"/>
    </xf>
    <xf numFmtId="165" fontId="8" fillId="4" borderId="0" xfId="0" applyNumberFormat="1" applyFont="1" applyFill="1" applyBorder="1" applyAlignment="1" applyProtection="1">
      <alignment horizontal="right" vertical="center"/>
    </xf>
    <xf numFmtId="165" fontId="8" fillId="4" borderId="29" xfId="0" applyNumberFormat="1" applyFont="1" applyFill="1" applyBorder="1" applyAlignment="1" applyProtection="1">
      <alignment horizontal="right" vertical="center"/>
    </xf>
    <xf numFmtId="14" fontId="3" fillId="8" borderId="2" xfId="0" applyNumberFormat="1" applyFont="1" applyFill="1" applyBorder="1" applyAlignment="1" applyProtection="1">
      <alignment horizontal="left" vertical="center"/>
      <protection locked="0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12" fillId="4" borderId="71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0" fontId="12" fillId="0" borderId="72" xfId="0" applyFont="1" applyBorder="1" applyAlignment="1" applyProtection="1">
      <alignment horizontal="left" vertical="center"/>
    </xf>
    <xf numFmtId="49" fontId="12" fillId="8" borderId="73" xfId="0" applyNumberFormat="1" applyFont="1" applyFill="1" applyBorder="1" applyAlignment="1" applyProtection="1">
      <alignment vertical="center" shrinkToFit="1"/>
      <protection locked="0"/>
    </xf>
    <xf numFmtId="49" fontId="12" fillId="8" borderId="5" xfId="0" applyNumberFormat="1" applyFont="1" applyFill="1" applyBorder="1" applyAlignment="1" applyProtection="1">
      <alignment vertical="center" shrinkToFit="1"/>
      <protection locked="0"/>
    </xf>
    <xf numFmtId="49" fontId="12" fillId="8" borderId="74" xfId="0" applyNumberFormat="1" applyFont="1" applyFill="1" applyBorder="1" applyAlignment="1" applyProtection="1">
      <alignment vertical="center" shrinkToFit="1"/>
      <protection locked="0"/>
    </xf>
    <xf numFmtId="49" fontId="12" fillId="8" borderId="6" xfId="0" applyNumberFormat="1" applyFont="1" applyFill="1" applyBorder="1" applyAlignment="1" applyProtection="1">
      <alignment vertical="center" shrinkToFit="1"/>
      <protection locked="0"/>
    </xf>
    <xf numFmtId="0" fontId="12" fillId="4" borderId="39" xfId="0" applyFont="1" applyFill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left" vertical="center"/>
    </xf>
    <xf numFmtId="0" fontId="12" fillId="0" borderId="32" xfId="0" applyFont="1" applyBorder="1" applyAlignment="1" applyProtection="1">
      <alignment horizontal="left" vertical="center"/>
    </xf>
    <xf numFmtId="0" fontId="12" fillId="4" borderId="25" xfId="0" applyFont="1" applyFill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/>
    </xf>
    <xf numFmtId="0" fontId="3" fillId="4" borderId="36" xfId="0" applyFont="1" applyFill="1" applyBorder="1" applyAlignment="1" applyProtection="1">
      <alignment vertical="center"/>
    </xf>
    <xf numFmtId="0" fontId="3" fillId="8" borderId="71" xfId="0" applyFont="1" applyFill="1" applyBorder="1" applyAlignment="1" applyProtection="1">
      <protection locked="0"/>
    </xf>
    <xf numFmtId="0" fontId="0" fillId="8" borderId="20" xfId="0" applyFill="1" applyBorder="1" applyAlignment="1" applyProtection="1">
      <protection locked="0"/>
    </xf>
    <xf numFmtId="0" fontId="0" fillId="8" borderId="72" xfId="0" applyFill="1" applyBorder="1" applyAlignment="1" applyProtection="1">
      <protection locked="0"/>
    </xf>
    <xf numFmtId="0" fontId="17" fillId="0" borderId="2" xfId="0" applyFont="1" applyBorder="1" applyAlignment="1" applyProtection="1"/>
    <xf numFmtId="0" fontId="17" fillId="0" borderId="3" xfId="0" applyFont="1" applyBorder="1" applyAlignment="1" applyProtection="1"/>
    <xf numFmtId="10" fontId="16" fillId="4" borderId="35" xfId="0" applyNumberFormat="1" applyFont="1" applyFill="1" applyBorder="1" applyAlignment="1" applyProtection="1">
      <alignment horizontal="center" vertical="center" shrinkToFit="1"/>
    </xf>
    <xf numFmtId="10" fontId="16" fillId="4" borderId="2" xfId="0" applyNumberFormat="1" applyFont="1" applyFill="1" applyBorder="1" applyAlignment="1" applyProtection="1">
      <alignment horizontal="center" vertical="center" shrinkToFit="1"/>
    </xf>
    <xf numFmtId="10" fontId="16" fillId="4" borderId="3" xfId="0" applyNumberFormat="1" applyFont="1" applyFill="1" applyBorder="1" applyAlignment="1" applyProtection="1">
      <alignment horizontal="center" vertical="center" shrinkToFit="1"/>
    </xf>
    <xf numFmtId="49" fontId="12" fillId="8" borderId="40" xfId="0" applyNumberFormat="1" applyFont="1" applyFill="1" applyBorder="1" applyAlignment="1" applyProtection="1">
      <alignment vertical="center" shrinkToFit="1"/>
      <protection locked="0"/>
    </xf>
    <xf numFmtId="49" fontId="12" fillId="8" borderId="37" xfId="0" applyNumberFormat="1" applyFont="1" applyFill="1" applyBorder="1" applyAlignment="1" applyProtection="1">
      <alignment vertical="center" shrinkToFit="1"/>
      <protection locked="0"/>
    </xf>
    <xf numFmtId="49" fontId="0" fillId="8" borderId="37" xfId="0" applyNumberFormat="1" applyFill="1" applyBorder="1" applyAlignment="1" applyProtection="1">
      <alignment vertical="center"/>
      <protection locked="0"/>
    </xf>
    <xf numFmtId="49" fontId="0" fillId="8" borderId="38" xfId="0" applyNumberFormat="1" applyFill="1" applyBorder="1" applyAlignment="1" applyProtection="1">
      <alignment vertical="center"/>
      <protection locked="0"/>
    </xf>
    <xf numFmtId="0" fontId="60" fillId="0" borderId="42" xfId="0" applyFont="1" applyFill="1" applyBorder="1" applyAlignment="1" applyProtection="1">
      <alignment horizontal="left" vertical="center" wrapText="1"/>
    </xf>
    <xf numFmtId="0" fontId="60" fillId="0" borderId="0" xfId="0" applyFont="1" applyFill="1" applyBorder="1" applyAlignment="1" applyProtection="1">
      <alignment horizontal="left" vertical="center" wrapText="1"/>
    </xf>
    <xf numFmtId="49" fontId="3" fillId="4" borderId="12" xfId="0" applyNumberFormat="1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90" fillId="2" borderId="0" xfId="0" applyFont="1" applyFill="1" applyAlignment="1" applyProtection="1">
      <alignment horizontal="center"/>
    </xf>
    <xf numFmtId="0" fontId="91" fillId="2" borderId="0" xfId="0" applyFont="1" applyFill="1" applyAlignment="1" applyProtection="1">
      <alignment horizontal="center"/>
    </xf>
    <xf numFmtId="0" fontId="91" fillId="2" borderId="0" xfId="0" applyFont="1" applyFill="1" applyAlignment="1" applyProtection="1"/>
    <xf numFmtId="0" fontId="90" fillId="2" borderId="0" xfId="0" applyFont="1" applyFill="1" applyAlignment="1" applyProtection="1">
      <alignment horizontal="center" vertical="center"/>
    </xf>
    <xf numFmtId="0" fontId="91" fillId="2" borderId="0" xfId="0" applyFont="1" applyFill="1" applyAlignment="1" applyProtection="1">
      <alignment vertical="center"/>
    </xf>
    <xf numFmtId="16" fontId="28" fillId="2" borderId="0" xfId="0" applyNumberFormat="1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80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Alignment="1" applyProtection="1">
      <alignment horizontal="justify" vertical="top" wrapText="1"/>
    </xf>
    <xf numFmtId="0" fontId="3" fillId="2" borderId="0" xfId="0" applyFont="1" applyFill="1" applyAlignment="1" applyProtection="1">
      <alignment horizontal="center" vertical="top" wrapText="1"/>
    </xf>
    <xf numFmtId="0" fontId="80" fillId="2" borderId="0" xfId="0" applyFont="1" applyFill="1" applyAlignment="1" applyProtection="1">
      <alignment horizontal="justify" vertical="center" wrapText="1"/>
    </xf>
    <xf numFmtId="0" fontId="17" fillId="2" borderId="0" xfId="0" applyFont="1" applyFill="1" applyAlignment="1" applyProtection="1">
      <alignment horizontal="justify" vertical="center" wrapText="1"/>
    </xf>
    <xf numFmtId="0" fontId="17" fillId="2" borderId="0" xfId="0" applyNumberFormat="1" applyFont="1" applyFill="1" applyBorder="1" applyAlignment="1" applyProtection="1">
      <alignment horizontal="justify" vertical="center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0" xfId="0" applyFont="1" applyFill="1" applyBorder="1" applyAlignment="1" applyProtection="1">
      <alignment horizontal="justify" vertical="center" wrapText="1"/>
    </xf>
    <xf numFmtId="0" fontId="97" fillId="2" borderId="0" xfId="0" applyFont="1" applyFill="1" applyAlignment="1" applyProtection="1">
      <alignment horizontal="center" vertical="center" wrapText="1"/>
    </xf>
    <xf numFmtId="0" fontId="98" fillId="2" borderId="0" xfId="0" applyFont="1" applyFill="1" applyAlignment="1" applyProtection="1">
      <alignment vertical="center" wrapText="1"/>
    </xf>
    <xf numFmtId="16" fontId="18" fillId="2" borderId="0" xfId="0" applyNumberFormat="1" applyFont="1" applyFill="1" applyAlignment="1" applyProtection="1">
      <alignment horizontal="justify" vertical="center" wrapText="1"/>
    </xf>
    <xf numFmtId="0" fontId="99" fillId="2" borderId="0" xfId="0" applyFont="1" applyFill="1" applyAlignment="1" applyProtection="1">
      <alignment horizontal="justify" vertical="center"/>
    </xf>
    <xf numFmtId="0" fontId="3" fillId="4" borderId="4" xfId="0" applyFont="1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 indent="1"/>
    </xf>
    <xf numFmtId="3" fontId="12" fillId="4" borderId="23" xfId="0" applyNumberFormat="1" applyFont="1" applyFill="1" applyBorder="1" applyAlignment="1" applyProtection="1">
      <alignment horizontal="center" vertical="center" wrapText="1" shrinkToFit="1"/>
    </xf>
    <xf numFmtId="3" fontId="3" fillId="4" borderId="23" xfId="0" applyNumberFormat="1" applyFont="1" applyFill="1" applyBorder="1" applyAlignment="1" applyProtection="1">
      <alignment horizontal="center" vertical="center" shrinkToFit="1"/>
    </xf>
    <xf numFmtId="3" fontId="3" fillId="4" borderId="30" xfId="0" applyNumberFormat="1" applyFont="1" applyFill="1" applyBorder="1" applyAlignment="1" applyProtection="1">
      <alignment horizontal="center" vertical="center" shrinkToFit="1"/>
    </xf>
    <xf numFmtId="49" fontId="12" fillId="4" borderId="22" xfId="0" applyNumberFormat="1" applyFont="1" applyFill="1" applyBorder="1" applyAlignment="1" applyProtection="1">
      <alignment horizontal="left" vertical="center" wrapText="1"/>
    </xf>
    <xf numFmtId="0" fontId="3" fillId="4" borderId="23" xfId="0" applyFont="1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vertical="top"/>
    </xf>
    <xf numFmtId="0" fontId="3" fillId="4" borderId="2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03" fillId="4" borderId="4" xfId="0" applyFont="1" applyFill="1" applyBorder="1" applyAlignment="1" applyProtection="1">
      <alignment horizontal="center"/>
    </xf>
    <xf numFmtId="0" fontId="104" fillId="0" borderId="5" xfId="0" applyFont="1" applyBorder="1" applyAlignment="1" applyProtection="1">
      <alignment horizontal="center"/>
    </xf>
    <xf numFmtId="0" fontId="10" fillId="4" borderId="4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0" fontId="25" fillId="4" borderId="10" xfId="0" applyNumberFormat="1" applyFont="1" applyFill="1" applyBorder="1" applyAlignment="1" applyProtection="1">
      <alignment horizontal="right" vertical="center" shrinkToFit="1"/>
    </xf>
    <xf numFmtId="0" fontId="25" fillId="4" borderId="13" xfId="0" applyFont="1" applyFill="1" applyBorder="1" applyAlignment="1" applyProtection="1">
      <alignment horizontal="right" vertical="center" shrinkToFit="1"/>
    </xf>
    <xf numFmtId="164" fontId="23" fillId="4" borderId="8" xfId="0" applyNumberFormat="1" applyFont="1" applyFill="1" applyBorder="1" applyAlignment="1" applyProtection="1">
      <alignment horizontal="center" vertical="center" shrinkToFit="1"/>
    </xf>
    <xf numFmtId="0" fontId="35" fillId="0" borderId="8" xfId="0" applyFont="1" applyBorder="1" applyAlignment="1" applyProtection="1">
      <alignment horizontal="center" vertical="center" shrinkToFit="1"/>
    </xf>
    <xf numFmtId="0" fontId="35" fillId="0" borderId="9" xfId="0" applyFont="1" applyBorder="1" applyAlignment="1" applyProtection="1">
      <alignment horizontal="center" vertical="center" shrinkToFit="1"/>
    </xf>
    <xf numFmtId="49" fontId="16" fillId="4" borderId="1" xfId="0" applyNumberFormat="1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16" fontId="102" fillId="2" borderId="0" xfId="0" applyNumberFormat="1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12" fillId="4" borderId="1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64" fontId="58" fillId="4" borderId="73" xfId="0" applyNumberFormat="1" applyFont="1" applyFill="1" applyBorder="1" applyAlignment="1" applyProtection="1">
      <alignment horizontal="center" vertical="center" shrinkToFit="1"/>
    </xf>
    <xf numFmtId="0" fontId="59" fillId="0" borderId="5" xfId="0" applyFont="1" applyBorder="1" applyAlignment="1" applyProtection="1">
      <alignment horizontal="center" vertical="center" shrinkToFit="1"/>
    </xf>
    <xf numFmtId="0" fontId="59" fillId="0" borderId="74" xfId="0" applyFont="1" applyBorder="1" applyAlignment="1" applyProtection="1">
      <alignment horizontal="center" vertical="center" shrinkToFit="1"/>
    </xf>
    <xf numFmtId="0" fontId="23" fillId="4" borderId="2" xfId="0" applyFont="1" applyFill="1" applyBorder="1" applyAlignment="1" applyProtection="1">
      <alignment horizontal="right" vertical="center"/>
    </xf>
    <xf numFmtId="0" fontId="0" fillId="4" borderId="2" xfId="0" applyFill="1" applyBorder="1" applyAlignment="1" applyProtection="1">
      <alignment vertical="center"/>
    </xf>
    <xf numFmtId="0" fontId="0" fillId="4" borderId="36" xfId="0" applyFill="1" applyBorder="1" applyAlignment="1" applyProtection="1">
      <alignment vertical="center"/>
    </xf>
    <xf numFmtId="165" fontId="12" fillId="4" borderId="35" xfId="0" applyNumberFormat="1" applyFont="1" applyFill="1" applyBorder="1" applyAlignment="1" applyProtection="1">
      <alignment horizontal="right" vertical="center"/>
    </xf>
    <xf numFmtId="165" fontId="12" fillId="4" borderId="2" xfId="0" applyNumberFormat="1" applyFont="1" applyFill="1" applyBorder="1" applyAlignment="1" applyProtection="1">
      <alignment horizontal="right" vertical="center"/>
    </xf>
    <xf numFmtId="165" fontId="12" fillId="4" borderId="36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vertical="center"/>
    </xf>
    <xf numFmtId="165" fontId="12" fillId="8" borderId="81" xfId="0" applyNumberFormat="1" applyFont="1" applyFill="1" applyBorder="1" applyAlignment="1" applyProtection="1">
      <alignment horizontal="right" vertical="center"/>
    </xf>
    <xf numFmtId="165" fontId="12" fillId="8" borderId="0" xfId="0" applyNumberFormat="1" applyFont="1" applyFill="1" applyBorder="1" applyAlignment="1" applyProtection="1">
      <alignment horizontal="right" vertical="center"/>
    </xf>
    <xf numFmtId="165" fontId="12" fillId="8" borderId="29" xfId="0" applyNumberFormat="1" applyFont="1" applyFill="1" applyBorder="1" applyAlignment="1" applyProtection="1">
      <alignment horizontal="right" vertical="center"/>
    </xf>
    <xf numFmtId="10" fontId="16" fillId="4" borderId="5" xfId="0" applyNumberFormat="1" applyFont="1" applyFill="1" applyBorder="1" applyAlignment="1" applyProtection="1">
      <alignment horizontal="right" vertical="center" shrinkToFit="1"/>
    </xf>
    <xf numFmtId="0" fontId="12" fillId="4" borderId="5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0" borderId="8" xfId="0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165" fontId="25" fillId="4" borderId="2" xfId="0" applyNumberFormat="1" applyFont="1" applyFill="1" applyBorder="1" applyAlignment="1" applyProtection="1">
      <alignment vertical="center" shrinkToFit="1"/>
    </xf>
    <xf numFmtId="165" fontId="25" fillId="4" borderId="3" xfId="0" applyNumberFormat="1" applyFont="1" applyFill="1" applyBorder="1" applyAlignment="1" applyProtection="1">
      <alignment vertical="center" shrinkToFit="1"/>
    </xf>
    <xf numFmtId="164" fontId="24" fillId="2" borderId="2" xfId="0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vertical="center" shrinkToFit="1"/>
    </xf>
    <xf numFmtId="0" fontId="17" fillId="4" borderId="4" xfId="0" applyFont="1" applyFill="1" applyBorder="1" applyAlignment="1" applyProtection="1">
      <alignment horizontal="left" vertical="center" indent="1"/>
    </xf>
    <xf numFmtId="0" fontId="17" fillId="0" borderId="5" xfId="0" applyFont="1" applyBorder="1" applyAlignment="1" applyProtection="1">
      <alignment horizontal="left" vertical="center" indent="1"/>
    </xf>
    <xf numFmtId="0" fontId="17" fillId="0" borderId="6" xfId="0" applyFont="1" applyBorder="1" applyAlignment="1" applyProtection="1">
      <alignment horizontal="left" vertical="center" indent="1"/>
    </xf>
    <xf numFmtId="0" fontId="17" fillId="0" borderId="7" xfId="0" applyFont="1" applyBorder="1" applyAlignment="1" applyProtection="1">
      <alignment horizontal="left" vertical="center" indent="1"/>
    </xf>
    <xf numFmtId="0" fontId="17" fillId="0" borderId="8" xfId="0" applyFont="1" applyBorder="1" applyAlignment="1" applyProtection="1">
      <alignment horizontal="left" vertical="center" indent="1"/>
    </xf>
    <xf numFmtId="0" fontId="17" fillId="0" borderId="9" xfId="0" applyFont="1" applyBorder="1" applyAlignment="1" applyProtection="1">
      <alignment horizontal="left" vertical="center" indent="1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49" fontId="12" fillId="4" borderId="2" xfId="0" applyNumberFormat="1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05" fillId="0" borderId="2" xfId="0" applyFont="1" applyBorder="1" applyAlignment="1" applyProtection="1">
      <alignment horizontal="center" vertical="center" wrapText="1"/>
    </xf>
    <xf numFmtId="0" fontId="105" fillId="0" borderId="3" xfId="0" applyFont="1" applyBorder="1" applyAlignment="1" applyProtection="1">
      <alignment horizontal="center" vertical="center" wrapText="1"/>
    </xf>
    <xf numFmtId="49" fontId="25" fillId="4" borderId="2" xfId="0" applyNumberFormat="1" applyFont="1" applyFill="1" applyBorder="1" applyAlignment="1" applyProtection="1">
      <alignment vertical="center" wrapText="1"/>
    </xf>
    <xf numFmtId="0" fontId="105" fillId="0" borderId="2" xfId="0" applyFont="1" applyBorder="1" applyAlignment="1" applyProtection="1">
      <alignment vertical="center" wrapText="1"/>
    </xf>
    <xf numFmtId="0" fontId="105" fillId="0" borderId="3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164" fontId="16" fillId="2" borderId="2" xfId="0" applyNumberFormat="1" applyFont="1" applyFill="1" applyBorder="1" applyAlignment="1" applyProtection="1">
      <alignment vertical="center" shrinkToFit="1"/>
    </xf>
    <xf numFmtId="165" fontId="25" fillId="2" borderId="1" xfId="0" applyNumberFormat="1" applyFont="1" applyFill="1" applyBorder="1" applyAlignment="1" applyProtection="1">
      <alignment vertical="center" shrinkToFit="1"/>
    </xf>
    <xf numFmtId="165" fontId="25" fillId="2" borderId="2" xfId="0" applyNumberFormat="1" applyFont="1" applyFill="1" applyBorder="1" applyAlignment="1" applyProtection="1">
      <alignment vertical="center" shrinkToFit="1"/>
    </xf>
    <xf numFmtId="165" fontId="25" fillId="2" borderId="3" xfId="0" applyNumberFormat="1" applyFont="1" applyFill="1" applyBorder="1" applyAlignment="1" applyProtection="1">
      <alignment vertical="center" shrinkToFit="1"/>
    </xf>
    <xf numFmtId="165" fontId="30" fillId="4" borderId="35" xfId="0" applyNumberFormat="1" applyFont="1" applyFill="1" applyBorder="1" applyAlignment="1" applyProtection="1">
      <alignment horizontal="right" vertical="center"/>
    </xf>
    <xf numFmtId="165" fontId="30" fillId="4" borderId="2" xfId="0" applyNumberFormat="1" applyFont="1" applyFill="1" applyBorder="1" applyAlignment="1" applyProtection="1">
      <alignment horizontal="right" vertical="center"/>
    </xf>
    <xf numFmtId="165" fontId="30" fillId="4" borderId="36" xfId="0" applyNumberFormat="1" applyFont="1" applyFill="1" applyBorder="1" applyAlignment="1" applyProtection="1">
      <alignment horizontal="right" vertical="center"/>
    </xf>
    <xf numFmtId="165" fontId="12" fillId="4" borderId="73" xfId="0" applyNumberFormat="1" applyFont="1" applyFill="1" applyBorder="1" applyAlignment="1" applyProtection="1">
      <alignment horizontal="right" vertical="center"/>
    </xf>
    <xf numFmtId="165" fontId="12" fillId="4" borderId="5" xfId="0" applyNumberFormat="1" applyFont="1" applyFill="1" applyBorder="1" applyAlignment="1" applyProtection="1">
      <alignment horizontal="right" vertical="center"/>
    </xf>
    <xf numFmtId="165" fontId="12" fillId="4" borderId="74" xfId="0" applyNumberFormat="1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49" fontId="16" fillId="8" borderId="1" xfId="0" applyNumberFormat="1" applyFont="1" applyFill="1" applyBorder="1" applyAlignment="1" applyProtection="1">
      <alignment vertical="center" wrapText="1" shrinkToFit="1"/>
      <protection locked="0"/>
    </xf>
    <xf numFmtId="49" fontId="12" fillId="8" borderId="2" xfId="0" applyNumberFormat="1" applyFont="1" applyFill="1" applyBorder="1" applyAlignment="1" applyProtection="1">
      <alignment vertical="center" wrapText="1" shrinkToFit="1"/>
      <protection locked="0"/>
    </xf>
    <xf numFmtId="49" fontId="16" fillId="4" borderId="1" xfId="0" applyNumberFormat="1" applyFont="1" applyFill="1" applyBorder="1" applyAlignment="1" applyProtection="1">
      <alignment vertical="center" wrapText="1" shrinkToFit="1"/>
    </xf>
    <xf numFmtId="49" fontId="12" fillId="4" borderId="2" xfId="0" applyNumberFormat="1" applyFont="1" applyFill="1" applyBorder="1" applyAlignment="1" applyProtection="1">
      <alignment vertical="center" wrapText="1" shrinkToFit="1"/>
    </xf>
    <xf numFmtId="49" fontId="12" fillId="4" borderId="3" xfId="0" applyNumberFormat="1" applyFont="1" applyFill="1" applyBorder="1" applyAlignment="1" applyProtection="1">
      <alignment vertical="center" wrapText="1" shrinkToFit="1"/>
    </xf>
    <xf numFmtId="165" fontId="12" fillId="4" borderId="35" xfId="0" applyNumberFormat="1" applyFont="1" applyFill="1" applyBorder="1" applyAlignment="1" applyProtection="1">
      <alignment horizontal="right" vertical="center" wrapText="1" shrinkToFit="1"/>
      <protection locked="0"/>
    </xf>
    <xf numFmtId="165" fontId="12" fillId="4" borderId="2" xfId="0" applyNumberFormat="1" applyFont="1" applyFill="1" applyBorder="1" applyAlignment="1" applyProtection="1">
      <alignment horizontal="right" vertical="center" wrapText="1" shrinkToFit="1"/>
      <protection locked="0"/>
    </xf>
    <xf numFmtId="165" fontId="12" fillId="4" borderId="36" xfId="0" applyNumberFormat="1" applyFont="1" applyFill="1" applyBorder="1" applyAlignment="1" applyProtection="1">
      <alignment horizontal="right" vertical="center" wrapText="1" shrinkToFit="1"/>
      <protection locked="0"/>
    </xf>
    <xf numFmtId="10" fontId="16" fillId="4" borderId="3" xfId="0" applyNumberFormat="1" applyFont="1" applyFill="1" applyBorder="1" applyAlignment="1" applyProtection="1">
      <alignment horizontal="right" vertical="center" shrinkToFit="1"/>
    </xf>
    <xf numFmtId="10" fontId="12" fillId="4" borderId="12" xfId="0" applyNumberFormat="1" applyFont="1" applyFill="1" applyBorder="1" applyAlignment="1" applyProtection="1">
      <alignment horizontal="right" vertical="center" shrinkToFit="1"/>
    </xf>
    <xf numFmtId="0" fontId="12" fillId="4" borderId="82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5" fontId="16" fillId="8" borderId="2" xfId="0" applyNumberFormat="1" applyFont="1" applyFill="1" applyBorder="1" applyAlignment="1" applyProtection="1">
      <alignment horizontal="right" vertical="center" shrinkToFit="1"/>
      <protection locked="0"/>
    </xf>
    <xf numFmtId="165" fontId="12" fillId="8" borderId="2" xfId="0" applyNumberFormat="1" applyFont="1" applyFill="1" applyBorder="1" applyAlignment="1" applyProtection="1">
      <alignment horizontal="right" vertical="center" shrinkToFit="1"/>
      <protection locked="0"/>
    </xf>
    <xf numFmtId="165" fontId="12" fillId="8" borderId="3" xfId="0" applyNumberFormat="1" applyFont="1" applyFill="1" applyBorder="1" applyAlignment="1" applyProtection="1">
      <alignment horizontal="right" vertical="center" shrinkToFit="1"/>
      <protection locked="0"/>
    </xf>
    <xf numFmtId="49" fontId="12" fillId="8" borderId="0" xfId="0" applyNumberFormat="1" applyFont="1" applyFill="1" applyBorder="1" applyAlignment="1" applyProtection="1">
      <alignment vertical="center" shrinkToFit="1"/>
    </xf>
    <xf numFmtId="0" fontId="12" fillId="8" borderId="0" xfId="0" applyFont="1" applyFill="1" applyBorder="1" applyAlignment="1" applyProtection="1">
      <alignment vertical="center" shrinkToFit="1"/>
    </xf>
    <xf numFmtId="10" fontId="16" fillId="4" borderId="2" xfId="0" applyNumberFormat="1" applyFont="1" applyFill="1" applyBorder="1" applyAlignment="1" applyProtection="1">
      <alignment horizontal="right" vertical="center" shrinkToFit="1"/>
    </xf>
    <xf numFmtId="49" fontId="30" fillId="4" borderId="1" xfId="0" applyNumberFormat="1" applyFont="1" applyFill="1" applyBorder="1" applyAlignment="1" applyProtection="1">
      <alignment vertical="center"/>
    </xf>
    <xf numFmtId="0" fontId="30" fillId="4" borderId="2" xfId="0" applyFont="1" applyFill="1" applyBorder="1" applyAlignment="1" applyProtection="1">
      <alignment vertical="center"/>
    </xf>
    <xf numFmtId="49" fontId="12" fillId="4" borderId="4" xfId="0" applyNumberFormat="1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/>
    <xf numFmtId="0" fontId="3" fillId="4" borderId="35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0" fontId="12" fillId="4" borderId="36" xfId="0" applyFont="1" applyFill="1" applyBorder="1" applyAlignment="1" applyProtection="1">
      <alignment horizontal="left" vertical="center" wrapText="1"/>
    </xf>
    <xf numFmtId="0" fontId="77" fillId="2" borderId="0" xfId="0" applyFont="1" applyFill="1" applyAlignment="1" applyProtection="1">
      <alignment horizontal="left" vertical="top" wrapText="1"/>
    </xf>
    <xf numFmtId="0" fontId="78" fillId="2" borderId="0" xfId="0" applyFont="1" applyFill="1" applyAlignment="1" applyProtection="1">
      <alignment horizontal="left" vertical="top" wrapText="1"/>
    </xf>
    <xf numFmtId="0" fontId="12" fillId="4" borderId="36" xfId="0" applyFont="1" applyFill="1" applyBorder="1" applyAlignment="1" applyProtection="1">
      <alignment vertical="center"/>
    </xf>
    <xf numFmtId="14" fontId="12" fillId="4" borderId="2" xfId="0" applyNumberFormat="1" applyFont="1" applyFill="1" applyBorder="1" applyAlignment="1" applyProtection="1">
      <alignment horizontal="center" vertical="center"/>
    </xf>
    <xf numFmtId="14" fontId="12" fillId="4" borderId="3" xfId="0" applyNumberFormat="1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horizontal="center" vertical="center"/>
    </xf>
    <xf numFmtId="49" fontId="12" fillId="4" borderId="3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/>
    </xf>
    <xf numFmtId="0" fontId="3" fillId="4" borderId="74" xfId="0" applyFont="1" applyFill="1" applyBorder="1" applyAlignment="1" applyProtection="1">
      <alignment vertical="center"/>
    </xf>
    <xf numFmtId="14" fontId="12" fillId="8" borderId="5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14" fontId="12" fillId="8" borderId="2" xfId="0" applyNumberFormat="1" applyFont="1" applyFill="1" applyBorder="1" applyAlignment="1" applyProtection="1">
      <alignment horizontal="center" vertical="center"/>
      <protection locked="0"/>
    </xf>
    <xf numFmtId="14" fontId="12" fillId="8" borderId="3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left" vertical="center"/>
    </xf>
    <xf numFmtId="0" fontId="16" fillId="4" borderId="36" xfId="0" applyFont="1" applyFill="1" applyBorder="1" applyAlignment="1" applyProtection="1">
      <alignment horizontal="left" vertical="center"/>
    </xf>
    <xf numFmtId="49" fontId="12" fillId="8" borderId="2" xfId="0" applyNumberFormat="1" applyFont="1" applyFill="1" applyBorder="1" applyAlignment="1" applyProtection="1">
      <alignment horizontal="left" vertical="center"/>
      <protection locked="0"/>
    </xf>
    <xf numFmtId="49" fontId="12" fillId="8" borderId="3" xfId="0" applyNumberFormat="1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 applyProtection="1">
      <alignment vertical="center"/>
      <protection locked="0"/>
    </xf>
    <xf numFmtId="0" fontId="18" fillId="4" borderId="11" xfId="0" applyFont="1" applyFill="1" applyBorder="1" applyAlignment="1" applyProtection="1">
      <alignment horizontal="justify" vertical="center" wrapText="1"/>
    </xf>
    <xf numFmtId="0" fontId="19" fillId="4" borderId="5" xfId="0" applyFont="1" applyFill="1" applyBorder="1" applyAlignment="1" applyProtection="1">
      <alignment horizontal="justify" vertical="center" wrapText="1"/>
    </xf>
    <xf numFmtId="0" fontId="19" fillId="4" borderId="10" xfId="0" applyFont="1" applyFill="1" applyBorder="1" applyAlignment="1" applyProtection="1">
      <alignment horizontal="justify" vertical="center" wrapText="1"/>
    </xf>
    <xf numFmtId="0" fontId="12" fillId="4" borderId="34" xfId="0" applyFont="1" applyFill="1" applyBorder="1" applyAlignment="1" applyProtection="1">
      <alignment horizontal="center" vertical="center"/>
    </xf>
    <xf numFmtId="0" fontId="12" fillId="4" borderId="75" xfId="0" applyFont="1" applyFill="1" applyBorder="1" applyAlignment="1" applyProtection="1">
      <alignment horizontal="center" vertical="center" wrapText="1"/>
    </xf>
    <xf numFmtId="0" fontId="12" fillId="4" borderId="77" xfId="0" applyFont="1" applyFill="1" applyBorder="1" applyAlignment="1" applyProtection="1">
      <alignment horizontal="center" vertical="center" wrapText="1"/>
    </xf>
    <xf numFmtId="0" fontId="48" fillId="2" borderId="12" xfId="0" applyFont="1" applyFill="1" applyBorder="1" applyAlignment="1" applyProtection="1">
      <alignment horizontal="center" vertical="center" wrapText="1"/>
    </xf>
    <xf numFmtId="0" fontId="16" fillId="4" borderId="77" xfId="0" applyFont="1" applyFill="1" applyBorder="1" applyAlignment="1" applyProtection="1">
      <alignment horizontal="center" vertical="center" wrapText="1"/>
    </xf>
    <xf numFmtId="0" fontId="12" fillId="4" borderId="78" xfId="0" applyFont="1" applyFill="1" applyBorder="1" applyAlignment="1" applyProtection="1">
      <alignment horizontal="center" vertical="center" wrapText="1"/>
    </xf>
    <xf numFmtId="0" fontId="48" fillId="2" borderId="12" xfId="0" applyFont="1" applyFill="1" applyBorder="1" applyAlignment="1" applyProtection="1">
      <alignment horizontal="center" vertical="center" shrinkToFit="1"/>
    </xf>
    <xf numFmtId="49" fontId="48" fillId="2" borderId="12" xfId="0" applyNumberFormat="1" applyFont="1" applyFill="1" applyBorder="1" applyAlignment="1" applyProtection="1">
      <alignment horizontal="center" vertical="center" wrapText="1"/>
    </xf>
    <xf numFmtId="0" fontId="12" fillId="8" borderId="69" xfId="0" applyFont="1" applyFill="1" applyBorder="1" applyAlignment="1" applyProtection="1">
      <alignment horizontal="center" vertical="center" shrinkToFit="1"/>
      <protection locked="0"/>
    </xf>
    <xf numFmtId="0" fontId="0" fillId="8" borderId="70" xfId="0" applyFill="1" applyBorder="1" applyAlignment="1" applyProtection="1">
      <alignment vertical="center" shrinkToFit="1"/>
      <protection locked="0"/>
    </xf>
    <xf numFmtId="0" fontId="0" fillId="8" borderId="15" xfId="0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3" fontId="0" fillId="8" borderId="15" xfId="0" applyNumberFormat="1" applyFill="1" applyBorder="1" applyAlignment="1" applyProtection="1">
      <alignment vertical="center" shrinkToFit="1"/>
      <protection locked="0"/>
    </xf>
    <xf numFmtId="0" fontId="107" fillId="8" borderId="15" xfId="1" applyFill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3" fontId="12" fillId="8" borderId="26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27" xfId="0" applyNumberFormat="1" applyBorder="1" applyAlignment="1" applyProtection="1">
      <alignment horizontal="center" vertical="center" shrinkToFit="1"/>
      <protection locked="0"/>
    </xf>
    <xf numFmtId="3" fontId="0" fillId="0" borderId="28" xfId="0" applyNumberFormat="1" applyBorder="1" applyAlignment="1" applyProtection="1">
      <alignment horizontal="center" vertical="center" shrinkToFit="1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3" fillId="8" borderId="26" xfId="0" applyFont="1" applyFill="1" applyBorder="1" applyAlignment="1" applyProtection="1">
      <alignment vertical="center"/>
      <protection locked="0"/>
    </xf>
    <xf numFmtId="0" fontId="0" fillId="8" borderId="27" xfId="0" applyFill="1" applyBorder="1" applyAlignment="1" applyProtection="1">
      <alignment vertical="center"/>
      <protection locked="0"/>
    </xf>
    <xf numFmtId="0" fontId="0" fillId="8" borderId="28" xfId="0" applyFill="1" applyBorder="1" applyAlignment="1" applyProtection="1">
      <alignment vertical="center"/>
      <protection locked="0"/>
    </xf>
    <xf numFmtId="0" fontId="3" fillId="8" borderId="26" xfId="0" applyFont="1" applyFill="1" applyBorder="1" applyAlignment="1" applyProtection="1">
      <alignment horizontal="left" vertical="center"/>
      <protection locked="0"/>
    </xf>
    <xf numFmtId="0" fontId="0" fillId="8" borderId="27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49" fontId="12" fillId="8" borderId="26" xfId="0" applyNumberFormat="1" applyFont="1" applyFill="1" applyBorder="1" applyAlignment="1" applyProtection="1">
      <alignment vertical="center" shrinkToFit="1"/>
      <protection locked="0"/>
    </xf>
    <xf numFmtId="0" fontId="0" fillId="8" borderId="27" xfId="0" applyFill="1" applyBorder="1" applyAlignment="1" applyProtection="1">
      <alignment vertical="center" shrinkToFit="1"/>
      <protection locked="0"/>
    </xf>
    <xf numFmtId="0" fontId="0" fillId="8" borderId="28" xfId="0" applyFill="1" applyBorder="1" applyAlignment="1" applyProtection="1">
      <alignment vertical="center" shrinkToFit="1"/>
      <protection locked="0"/>
    </xf>
    <xf numFmtId="0" fontId="3" fillId="8" borderId="26" xfId="0" applyFont="1" applyFill="1" applyBorder="1" applyAlignment="1" applyProtection="1">
      <alignment horizontal="left" vertical="center"/>
    </xf>
    <xf numFmtId="0" fontId="0" fillId="8" borderId="27" xfId="0" applyFill="1" applyBorder="1" applyAlignment="1" applyProtection="1">
      <alignment horizontal="left" vertical="center"/>
    </xf>
    <xf numFmtId="0" fontId="0" fillId="8" borderId="28" xfId="0" applyFill="1" applyBorder="1" applyAlignment="1" applyProtection="1">
      <alignment horizontal="left" vertical="center"/>
    </xf>
    <xf numFmtId="49" fontId="12" fillId="8" borderId="26" xfId="0" applyNumberFormat="1" applyFont="1" applyFill="1" applyBorder="1" applyAlignment="1" applyProtection="1">
      <alignment vertical="center" shrinkToFit="1"/>
    </xf>
    <xf numFmtId="0" fontId="0" fillId="8" borderId="27" xfId="0" applyFill="1" applyBorder="1" applyAlignment="1" applyProtection="1">
      <alignment vertical="center" shrinkToFit="1"/>
    </xf>
    <xf numFmtId="0" fontId="0" fillId="8" borderId="28" xfId="0" applyFill="1" applyBorder="1" applyAlignment="1" applyProtection="1">
      <alignment vertical="center" shrinkToFit="1"/>
    </xf>
    <xf numFmtId="0" fontId="0" fillId="8" borderId="33" xfId="0" applyFill="1" applyBorder="1" applyAlignment="1" applyProtection="1">
      <alignment vertical="center" shrinkToFit="1"/>
    </xf>
    <xf numFmtId="0" fontId="12" fillId="4" borderId="17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12" fillId="8" borderId="40" xfId="0" applyFont="1" applyFill="1" applyBorder="1" applyAlignment="1" applyProtection="1">
      <alignment horizontal="left" vertical="center"/>
    </xf>
    <xf numFmtId="0" fontId="0" fillId="8" borderId="37" xfId="0" applyFill="1" applyBorder="1" applyAlignment="1" applyProtection="1">
      <alignment vertical="center"/>
    </xf>
    <xf numFmtId="0" fontId="0" fillId="8" borderId="41" xfId="0" applyFill="1" applyBorder="1" applyAlignment="1" applyProtection="1">
      <alignment vertical="center"/>
    </xf>
    <xf numFmtId="0" fontId="3" fillId="8" borderId="40" xfId="0" applyFont="1" applyFill="1" applyBorder="1" applyAlignment="1" applyProtection="1">
      <alignment vertical="center"/>
    </xf>
    <xf numFmtId="0" fontId="3" fillId="8" borderId="40" xfId="0" applyFont="1" applyFill="1" applyBorder="1" applyAlignment="1" applyProtection="1">
      <alignment horizontal="left" vertical="center"/>
    </xf>
    <xf numFmtId="0" fontId="0" fillId="8" borderId="37" xfId="0" applyFill="1" applyBorder="1" applyAlignment="1" applyProtection="1">
      <alignment horizontal="left" vertical="center"/>
    </xf>
    <xf numFmtId="0" fontId="0" fillId="8" borderId="41" xfId="0" applyFill="1" applyBorder="1" applyAlignment="1" applyProtection="1">
      <alignment horizontal="left" vertical="center"/>
    </xf>
    <xf numFmtId="49" fontId="12" fillId="8" borderId="40" xfId="0" applyNumberFormat="1" applyFont="1" applyFill="1" applyBorder="1" applyAlignment="1" applyProtection="1">
      <alignment vertical="center" shrinkToFit="1"/>
    </xf>
    <xf numFmtId="0" fontId="0" fillId="8" borderId="37" xfId="0" applyFill="1" applyBorder="1" applyAlignment="1" applyProtection="1">
      <alignment vertical="center" shrinkToFit="1"/>
    </xf>
    <xf numFmtId="0" fontId="0" fillId="8" borderId="41" xfId="0" applyFill="1" applyBorder="1" applyAlignment="1" applyProtection="1">
      <alignment vertical="center" shrinkToFit="1"/>
    </xf>
    <xf numFmtId="0" fontId="25" fillId="4" borderId="4" xfId="0" applyFont="1" applyFill="1" applyBorder="1" applyAlignment="1" applyProtection="1"/>
    <xf numFmtId="0" fontId="12" fillId="0" borderId="5" xfId="0" applyFont="1" applyBorder="1" applyAlignment="1" applyProtection="1"/>
    <xf numFmtId="0" fontId="12" fillId="0" borderId="6" xfId="0" applyFont="1" applyBorder="1" applyAlignment="1" applyProtection="1"/>
    <xf numFmtId="0" fontId="12" fillId="4" borderId="14" xfId="0" applyFont="1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vertical="center"/>
    </xf>
    <xf numFmtId="0" fontId="12" fillId="4" borderId="15" xfId="0" applyFont="1" applyFill="1" applyBorder="1" applyAlignment="1" applyProtection="1">
      <alignment vertical="center"/>
    </xf>
    <xf numFmtId="0" fontId="12" fillId="4" borderId="15" xfId="0" applyFont="1" applyFill="1" applyBorder="1" applyAlignment="1" applyProtection="1">
      <alignment horizontal="left" vertical="center"/>
    </xf>
    <xf numFmtId="49" fontId="12" fillId="8" borderId="43" xfId="0" applyNumberFormat="1" applyFont="1" applyFill="1" applyBorder="1" applyAlignment="1" applyProtection="1">
      <alignment horizontal="left" vertical="center" shrinkToFit="1"/>
      <protection locked="0"/>
    </xf>
    <xf numFmtId="49" fontId="0" fillId="8" borderId="27" xfId="0" applyNumberFormat="1" applyFill="1" applyBorder="1" applyAlignment="1" applyProtection="1">
      <alignment horizontal="left" vertical="center" shrinkToFit="1"/>
      <protection locked="0"/>
    </xf>
    <xf numFmtId="49" fontId="0" fillId="8" borderId="28" xfId="0" applyNumberFormat="1" applyFill="1" applyBorder="1" applyAlignment="1" applyProtection="1">
      <alignment horizontal="left" vertical="center" shrinkToFit="1"/>
      <protection locked="0"/>
    </xf>
    <xf numFmtId="49" fontId="12" fillId="8" borderId="26" xfId="0" applyNumberFormat="1" applyFont="1" applyFill="1" applyBorder="1" applyAlignment="1" applyProtection="1">
      <alignment horizontal="left" vertical="center" shrinkToFit="1"/>
      <protection locked="0"/>
    </xf>
    <xf numFmtId="49" fontId="0" fillId="8" borderId="27" xfId="0" applyNumberFormat="1" applyFill="1" applyBorder="1" applyAlignment="1" applyProtection="1">
      <alignment vertical="center" shrinkToFit="1"/>
      <protection locked="0"/>
    </xf>
    <xf numFmtId="49" fontId="0" fillId="8" borderId="28" xfId="0" applyNumberFormat="1" applyFill="1" applyBorder="1" applyAlignment="1" applyProtection="1">
      <alignment vertical="center" shrinkToFit="1"/>
      <protection locked="0"/>
    </xf>
    <xf numFmtId="0" fontId="12" fillId="4" borderId="26" xfId="0" applyFont="1" applyFill="1" applyBorder="1" applyAlignment="1" applyProtection="1">
      <alignment vertical="center" shrinkToFit="1"/>
    </xf>
    <xf numFmtId="0" fontId="0" fillId="4" borderId="27" xfId="0" applyFill="1" applyBorder="1" applyAlignment="1" applyProtection="1">
      <alignment vertical="center" shrinkToFit="1"/>
    </xf>
    <xf numFmtId="0" fontId="0" fillId="4" borderId="33" xfId="0" applyFill="1" applyBorder="1" applyAlignment="1" applyProtection="1">
      <alignment vertical="center" shrinkToFit="1"/>
    </xf>
    <xf numFmtId="0" fontId="12" fillId="4" borderId="14" xfId="0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12" fillId="4" borderId="67" xfId="0" applyFont="1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</xf>
    <xf numFmtId="49" fontId="16" fillId="4" borderId="15" xfId="0" applyNumberFormat="1" applyFont="1" applyFill="1" applyBorder="1" applyAlignment="1" applyProtection="1">
      <alignment horizontal="left" vertical="center" wrapText="1" indent="1"/>
    </xf>
    <xf numFmtId="0" fontId="4" fillId="4" borderId="15" xfId="0" applyFont="1" applyFill="1" applyBorder="1" applyAlignment="1" applyProtection="1">
      <alignment horizontal="left" vertical="center" wrapText="1" indent="1"/>
    </xf>
    <xf numFmtId="0" fontId="4" fillId="4" borderId="16" xfId="0" applyFont="1" applyFill="1" applyBorder="1" applyAlignment="1" applyProtection="1">
      <alignment horizontal="left" vertical="center" wrapText="1" indent="1"/>
    </xf>
    <xf numFmtId="0" fontId="3" fillId="4" borderId="15" xfId="0" applyFont="1" applyFill="1" applyBorder="1" applyAlignment="1" applyProtection="1">
      <alignment horizontal="left" vertical="center"/>
    </xf>
    <xf numFmtId="0" fontId="12" fillId="4" borderId="5" xfId="0" applyFont="1" applyFill="1" applyBorder="1" applyAlignment="1" applyProtection="1"/>
    <xf numFmtId="0" fontId="12" fillId="4" borderId="20" xfId="0" applyFont="1" applyFill="1" applyBorder="1" applyAlignment="1" applyProtection="1"/>
    <xf numFmtId="0" fontId="12" fillId="4" borderId="21" xfId="0" applyFont="1" applyFill="1" applyBorder="1" applyAlignment="1" applyProtection="1"/>
    <xf numFmtId="0" fontId="29" fillId="2" borderId="4" xfId="0" applyFont="1" applyFill="1" applyBorder="1" applyAlignment="1" applyProtection="1">
      <alignment vertical="center" wrapText="1"/>
    </xf>
    <xf numFmtId="0" fontId="30" fillId="2" borderId="5" xfId="0" applyFont="1" applyFill="1" applyBorder="1" applyAlignment="1" applyProtection="1"/>
    <xf numFmtId="0" fontId="30" fillId="2" borderId="6" xfId="0" applyFont="1" applyFill="1" applyBorder="1" applyAlignment="1" applyProtection="1"/>
    <xf numFmtId="0" fontId="0" fillId="8" borderId="33" xfId="0" applyFill="1" applyBorder="1" applyAlignment="1" applyProtection="1">
      <alignment vertical="center" shrinkToFit="1"/>
      <protection locked="0"/>
    </xf>
    <xf numFmtId="0" fontId="12" fillId="8" borderId="25" xfId="0" applyFont="1" applyFill="1" applyBorder="1" applyAlignment="1" applyProtection="1">
      <alignment horizontal="left" vertical="center"/>
    </xf>
    <xf numFmtId="0" fontId="0" fillId="8" borderId="23" xfId="0" applyFill="1" applyBorder="1" applyAlignment="1" applyProtection="1">
      <alignment vertical="center"/>
    </xf>
    <xf numFmtId="0" fontId="0" fillId="8" borderId="24" xfId="0" applyFill="1" applyBorder="1" applyAlignment="1" applyProtection="1">
      <alignment vertical="center"/>
    </xf>
    <xf numFmtId="0" fontId="3" fillId="8" borderId="26" xfId="0" applyFont="1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28" xfId="0" applyFill="1" applyBorder="1" applyAlignment="1" applyProtection="1">
      <alignment vertical="center"/>
    </xf>
    <xf numFmtId="0" fontId="32" fillId="4" borderId="43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25" fillId="4" borderId="19" xfId="0" applyFont="1" applyFill="1" applyBorder="1" applyAlignment="1" applyProtection="1"/>
    <xf numFmtId="0" fontId="29" fillId="2" borderId="5" xfId="0" applyFont="1" applyFill="1" applyBorder="1" applyAlignment="1" applyProtection="1">
      <alignment vertical="center" wrapText="1"/>
    </xf>
    <xf numFmtId="0" fontId="30" fillId="2" borderId="5" xfId="0" applyFont="1" applyFill="1" applyBorder="1" applyAlignment="1" applyProtection="1">
      <alignment vertical="center"/>
    </xf>
    <xf numFmtId="0" fontId="30" fillId="2" borderId="6" xfId="0" applyFont="1" applyFill="1" applyBorder="1" applyAlignment="1" applyProtection="1">
      <alignment vertical="center"/>
    </xf>
    <xf numFmtId="0" fontId="29" fillId="2" borderId="7" xfId="0" applyFont="1" applyFill="1" applyBorder="1" applyAlignment="1" applyProtection="1">
      <alignment vertical="center" wrapText="1"/>
    </xf>
    <xf numFmtId="0" fontId="29" fillId="2" borderId="8" xfId="0" applyFont="1" applyFill="1" applyBorder="1" applyAlignment="1" applyProtection="1">
      <alignment vertical="center" wrapText="1"/>
    </xf>
    <xf numFmtId="0" fontId="30" fillId="2" borderId="8" xfId="0" applyFont="1" applyFill="1" applyBorder="1" applyAlignment="1" applyProtection="1">
      <alignment vertical="center"/>
    </xf>
    <xf numFmtId="0" fontId="30" fillId="2" borderId="9" xfId="0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vertical="center" shrinkToFit="1"/>
    </xf>
    <xf numFmtId="0" fontId="30" fillId="2" borderId="2" xfId="0" applyFont="1" applyFill="1" applyBorder="1" applyAlignment="1" applyProtection="1">
      <alignment vertical="center" shrinkToFit="1"/>
    </xf>
    <xf numFmtId="0" fontId="30" fillId="2" borderId="3" xfId="0" applyFont="1" applyFill="1" applyBorder="1" applyAlignment="1" applyProtection="1">
      <alignment vertical="center" shrinkToFit="1"/>
    </xf>
    <xf numFmtId="0" fontId="29" fillId="2" borderId="1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vertical="center"/>
    </xf>
    <xf numFmtId="0" fontId="25" fillId="4" borderId="2" xfId="0" applyFont="1" applyFill="1" applyBorder="1" applyAlignment="1" applyProtection="1">
      <alignment vertical="center"/>
    </xf>
    <xf numFmtId="49" fontId="12" fillId="8" borderId="2" xfId="0" applyNumberFormat="1" applyFont="1" applyFill="1" applyBorder="1" applyAlignment="1" applyProtection="1">
      <alignment vertical="center"/>
      <protection locked="0"/>
    </xf>
    <xf numFmtId="49" fontId="12" fillId="8" borderId="3" xfId="0" applyNumberFormat="1" applyFont="1" applyFill="1" applyBorder="1" applyAlignment="1" applyProtection="1">
      <alignment vertical="center"/>
      <protection locked="0"/>
    </xf>
    <xf numFmtId="49" fontId="12" fillId="4" borderId="15" xfId="0" applyNumberFormat="1" applyFont="1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justify" vertical="center" wrapText="1"/>
    </xf>
    <xf numFmtId="0" fontId="19" fillId="2" borderId="0" xfId="0" applyFont="1" applyFill="1" applyBorder="1" applyAlignment="1" applyProtection="1">
      <alignment horizontal="justify" wrapText="1"/>
    </xf>
    <xf numFmtId="0" fontId="12" fillId="4" borderId="35" xfId="0" applyNumberFormat="1" applyFont="1" applyFill="1" applyBorder="1" applyAlignment="1" applyProtection="1">
      <alignment vertical="center" shrinkToFit="1"/>
    </xf>
    <xf numFmtId="0" fontId="12" fillId="4" borderId="2" xfId="0" applyNumberFormat="1" applyFont="1" applyFill="1" applyBorder="1" applyAlignment="1" applyProtection="1">
      <alignment vertical="center" shrinkToFit="1"/>
    </xf>
    <xf numFmtId="0" fontId="12" fillId="4" borderId="56" xfId="0" applyNumberFormat="1" applyFont="1" applyFill="1" applyBorder="1" applyAlignment="1" applyProtection="1">
      <alignment vertical="center" shrinkToFit="1"/>
    </xf>
    <xf numFmtId="0" fontId="30" fillId="2" borderId="1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vertical="center"/>
    </xf>
    <xf numFmtId="49" fontId="12" fillId="4" borderId="3" xfId="0" applyNumberFormat="1" applyFont="1" applyFill="1" applyBorder="1" applyAlignment="1" applyProtection="1">
      <alignment vertical="center"/>
    </xf>
    <xf numFmtId="49" fontId="12" fillId="8" borderId="35" xfId="0" applyNumberFormat="1" applyFont="1" applyFill="1" applyBorder="1" applyAlignment="1" applyProtection="1">
      <alignment vertical="center" shrinkToFit="1"/>
      <protection locked="0"/>
    </xf>
    <xf numFmtId="49" fontId="12" fillId="8" borderId="2" xfId="0" applyNumberFormat="1" applyFont="1" applyFill="1" applyBorder="1" applyAlignment="1" applyProtection="1">
      <alignment vertical="center" shrinkToFit="1"/>
      <protection locked="0"/>
    </xf>
    <xf numFmtId="49" fontId="12" fillId="8" borderId="3" xfId="0" applyNumberFormat="1" applyFont="1" applyFill="1" applyBorder="1" applyAlignment="1" applyProtection="1">
      <alignment vertical="center" shrinkToFit="1"/>
      <protection locked="0"/>
    </xf>
    <xf numFmtId="0" fontId="97" fillId="2" borderId="0" xfId="0" applyFont="1" applyFill="1" applyAlignment="1" applyProtection="1">
      <alignment horizontal="center" wrapText="1"/>
    </xf>
    <xf numFmtId="0" fontId="98" fillId="2" borderId="0" xfId="0" applyFont="1" applyFill="1" applyAlignment="1" applyProtection="1">
      <alignment wrapText="1"/>
    </xf>
    <xf numFmtId="0" fontId="38" fillId="2" borderId="11" xfId="0" applyFont="1" applyFill="1" applyBorder="1" applyAlignment="1" applyProtection="1">
      <alignment horizontal="justify" vertical="center" wrapText="1"/>
    </xf>
    <xf numFmtId="0" fontId="34" fillId="2" borderId="5" xfId="0" applyFont="1" applyFill="1" applyBorder="1" applyAlignment="1" applyProtection="1">
      <alignment horizontal="justify" vertical="center" wrapText="1"/>
    </xf>
    <xf numFmtId="0" fontId="34" fillId="2" borderId="10" xfId="0" applyFont="1" applyFill="1" applyBorder="1" applyAlignment="1" applyProtection="1">
      <alignment horizontal="justify" vertical="center" wrapText="1"/>
    </xf>
    <xf numFmtId="0" fontId="30" fillId="2" borderId="34" xfId="0" applyFont="1" applyFill="1" applyBorder="1" applyAlignment="1" applyProtection="1">
      <alignment horizontal="center" vertical="center"/>
    </xf>
    <xf numFmtId="0" fontId="92" fillId="2" borderId="0" xfId="0" applyFont="1" applyFill="1" applyAlignment="1" applyProtection="1">
      <alignment horizontal="center"/>
    </xf>
    <xf numFmtId="0" fontId="93" fillId="2" borderId="0" xfId="0" applyFont="1" applyFill="1" applyAlignment="1" applyProtection="1"/>
    <xf numFmtId="16" fontId="18" fillId="4" borderId="53" xfId="0" applyNumberFormat="1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/>
    </xf>
    <xf numFmtId="0" fontId="12" fillId="4" borderId="54" xfId="0" applyFont="1" applyFill="1" applyBorder="1" applyAlignment="1" applyProtection="1">
      <alignment vertical="center"/>
    </xf>
    <xf numFmtId="4" fontId="12" fillId="4" borderId="60" xfId="0" applyNumberFormat="1" applyFont="1" applyFill="1" applyBorder="1" applyAlignment="1" applyProtection="1">
      <alignment horizontal="center" vertical="center"/>
    </xf>
    <xf numFmtId="4" fontId="12" fillId="4" borderId="61" xfId="0" applyNumberFormat="1" applyFont="1" applyFill="1" applyBorder="1" applyAlignment="1" applyProtection="1">
      <alignment horizontal="center" vertical="center"/>
    </xf>
    <xf numFmtId="4" fontId="12" fillId="4" borderId="62" xfId="0" applyNumberFormat="1" applyFont="1" applyFill="1" applyBorder="1" applyAlignment="1" applyProtection="1">
      <alignment horizontal="center" vertical="center"/>
    </xf>
    <xf numFmtId="49" fontId="26" fillId="4" borderId="58" xfId="0" applyNumberFormat="1" applyFont="1" applyFill="1" applyBorder="1" applyAlignment="1" applyProtection="1">
      <alignment vertical="center" wrapText="1"/>
    </xf>
    <xf numFmtId="49" fontId="12" fillId="4" borderId="59" xfId="0" applyNumberFormat="1" applyFont="1" applyFill="1" applyBorder="1" applyAlignment="1" applyProtection="1">
      <alignment vertical="center"/>
    </xf>
    <xf numFmtId="49" fontId="12" fillId="4" borderId="65" xfId="0" applyNumberFormat="1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vertical="center" wrapText="1"/>
    </xf>
    <xf numFmtId="0" fontId="12" fillId="8" borderId="2" xfId="0" applyNumberFormat="1" applyFont="1" applyFill="1" applyBorder="1" applyAlignment="1" applyProtection="1">
      <alignment vertical="center" wrapText="1"/>
      <protection locked="0"/>
    </xf>
    <xf numFmtId="0" fontId="12" fillId="8" borderId="3" xfId="0" applyNumberFormat="1" applyFont="1" applyFill="1" applyBorder="1" applyAlignment="1" applyProtection="1">
      <alignment vertical="center" wrapText="1"/>
      <protection locked="0"/>
    </xf>
    <xf numFmtId="49" fontId="12" fillId="4" borderId="2" xfId="0" applyNumberFormat="1" applyFont="1" applyFill="1" applyBorder="1" applyAlignment="1" applyProtection="1">
      <alignment vertical="center" shrinkToFit="1"/>
    </xf>
    <xf numFmtId="49" fontId="12" fillId="4" borderId="3" xfId="0" applyNumberFormat="1" applyFont="1" applyFill="1" applyBorder="1" applyAlignment="1" applyProtection="1">
      <alignment vertical="center" shrinkToFit="1"/>
    </xf>
    <xf numFmtId="0" fontId="30" fillId="2" borderId="12" xfId="0" applyFont="1" applyFill="1" applyBorder="1" applyAlignment="1" applyProtection="1">
      <alignment horizontal="center" vertical="center"/>
    </xf>
    <xf numFmtId="0" fontId="30" fillId="2" borderId="12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 shrinkToFit="1"/>
    </xf>
    <xf numFmtId="49" fontId="22" fillId="2" borderId="12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 applyProtection="1">
      <alignment horizontal="center" vertical="center" shrinkToFit="1"/>
    </xf>
    <xf numFmtId="0" fontId="25" fillId="4" borderId="4" xfId="0" applyFont="1" applyFill="1" applyBorder="1" applyAlignment="1" applyProtection="1">
      <alignment vertical="center"/>
    </xf>
    <xf numFmtId="0" fontId="12" fillId="4" borderId="6" xfId="0" applyFont="1" applyFill="1" applyBorder="1" applyAlignment="1" applyProtection="1"/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vertical="center"/>
    </xf>
    <xf numFmtId="0" fontId="30" fillId="2" borderId="3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45" fillId="8" borderId="1" xfId="0" applyFont="1" applyFill="1" applyBorder="1" applyAlignment="1" applyProtection="1">
      <alignment horizontal="left" vertical="top" wrapText="1"/>
      <protection locked="0"/>
    </xf>
    <xf numFmtId="0" fontId="45" fillId="8" borderId="2" xfId="0" applyFont="1" applyFill="1" applyBorder="1" applyAlignment="1" applyProtection="1">
      <alignment horizontal="left" vertical="top" wrapText="1"/>
      <protection locked="0"/>
    </xf>
    <xf numFmtId="0" fontId="45" fillId="8" borderId="3" xfId="0" applyFont="1" applyFill="1" applyBorder="1" applyAlignment="1" applyProtection="1">
      <alignment horizontal="left" vertical="top" wrapText="1"/>
      <protection locked="0"/>
    </xf>
    <xf numFmtId="164" fontId="23" fillId="4" borderId="82" xfId="0" applyNumberFormat="1" applyFont="1" applyFill="1" applyBorder="1" applyAlignment="1" applyProtection="1">
      <alignment horizontal="center" vertical="center" shrinkToFit="1"/>
    </xf>
    <xf numFmtId="0" fontId="35" fillId="0" borderId="76" xfId="0" applyFont="1" applyBorder="1" applyAlignment="1" applyProtection="1">
      <alignment horizontal="center" vertical="center" shrinkToFit="1"/>
    </xf>
    <xf numFmtId="0" fontId="12" fillId="4" borderId="12" xfId="0" applyFont="1" applyFill="1" applyBorder="1" applyAlignment="1" applyProtection="1">
      <alignment horizontal="right" vertical="center" shrinkToFit="1"/>
    </xf>
    <xf numFmtId="0" fontId="3" fillId="4" borderId="1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vertical="top" wrapText="1"/>
    </xf>
    <xf numFmtId="165" fontId="12" fillId="8" borderId="35" xfId="0" applyNumberFormat="1" applyFont="1" applyFill="1" applyBorder="1" applyAlignment="1" applyProtection="1">
      <alignment horizontal="right" vertical="center"/>
      <protection locked="0"/>
    </xf>
    <xf numFmtId="165" fontId="12" fillId="8" borderId="2" xfId="0" applyNumberFormat="1" applyFont="1" applyFill="1" applyBorder="1" applyAlignment="1" applyProtection="1">
      <alignment horizontal="right" vertical="center"/>
      <protection locked="0"/>
    </xf>
    <xf numFmtId="165" fontId="12" fillId="8" borderId="36" xfId="0" applyNumberFormat="1" applyFont="1" applyFill="1" applyBorder="1" applyAlignment="1" applyProtection="1">
      <alignment horizontal="right" vertical="center"/>
      <protection locked="0"/>
    </xf>
    <xf numFmtId="164" fontId="58" fillId="4" borderId="5" xfId="0" applyNumberFormat="1" applyFont="1" applyFill="1" applyBorder="1" applyAlignment="1" applyProtection="1">
      <alignment horizontal="center" vertical="center" shrinkToFit="1"/>
    </xf>
    <xf numFmtId="0" fontId="59" fillId="0" borderId="6" xfId="0" applyFont="1" applyBorder="1" applyAlignment="1" applyProtection="1">
      <alignment horizontal="center" vertical="center" shrinkToFit="1"/>
    </xf>
    <xf numFmtId="49" fontId="12" fillId="8" borderId="8" xfId="0" applyNumberFormat="1" applyFont="1" applyFill="1" applyBorder="1" applyAlignment="1" applyProtection="1">
      <alignment vertical="center" shrinkToFit="1"/>
    </xf>
    <xf numFmtId="0" fontId="12" fillId="8" borderId="8" xfId="0" applyFont="1" applyFill="1" applyBorder="1" applyAlignment="1" applyProtection="1">
      <alignment vertical="center" shrinkToFit="1"/>
    </xf>
    <xf numFmtId="0" fontId="20" fillId="4" borderId="1" xfId="0" applyFont="1" applyFill="1" applyBorder="1" applyAlignment="1" applyProtection="1">
      <alignment horizontal="justify" vertical="top" wrapText="1"/>
    </xf>
    <xf numFmtId="0" fontId="20" fillId="4" borderId="2" xfId="0" applyFont="1" applyFill="1" applyBorder="1" applyAlignment="1" applyProtection="1">
      <alignment horizontal="justify" vertical="top" wrapText="1"/>
    </xf>
    <xf numFmtId="0" fontId="32" fillId="4" borderId="3" xfId="0" applyFont="1" applyFill="1" applyBorder="1" applyAlignment="1" applyProtection="1">
      <alignment vertical="top"/>
    </xf>
    <xf numFmtId="49" fontId="12" fillId="8" borderId="8" xfId="0" applyNumberFormat="1" applyFont="1" applyFill="1" applyBorder="1" applyAlignment="1" applyProtection="1">
      <alignment vertical="center" shrinkToFit="1"/>
      <protection locked="0"/>
    </xf>
    <xf numFmtId="0" fontId="12" fillId="8" borderId="8" xfId="0" applyFont="1" applyFill="1" applyBorder="1" applyAlignment="1" applyProtection="1">
      <alignment vertical="center" shrinkToFit="1"/>
      <protection locked="0"/>
    </xf>
    <xf numFmtId="165" fontId="12" fillId="8" borderId="73" xfId="0" applyNumberFormat="1" applyFont="1" applyFill="1" applyBorder="1" applyAlignment="1" applyProtection="1">
      <alignment horizontal="right" vertical="center"/>
      <protection locked="0"/>
    </xf>
    <xf numFmtId="165" fontId="12" fillId="8" borderId="5" xfId="0" applyNumberFormat="1" applyFont="1" applyFill="1" applyBorder="1" applyAlignment="1" applyProtection="1">
      <alignment horizontal="right" vertical="center"/>
      <protection locked="0"/>
    </xf>
    <xf numFmtId="165" fontId="12" fillId="8" borderId="74" xfId="0" applyNumberFormat="1" applyFont="1" applyFill="1" applyBorder="1" applyAlignment="1" applyProtection="1">
      <alignment horizontal="right" vertical="center"/>
      <protection locked="0"/>
    </xf>
    <xf numFmtId="165" fontId="12" fillId="8" borderId="82" xfId="0" applyNumberFormat="1" applyFont="1" applyFill="1" applyBorder="1" applyAlignment="1" applyProtection="1">
      <alignment horizontal="right" vertical="center"/>
      <protection locked="0"/>
    </xf>
    <xf numFmtId="165" fontId="12" fillId="8" borderId="8" xfId="0" applyNumberFormat="1" applyFont="1" applyFill="1" applyBorder="1" applyAlignment="1" applyProtection="1">
      <alignment horizontal="right" vertical="center"/>
      <protection locked="0"/>
    </xf>
    <xf numFmtId="165" fontId="12" fillId="8" borderId="76" xfId="0" applyNumberFormat="1" applyFont="1" applyFill="1" applyBorder="1" applyAlignment="1" applyProtection="1">
      <alignment horizontal="right" vertical="center"/>
      <protection locked="0"/>
    </xf>
    <xf numFmtId="10" fontId="22" fillId="4" borderId="2" xfId="0" applyNumberFormat="1" applyFont="1" applyFill="1" applyBorder="1" applyAlignment="1" applyProtection="1">
      <alignment vertical="center" shrinkToFit="1"/>
    </xf>
    <xf numFmtId="10" fontId="22" fillId="4" borderId="3" xfId="0" applyNumberFormat="1" applyFont="1" applyFill="1" applyBorder="1" applyAlignment="1" applyProtection="1">
      <alignment vertical="center" shrinkToFit="1"/>
    </xf>
    <xf numFmtId="165" fontId="12" fillId="8" borderId="73" xfId="0" applyNumberFormat="1" applyFont="1" applyFill="1" applyBorder="1" applyAlignment="1" applyProtection="1">
      <alignment horizontal="right" vertical="center"/>
    </xf>
    <xf numFmtId="165" fontId="12" fillId="8" borderId="5" xfId="0" applyNumberFormat="1" applyFont="1" applyFill="1" applyBorder="1" applyAlignment="1" applyProtection="1">
      <alignment horizontal="right" vertical="center"/>
    </xf>
    <xf numFmtId="165" fontId="12" fillId="8" borderId="74" xfId="0" applyNumberFormat="1" applyFont="1" applyFill="1" applyBorder="1" applyAlignment="1" applyProtection="1">
      <alignment horizontal="right" vertical="center"/>
    </xf>
    <xf numFmtId="165" fontId="12" fillId="8" borderId="82" xfId="0" applyNumberFormat="1" applyFont="1" applyFill="1" applyBorder="1" applyAlignment="1" applyProtection="1">
      <alignment horizontal="right" vertical="center"/>
    </xf>
    <xf numFmtId="165" fontId="12" fillId="8" borderId="8" xfId="0" applyNumberFormat="1" applyFont="1" applyFill="1" applyBorder="1" applyAlignment="1" applyProtection="1">
      <alignment horizontal="right" vertical="center"/>
    </xf>
    <xf numFmtId="165" fontId="12" fillId="8" borderId="76" xfId="0" applyNumberFormat="1" applyFont="1" applyFill="1" applyBorder="1" applyAlignment="1" applyProtection="1">
      <alignment horizontal="right" vertical="center"/>
    </xf>
    <xf numFmtId="10" fontId="16" fillId="4" borderId="3" xfId="0" applyNumberFormat="1" applyFont="1" applyFill="1" applyBorder="1" applyAlignment="1" applyProtection="1">
      <alignment vertical="center" shrinkToFit="1"/>
    </xf>
    <xf numFmtId="0" fontId="88" fillId="2" borderId="0" xfId="0" applyFont="1" applyFill="1" applyAlignment="1" applyProtection="1">
      <alignment horizontal="right" vertical="center" wrapText="1"/>
    </xf>
    <xf numFmtId="0" fontId="89" fillId="2" borderId="0" xfId="0" applyFont="1" applyFill="1" applyAlignment="1" applyProtection="1">
      <alignment horizontal="right" vertical="center" wrapText="1"/>
    </xf>
    <xf numFmtId="0" fontId="88" fillId="2" borderId="0" xfId="0" applyFont="1" applyFill="1" applyAlignment="1" applyProtection="1">
      <alignment horizontal="left" vertical="center" wrapText="1"/>
    </xf>
    <xf numFmtId="0" fontId="89" fillId="2" borderId="0" xfId="0" applyFont="1" applyFill="1" applyAlignment="1" applyProtection="1">
      <alignment vertical="center" wrapText="1"/>
    </xf>
    <xf numFmtId="0" fontId="21" fillId="8" borderId="26" xfId="0" applyFont="1" applyFill="1" applyBorder="1" applyAlignment="1" applyProtection="1">
      <alignment vertical="center"/>
    </xf>
    <xf numFmtId="0" fontId="94" fillId="0" borderId="27" xfId="0" applyFont="1" applyBorder="1" applyAlignment="1" applyProtection="1">
      <alignment vertical="center"/>
    </xf>
    <xf numFmtId="0" fontId="94" fillId="0" borderId="28" xfId="0" applyFont="1" applyBorder="1" applyAlignment="1" applyProtection="1">
      <alignment vertical="center"/>
    </xf>
    <xf numFmtId="16" fontId="12" fillId="8" borderId="27" xfId="0" applyNumberFormat="1" applyFont="1" applyFill="1" applyBorder="1" applyAlignment="1" applyProtection="1">
      <alignment vertical="center" wrapText="1"/>
      <protection locked="0"/>
    </xf>
    <xf numFmtId="0" fontId="0" fillId="8" borderId="27" xfId="0" applyFont="1" applyFill="1" applyBorder="1" applyAlignment="1" applyProtection="1">
      <alignment vertical="center" wrapText="1"/>
      <protection locked="0"/>
    </xf>
    <xf numFmtId="0" fontId="0" fillId="8" borderId="52" xfId="0" applyFont="1" applyFill="1" applyBorder="1" applyAlignment="1" applyProtection="1">
      <alignment vertical="center" wrapText="1"/>
      <protection locked="0"/>
    </xf>
    <xf numFmtId="16" fontId="12" fillId="8" borderId="37" xfId="0" applyNumberFormat="1" applyFont="1" applyFill="1" applyBorder="1" applyAlignment="1" applyProtection="1">
      <alignment vertical="center" wrapText="1"/>
      <protection locked="0"/>
    </xf>
    <xf numFmtId="0" fontId="0" fillId="8" borderId="37" xfId="0" applyFont="1" applyFill="1" applyBorder="1" applyAlignment="1" applyProtection="1">
      <alignment vertical="center" wrapText="1"/>
      <protection locked="0"/>
    </xf>
    <xf numFmtId="0" fontId="0" fillId="8" borderId="48" xfId="0" applyFont="1" applyFill="1" applyBorder="1" applyAlignment="1" applyProtection="1">
      <alignment vertical="center" wrapText="1"/>
      <protection locked="0"/>
    </xf>
    <xf numFmtId="49" fontId="26" fillId="4" borderId="55" xfId="0" applyNumberFormat="1" applyFont="1" applyFill="1" applyBorder="1" applyAlignment="1" applyProtection="1">
      <alignment vertical="center" wrapText="1"/>
    </xf>
    <xf numFmtId="49" fontId="12" fillId="4" borderId="36" xfId="0" applyNumberFormat="1" applyFont="1" applyFill="1" applyBorder="1" applyAlignment="1" applyProtection="1">
      <alignment vertical="center"/>
    </xf>
    <xf numFmtId="4" fontId="12" fillId="2" borderId="3" xfId="0" applyNumberFormat="1" applyFont="1" applyFill="1" applyBorder="1" applyAlignment="1" applyProtection="1">
      <alignment horizontal="center" vertical="center"/>
    </xf>
    <xf numFmtId="4" fontId="12" fillId="2" borderId="12" xfId="0" applyNumberFormat="1" applyFont="1" applyFill="1" applyBorder="1" applyAlignment="1" applyProtection="1">
      <alignment horizontal="center" vertical="center"/>
    </xf>
    <xf numFmtId="4" fontId="12" fillId="2" borderId="57" xfId="0" applyNumberFormat="1" applyFont="1" applyFill="1" applyBorder="1" applyAlignment="1" applyProtection="1">
      <alignment horizontal="center" vertical="center"/>
    </xf>
    <xf numFmtId="16" fontId="25" fillId="4" borderId="63" xfId="0" applyNumberFormat="1" applyFont="1" applyFill="1" applyBorder="1" applyAlignment="1" applyProtection="1">
      <alignment wrapText="1"/>
    </xf>
    <xf numFmtId="0" fontId="12" fillId="4" borderId="64" xfId="0" applyFont="1" applyFill="1" applyBorder="1" applyAlignment="1" applyProtection="1"/>
    <xf numFmtId="16" fontId="25" fillId="4" borderId="55" xfId="0" applyNumberFormat="1" applyFont="1" applyFill="1" applyBorder="1" applyAlignment="1" applyProtection="1">
      <alignment vertical="center"/>
    </xf>
    <xf numFmtId="16" fontId="25" fillId="4" borderId="44" xfId="0" applyNumberFormat="1" applyFont="1" applyFill="1" applyBorder="1" applyAlignment="1" applyProtection="1"/>
    <xf numFmtId="0" fontId="0" fillId="0" borderId="45" xfId="0" applyBorder="1" applyAlignment="1" applyProtection="1"/>
    <xf numFmtId="0" fontId="0" fillId="0" borderId="66" xfId="0" applyBorder="1" applyAlignment="1" applyProtection="1"/>
    <xf numFmtId="16" fontId="12" fillId="4" borderId="45" xfId="0" applyNumberFormat="1" applyFont="1" applyFill="1" applyBorder="1" applyAlignment="1" applyProtection="1">
      <alignment horizontal="left" indent="1"/>
    </xf>
    <xf numFmtId="0" fontId="0" fillId="0" borderId="45" xfId="0" applyFont="1" applyBorder="1" applyAlignment="1" applyProtection="1">
      <alignment horizontal="left" indent="1"/>
    </xf>
    <xf numFmtId="0" fontId="0" fillId="0" borderId="46" xfId="0" applyFont="1" applyBorder="1" applyAlignment="1" applyProtection="1">
      <alignment horizontal="left" indent="1"/>
    </xf>
    <xf numFmtId="0" fontId="12" fillId="2" borderId="0" xfId="0" applyFont="1" applyFill="1" applyAlignment="1" applyProtection="1">
      <alignment horizontal="center" vertical="top"/>
    </xf>
    <xf numFmtId="0" fontId="12" fillId="2" borderId="0" xfId="0" applyFont="1" applyFill="1" applyAlignment="1" applyProtection="1">
      <alignment vertical="top"/>
    </xf>
    <xf numFmtId="49" fontId="12" fillId="8" borderId="47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8" borderId="37" xfId="0" applyNumberFormat="1" applyFont="1" applyFill="1" applyBorder="1" applyAlignment="1" applyProtection="1">
      <alignment vertical="center" wrapText="1"/>
      <protection locked="0"/>
    </xf>
    <xf numFmtId="49" fontId="12" fillId="8" borderId="48" xfId="0" applyNumberFormat="1" applyFont="1" applyFill="1" applyBorder="1" applyAlignment="1" applyProtection="1">
      <alignment vertical="center" wrapText="1"/>
      <protection locked="0"/>
    </xf>
    <xf numFmtId="49" fontId="12" fillId="4" borderId="47" xfId="0" applyNumberFormat="1" applyFont="1" applyFill="1" applyBorder="1" applyAlignment="1" applyProtection="1">
      <alignment horizontal="left" vertical="center" wrapText="1" indent="1" shrinkToFit="1"/>
    </xf>
    <xf numFmtId="49" fontId="12" fillId="4" borderId="37" xfId="0" applyNumberFormat="1" applyFont="1" applyFill="1" applyBorder="1" applyAlignment="1" applyProtection="1">
      <alignment horizontal="left" vertical="center" wrapText="1" indent="1" shrinkToFit="1"/>
    </xf>
    <xf numFmtId="49" fontId="12" fillId="4" borderId="48" xfId="0" applyNumberFormat="1" applyFont="1" applyFill="1" applyBorder="1" applyAlignment="1" applyProtection="1">
      <alignment horizontal="left" vertical="center" wrapText="1" indent="1" shrinkToFit="1"/>
    </xf>
    <xf numFmtId="16" fontId="25" fillId="4" borderId="49" xfId="0" applyNumberFormat="1" applyFont="1" applyFill="1" applyBorder="1" applyAlignment="1" applyProtection="1"/>
    <xf numFmtId="16" fontId="25" fillId="4" borderId="20" xfId="0" applyNumberFormat="1" applyFont="1" applyFill="1" applyBorder="1" applyAlignment="1" applyProtection="1"/>
    <xf numFmtId="16" fontId="25" fillId="4" borderId="50" xfId="0" applyNumberFormat="1" applyFont="1" applyFill="1" applyBorder="1" applyAlignment="1" applyProtection="1"/>
    <xf numFmtId="0" fontId="12" fillId="4" borderId="2" xfId="0" applyNumberFormat="1" applyFont="1" applyFill="1" applyBorder="1" applyAlignment="1" applyProtection="1">
      <alignment horizontal="left" vertical="center"/>
    </xf>
    <xf numFmtId="0" fontId="12" fillId="4" borderId="56" xfId="0" applyNumberFormat="1" applyFont="1" applyFill="1" applyBorder="1" applyAlignment="1" applyProtection="1">
      <alignment horizontal="left" vertical="center"/>
    </xf>
    <xf numFmtId="165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166" fontId="12" fillId="4" borderId="0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6" fontId="12" fillId="4" borderId="2" xfId="0" applyNumberFormat="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49" fontId="3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justify" vertical="center" wrapText="1"/>
    </xf>
    <xf numFmtId="0" fontId="17" fillId="2" borderId="2" xfId="0" applyFont="1" applyFill="1" applyBorder="1" applyAlignment="1" applyProtection="1">
      <alignment horizontal="justify" vertical="center" wrapText="1"/>
    </xf>
    <xf numFmtId="0" fontId="17" fillId="2" borderId="3" xfId="0" applyFont="1" applyFill="1" applyBorder="1" applyAlignment="1" applyProtection="1">
      <alignment horizontal="justify" vertical="center" wrapText="1"/>
    </xf>
    <xf numFmtId="49" fontId="12" fillId="8" borderId="25" xfId="0" applyNumberFormat="1" applyFont="1" applyFill="1" applyBorder="1" applyAlignment="1" applyProtection="1">
      <alignment vertical="center" shrinkToFit="1"/>
      <protection locked="0"/>
    </xf>
    <xf numFmtId="49" fontId="12" fillId="8" borderId="23" xfId="0" applyNumberFormat="1" applyFont="1" applyFill="1" applyBorder="1" applyAlignment="1" applyProtection="1">
      <alignment vertical="center" shrinkToFit="1"/>
      <protection locked="0"/>
    </xf>
    <xf numFmtId="49" fontId="12" fillId="8" borderId="30" xfId="0" applyNumberFormat="1" applyFont="1" applyFill="1" applyBorder="1" applyAlignment="1" applyProtection="1">
      <alignment vertical="center" shrinkToFit="1"/>
      <protection locked="0"/>
    </xf>
    <xf numFmtId="0" fontId="32" fillId="0" borderId="42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165" fontId="12" fillId="8" borderId="35" xfId="0" applyNumberFormat="1" applyFont="1" applyFill="1" applyBorder="1" applyAlignment="1" applyProtection="1">
      <alignment horizontal="right" vertical="center" wrapText="1" shrinkToFit="1"/>
      <protection locked="0"/>
    </xf>
    <xf numFmtId="165" fontId="12" fillId="8" borderId="2" xfId="0" applyNumberFormat="1" applyFont="1" applyFill="1" applyBorder="1" applyAlignment="1" applyProtection="1">
      <alignment horizontal="right" vertical="center" wrapText="1" shrinkToFit="1"/>
      <protection locked="0"/>
    </xf>
    <xf numFmtId="165" fontId="12" fillId="8" borderId="36" xfId="0" applyNumberFormat="1" applyFont="1" applyFill="1" applyBorder="1" applyAlignment="1" applyProtection="1">
      <alignment horizontal="right" vertical="center" wrapText="1" shrinkToFit="1"/>
      <protection locked="0"/>
    </xf>
    <xf numFmtId="49" fontId="12" fillId="4" borderId="1" xfId="0" applyNumberFormat="1" applyFont="1" applyFill="1" applyBorder="1" applyAlignment="1" applyProtection="1">
      <alignment horizontal="right" vertical="center" wrapText="1"/>
    </xf>
    <xf numFmtId="0" fontId="12" fillId="4" borderId="2" xfId="0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left" wrapText="1"/>
    </xf>
    <xf numFmtId="0" fontId="17" fillId="2" borderId="2" xfId="0" applyFont="1" applyFill="1" applyBorder="1" applyAlignment="1" applyProtection="1">
      <alignment horizontal="left" wrapText="1"/>
    </xf>
    <xf numFmtId="0" fontId="17" fillId="2" borderId="3" xfId="0" applyFont="1" applyFill="1" applyBorder="1" applyAlignment="1" applyProtection="1">
      <alignment horizontal="left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justify" wrapText="1"/>
    </xf>
    <xf numFmtId="0" fontId="8" fillId="2" borderId="0" xfId="0" applyFont="1" applyFill="1" applyAlignment="1" applyProtection="1">
      <alignment horizontal="justify" vertical="top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14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3" xfId="0" applyFont="1" applyFill="1" applyBorder="1" applyAlignment="1" applyProtection="1">
      <alignment vertical="center" wrapText="1"/>
    </xf>
    <xf numFmtId="16" fontId="74" fillId="2" borderId="0" xfId="0" applyNumberFormat="1" applyFont="1" applyFill="1" applyAlignment="1" applyProtection="1">
      <alignment horizontal="justify" vertical="center" wrapText="1"/>
    </xf>
    <xf numFmtId="0" fontId="73" fillId="2" borderId="0" xfId="0" applyFont="1" applyFill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81D8"/>
      <color rgb="FFD60093"/>
      <color rgb="FFFFFFCC"/>
      <color rgb="FF3399FF"/>
      <color rgb="FFFF7171"/>
      <color rgb="FF00008B"/>
      <color rgb="FF66FF33"/>
      <color rgb="FF6666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30</xdr:row>
      <xdr:rowOff>867</xdr:rowOff>
    </xdr:from>
    <xdr:to>
      <xdr:col>20</xdr:col>
      <xdr:colOff>29474</xdr:colOff>
      <xdr:row>230</xdr:row>
      <xdr:rowOff>0</xdr:rowOff>
    </xdr:to>
    <xdr:grpSp>
      <xdr:nvGrpSpPr>
        <xdr:cNvPr id="3" name="Skupina 2"/>
        <xdr:cNvGrpSpPr/>
      </xdr:nvGrpSpPr>
      <xdr:grpSpPr>
        <a:xfrm>
          <a:off x="378198" y="6948514"/>
          <a:ext cx="1982100" cy="44320639"/>
          <a:chOff x="3371000" y="5456815"/>
          <a:chExt cx="1836867" cy="494397"/>
        </a:xfrm>
      </xdr:grpSpPr>
      <xdr:sp macro="" textlink="">
        <xdr:nvSpPr>
          <xdr:cNvPr id="1031" name="OptionButton1" hidden="1">
            <a:extLst>
              <a:ext uri="{63B3BB69-23CF-44E3-9099-C40C66FF867C}">
                <a14:compatExt xmlns:a14="http://schemas.microsoft.com/office/drawing/2010/main" spid="_x0000_s1031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2" name="OptionButton2" hidden="1">
            <a:extLst>
              <a:ext uri="{63B3BB69-23CF-44E3-9099-C40C66FF867C}">
                <a14:compatExt xmlns:a14="http://schemas.microsoft.com/office/drawing/2010/main" spid="_x0000_s1032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22</xdr:col>
      <xdr:colOff>60616</xdr:colOff>
      <xdr:row>1</xdr:row>
      <xdr:rowOff>69274</xdr:rowOff>
    </xdr:from>
    <xdr:to>
      <xdr:col>38</xdr:col>
      <xdr:colOff>51956</xdr:colOff>
      <xdr:row>1</xdr:row>
      <xdr:rowOff>508294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16" y="251115"/>
          <a:ext cx="1801090" cy="43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k/Documents/--602--/FORMUL&#193;&#344;%20Lesy_sucho/DT1_final%202017-02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OST"/>
      <sheetName val="Číselník z ARES"/>
      <sheetName val="ČESTNÉ PROHLÁŠENÍ De minimis"/>
      <sheetName val="Číselník OrgNum obcí ZK"/>
      <sheetName val="Položky - Neckařová"/>
      <sheetName val="projekt"/>
      <sheetName val="suma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CM245"/>
  <sheetViews>
    <sheetView tabSelected="1" view="pageBreakPreview" zoomScale="85" zoomScaleNormal="110" zoomScaleSheetLayoutView="85" zoomScalePageLayoutView="90" workbookViewId="0">
      <selection activeCell="G16" sqref="G16:BF16"/>
    </sheetView>
  </sheetViews>
  <sheetFormatPr defaultColWidth="1.6640625" defaultRowHeight="13.8" x14ac:dyDescent="0.25"/>
  <cols>
    <col min="1" max="2" width="1.6640625" style="1" customWidth="1"/>
    <col min="3" max="29" width="1.6640625" style="158"/>
    <col min="30" max="30" width="1.88671875" style="158" customWidth="1"/>
    <col min="31" max="58" width="1.6640625" style="158"/>
    <col min="59" max="59" width="1.6640625" style="158" hidden="1" customWidth="1"/>
    <col min="60" max="60" width="24.44140625" style="5" hidden="1" customWidth="1"/>
    <col min="61" max="61" width="16.6640625" style="5" hidden="1" customWidth="1"/>
    <col min="62" max="63" width="18.5546875" style="1" hidden="1" customWidth="1"/>
    <col min="64" max="75" width="17.6640625" style="1" hidden="1" customWidth="1"/>
    <col min="76" max="76" width="1.6640625" style="1"/>
    <col min="77" max="77" width="11.88671875" style="1" bestFit="1" customWidth="1"/>
    <col min="78" max="81" width="1.6640625" style="1"/>
    <col min="82" max="82" width="11.6640625" style="1" customWidth="1"/>
    <col min="83" max="16384" width="1.6640625" style="1"/>
  </cols>
  <sheetData>
    <row r="1" spans="3:62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s="78" customFormat="1" ht="45" customHeight="1" x14ac:dyDescent="0.25"/>
    <row r="3" spans="3:62" s="79" customFormat="1" ht="16.5" customHeight="1" x14ac:dyDescent="0.35">
      <c r="C3" s="382" t="s">
        <v>37</v>
      </c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4"/>
      <c r="BD3" s="384"/>
      <c r="BE3" s="384"/>
      <c r="BF3" s="384"/>
      <c r="BG3" s="384"/>
    </row>
    <row r="4" spans="3:62" s="78" customFormat="1" ht="16.5" customHeight="1" x14ac:dyDescent="0.25">
      <c r="C4" s="385" t="s">
        <v>120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</row>
    <row r="5" spans="3:62" s="78" customFormat="1" ht="33" customHeight="1" x14ac:dyDescent="0.7">
      <c r="C5" s="684" t="s">
        <v>322</v>
      </c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</row>
    <row r="6" spans="3:62" s="78" customFormat="1" ht="18" customHeight="1" x14ac:dyDescent="0.25">
      <c r="C6" s="397" t="s">
        <v>377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</row>
    <row r="7" spans="3:62" s="78" customFormat="1" ht="3" customHeight="1" x14ac:dyDescent="0.25"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3:62" s="100" customFormat="1" ht="16.5" customHeight="1" x14ac:dyDescent="0.3">
      <c r="C8" s="755" t="s">
        <v>321</v>
      </c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6"/>
      <c r="Y8" s="756"/>
      <c r="Z8" s="756"/>
      <c r="AA8" s="756"/>
      <c r="AB8" s="756"/>
      <c r="AC8" s="756"/>
      <c r="AD8" s="756"/>
      <c r="AE8" s="756"/>
      <c r="AF8" s="756"/>
      <c r="AG8" s="757">
        <v>2021</v>
      </c>
      <c r="AH8" s="758"/>
      <c r="AI8" s="758"/>
      <c r="AJ8" s="758"/>
      <c r="AK8" s="758"/>
      <c r="AL8" s="758"/>
      <c r="AM8" s="758"/>
      <c r="AN8" s="758"/>
      <c r="AO8" s="758"/>
      <c r="AP8" s="758"/>
      <c r="AQ8" s="758"/>
      <c r="AR8" s="758"/>
      <c r="AS8" s="758"/>
      <c r="AT8" s="758"/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</row>
    <row r="9" spans="3:62" s="80" customFormat="1" ht="30.75" customHeight="1" x14ac:dyDescent="0.4">
      <c r="C9" s="690" t="s">
        <v>323</v>
      </c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91"/>
      <c r="Z9" s="691"/>
      <c r="AA9" s="691"/>
      <c r="AB9" s="691"/>
      <c r="AC9" s="691"/>
      <c r="AD9" s="691"/>
      <c r="AE9" s="691"/>
      <c r="AF9" s="691"/>
      <c r="AG9" s="691"/>
      <c r="AH9" s="691"/>
      <c r="AI9" s="691"/>
      <c r="AJ9" s="691"/>
      <c r="AK9" s="691"/>
      <c r="AL9" s="691"/>
      <c r="AM9" s="691"/>
      <c r="AN9" s="691"/>
      <c r="AO9" s="691"/>
      <c r="AP9" s="691"/>
      <c r="AQ9" s="691"/>
      <c r="AR9" s="691"/>
      <c r="AS9" s="691"/>
      <c r="AT9" s="691"/>
      <c r="AU9" s="691"/>
      <c r="AV9" s="691"/>
      <c r="AW9" s="691"/>
      <c r="AX9" s="691"/>
      <c r="AY9" s="691"/>
      <c r="AZ9" s="691"/>
      <c r="BA9" s="691"/>
      <c r="BB9" s="691"/>
      <c r="BC9" s="691"/>
      <c r="BD9" s="691"/>
      <c r="BE9" s="691"/>
      <c r="BF9" s="691"/>
      <c r="BG9" s="691"/>
    </row>
    <row r="10" spans="3:62" s="78" customFormat="1" ht="13.5" customHeight="1" x14ac:dyDescent="0.25">
      <c r="C10" s="782" t="s">
        <v>326</v>
      </c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2"/>
      <c r="AN10" s="782"/>
      <c r="AO10" s="782"/>
      <c r="AP10" s="782"/>
      <c r="AQ10" s="782"/>
      <c r="AR10" s="782"/>
      <c r="AS10" s="782"/>
      <c r="AT10" s="782"/>
      <c r="AU10" s="782"/>
      <c r="AV10" s="782"/>
      <c r="AW10" s="782"/>
      <c r="AX10" s="782"/>
      <c r="AY10" s="782"/>
      <c r="AZ10" s="782"/>
      <c r="BA10" s="782"/>
      <c r="BB10" s="782"/>
      <c r="BC10" s="783"/>
      <c r="BD10" s="783"/>
      <c r="BE10" s="783"/>
      <c r="BF10" s="783"/>
      <c r="BG10" s="783"/>
    </row>
    <row r="11" spans="3:62" ht="11.25" customHeight="1" x14ac:dyDescent="0.25">
      <c r="C11" s="1"/>
      <c r="D11" s="759" t="s">
        <v>325</v>
      </c>
      <c r="E11" s="760"/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1"/>
      <c r="T11" s="147"/>
      <c r="U11" s="147"/>
      <c r="V11" s="147"/>
      <c r="W11" s="1"/>
      <c r="X11" s="148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3:62" ht="6" customHeight="1" thickBot="1" x14ac:dyDescent="0.3">
      <c r="C12" s="1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1"/>
    </row>
    <row r="13" spans="3:62" ht="19.5" customHeight="1" thickTop="1" x14ac:dyDescent="0.3">
      <c r="C13" s="81"/>
      <c r="D13" s="776" t="s">
        <v>288</v>
      </c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8"/>
      <c r="P13" s="779" t="s">
        <v>324</v>
      </c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0"/>
      <c r="AN13" s="780"/>
      <c r="AO13" s="780"/>
      <c r="AP13" s="780"/>
      <c r="AQ13" s="780"/>
      <c r="AR13" s="780"/>
      <c r="AS13" s="780"/>
      <c r="AT13" s="780"/>
      <c r="AU13" s="780"/>
      <c r="AV13" s="780"/>
      <c r="AW13" s="780"/>
      <c r="AX13" s="780"/>
      <c r="AY13" s="780"/>
      <c r="AZ13" s="780"/>
      <c r="BA13" s="780"/>
      <c r="BB13" s="780"/>
      <c r="BC13" s="780"/>
      <c r="BD13" s="780"/>
      <c r="BE13" s="780"/>
      <c r="BF13" s="781"/>
      <c r="BG13" s="82"/>
    </row>
    <row r="14" spans="3:62" ht="19.5" hidden="1" customHeight="1" x14ac:dyDescent="0.25">
      <c r="C14" s="83"/>
      <c r="D14" s="787" t="s">
        <v>324</v>
      </c>
      <c r="E14" s="788"/>
      <c r="F14" s="788"/>
      <c r="G14" s="788"/>
      <c r="H14" s="788"/>
      <c r="I14" s="788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8"/>
      <c r="X14" s="788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8"/>
      <c r="AO14" s="788"/>
      <c r="AP14" s="788"/>
      <c r="AQ14" s="788"/>
      <c r="AR14" s="788"/>
      <c r="AS14" s="788"/>
      <c r="AT14" s="788"/>
      <c r="AU14" s="788"/>
      <c r="AV14" s="788"/>
      <c r="AW14" s="788"/>
      <c r="AX14" s="788"/>
      <c r="AY14" s="788"/>
      <c r="AZ14" s="788"/>
      <c r="BA14" s="788"/>
      <c r="BB14" s="788"/>
      <c r="BC14" s="788"/>
      <c r="BD14" s="788"/>
      <c r="BE14" s="788"/>
      <c r="BF14" s="789"/>
      <c r="BG14" s="1"/>
    </row>
    <row r="15" spans="3:62" ht="19.5" customHeight="1" x14ac:dyDescent="0.3">
      <c r="C15" s="81"/>
      <c r="D15" s="790" t="s">
        <v>289</v>
      </c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791"/>
      <c r="R15" s="791"/>
      <c r="S15" s="791"/>
      <c r="T15" s="791"/>
      <c r="U15" s="791"/>
      <c r="V15" s="791"/>
      <c r="W15" s="791"/>
      <c r="X15" s="791"/>
      <c r="Y15" s="791"/>
      <c r="Z15" s="791"/>
      <c r="AA15" s="791"/>
      <c r="AB15" s="791"/>
      <c r="AC15" s="791"/>
      <c r="AD15" s="791"/>
      <c r="AE15" s="791"/>
      <c r="AF15" s="791"/>
      <c r="AG15" s="791"/>
      <c r="AH15" s="791"/>
      <c r="AI15" s="791"/>
      <c r="AJ15" s="791"/>
      <c r="AK15" s="791"/>
      <c r="AL15" s="791"/>
      <c r="AM15" s="791"/>
      <c r="AN15" s="791"/>
      <c r="AO15" s="791"/>
      <c r="AP15" s="791"/>
      <c r="AQ15" s="791"/>
      <c r="AR15" s="791"/>
      <c r="AS15" s="791"/>
      <c r="AT15" s="791"/>
      <c r="AU15" s="791"/>
      <c r="AV15" s="791"/>
      <c r="AW15" s="791"/>
      <c r="AX15" s="791"/>
      <c r="AY15" s="791"/>
      <c r="AZ15" s="791"/>
      <c r="BA15" s="791"/>
      <c r="BB15" s="791"/>
      <c r="BC15" s="791"/>
      <c r="BD15" s="791"/>
      <c r="BE15" s="791"/>
      <c r="BF15" s="792"/>
      <c r="BG15" s="82"/>
      <c r="BH15" s="201" t="s">
        <v>327</v>
      </c>
      <c r="BI15" s="96" t="s">
        <v>327</v>
      </c>
      <c r="BJ15" s="97" t="s">
        <v>327</v>
      </c>
    </row>
    <row r="16" spans="3:62" ht="36.6" customHeight="1" x14ac:dyDescent="0.3">
      <c r="C16" s="81"/>
      <c r="D16" s="88"/>
      <c r="E16" s="85" t="s">
        <v>0</v>
      </c>
      <c r="F16" s="85"/>
      <c r="G16" s="762" t="s">
        <v>327</v>
      </c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763"/>
      <c r="AR16" s="763"/>
      <c r="AS16" s="763"/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4"/>
      <c r="BG16" s="82"/>
      <c r="BH16" s="202" t="s">
        <v>328</v>
      </c>
      <c r="BI16" s="98" t="s">
        <v>329</v>
      </c>
      <c r="BJ16" s="98" t="s">
        <v>330</v>
      </c>
    </row>
    <row r="17" spans="3:75" ht="36.6" customHeight="1" x14ac:dyDescent="0.3">
      <c r="C17" s="81"/>
      <c r="D17" s="88"/>
      <c r="E17" s="85" t="s">
        <v>1</v>
      </c>
      <c r="F17" s="85"/>
      <c r="G17" s="762" t="s">
        <v>327</v>
      </c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4"/>
      <c r="BG17" s="82"/>
      <c r="BH17" s="203" t="s">
        <v>378</v>
      </c>
      <c r="BI17" s="98"/>
      <c r="BJ17" s="98"/>
    </row>
    <row r="18" spans="3:75" ht="36.6" customHeight="1" x14ac:dyDescent="0.25">
      <c r="C18" s="83"/>
      <c r="D18" s="89"/>
      <c r="E18" s="86" t="s">
        <v>108</v>
      </c>
      <c r="F18" s="86"/>
      <c r="G18" s="765" t="s">
        <v>327</v>
      </c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6"/>
      <c r="AA18" s="766"/>
      <c r="AB18" s="766"/>
      <c r="AC18" s="766"/>
      <c r="AD18" s="766"/>
      <c r="AE18" s="766"/>
      <c r="AF18" s="766"/>
      <c r="AG18" s="766"/>
      <c r="AH18" s="766"/>
      <c r="AI18" s="766"/>
      <c r="AJ18" s="766"/>
      <c r="AK18" s="766"/>
      <c r="AL18" s="766"/>
      <c r="AM18" s="766"/>
      <c r="AN18" s="766"/>
      <c r="AO18" s="766"/>
      <c r="AP18" s="766"/>
      <c r="AQ18" s="766"/>
      <c r="AR18" s="766"/>
      <c r="AS18" s="766"/>
      <c r="AT18" s="766"/>
      <c r="AU18" s="766"/>
      <c r="AV18" s="766"/>
      <c r="AW18" s="766"/>
      <c r="AX18" s="766"/>
      <c r="AY18" s="766"/>
      <c r="AZ18" s="766"/>
      <c r="BA18" s="766"/>
      <c r="BB18" s="766"/>
      <c r="BC18" s="766"/>
      <c r="BD18" s="766"/>
      <c r="BE18" s="766"/>
      <c r="BF18" s="767"/>
      <c r="BG18" s="1"/>
      <c r="BH18" s="203" t="s">
        <v>330</v>
      </c>
    </row>
    <row r="19" spans="3:75" ht="15.75" customHeight="1" x14ac:dyDescent="0.25">
      <c r="C19" s="84"/>
      <c r="D19" s="90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91"/>
      <c r="BG19" s="82"/>
      <c r="BH19" s="204" t="s">
        <v>331</v>
      </c>
    </row>
    <row r="20" spans="3:75" ht="19.5" customHeight="1" x14ac:dyDescent="0.3">
      <c r="C20" s="81"/>
      <c r="D20" s="775" t="s">
        <v>380</v>
      </c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537"/>
      <c r="P20" s="793" t="str">
        <f>IF((X34)="","zde nevyplňovat,  toto pole se načítá automaticky!",X34)</f>
        <v>zde nevyplňovat,  toto pole se načítá automaticky!</v>
      </c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3"/>
      <c r="AR20" s="793"/>
      <c r="AS20" s="793"/>
      <c r="AT20" s="793"/>
      <c r="AU20" s="793"/>
      <c r="AV20" s="793"/>
      <c r="AW20" s="793"/>
      <c r="AX20" s="793"/>
      <c r="AY20" s="793"/>
      <c r="AZ20" s="793"/>
      <c r="BA20" s="793"/>
      <c r="BB20" s="793"/>
      <c r="BC20" s="793"/>
      <c r="BD20" s="793"/>
      <c r="BE20" s="793"/>
      <c r="BF20" s="794"/>
      <c r="BG20" s="82"/>
      <c r="BH20" s="204"/>
      <c r="BJ20" s="8"/>
    </row>
    <row r="21" spans="3:75" ht="19.5" customHeight="1" x14ac:dyDescent="0.3">
      <c r="C21" s="81"/>
      <c r="D21" s="775" t="s">
        <v>348</v>
      </c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537"/>
      <c r="P21" s="673" t="str">
        <f>IF((X33)="","zde nevyplňovat,  toto pole se načítá automaticky!",X33)</f>
        <v>zde nevyplňovat,  toto pole se načítá automaticky!</v>
      </c>
      <c r="Q21" s="674"/>
      <c r="R21" s="674"/>
      <c r="S21" s="674"/>
      <c r="T21" s="674"/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4"/>
      <c r="AL21" s="674"/>
      <c r="AM21" s="674"/>
      <c r="AN21" s="674"/>
      <c r="AO21" s="674"/>
      <c r="AP21" s="674"/>
      <c r="AQ21" s="674"/>
      <c r="AR21" s="674"/>
      <c r="AS21" s="674"/>
      <c r="AT21" s="674"/>
      <c r="AU21" s="674"/>
      <c r="AV21" s="674"/>
      <c r="AW21" s="674"/>
      <c r="AX21" s="674"/>
      <c r="AY21" s="674"/>
      <c r="AZ21" s="674"/>
      <c r="BA21" s="674"/>
      <c r="BB21" s="674"/>
      <c r="BC21" s="674"/>
      <c r="BD21" s="674"/>
      <c r="BE21" s="674"/>
      <c r="BF21" s="675"/>
      <c r="BG21" s="82"/>
      <c r="BH21" s="5" t="s">
        <v>114</v>
      </c>
      <c r="BJ21" s="8"/>
    </row>
    <row r="22" spans="3:75" ht="16.5" customHeight="1" x14ac:dyDescent="0.3">
      <c r="C22" s="81"/>
      <c r="D22" s="773" t="s">
        <v>375</v>
      </c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5"/>
      <c r="BB22" s="635"/>
      <c r="BC22" s="635"/>
      <c r="BD22" s="635"/>
      <c r="BE22" s="635"/>
      <c r="BF22" s="774"/>
      <c r="BG22" s="82"/>
    </row>
    <row r="23" spans="3:75" s="2" customFormat="1" ht="9.75" hidden="1" customHeight="1" x14ac:dyDescent="0.3">
      <c r="C23" s="93"/>
      <c r="D23" s="692" t="s">
        <v>332</v>
      </c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693"/>
      <c r="S23" s="693"/>
      <c r="T23" s="693"/>
      <c r="U23" s="693"/>
      <c r="V23" s="693"/>
      <c r="W23" s="693"/>
      <c r="X23" s="693"/>
      <c r="Y23" s="693"/>
      <c r="Z23" s="693"/>
      <c r="AA23" s="693"/>
      <c r="AB23" s="693"/>
      <c r="AC23" s="693"/>
      <c r="AD23" s="693"/>
      <c r="AE23" s="693"/>
      <c r="AF23" s="693"/>
      <c r="AG23" s="693"/>
      <c r="AH23" s="693"/>
      <c r="AI23" s="693"/>
      <c r="AJ23" s="693"/>
      <c r="AK23" s="693"/>
      <c r="AL23" s="693"/>
      <c r="AM23" s="693"/>
      <c r="AN23" s="693"/>
      <c r="AO23" s="693"/>
      <c r="AP23" s="693"/>
      <c r="AQ23" s="693"/>
      <c r="AR23" s="693"/>
      <c r="AS23" s="693"/>
      <c r="AT23" s="693"/>
      <c r="AU23" s="693"/>
      <c r="AV23" s="693"/>
      <c r="AW23" s="693"/>
      <c r="AX23" s="693"/>
      <c r="AY23" s="693"/>
      <c r="AZ23" s="693"/>
      <c r="BA23" s="693"/>
      <c r="BB23" s="693"/>
      <c r="BC23" s="693"/>
      <c r="BD23" s="693"/>
      <c r="BE23" s="693"/>
      <c r="BF23" s="694"/>
      <c r="BG23" s="94"/>
      <c r="BH23" s="6"/>
      <c r="BI23" s="6"/>
    </row>
    <row r="24" spans="3:75" ht="30.75" customHeight="1" x14ac:dyDescent="0.25">
      <c r="C24" s="83"/>
      <c r="D24" s="784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AO24" s="785"/>
      <c r="AP24" s="785"/>
      <c r="AQ24" s="785"/>
      <c r="AR24" s="785"/>
      <c r="AS24" s="785"/>
      <c r="AT24" s="785"/>
      <c r="AU24" s="785"/>
      <c r="AV24" s="785"/>
      <c r="AW24" s="785"/>
      <c r="AX24" s="785"/>
      <c r="AY24" s="785"/>
      <c r="AZ24" s="785"/>
      <c r="BA24" s="785"/>
      <c r="BB24" s="785"/>
      <c r="BC24" s="785"/>
      <c r="BD24" s="785"/>
      <c r="BE24" s="785"/>
      <c r="BF24" s="786"/>
      <c r="BG24" s="1"/>
    </row>
    <row r="25" spans="3:75" ht="15.75" hidden="1" customHeight="1" x14ac:dyDescent="0.3">
      <c r="C25" s="81"/>
      <c r="D25" s="92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91"/>
      <c r="BG25" s="82"/>
    </row>
    <row r="26" spans="3:75" ht="27.75" customHeight="1" x14ac:dyDescent="0.3">
      <c r="C26" s="81"/>
      <c r="D26" s="768" t="s">
        <v>333</v>
      </c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769"/>
      <c r="AA26" s="770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1"/>
      <c r="AP26" s="771"/>
      <c r="AQ26" s="771"/>
      <c r="AR26" s="771"/>
      <c r="AS26" s="771"/>
      <c r="AT26" s="771"/>
      <c r="AU26" s="771"/>
      <c r="AV26" s="771"/>
      <c r="AW26" s="771"/>
      <c r="AX26" s="771"/>
      <c r="AY26" s="771"/>
      <c r="AZ26" s="771"/>
      <c r="BA26" s="771"/>
      <c r="BB26" s="771"/>
      <c r="BC26" s="771"/>
      <c r="BD26" s="771"/>
      <c r="BE26" s="771"/>
      <c r="BF26" s="772"/>
      <c r="BG26" s="82"/>
      <c r="BJ26" s="8"/>
    </row>
    <row r="27" spans="3:75" ht="15.75" hidden="1" customHeight="1" x14ac:dyDescent="0.3">
      <c r="C27" s="81"/>
      <c r="D27" s="92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95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91"/>
      <c r="BG27" s="82"/>
    </row>
    <row r="28" spans="3:75" ht="19.5" customHeight="1" thickBot="1" x14ac:dyDescent="0.35">
      <c r="C28" s="81"/>
      <c r="D28" s="698" t="s">
        <v>66</v>
      </c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700"/>
      <c r="AA28" s="695" t="str">
        <f>IF(AI153="","Zde nevyplňovat, toto pole se načítá automaticky!",(AI153))</f>
        <v>Zde nevyplňovat, toto pole se načítá automaticky!</v>
      </c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/>
      <c r="BF28" s="697"/>
      <c r="BG28" s="82"/>
      <c r="BJ28" s="8" t="s">
        <v>123</v>
      </c>
    </row>
    <row r="29" spans="3:75" ht="13.2" hidden="1" customHeight="1" thickTop="1" x14ac:dyDescent="0.25">
      <c r="C29" s="1"/>
      <c r="D29" s="671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2"/>
      <c r="AU29" s="672"/>
      <c r="AV29" s="672"/>
      <c r="AW29" s="672"/>
      <c r="AX29" s="672"/>
      <c r="AY29" s="672"/>
      <c r="AZ29" s="672"/>
      <c r="BA29" s="672"/>
      <c r="BB29" s="672"/>
      <c r="BC29" s="672"/>
      <c r="BD29" s="672"/>
      <c r="BE29" s="672"/>
      <c r="BF29" s="672"/>
      <c r="BG29" s="1"/>
      <c r="BH29" s="10"/>
      <c r="BI29" s="10"/>
    </row>
    <row r="30" spans="3:75" s="2" customFormat="1" ht="28.95" customHeight="1" thickTop="1" x14ac:dyDescent="0.5">
      <c r="C30" s="99"/>
      <c r="D30" s="109" t="s">
        <v>38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H30" s="76"/>
      <c r="BI30" s="10"/>
    </row>
    <row r="31" spans="3:75" ht="19.5" customHeight="1" x14ac:dyDescent="0.25">
      <c r="C31" s="1"/>
      <c r="D31" s="665" t="s">
        <v>39</v>
      </c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333"/>
      <c r="W31" s="537"/>
      <c r="X31" s="679" t="s">
        <v>290</v>
      </c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80"/>
      <c r="BG31" s="1"/>
      <c r="BH31" s="77"/>
      <c r="BI31" s="10"/>
      <c r="BJ31" s="8"/>
    </row>
    <row r="32" spans="3:75" ht="19.2" customHeight="1" x14ac:dyDescent="0.25">
      <c r="C32" s="1"/>
      <c r="D32" s="701" t="s">
        <v>291</v>
      </c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333"/>
      <c r="W32" s="537"/>
      <c r="X32" s="704" t="s">
        <v>292</v>
      </c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704"/>
      <c r="AL32" s="704"/>
      <c r="AM32" s="704"/>
      <c r="AN32" s="704"/>
      <c r="AO32" s="704"/>
      <c r="AP32" s="704"/>
      <c r="AQ32" s="704"/>
      <c r="AR32" s="704"/>
      <c r="AS32" s="704"/>
      <c r="AT32" s="704"/>
      <c r="AU32" s="704"/>
      <c r="AV32" s="704"/>
      <c r="AW32" s="704"/>
      <c r="AX32" s="704"/>
      <c r="AY32" s="704"/>
      <c r="AZ32" s="704"/>
      <c r="BA32" s="704"/>
      <c r="BB32" s="704"/>
      <c r="BC32" s="704"/>
      <c r="BD32" s="704"/>
      <c r="BE32" s="704"/>
      <c r="BF32" s="705"/>
      <c r="BG32" s="1"/>
      <c r="BH32" s="101" t="s">
        <v>347</v>
      </c>
      <c r="BI32" s="101" t="s">
        <v>292</v>
      </c>
      <c r="BJ32" s="101" t="s">
        <v>293</v>
      </c>
      <c r="BU32" s="149"/>
      <c r="BV32" s="149"/>
      <c r="BW32" s="150"/>
    </row>
    <row r="33" spans="3:75" ht="18.600000000000001" customHeight="1" x14ac:dyDescent="0.25">
      <c r="C33" s="1"/>
      <c r="D33" s="665" t="s">
        <v>349</v>
      </c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333"/>
      <c r="W33" s="537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  <c r="AO33" s="702"/>
      <c r="AP33" s="702"/>
      <c r="AQ33" s="702"/>
      <c r="AR33" s="702"/>
      <c r="AS33" s="702"/>
      <c r="AT33" s="702"/>
      <c r="AU33" s="702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3"/>
      <c r="BG33" s="1"/>
      <c r="BH33" s="105"/>
      <c r="BI33" s="102"/>
      <c r="BJ33" s="8"/>
      <c r="BU33" s="149"/>
      <c r="BV33" s="149"/>
      <c r="BW33" s="150"/>
    </row>
    <row r="34" spans="3:75" ht="19.5" customHeight="1" x14ac:dyDescent="0.25">
      <c r="C34" s="1"/>
      <c r="D34" s="665" t="s">
        <v>379</v>
      </c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333"/>
      <c r="W34" s="537"/>
      <c r="X34" s="681"/>
      <c r="Y34" s="682"/>
      <c r="Z34" s="682"/>
      <c r="AA34" s="682"/>
      <c r="AB34" s="682"/>
      <c r="AC34" s="682"/>
      <c r="AD34" s="682"/>
      <c r="AE34" s="682"/>
      <c r="AF34" s="682"/>
      <c r="AG34" s="682"/>
      <c r="AH34" s="682"/>
      <c r="AI34" s="682"/>
      <c r="AJ34" s="682"/>
      <c r="AK34" s="682"/>
      <c r="AL34" s="682"/>
      <c r="AM34" s="682"/>
      <c r="AN34" s="682"/>
      <c r="AO34" s="682"/>
      <c r="AP34" s="682"/>
      <c r="AQ34" s="682"/>
      <c r="AR34" s="682"/>
      <c r="AS34" s="682"/>
      <c r="AT34" s="682"/>
      <c r="AU34" s="682"/>
      <c r="AV34" s="682"/>
      <c r="AW34" s="682"/>
      <c r="AX34" s="682"/>
      <c r="AY34" s="682"/>
      <c r="AZ34" s="682"/>
      <c r="BA34" s="682"/>
      <c r="BB34" s="682"/>
      <c r="BC34" s="682"/>
      <c r="BD34" s="682"/>
      <c r="BE34" s="682"/>
      <c r="BF34" s="683"/>
      <c r="BG34" s="1"/>
      <c r="BH34" s="102"/>
      <c r="BI34" s="102"/>
      <c r="BJ34" s="8"/>
      <c r="BU34" s="149"/>
      <c r="BV34" s="149"/>
      <c r="BW34" s="150"/>
    </row>
    <row r="35" spans="3:75" s="3" customFormat="1" ht="19.5" customHeight="1" x14ac:dyDescent="0.25">
      <c r="D35" s="665" t="s">
        <v>305</v>
      </c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333"/>
      <c r="W35" s="537"/>
      <c r="X35" s="667"/>
      <c r="Y35" s="667"/>
      <c r="Z35" s="667"/>
      <c r="AA35" s="667"/>
      <c r="AB35" s="667"/>
      <c r="AC35" s="667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667"/>
      <c r="AS35" s="667"/>
      <c r="AT35" s="667"/>
      <c r="AU35" s="667"/>
      <c r="AV35" s="667"/>
      <c r="AW35" s="667"/>
      <c r="AX35" s="667"/>
      <c r="AY35" s="667"/>
      <c r="AZ35" s="667"/>
      <c r="BA35" s="667"/>
      <c r="BB35" s="667"/>
      <c r="BC35" s="667"/>
      <c r="BD35" s="667"/>
      <c r="BE35" s="667"/>
      <c r="BF35" s="668"/>
      <c r="BH35" s="102"/>
      <c r="BI35" s="102"/>
      <c r="BU35" s="151"/>
      <c r="BV35" s="151"/>
      <c r="BW35" s="150"/>
    </row>
    <row r="36" spans="3:75" s="3" customFormat="1" ht="19.5" customHeight="1" x14ac:dyDescent="0.25">
      <c r="D36" s="665" t="s">
        <v>320</v>
      </c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333"/>
      <c r="W36" s="537"/>
      <c r="X36" s="667"/>
      <c r="Y36" s="667"/>
      <c r="Z36" s="667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7"/>
      <c r="AU36" s="667"/>
      <c r="AV36" s="667"/>
      <c r="AW36" s="667"/>
      <c r="AX36" s="667"/>
      <c r="AY36" s="667"/>
      <c r="AZ36" s="667"/>
      <c r="BA36" s="667"/>
      <c r="BB36" s="667"/>
      <c r="BC36" s="667"/>
      <c r="BD36" s="667"/>
      <c r="BE36" s="667"/>
      <c r="BF36" s="668"/>
      <c r="BH36" s="102"/>
      <c r="BI36" s="102"/>
      <c r="BU36" s="151"/>
      <c r="BV36" s="151"/>
      <c r="BW36" s="150"/>
    </row>
    <row r="37" spans="3:75" ht="14.4" hidden="1" x14ac:dyDescent="0.25">
      <c r="C37" s="1"/>
      <c r="D37" s="638" t="s">
        <v>294</v>
      </c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2"/>
      <c r="W37" s="653"/>
      <c r="X37" s="676" t="s">
        <v>40</v>
      </c>
      <c r="Y37" s="677"/>
      <c r="Z37" s="677"/>
      <c r="AA37" s="677"/>
      <c r="AB37" s="677"/>
      <c r="AC37" s="677"/>
      <c r="AD37" s="677"/>
      <c r="AE37" s="677"/>
      <c r="AF37" s="677"/>
      <c r="AG37" s="677"/>
      <c r="AH37" s="677"/>
      <c r="AI37" s="677"/>
      <c r="AJ37" s="677"/>
      <c r="AK37" s="677"/>
      <c r="AL37" s="678"/>
      <c r="AM37" s="676" t="s">
        <v>41</v>
      </c>
      <c r="AN37" s="677"/>
      <c r="AO37" s="677"/>
      <c r="AP37" s="677"/>
      <c r="AQ37" s="677"/>
      <c r="AR37" s="677"/>
      <c r="AS37" s="677"/>
      <c r="AT37" s="677"/>
      <c r="AU37" s="677"/>
      <c r="AV37" s="678"/>
      <c r="AW37" s="676" t="s">
        <v>42</v>
      </c>
      <c r="AX37" s="677"/>
      <c r="AY37" s="677"/>
      <c r="AZ37" s="677"/>
      <c r="BA37" s="677"/>
      <c r="BB37" s="677"/>
      <c r="BC37" s="677"/>
      <c r="BD37" s="677"/>
      <c r="BE37" s="677"/>
      <c r="BF37" s="678"/>
      <c r="BG37" s="1"/>
      <c r="BH37" s="102"/>
      <c r="BI37" s="102"/>
      <c r="BU37" s="149"/>
      <c r="BV37" s="149"/>
      <c r="BW37" s="150"/>
    </row>
    <row r="38" spans="3:75" ht="19.5" hidden="1" customHeight="1" x14ac:dyDescent="0.25">
      <c r="C38" s="1"/>
      <c r="D38" s="654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5"/>
      <c r="P38" s="655"/>
      <c r="Q38" s="655"/>
      <c r="R38" s="655"/>
      <c r="S38" s="655"/>
      <c r="T38" s="655"/>
      <c r="U38" s="655"/>
      <c r="V38" s="656"/>
      <c r="W38" s="657"/>
      <c r="X38" s="658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60"/>
      <c r="AM38" s="658"/>
      <c r="AN38" s="659"/>
      <c r="AO38" s="659"/>
      <c r="AP38" s="659"/>
      <c r="AQ38" s="659"/>
      <c r="AR38" s="659"/>
      <c r="AS38" s="659"/>
      <c r="AT38" s="659"/>
      <c r="AU38" s="659"/>
      <c r="AV38" s="660"/>
      <c r="AW38" s="658"/>
      <c r="AX38" s="659"/>
      <c r="AY38" s="659"/>
      <c r="AZ38" s="659"/>
      <c r="BA38" s="659"/>
      <c r="BB38" s="659"/>
      <c r="BC38" s="659"/>
      <c r="BD38" s="659"/>
      <c r="BE38" s="659"/>
      <c r="BF38" s="660"/>
      <c r="BG38" s="1"/>
      <c r="BH38" s="102"/>
      <c r="BI38" s="102"/>
      <c r="BJ38" s="8"/>
      <c r="BU38" s="149"/>
      <c r="BV38" s="149"/>
      <c r="BW38" s="150"/>
    </row>
    <row r="39" spans="3:75" ht="27" hidden="1" customHeight="1" x14ac:dyDescent="0.25">
      <c r="C39" s="1"/>
      <c r="D39" s="661" t="s">
        <v>295</v>
      </c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3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  <c r="AV39" s="662"/>
      <c r="AW39" s="662"/>
      <c r="AX39" s="662"/>
      <c r="AY39" s="662"/>
      <c r="AZ39" s="662"/>
      <c r="BA39" s="662"/>
      <c r="BB39" s="662"/>
      <c r="BC39" s="662"/>
      <c r="BD39" s="662"/>
      <c r="BE39" s="662"/>
      <c r="BF39" s="664"/>
      <c r="BG39" s="1"/>
      <c r="BH39" s="102"/>
      <c r="BI39" s="102"/>
      <c r="BU39" s="149"/>
      <c r="BV39" s="149"/>
      <c r="BW39" s="152"/>
    </row>
    <row r="40" spans="3:75" s="153" customFormat="1" ht="19.5" customHeight="1" x14ac:dyDescent="0.3">
      <c r="D40" s="650" t="s">
        <v>7</v>
      </c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36"/>
      <c r="AT40" s="636"/>
      <c r="AU40" s="636"/>
      <c r="AV40" s="636"/>
      <c r="AW40" s="636"/>
      <c r="AX40" s="636"/>
      <c r="AY40" s="636"/>
      <c r="AZ40" s="636"/>
      <c r="BA40" s="636"/>
      <c r="BB40" s="636"/>
      <c r="BC40" s="636"/>
      <c r="BD40" s="636"/>
      <c r="BE40" s="636"/>
      <c r="BF40" s="637"/>
      <c r="BH40" s="103"/>
      <c r="BI40" s="102"/>
      <c r="BU40" s="154"/>
      <c r="BV40" s="154"/>
      <c r="BW40" s="155"/>
    </row>
    <row r="41" spans="3:75" ht="19.5" customHeight="1" x14ac:dyDescent="0.25">
      <c r="C41" s="1"/>
      <c r="D41" s="614" t="s">
        <v>44</v>
      </c>
      <c r="E41" s="615"/>
      <c r="F41" s="615"/>
      <c r="G41" s="615"/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6" t="s">
        <v>45</v>
      </c>
      <c r="T41" s="615"/>
      <c r="U41" s="615"/>
      <c r="V41" s="615"/>
      <c r="W41" s="617" t="s">
        <v>43</v>
      </c>
      <c r="X41" s="615"/>
      <c r="Y41" s="615"/>
      <c r="Z41" s="615"/>
      <c r="AA41" s="615"/>
      <c r="AB41" s="615"/>
      <c r="AC41" s="617" t="s">
        <v>46</v>
      </c>
      <c r="AD41" s="617"/>
      <c r="AE41" s="617"/>
      <c r="AF41" s="617"/>
      <c r="AG41" s="617"/>
      <c r="AH41" s="615"/>
      <c r="AI41" s="615"/>
      <c r="AJ41" s="615"/>
      <c r="AK41" s="615"/>
      <c r="AL41" s="615"/>
      <c r="AM41" s="615"/>
      <c r="AN41" s="615"/>
      <c r="AO41" s="615"/>
      <c r="AP41" s="615"/>
      <c r="AQ41" s="669" t="s">
        <v>311</v>
      </c>
      <c r="AR41" s="615"/>
      <c r="AS41" s="615"/>
      <c r="AT41" s="615"/>
      <c r="AU41" s="615"/>
      <c r="AV41" s="615"/>
      <c r="AW41" s="615"/>
      <c r="AX41" s="615"/>
      <c r="AY41" s="615"/>
      <c r="AZ41" s="615"/>
      <c r="BA41" s="669" t="s">
        <v>306</v>
      </c>
      <c r="BB41" s="615"/>
      <c r="BC41" s="615"/>
      <c r="BD41" s="615"/>
      <c r="BE41" s="615"/>
      <c r="BF41" s="670"/>
      <c r="BG41" s="1"/>
      <c r="BH41" s="107" t="str">
        <f>CONCATENATE(D42," ",S42,", ",W42," ",AC42)</f>
        <v xml:space="preserve"> ,  </v>
      </c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2"/>
    </row>
    <row r="42" spans="3:75" ht="19.5" customHeight="1" x14ac:dyDescent="0.25">
      <c r="C42" s="1"/>
      <c r="D42" s="618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20"/>
      <c r="S42" s="621"/>
      <c r="T42" s="619"/>
      <c r="U42" s="619"/>
      <c r="V42" s="620"/>
      <c r="W42" s="621"/>
      <c r="X42" s="619"/>
      <c r="Y42" s="619"/>
      <c r="Z42" s="619"/>
      <c r="AA42" s="619"/>
      <c r="AB42" s="620"/>
      <c r="AC42" s="621"/>
      <c r="AD42" s="622"/>
      <c r="AE42" s="622"/>
      <c r="AF42" s="622"/>
      <c r="AG42" s="622"/>
      <c r="AH42" s="622"/>
      <c r="AI42" s="622"/>
      <c r="AJ42" s="622"/>
      <c r="AK42" s="622"/>
      <c r="AL42" s="622"/>
      <c r="AM42" s="622"/>
      <c r="AN42" s="622"/>
      <c r="AO42" s="622"/>
      <c r="AP42" s="623"/>
      <c r="AQ42" s="589"/>
      <c r="AR42" s="590"/>
      <c r="AS42" s="590"/>
      <c r="AT42" s="590"/>
      <c r="AU42" s="590"/>
      <c r="AV42" s="590"/>
      <c r="AW42" s="590"/>
      <c r="AX42" s="590"/>
      <c r="AY42" s="590"/>
      <c r="AZ42" s="591"/>
      <c r="BA42" s="624" t="str">
        <f>IF(AQ42="Bystřice pod Host.","Kroměříž",IF(AQ42="Holešov","Kroměříž",IF(AQ42="Kroměříž","Kroměříž",IF(AQ42="Luhačovice","Zlín",IF(AQ42="Otrokovice","Zlín",IF(AQ42="Rožnov pod Radh.","Vsetín",IF(AQ42="Uherské Hradiště","Uh. Hradiště",IF(AQ42="Uherský Brod","Uh. Hradiště",IF(AQ42="Valašské Klobouky","Zlín",IF(AQ42="Valašské Meziříčí","Vsetín",IF(AQ42="Vizovice","Zlín",IF(AQ42="Vsetín","Vsetín",IF(AQ42="Zlín","Zlín","Načítá se")))))))))))))</f>
        <v>Načítá se</v>
      </c>
      <c r="BB42" s="625"/>
      <c r="BC42" s="625"/>
      <c r="BD42" s="625"/>
      <c r="BE42" s="625"/>
      <c r="BF42" s="626"/>
      <c r="BG42" s="1"/>
      <c r="BH42" s="106" t="s">
        <v>347</v>
      </c>
      <c r="BI42" s="106" t="s">
        <v>346</v>
      </c>
      <c r="BJ42" s="106" t="s">
        <v>334</v>
      </c>
      <c r="BK42" s="106" t="s">
        <v>335</v>
      </c>
      <c r="BL42" s="106" t="s">
        <v>336</v>
      </c>
      <c r="BM42" s="106" t="s">
        <v>337</v>
      </c>
      <c r="BN42" s="106" t="s">
        <v>345</v>
      </c>
      <c r="BO42" s="106" t="s">
        <v>338</v>
      </c>
      <c r="BP42" s="106" t="s">
        <v>339</v>
      </c>
      <c r="BQ42" s="106" t="s">
        <v>340</v>
      </c>
      <c r="BR42" s="106" t="s">
        <v>341</v>
      </c>
      <c r="BS42" s="106" t="s">
        <v>342</v>
      </c>
      <c r="BT42" s="106" t="s">
        <v>343</v>
      </c>
      <c r="BU42" s="106" t="s">
        <v>344</v>
      </c>
      <c r="BV42" s="156"/>
      <c r="BW42" s="150"/>
    </row>
    <row r="43" spans="3:75" ht="21" customHeight="1" x14ac:dyDescent="0.25">
      <c r="C43" s="1"/>
      <c r="D43" s="611" t="s">
        <v>296</v>
      </c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35"/>
      <c r="AT43" s="635"/>
      <c r="AU43" s="635"/>
      <c r="AV43" s="635"/>
      <c r="AW43" s="635"/>
      <c r="AX43" s="636"/>
      <c r="AY43" s="636"/>
      <c r="AZ43" s="636"/>
      <c r="BA43" s="636"/>
      <c r="BB43" s="636"/>
      <c r="BC43" s="636"/>
      <c r="BD43" s="636"/>
      <c r="BE43" s="636"/>
      <c r="BF43" s="637"/>
      <c r="BG43" s="1"/>
      <c r="BH43" s="110" t="str">
        <f>IF(X33=0," ",X33)</f>
        <v xml:space="preserve"> </v>
      </c>
      <c r="BI43" s="104"/>
      <c r="BU43" s="149"/>
      <c r="BV43" s="149"/>
      <c r="BW43" s="150"/>
    </row>
    <row r="44" spans="3:75" ht="24" customHeight="1" x14ac:dyDescent="0.25">
      <c r="C44" s="1"/>
      <c r="D44" s="648"/>
      <c r="E44" s="649"/>
      <c r="F44" s="617" t="s">
        <v>10</v>
      </c>
      <c r="G44" s="634"/>
      <c r="H44" s="634"/>
      <c r="I44" s="634"/>
      <c r="J44" s="287"/>
      <c r="K44" s="287"/>
      <c r="L44" s="287" t="s">
        <v>8</v>
      </c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 t="s">
        <v>9</v>
      </c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9" t="s">
        <v>47</v>
      </c>
      <c r="AS44" s="289"/>
      <c r="AT44" s="289"/>
      <c r="AU44" s="289"/>
      <c r="AV44" s="289"/>
      <c r="AW44" s="631" t="s">
        <v>297</v>
      </c>
      <c r="AX44" s="632"/>
      <c r="AY44" s="632"/>
      <c r="AZ44" s="632"/>
      <c r="BA44" s="632"/>
      <c r="BB44" s="632"/>
      <c r="BC44" s="632"/>
      <c r="BD44" s="632"/>
      <c r="BE44" s="632"/>
      <c r="BF44" s="633"/>
      <c r="BG44" s="1"/>
      <c r="BH44" s="106" t="s">
        <v>347</v>
      </c>
      <c r="BI44" s="106" t="s">
        <v>299</v>
      </c>
      <c r="BJ44" s="54" t="s">
        <v>298</v>
      </c>
      <c r="BU44" s="149"/>
      <c r="BV44" s="149"/>
      <c r="BW44" s="150"/>
    </row>
    <row r="45" spans="3:75" ht="19.5" customHeight="1" x14ac:dyDescent="0.25">
      <c r="C45" s="1"/>
      <c r="D45" s="627" t="s">
        <v>0</v>
      </c>
      <c r="E45" s="628"/>
      <c r="F45" s="580"/>
      <c r="G45" s="581"/>
      <c r="H45" s="581"/>
      <c r="I45" s="581"/>
      <c r="J45" s="581"/>
      <c r="K45" s="582"/>
      <c r="L45" s="583"/>
      <c r="M45" s="584"/>
      <c r="N45" s="584"/>
      <c r="O45" s="584"/>
      <c r="P45" s="584"/>
      <c r="Q45" s="584"/>
      <c r="R45" s="584"/>
      <c r="S45" s="584"/>
      <c r="T45" s="584"/>
      <c r="U45" s="584"/>
      <c r="V45" s="584"/>
      <c r="W45" s="584"/>
      <c r="X45" s="584"/>
      <c r="Y45" s="585"/>
      <c r="Z45" s="586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8"/>
      <c r="AR45" s="589"/>
      <c r="AS45" s="590"/>
      <c r="AT45" s="590"/>
      <c r="AU45" s="590"/>
      <c r="AV45" s="591"/>
      <c r="AW45" s="589"/>
      <c r="AX45" s="590"/>
      <c r="AY45" s="590"/>
      <c r="AZ45" s="590"/>
      <c r="BA45" s="590"/>
      <c r="BB45" s="590"/>
      <c r="BC45" s="590"/>
      <c r="BD45" s="590"/>
      <c r="BE45" s="590"/>
      <c r="BF45" s="641"/>
      <c r="BG45" s="1"/>
      <c r="BH45" s="111" t="str">
        <f>CONCATENATE(F45," ",L45," ",Z45,(IF((ISTEXT(AR45)),(CONCATENATE(", ",AR45)),"")))</f>
        <v xml:space="preserve">  </v>
      </c>
      <c r="BI45" s="104"/>
      <c r="BU45" s="149"/>
      <c r="BV45" s="149"/>
      <c r="BW45" s="150"/>
    </row>
    <row r="46" spans="3:75" ht="19.5" hidden="1" customHeight="1" x14ac:dyDescent="0.25">
      <c r="C46" s="1"/>
      <c r="D46" s="629" t="s">
        <v>1</v>
      </c>
      <c r="E46" s="630"/>
      <c r="F46" s="642"/>
      <c r="G46" s="643"/>
      <c r="H46" s="643"/>
      <c r="I46" s="643"/>
      <c r="J46" s="643"/>
      <c r="K46" s="644"/>
      <c r="L46" s="645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7"/>
      <c r="Z46" s="592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3"/>
      <c r="AM46" s="593"/>
      <c r="AN46" s="593"/>
      <c r="AO46" s="593"/>
      <c r="AP46" s="593"/>
      <c r="AQ46" s="594"/>
      <c r="AR46" s="595"/>
      <c r="AS46" s="596"/>
      <c r="AT46" s="596"/>
      <c r="AU46" s="596"/>
      <c r="AV46" s="597"/>
      <c r="AW46" s="595" t="s">
        <v>347</v>
      </c>
      <c r="AX46" s="596"/>
      <c r="AY46" s="596"/>
      <c r="AZ46" s="596"/>
      <c r="BA46" s="596"/>
      <c r="BB46" s="596"/>
      <c r="BC46" s="596"/>
      <c r="BD46" s="596"/>
      <c r="BE46" s="596"/>
      <c r="BF46" s="598"/>
      <c r="BG46" s="1"/>
      <c r="BH46" s="111" t="str">
        <f>CONCATENATE(F46," ",L46," ",Z46,(IF((ISTEXT(AR46)),(CONCATENATE(", ",AR46)),"")))</f>
        <v xml:space="preserve">  </v>
      </c>
      <c r="BI46" s="104"/>
      <c r="BU46" s="149"/>
      <c r="BV46" s="149"/>
      <c r="BW46" s="150"/>
    </row>
    <row r="47" spans="3:75" ht="19.5" hidden="1" customHeight="1" x14ac:dyDescent="0.25">
      <c r="C47" s="1"/>
      <c r="D47" s="599" t="s">
        <v>108</v>
      </c>
      <c r="E47" s="600"/>
      <c r="F47" s="601"/>
      <c r="G47" s="602"/>
      <c r="H47" s="602"/>
      <c r="I47" s="602"/>
      <c r="J47" s="602"/>
      <c r="K47" s="603"/>
      <c r="L47" s="604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3"/>
      <c r="Z47" s="605"/>
      <c r="AA47" s="606"/>
      <c r="AB47" s="606"/>
      <c r="AC47" s="606"/>
      <c r="AD47" s="606"/>
      <c r="AE47" s="606"/>
      <c r="AF47" s="606"/>
      <c r="AG47" s="606"/>
      <c r="AH47" s="606"/>
      <c r="AI47" s="606"/>
      <c r="AJ47" s="606"/>
      <c r="AK47" s="606"/>
      <c r="AL47" s="606"/>
      <c r="AM47" s="606"/>
      <c r="AN47" s="606"/>
      <c r="AO47" s="606"/>
      <c r="AP47" s="606"/>
      <c r="AQ47" s="607"/>
      <c r="AR47" s="608"/>
      <c r="AS47" s="609"/>
      <c r="AT47" s="609"/>
      <c r="AU47" s="609"/>
      <c r="AV47" s="610"/>
      <c r="AW47" s="595" t="s">
        <v>347</v>
      </c>
      <c r="AX47" s="596"/>
      <c r="AY47" s="596"/>
      <c r="AZ47" s="596"/>
      <c r="BA47" s="596"/>
      <c r="BB47" s="596"/>
      <c r="BC47" s="596"/>
      <c r="BD47" s="596"/>
      <c r="BE47" s="596"/>
      <c r="BF47" s="598"/>
      <c r="BG47" s="1"/>
      <c r="BH47" s="106" t="str">
        <f>CONCATENATE(F47," ",L47," ",Z47,(IF((ISTEXT(AR47)),(CONCATENATE(", ",AR47)),"")))</f>
        <v xml:space="preserve">  </v>
      </c>
      <c r="BI47" s="104"/>
      <c r="BJ47" s="11"/>
      <c r="BU47" s="149"/>
      <c r="BV47" s="149"/>
      <c r="BW47" s="150"/>
    </row>
    <row r="48" spans="3:75" ht="19.5" customHeight="1" x14ac:dyDescent="0.25">
      <c r="C48" s="1"/>
      <c r="D48" s="611" t="s">
        <v>49</v>
      </c>
      <c r="E48" s="612"/>
      <c r="F48" s="612"/>
      <c r="G48" s="612"/>
      <c r="H48" s="612"/>
      <c r="I48" s="612"/>
      <c r="J48" s="612"/>
      <c r="K48" s="612"/>
      <c r="L48" s="612"/>
      <c r="M48" s="612"/>
      <c r="N48" s="612"/>
      <c r="O48" s="612"/>
      <c r="P48" s="612"/>
      <c r="Q48" s="612"/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612"/>
      <c r="AS48" s="612"/>
      <c r="AT48" s="612"/>
      <c r="AU48" s="612"/>
      <c r="AV48" s="612"/>
      <c r="AW48" s="612"/>
      <c r="AX48" s="612"/>
      <c r="AY48" s="612"/>
      <c r="AZ48" s="612"/>
      <c r="BA48" s="612"/>
      <c r="BB48" s="612"/>
      <c r="BC48" s="612"/>
      <c r="BD48" s="612"/>
      <c r="BE48" s="612"/>
      <c r="BF48" s="613"/>
      <c r="BG48" s="1"/>
      <c r="BH48" s="105"/>
      <c r="BI48" s="102"/>
      <c r="BU48" s="149"/>
      <c r="BV48" s="149"/>
      <c r="BW48" s="157"/>
    </row>
    <row r="49" spans="1:75" ht="19.5" customHeight="1" x14ac:dyDescent="0.3">
      <c r="C49" s="1"/>
      <c r="D49" s="614" t="s">
        <v>10</v>
      </c>
      <c r="E49" s="288"/>
      <c r="F49" s="288"/>
      <c r="G49" s="288"/>
      <c r="H49" s="287" t="s">
        <v>8</v>
      </c>
      <c r="I49" s="288"/>
      <c r="J49" s="288"/>
      <c r="K49" s="288"/>
      <c r="L49" s="288"/>
      <c r="M49" s="288"/>
      <c r="N49" s="288"/>
      <c r="O49" s="288"/>
      <c r="P49" s="289" t="s">
        <v>9</v>
      </c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88"/>
      <c r="AC49" s="288"/>
      <c r="AD49" s="288"/>
      <c r="AE49" s="289" t="s">
        <v>47</v>
      </c>
      <c r="AF49" s="288"/>
      <c r="AG49" s="288"/>
      <c r="AH49" s="288"/>
      <c r="AI49" s="289" t="s">
        <v>300</v>
      </c>
      <c r="AJ49" s="291"/>
      <c r="AK49" s="291"/>
      <c r="AL49" s="291"/>
      <c r="AM49" s="291"/>
      <c r="AN49" s="291"/>
      <c r="AO49" s="291"/>
      <c r="AP49" s="291"/>
      <c r="AQ49" s="287" t="s">
        <v>6</v>
      </c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92"/>
      <c r="BG49" s="1"/>
      <c r="BH49" s="118"/>
      <c r="BI49" s="102"/>
      <c r="BU49" s="149"/>
      <c r="BV49" s="149"/>
      <c r="BW49" s="157"/>
    </row>
    <row r="50" spans="1:75" ht="19.5" customHeight="1" x14ac:dyDescent="0.25">
      <c r="C50" s="1"/>
      <c r="D50" s="570"/>
      <c r="E50" s="571"/>
      <c r="F50" s="571"/>
      <c r="G50" s="571"/>
      <c r="H50" s="572"/>
      <c r="I50" s="573"/>
      <c r="J50" s="573"/>
      <c r="K50" s="573"/>
      <c r="L50" s="573"/>
      <c r="M50" s="573"/>
      <c r="N50" s="573"/>
      <c r="O50" s="573"/>
      <c r="P50" s="572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2"/>
      <c r="AF50" s="573"/>
      <c r="AG50" s="573"/>
      <c r="AH50" s="573"/>
      <c r="AI50" s="574"/>
      <c r="AJ50" s="573"/>
      <c r="AK50" s="573"/>
      <c r="AL50" s="573"/>
      <c r="AM50" s="573"/>
      <c r="AN50" s="573"/>
      <c r="AO50" s="573"/>
      <c r="AP50" s="573"/>
      <c r="AQ50" s="575"/>
      <c r="AR50" s="573"/>
      <c r="AS50" s="573"/>
      <c r="AT50" s="573"/>
      <c r="AU50" s="573"/>
      <c r="AV50" s="573"/>
      <c r="AW50" s="573"/>
      <c r="AX50" s="573"/>
      <c r="AY50" s="573"/>
      <c r="AZ50" s="573"/>
      <c r="BA50" s="573"/>
      <c r="BB50" s="573"/>
      <c r="BC50" s="573"/>
      <c r="BD50" s="573"/>
      <c r="BE50" s="573"/>
      <c r="BF50" s="576"/>
      <c r="BG50" s="1"/>
      <c r="BH50" s="118"/>
      <c r="BI50" s="102"/>
      <c r="BU50" s="149"/>
      <c r="BV50" s="149"/>
      <c r="BW50" s="157"/>
    </row>
    <row r="51" spans="1:75" ht="19.5" hidden="1" customHeight="1" x14ac:dyDescent="0.25">
      <c r="D51" s="159"/>
      <c r="E51" s="160"/>
      <c r="F51" s="119"/>
      <c r="G51" s="161"/>
      <c r="H51" s="161"/>
      <c r="I51" s="161"/>
      <c r="J51" s="161"/>
      <c r="K51" s="161"/>
      <c r="L51" s="162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19"/>
      <c r="AF51" s="119"/>
      <c r="AG51" s="119"/>
      <c r="AH51" s="119"/>
      <c r="AI51" s="119"/>
      <c r="AJ51" s="119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1"/>
      <c r="BH51" s="55"/>
      <c r="BI51" s="11"/>
      <c r="BU51" s="149"/>
      <c r="BV51" s="149"/>
      <c r="BW51" s="157"/>
    </row>
    <row r="52" spans="1:75" ht="17.399999999999999" customHeight="1" x14ac:dyDescent="0.25">
      <c r="C52" s="83"/>
      <c r="D52" s="413" t="s">
        <v>312</v>
      </c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0"/>
      <c r="AW52" s="411"/>
      <c r="AX52" s="411"/>
      <c r="AY52" s="411"/>
      <c r="AZ52" s="411"/>
      <c r="BA52" s="411"/>
      <c r="BB52" s="411"/>
      <c r="BC52" s="411"/>
      <c r="BD52" s="411"/>
      <c r="BE52" s="411"/>
      <c r="BF52" s="412"/>
      <c r="BG52" s="1"/>
    </row>
    <row r="53" spans="1:75" ht="28.2" customHeight="1" x14ac:dyDescent="0.25">
      <c r="C53" s="83"/>
      <c r="D53" s="415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577"/>
      <c r="AW53" s="578"/>
      <c r="AX53" s="578"/>
      <c r="AY53" s="578"/>
      <c r="AZ53" s="578"/>
      <c r="BA53" s="578"/>
      <c r="BB53" s="578"/>
      <c r="BC53" s="578"/>
      <c r="BD53" s="578"/>
      <c r="BE53" s="579"/>
      <c r="BF53" s="163"/>
      <c r="BG53" s="1"/>
    </row>
    <row r="54" spans="1:75" ht="10.5" customHeight="1" x14ac:dyDescent="0.25">
      <c r="C54" s="83"/>
      <c r="D54" s="417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65"/>
      <c r="AW54" s="66"/>
      <c r="AX54" s="66"/>
      <c r="AY54" s="66"/>
      <c r="AZ54" s="66"/>
      <c r="BA54" s="66"/>
      <c r="BB54" s="66"/>
      <c r="BC54" s="66"/>
      <c r="BD54" s="66"/>
      <c r="BE54" s="66"/>
      <c r="BF54" s="67"/>
      <c r="BG54" s="1"/>
    </row>
    <row r="55" spans="1:75" ht="9" customHeight="1" x14ac:dyDescent="0.25">
      <c r="C55" s="1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1"/>
      <c r="BH55" s="102"/>
      <c r="BI55" s="102"/>
      <c r="BU55" s="149"/>
      <c r="BV55" s="149"/>
      <c r="BW55" s="150"/>
    </row>
    <row r="56" spans="1:75" s="3" customFormat="1" ht="28.5" hidden="1" customHeight="1" x14ac:dyDescent="0.25">
      <c r="A56" s="7"/>
      <c r="D56" s="638" t="s">
        <v>301</v>
      </c>
      <c r="E56" s="639"/>
      <c r="F56" s="639"/>
      <c r="G56" s="639"/>
      <c r="H56" s="639"/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  <c r="T56" s="639"/>
      <c r="U56" s="639"/>
      <c r="V56" s="639"/>
      <c r="W56" s="639"/>
      <c r="X56" s="639"/>
      <c r="Y56" s="639"/>
      <c r="Z56" s="639"/>
      <c r="AA56" s="639"/>
      <c r="AB56" s="639"/>
      <c r="AC56" s="639"/>
      <c r="AD56" s="639"/>
      <c r="AE56" s="639"/>
      <c r="AF56" s="639"/>
      <c r="AG56" s="639"/>
      <c r="AH56" s="639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39"/>
      <c r="AT56" s="639"/>
      <c r="AU56" s="639"/>
      <c r="AV56" s="639"/>
      <c r="AW56" s="639"/>
      <c r="AX56" s="639"/>
      <c r="AY56" s="639"/>
      <c r="AZ56" s="639"/>
      <c r="BA56" s="639"/>
      <c r="BB56" s="639"/>
      <c r="BC56" s="639"/>
      <c r="BD56" s="639"/>
      <c r="BE56" s="639"/>
      <c r="BF56" s="640"/>
      <c r="BH56" s="112"/>
      <c r="BI56" s="112"/>
      <c r="BU56" s="151"/>
      <c r="BV56" s="151"/>
      <c r="BW56" s="164"/>
    </row>
    <row r="57" spans="1:75" s="3" customFormat="1" ht="20.25" hidden="1" customHeight="1" x14ac:dyDescent="0.25">
      <c r="A57" s="7"/>
      <c r="D57" s="165"/>
      <c r="E57" s="714" t="s">
        <v>92</v>
      </c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7"/>
      <c r="AC57" s="677"/>
      <c r="AD57" s="677"/>
      <c r="AE57" s="677"/>
      <c r="AF57" s="677"/>
      <c r="AG57" s="677"/>
      <c r="AH57" s="677"/>
      <c r="AI57" s="677"/>
      <c r="AJ57" s="677"/>
      <c r="AK57" s="677"/>
      <c r="AL57" s="677"/>
      <c r="AM57" s="677"/>
      <c r="AN57" s="678"/>
      <c r="AO57" s="677"/>
      <c r="AP57" s="715"/>
      <c r="AQ57" s="715"/>
      <c r="AR57" s="715"/>
      <c r="AS57" s="715"/>
      <c r="AT57" s="715"/>
      <c r="AU57" s="715"/>
      <c r="AV57" s="715"/>
      <c r="AW57" s="715"/>
      <c r="AX57" s="715"/>
      <c r="AY57" s="715"/>
      <c r="AZ57" s="715"/>
      <c r="BA57" s="715"/>
      <c r="BB57" s="715"/>
      <c r="BC57" s="715"/>
      <c r="BD57" s="715"/>
      <c r="BE57" s="716"/>
      <c r="BF57" s="166"/>
      <c r="BH57" s="56" t="s">
        <v>27</v>
      </c>
      <c r="BI57" s="112"/>
    </row>
    <row r="58" spans="1:75" s="168" customFormat="1" ht="28.5" hidden="1" customHeight="1" x14ac:dyDescent="0.25">
      <c r="A58" s="167"/>
      <c r="D58" s="686" t="s">
        <v>302</v>
      </c>
      <c r="E58" s="687"/>
      <c r="F58" s="687"/>
      <c r="G58" s="687"/>
      <c r="H58" s="687"/>
      <c r="I58" s="687"/>
      <c r="J58" s="687"/>
      <c r="K58" s="687"/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7"/>
      <c r="Y58" s="687"/>
      <c r="Z58" s="687"/>
      <c r="AA58" s="687"/>
      <c r="AB58" s="687"/>
      <c r="AC58" s="687"/>
      <c r="AD58" s="687"/>
      <c r="AE58" s="687"/>
      <c r="AF58" s="687"/>
      <c r="AG58" s="687"/>
      <c r="AH58" s="687"/>
      <c r="AI58" s="687"/>
      <c r="AJ58" s="687"/>
      <c r="AK58" s="687"/>
      <c r="AL58" s="687"/>
      <c r="AM58" s="687"/>
      <c r="AN58" s="687"/>
      <c r="AO58" s="687"/>
      <c r="AP58" s="687"/>
      <c r="AQ58" s="687"/>
      <c r="AR58" s="687"/>
      <c r="AS58" s="687"/>
      <c r="AT58" s="687"/>
      <c r="AU58" s="687"/>
      <c r="AV58" s="687"/>
      <c r="AW58" s="687"/>
      <c r="AX58" s="687"/>
      <c r="AY58" s="687"/>
      <c r="AZ58" s="687"/>
      <c r="BA58" s="687"/>
      <c r="BB58" s="687"/>
      <c r="BC58" s="687"/>
      <c r="BD58" s="687"/>
      <c r="BE58" s="687"/>
      <c r="BF58" s="688"/>
      <c r="BH58" s="56" t="s">
        <v>28</v>
      </c>
      <c r="BI58" s="112"/>
      <c r="BJ58" s="3"/>
      <c r="BK58" s="3"/>
    </row>
    <row r="59" spans="1:75" s="3" customFormat="1" ht="18" hidden="1" customHeight="1" x14ac:dyDescent="0.25">
      <c r="A59" s="7"/>
      <c r="D59" s="169"/>
      <c r="E59" s="689" t="s">
        <v>93</v>
      </c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9"/>
      <c r="Q59" s="689"/>
      <c r="R59" s="689"/>
      <c r="S59" s="689"/>
      <c r="T59" s="689"/>
      <c r="U59" s="689"/>
      <c r="V59" s="689"/>
      <c r="W59" s="689"/>
      <c r="X59" s="689"/>
      <c r="Y59" s="689"/>
      <c r="Z59" s="689"/>
      <c r="AA59" s="689"/>
      <c r="AB59" s="689"/>
      <c r="AC59" s="689"/>
      <c r="AD59" s="689"/>
      <c r="AE59" s="689"/>
      <c r="AF59" s="689"/>
      <c r="AG59" s="689"/>
      <c r="AH59" s="689"/>
      <c r="AI59" s="689"/>
      <c r="AJ59" s="689"/>
      <c r="AK59" s="689"/>
      <c r="AL59" s="689"/>
      <c r="AM59" s="689"/>
      <c r="AN59" s="689"/>
      <c r="AO59" s="689"/>
      <c r="AP59" s="689"/>
      <c r="AQ59" s="689"/>
      <c r="AR59" s="689"/>
      <c r="AS59" s="689"/>
      <c r="AT59" s="689"/>
      <c r="AU59" s="689"/>
      <c r="AV59" s="689"/>
      <c r="AW59" s="689"/>
      <c r="AX59" s="689"/>
      <c r="AY59" s="689"/>
      <c r="AZ59" s="689"/>
      <c r="BA59" s="689"/>
      <c r="BB59" s="689"/>
      <c r="BC59" s="689"/>
      <c r="BD59" s="689"/>
      <c r="BE59" s="689"/>
      <c r="BF59" s="170"/>
      <c r="BH59" s="7"/>
      <c r="BI59" s="112"/>
    </row>
    <row r="60" spans="1:75" s="3" customFormat="1" ht="28.5" hidden="1" customHeight="1" x14ac:dyDescent="0.25">
      <c r="A60" s="7"/>
      <c r="D60" s="169"/>
      <c r="E60" s="565" t="s">
        <v>5</v>
      </c>
      <c r="F60" s="565"/>
      <c r="G60" s="565"/>
      <c r="H60" s="565"/>
      <c r="I60" s="565"/>
      <c r="J60" s="565"/>
      <c r="K60" s="565"/>
      <c r="L60" s="565"/>
      <c r="M60" s="565"/>
      <c r="N60" s="565" t="s">
        <v>94</v>
      </c>
      <c r="O60" s="565"/>
      <c r="P60" s="565"/>
      <c r="Q60" s="565"/>
      <c r="R60" s="565"/>
      <c r="S60" s="565"/>
      <c r="T60" s="565" t="s">
        <v>95</v>
      </c>
      <c r="U60" s="565"/>
      <c r="V60" s="565"/>
      <c r="W60" s="565"/>
      <c r="X60" s="565"/>
      <c r="Y60" s="565"/>
      <c r="Z60" s="565"/>
      <c r="AA60" s="565"/>
      <c r="AB60" s="565"/>
      <c r="AC60" s="565"/>
      <c r="AD60" s="565" t="s">
        <v>303</v>
      </c>
      <c r="AE60" s="565"/>
      <c r="AF60" s="565"/>
      <c r="AG60" s="565"/>
      <c r="AH60" s="565"/>
      <c r="AI60" s="565"/>
      <c r="AJ60" s="565"/>
      <c r="AK60" s="565" t="s">
        <v>11</v>
      </c>
      <c r="AL60" s="565"/>
      <c r="AM60" s="565"/>
      <c r="AN60" s="565"/>
      <c r="AO60" s="565"/>
      <c r="AP60" s="565"/>
      <c r="AQ60" s="565"/>
      <c r="AR60" s="565" t="s">
        <v>12</v>
      </c>
      <c r="AS60" s="565"/>
      <c r="AT60" s="565"/>
      <c r="AU60" s="565"/>
      <c r="AV60" s="565"/>
      <c r="AW60" s="565"/>
      <c r="AX60" s="565"/>
      <c r="AY60" s="565" t="s">
        <v>13</v>
      </c>
      <c r="AZ60" s="565"/>
      <c r="BA60" s="565"/>
      <c r="BB60" s="565"/>
      <c r="BC60" s="565"/>
      <c r="BD60" s="565"/>
      <c r="BE60" s="565"/>
      <c r="BF60" s="170"/>
      <c r="BH60" s="7"/>
      <c r="BI60" s="112"/>
    </row>
    <row r="61" spans="1:75" s="3" customFormat="1" ht="29.25" hidden="1" customHeight="1" x14ac:dyDescent="0.25">
      <c r="A61" s="7"/>
      <c r="D61" s="169"/>
      <c r="E61" s="565"/>
      <c r="F61" s="565"/>
      <c r="G61" s="565"/>
      <c r="H61" s="565"/>
      <c r="I61" s="565"/>
      <c r="J61" s="565"/>
      <c r="K61" s="565"/>
      <c r="L61" s="565"/>
      <c r="M61" s="565"/>
      <c r="N61" s="568"/>
      <c r="O61" s="568"/>
      <c r="P61" s="568"/>
      <c r="Q61" s="568"/>
      <c r="R61" s="568"/>
      <c r="S61" s="568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9"/>
      <c r="AE61" s="569"/>
      <c r="AF61" s="569"/>
      <c r="AG61" s="569"/>
      <c r="AH61" s="569"/>
      <c r="AI61" s="569"/>
      <c r="AJ61" s="569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170"/>
      <c r="BH61" s="7"/>
      <c r="BI61" s="112"/>
    </row>
    <row r="62" spans="1:75" s="3" customFormat="1" ht="29.25" hidden="1" customHeight="1" x14ac:dyDescent="0.25">
      <c r="A62" s="7"/>
      <c r="D62" s="169"/>
      <c r="E62" s="565"/>
      <c r="F62" s="565"/>
      <c r="G62" s="565"/>
      <c r="H62" s="565"/>
      <c r="I62" s="565"/>
      <c r="J62" s="565"/>
      <c r="K62" s="565"/>
      <c r="L62" s="565"/>
      <c r="M62" s="565"/>
      <c r="N62" s="568"/>
      <c r="O62" s="568"/>
      <c r="P62" s="568"/>
      <c r="Q62" s="568"/>
      <c r="R62" s="568"/>
      <c r="S62" s="568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9"/>
      <c r="AE62" s="569"/>
      <c r="AF62" s="569"/>
      <c r="AG62" s="569"/>
      <c r="AH62" s="569"/>
      <c r="AI62" s="569"/>
      <c r="AJ62" s="569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170"/>
      <c r="BH62" s="7"/>
      <c r="BI62" s="112"/>
    </row>
    <row r="63" spans="1:75" s="3" customFormat="1" ht="29.25" hidden="1" customHeight="1" x14ac:dyDescent="0.25">
      <c r="A63" s="7"/>
      <c r="D63" s="169"/>
      <c r="E63" s="565"/>
      <c r="F63" s="565"/>
      <c r="G63" s="565"/>
      <c r="H63" s="565"/>
      <c r="I63" s="565"/>
      <c r="J63" s="565"/>
      <c r="K63" s="565"/>
      <c r="L63" s="565"/>
      <c r="M63" s="565"/>
      <c r="N63" s="568"/>
      <c r="O63" s="568"/>
      <c r="P63" s="568"/>
      <c r="Q63" s="568"/>
      <c r="R63" s="568"/>
      <c r="S63" s="568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9"/>
      <c r="AE63" s="569"/>
      <c r="AF63" s="569"/>
      <c r="AG63" s="569"/>
      <c r="AH63" s="569"/>
      <c r="AI63" s="569"/>
      <c r="AJ63" s="569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170"/>
      <c r="BH63" s="7"/>
      <c r="BI63" s="112"/>
    </row>
    <row r="64" spans="1:75" s="3" customFormat="1" ht="29.25" hidden="1" customHeight="1" x14ac:dyDescent="0.25">
      <c r="A64" s="7"/>
      <c r="D64" s="169"/>
      <c r="E64" s="565"/>
      <c r="F64" s="565"/>
      <c r="G64" s="565"/>
      <c r="H64" s="565"/>
      <c r="I64" s="565"/>
      <c r="J64" s="565"/>
      <c r="K64" s="565"/>
      <c r="L64" s="565"/>
      <c r="M64" s="565"/>
      <c r="N64" s="568"/>
      <c r="O64" s="568"/>
      <c r="P64" s="568"/>
      <c r="Q64" s="568"/>
      <c r="R64" s="568"/>
      <c r="S64" s="568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9"/>
      <c r="AE64" s="569"/>
      <c r="AF64" s="569"/>
      <c r="AG64" s="569"/>
      <c r="AH64" s="569"/>
      <c r="AI64" s="569"/>
      <c r="AJ64" s="569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170"/>
      <c r="BH64" s="7"/>
      <c r="BI64" s="112"/>
    </row>
    <row r="65" spans="1:62" s="3" customFormat="1" ht="29.25" hidden="1" customHeight="1" x14ac:dyDescent="0.25">
      <c r="A65" s="7"/>
      <c r="D65" s="169"/>
      <c r="E65" s="565"/>
      <c r="F65" s="565"/>
      <c r="G65" s="565"/>
      <c r="H65" s="565"/>
      <c r="I65" s="565"/>
      <c r="J65" s="565"/>
      <c r="K65" s="565"/>
      <c r="L65" s="565"/>
      <c r="M65" s="565"/>
      <c r="N65" s="568"/>
      <c r="O65" s="568"/>
      <c r="P65" s="568"/>
      <c r="Q65" s="568"/>
      <c r="R65" s="568"/>
      <c r="S65" s="568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9"/>
      <c r="AE65" s="569"/>
      <c r="AF65" s="569"/>
      <c r="AG65" s="569"/>
      <c r="AH65" s="569"/>
      <c r="AI65" s="569"/>
      <c r="AJ65" s="569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170"/>
      <c r="BH65" s="7"/>
      <c r="BI65" s="112"/>
    </row>
    <row r="66" spans="1:62" s="3" customFormat="1" ht="29.25" hidden="1" customHeight="1" x14ac:dyDescent="0.25">
      <c r="A66" s="7"/>
      <c r="D66" s="169"/>
      <c r="E66" s="565"/>
      <c r="F66" s="565"/>
      <c r="G66" s="565"/>
      <c r="H66" s="565"/>
      <c r="I66" s="565"/>
      <c r="J66" s="565"/>
      <c r="K66" s="565"/>
      <c r="L66" s="565"/>
      <c r="M66" s="565"/>
      <c r="N66" s="568"/>
      <c r="O66" s="568"/>
      <c r="P66" s="568"/>
      <c r="Q66" s="568"/>
      <c r="R66" s="568"/>
      <c r="S66" s="568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9"/>
      <c r="AE66" s="569"/>
      <c r="AF66" s="569"/>
      <c r="AG66" s="569"/>
      <c r="AH66" s="569"/>
      <c r="AI66" s="569"/>
      <c r="AJ66" s="569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170"/>
      <c r="BH66" s="7"/>
      <c r="BI66" s="112"/>
    </row>
    <row r="67" spans="1:62" s="3" customFormat="1" ht="29.25" hidden="1" customHeight="1" x14ac:dyDescent="0.25">
      <c r="A67" s="7"/>
      <c r="D67" s="169"/>
      <c r="E67" s="565"/>
      <c r="F67" s="565"/>
      <c r="G67" s="565"/>
      <c r="H67" s="565"/>
      <c r="I67" s="565"/>
      <c r="J67" s="565"/>
      <c r="K67" s="565"/>
      <c r="L67" s="565"/>
      <c r="M67" s="565"/>
      <c r="N67" s="568"/>
      <c r="O67" s="568"/>
      <c r="P67" s="568"/>
      <c r="Q67" s="568"/>
      <c r="R67" s="568"/>
      <c r="S67" s="568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9"/>
      <c r="AE67" s="569"/>
      <c r="AF67" s="569"/>
      <c r="AG67" s="569"/>
      <c r="AH67" s="569"/>
      <c r="AI67" s="569"/>
      <c r="AJ67" s="569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5"/>
      <c r="BB67" s="565"/>
      <c r="BC67" s="565"/>
      <c r="BD67" s="565"/>
      <c r="BE67" s="565"/>
      <c r="BF67" s="170"/>
      <c r="BH67" s="7"/>
      <c r="BI67" s="112"/>
    </row>
    <row r="68" spans="1:62" s="3" customFormat="1" ht="18" hidden="1" customHeight="1" x14ac:dyDescent="0.25">
      <c r="A68" s="7"/>
      <c r="D68" s="171"/>
      <c r="E68" s="706" t="s">
        <v>14</v>
      </c>
      <c r="F68" s="706"/>
      <c r="G68" s="706"/>
      <c r="H68" s="706"/>
      <c r="I68" s="706"/>
      <c r="J68" s="706"/>
      <c r="K68" s="706"/>
      <c r="L68" s="706"/>
      <c r="M68" s="706"/>
      <c r="N68" s="706"/>
      <c r="O68" s="706"/>
      <c r="P68" s="706"/>
      <c r="Q68" s="706"/>
      <c r="R68" s="706"/>
      <c r="S68" s="706"/>
      <c r="T68" s="706"/>
      <c r="U68" s="706"/>
      <c r="V68" s="706"/>
      <c r="W68" s="706"/>
      <c r="X68" s="706"/>
      <c r="Y68" s="706"/>
      <c r="Z68" s="706"/>
      <c r="AA68" s="706"/>
      <c r="AB68" s="706"/>
      <c r="AC68" s="706"/>
      <c r="AD68" s="706"/>
      <c r="AE68" s="706"/>
      <c r="AF68" s="706"/>
      <c r="AG68" s="706"/>
      <c r="AH68" s="706"/>
      <c r="AI68" s="706"/>
      <c r="AJ68" s="706"/>
      <c r="AK68" s="706"/>
      <c r="AL68" s="706"/>
      <c r="AM68" s="706"/>
      <c r="AN68" s="706"/>
      <c r="AO68" s="706"/>
      <c r="AP68" s="706"/>
      <c r="AQ68" s="706"/>
      <c r="AR68" s="706"/>
      <c r="AS68" s="706"/>
      <c r="AT68" s="706"/>
      <c r="AU68" s="706"/>
      <c r="AV68" s="706"/>
      <c r="AW68" s="706"/>
      <c r="AX68" s="706"/>
      <c r="AY68" s="706"/>
      <c r="AZ68" s="706"/>
      <c r="BA68" s="706"/>
      <c r="BB68" s="706"/>
      <c r="BC68" s="706"/>
      <c r="BD68" s="706"/>
      <c r="BE68" s="706"/>
      <c r="BF68" s="172"/>
      <c r="BH68" s="7"/>
      <c r="BI68" s="112"/>
    </row>
    <row r="69" spans="1:62" s="3" customFormat="1" ht="28.5" hidden="1" customHeight="1" x14ac:dyDescent="0.25">
      <c r="A69" s="7"/>
      <c r="D69" s="171"/>
      <c r="E69" s="707" t="s">
        <v>15</v>
      </c>
      <c r="F69" s="707"/>
      <c r="G69" s="707"/>
      <c r="H69" s="707"/>
      <c r="I69" s="707"/>
      <c r="J69" s="707"/>
      <c r="K69" s="707"/>
      <c r="L69" s="707"/>
      <c r="M69" s="707"/>
      <c r="N69" s="707" t="s">
        <v>7</v>
      </c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 t="s">
        <v>304</v>
      </c>
      <c r="AE69" s="707"/>
      <c r="AF69" s="707"/>
      <c r="AG69" s="707"/>
      <c r="AH69" s="707"/>
      <c r="AI69" s="707"/>
      <c r="AJ69" s="707"/>
      <c r="AK69" s="707" t="s">
        <v>11</v>
      </c>
      <c r="AL69" s="707"/>
      <c r="AM69" s="707"/>
      <c r="AN69" s="707"/>
      <c r="AO69" s="707"/>
      <c r="AP69" s="707"/>
      <c r="AQ69" s="707"/>
      <c r="AR69" s="708" t="s">
        <v>12</v>
      </c>
      <c r="AS69" s="708"/>
      <c r="AT69" s="708"/>
      <c r="AU69" s="708"/>
      <c r="AV69" s="708"/>
      <c r="AW69" s="708"/>
      <c r="AX69" s="708"/>
      <c r="AY69" s="707" t="s">
        <v>13</v>
      </c>
      <c r="AZ69" s="707"/>
      <c r="BA69" s="707"/>
      <c r="BB69" s="707"/>
      <c r="BC69" s="707"/>
      <c r="BD69" s="707"/>
      <c r="BE69" s="707"/>
      <c r="BF69" s="172"/>
      <c r="BH69" s="7"/>
      <c r="BI69" s="112"/>
    </row>
    <row r="70" spans="1:62" s="3" customFormat="1" ht="29.25" hidden="1" customHeight="1" x14ac:dyDescent="0.25">
      <c r="A70" s="7"/>
      <c r="D70" s="171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09"/>
      <c r="X70" s="709"/>
      <c r="Y70" s="709"/>
      <c r="Z70" s="709"/>
      <c r="AA70" s="709"/>
      <c r="AB70" s="709"/>
      <c r="AC70" s="709"/>
      <c r="AD70" s="710"/>
      <c r="AE70" s="710"/>
      <c r="AF70" s="710"/>
      <c r="AG70" s="710"/>
      <c r="AH70" s="710"/>
      <c r="AI70" s="710"/>
      <c r="AJ70" s="710"/>
      <c r="AK70" s="711"/>
      <c r="AL70" s="711"/>
      <c r="AM70" s="711"/>
      <c r="AN70" s="711"/>
      <c r="AO70" s="711"/>
      <c r="AP70" s="711"/>
      <c r="AQ70" s="711"/>
      <c r="AR70" s="711"/>
      <c r="AS70" s="711"/>
      <c r="AT70" s="711"/>
      <c r="AU70" s="711"/>
      <c r="AV70" s="711"/>
      <c r="AW70" s="711"/>
      <c r="AX70" s="711"/>
      <c r="AY70" s="711"/>
      <c r="AZ70" s="711"/>
      <c r="BA70" s="711"/>
      <c r="BB70" s="711"/>
      <c r="BC70" s="711"/>
      <c r="BD70" s="711"/>
      <c r="BE70" s="711"/>
      <c r="BF70" s="172"/>
      <c r="BH70" s="7"/>
      <c r="BI70" s="112"/>
    </row>
    <row r="71" spans="1:62" s="3" customFormat="1" ht="29.25" hidden="1" customHeight="1" x14ac:dyDescent="0.25">
      <c r="A71" s="7"/>
      <c r="D71" s="171"/>
      <c r="E71" s="709"/>
      <c r="F71" s="709"/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09"/>
      <c r="X71" s="709"/>
      <c r="Y71" s="709"/>
      <c r="Z71" s="709"/>
      <c r="AA71" s="709"/>
      <c r="AB71" s="709"/>
      <c r="AC71" s="709"/>
      <c r="AD71" s="710"/>
      <c r="AE71" s="710"/>
      <c r="AF71" s="710"/>
      <c r="AG71" s="710"/>
      <c r="AH71" s="710"/>
      <c r="AI71" s="710"/>
      <c r="AJ71" s="710"/>
      <c r="AK71" s="711"/>
      <c r="AL71" s="711"/>
      <c r="AM71" s="711"/>
      <c r="AN71" s="711"/>
      <c r="AO71" s="711"/>
      <c r="AP71" s="711"/>
      <c r="AQ71" s="711"/>
      <c r="AR71" s="711"/>
      <c r="AS71" s="711"/>
      <c r="AT71" s="711"/>
      <c r="AU71" s="711"/>
      <c r="AV71" s="711"/>
      <c r="AW71" s="711"/>
      <c r="AX71" s="711"/>
      <c r="AY71" s="711"/>
      <c r="AZ71" s="711"/>
      <c r="BA71" s="711"/>
      <c r="BB71" s="711"/>
      <c r="BC71" s="711"/>
      <c r="BD71" s="711"/>
      <c r="BE71" s="711"/>
      <c r="BF71" s="172"/>
      <c r="BH71" s="7"/>
      <c r="BI71" s="112"/>
    </row>
    <row r="72" spans="1:62" s="3" customFormat="1" ht="29.25" hidden="1" customHeight="1" x14ac:dyDescent="0.25">
      <c r="A72" s="7"/>
      <c r="D72" s="171"/>
      <c r="E72" s="709"/>
      <c r="F72" s="709"/>
      <c r="G72" s="709"/>
      <c r="H72" s="709"/>
      <c r="I72" s="709"/>
      <c r="J72" s="709"/>
      <c r="K72" s="709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09"/>
      <c r="X72" s="709"/>
      <c r="Y72" s="709"/>
      <c r="Z72" s="709"/>
      <c r="AA72" s="709"/>
      <c r="AB72" s="709"/>
      <c r="AC72" s="709"/>
      <c r="AD72" s="710"/>
      <c r="AE72" s="710"/>
      <c r="AF72" s="710"/>
      <c r="AG72" s="710"/>
      <c r="AH72" s="710"/>
      <c r="AI72" s="710"/>
      <c r="AJ72" s="710"/>
      <c r="AK72" s="711"/>
      <c r="AL72" s="711"/>
      <c r="AM72" s="711"/>
      <c r="AN72" s="711"/>
      <c r="AO72" s="711"/>
      <c r="AP72" s="711"/>
      <c r="AQ72" s="711"/>
      <c r="AR72" s="711"/>
      <c r="AS72" s="711"/>
      <c r="AT72" s="711"/>
      <c r="AU72" s="711"/>
      <c r="AV72" s="711"/>
      <c r="AW72" s="711"/>
      <c r="AX72" s="711"/>
      <c r="AY72" s="711"/>
      <c r="AZ72" s="711"/>
      <c r="BA72" s="711"/>
      <c r="BB72" s="711"/>
      <c r="BC72" s="711"/>
      <c r="BD72" s="711"/>
      <c r="BE72" s="711"/>
      <c r="BF72" s="172"/>
      <c r="BH72" s="7"/>
      <c r="BI72" s="112"/>
    </row>
    <row r="73" spans="1:62" s="3" customFormat="1" ht="29.25" hidden="1" customHeight="1" x14ac:dyDescent="0.25">
      <c r="A73" s="7"/>
      <c r="D73" s="171"/>
      <c r="E73" s="709"/>
      <c r="F73" s="709"/>
      <c r="G73" s="709"/>
      <c r="H73" s="709"/>
      <c r="I73" s="709"/>
      <c r="J73" s="709"/>
      <c r="K73" s="709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09"/>
      <c r="X73" s="709"/>
      <c r="Y73" s="709"/>
      <c r="Z73" s="709"/>
      <c r="AA73" s="709"/>
      <c r="AB73" s="709"/>
      <c r="AC73" s="709"/>
      <c r="AD73" s="710"/>
      <c r="AE73" s="710"/>
      <c r="AF73" s="710"/>
      <c r="AG73" s="710"/>
      <c r="AH73" s="710"/>
      <c r="AI73" s="710"/>
      <c r="AJ73" s="710"/>
      <c r="AK73" s="711"/>
      <c r="AL73" s="711"/>
      <c r="AM73" s="711"/>
      <c r="AN73" s="711"/>
      <c r="AO73" s="711"/>
      <c r="AP73" s="711"/>
      <c r="AQ73" s="711"/>
      <c r="AR73" s="711"/>
      <c r="AS73" s="711"/>
      <c r="AT73" s="711"/>
      <c r="AU73" s="711"/>
      <c r="AV73" s="711"/>
      <c r="AW73" s="711"/>
      <c r="AX73" s="711"/>
      <c r="AY73" s="711"/>
      <c r="AZ73" s="711"/>
      <c r="BA73" s="711"/>
      <c r="BB73" s="711"/>
      <c r="BC73" s="711"/>
      <c r="BD73" s="711"/>
      <c r="BE73" s="711"/>
      <c r="BF73" s="172"/>
      <c r="BH73" s="7"/>
      <c r="BI73" s="112"/>
    </row>
    <row r="74" spans="1:62" s="3" customFormat="1" ht="29.25" hidden="1" customHeight="1" x14ac:dyDescent="0.25">
      <c r="A74" s="7"/>
      <c r="D74" s="171"/>
      <c r="E74" s="709"/>
      <c r="F74" s="709"/>
      <c r="G74" s="709"/>
      <c r="H74" s="709"/>
      <c r="I74" s="709"/>
      <c r="J74" s="709"/>
      <c r="K74" s="709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09"/>
      <c r="X74" s="709"/>
      <c r="Y74" s="709"/>
      <c r="Z74" s="709"/>
      <c r="AA74" s="709"/>
      <c r="AB74" s="709"/>
      <c r="AC74" s="709"/>
      <c r="AD74" s="710"/>
      <c r="AE74" s="710"/>
      <c r="AF74" s="710"/>
      <c r="AG74" s="710"/>
      <c r="AH74" s="710"/>
      <c r="AI74" s="710"/>
      <c r="AJ74" s="710"/>
      <c r="AK74" s="711"/>
      <c r="AL74" s="711"/>
      <c r="AM74" s="711"/>
      <c r="AN74" s="711"/>
      <c r="AO74" s="711"/>
      <c r="AP74" s="711"/>
      <c r="AQ74" s="711"/>
      <c r="AR74" s="711"/>
      <c r="AS74" s="711"/>
      <c r="AT74" s="711"/>
      <c r="AU74" s="711"/>
      <c r="AV74" s="711"/>
      <c r="AW74" s="711"/>
      <c r="AX74" s="711"/>
      <c r="AY74" s="711"/>
      <c r="AZ74" s="711"/>
      <c r="BA74" s="711"/>
      <c r="BB74" s="711"/>
      <c r="BC74" s="711"/>
      <c r="BD74" s="711"/>
      <c r="BE74" s="711"/>
      <c r="BF74" s="172"/>
      <c r="BH74" s="7"/>
      <c r="BI74" s="112"/>
    </row>
    <row r="75" spans="1:62" s="3" customFormat="1" ht="29.25" hidden="1" customHeight="1" x14ac:dyDescent="0.25">
      <c r="A75" s="7"/>
      <c r="D75" s="171"/>
      <c r="E75" s="709"/>
      <c r="F75" s="709"/>
      <c r="G75" s="709"/>
      <c r="H75" s="709"/>
      <c r="I75" s="709"/>
      <c r="J75" s="709"/>
      <c r="K75" s="709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09"/>
      <c r="X75" s="709"/>
      <c r="Y75" s="709"/>
      <c r="Z75" s="709"/>
      <c r="AA75" s="709"/>
      <c r="AB75" s="709"/>
      <c r="AC75" s="709"/>
      <c r="AD75" s="710"/>
      <c r="AE75" s="710"/>
      <c r="AF75" s="710"/>
      <c r="AG75" s="710"/>
      <c r="AH75" s="710"/>
      <c r="AI75" s="710"/>
      <c r="AJ75" s="710"/>
      <c r="AK75" s="711"/>
      <c r="AL75" s="711"/>
      <c r="AM75" s="711"/>
      <c r="AN75" s="711"/>
      <c r="AO75" s="711"/>
      <c r="AP75" s="711"/>
      <c r="AQ75" s="711"/>
      <c r="AR75" s="711"/>
      <c r="AS75" s="711"/>
      <c r="AT75" s="711"/>
      <c r="AU75" s="711"/>
      <c r="AV75" s="711"/>
      <c r="AW75" s="711"/>
      <c r="AX75" s="711"/>
      <c r="AY75" s="711"/>
      <c r="AZ75" s="711"/>
      <c r="BA75" s="711"/>
      <c r="BB75" s="711"/>
      <c r="BC75" s="711"/>
      <c r="BD75" s="711"/>
      <c r="BE75" s="711"/>
      <c r="BF75" s="172"/>
      <c r="BH75" s="7"/>
      <c r="BI75" s="112"/>
    </row>
    <row r="76" spans="1:62" s="3" customFormat="1" ht="29.25" hidden="1" customHeight="1" x14ac:dyDescent="0.25">
      <c r="A76" s="7"/>
      <c r="D76" s="171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09"/>
      <c r="Z76" s="709"/>
      <c r="AA76" s="709"/>
      <c r="AB76" s="709"/>
      <c r="AC76" s="709"/>
      <c r="AD76" s="710"/>
      <c r="AE76" s="710"/>
      <c r="AF76" s="710"/>
      <c r="AG76" s="710"/>
      <c r="AH76" s="710"/>
      <c r="AI76" s="710"/>
      <c r="AJ76" s="710"/>
      <c r="AK76" s="711"/>
      <c r="AL76" s="711"/>
      <c r="AM76" s="711"/>
      <c r="AN76" s="711"/>
      <c r="AO76" s="711"/>
      <c r="AP76" s="711"/>
      <c r="AQ76" s="711"/>
      <c r="AR76" s="711"/>
      <c r="AS76" s="711"/>
      <c r="AT76" s="711"/>
      <c r="AU76" s="711"/>
      <c r="AV76" s="711"/>
      <c r="AW76" s="711"/>
      <c r="AX76" s="711"/>
      <c r="AY76" s="711"/>
      <c r="AZ76" s="711"/>
      <c r="BA76" s="711"/>
      <c r="BB76" s="711"/>
      <c r="BC76" s="711"/>
      <c r="BD76" s="711"/>
      <c r="BE76" s="711"/>
      <c r="BF76" s="172"/>
      <c r="BH76" s="7"/>
      <c r="BI76" s="112"/>
    </row>
    <row r="77" spans="1:62" s="3" customFormat="1" ht="8.25" hidden="1" customHeight="1" x14ac:dyDescent="0.25">
      <c r="A77" s="7"/>
      <c r="D77" s="173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5"/>
      <c r="BH77" s="7"/>
      <c r="BI77" s="112"/>
    </row>
    <row r="78" spans="1:62" ht="12.75" hidden="1" customHeight="1" x14ac:dyDescent="0.25">
      <c r="A78" s="5"/>
      <c r="C78" s="1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1"/>
      <c r="BI78" s="102"/>
    </row>
    <row r="79" spans="1:62" ht="21" customHeight="1" x14ac:dyDescent="0.25">
      <c r="C79" s="1"/>
      <c r="D79" s="712" t="s">
        <v>25</v>
      </c>
      <c r="E79" s="635"/>
      <c r="F79" s="635"/>
      <c r="G79" s="635"/>
      <c r="H79" s="635"/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635"/>
      <c r="W79" s="635"/>
      <c r="X79" s="635"/>
      <c r="Y79" s="635"/>
      <c r="Z79" s="635"/>
      <c r="AA79" s="635"/>
      <c r="AB79" s="635"/>
      <c r="AC79" s="635"/>
      <c r="AD79" s="635"/>
      <c r="AE79" s="635"/>
      <c r="AF79" s="635"/>
      <c r="AG79" s="635"/>
      <c r="AH79" s="635"/>
      <c r="AI79" s="635"/>
      <c r="AJ79" s="635"/>
      <c r="AK79" s="635"/>
      <c r="AL79" s="635"/>
      <c r="AM79" s="635"/>
      <c r="AN79" s="635"/>
      <c r="AO79" s="635"/>
      <c r="AP79" s="635"/>
      <c r="AQ79" s="635"/>
      <c r="AR79" s="635"/>
      <c r="AS79" s="635"/>
      <c r="AT79" s="635"/>
      <c r="AU79" s="635"/>
      <c r="AV79" s="635"/>
      <c r="AW79" s="635"/>
      <c r="AX79" s="635"/>
      <c r="AY79" s="635"/>
      <c r="AZ79" s="635"/>
      <c r="BA79" s="635"/>
      <c r="BB79" s="635"/>
      <c r="BC79" s="635"/>
      <c r="BD79" s="635"/>
      <c r="BE79" s="635"/>
      <c r="BF79" s="713"/>
      <c r="BG79" s="1"/>
      <c r="BI79" s="102"/>
    </row>
    <row r="80" spans="1:62" ht="20.25" customHeight="1" x14ac:dyDescent="0.25">
      <c r="C80" s="1"/>
      <c r="D80" s="176"/>
      <c r="E80" s="554" t="s">
        <v>26</v>
      </c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5"/>
      <c r="Q80" s="555"/>
      <c r="R80" s="555"/>
      <c r="S80" s="555"/>
      <c r="T80" s="555"/>
      <c r="U80" s="555"/>
      <c r="V80" s="555"/>
      <c r="W80" s="555"/>
      <c r="X80" s="555"/>
      <c r="Y80" s="555"/>
      <c r="Z80" s="555"/>
      <c r="AA80" s="555"/>
      <c r="AB80" s="555"/>
      <c r="AC80" s="555"/>
      <c r="AD80" s="555"/>
      <c r="AE80" s="555"/>
      <c r="AF80" s="555"/>
      <c r="AG80" s="555"/>
      <c r="AH80" s="555"/>
      <c r="AI80" s="555"/>
      <c r="AJ80" s="555"/>
      <c r="AK80" s="555"/>
      <c r="AL80" s="555"/>
      <c r="AM80" s="555"/>
      <c r="AN80" s="556"/>
      <c r="AO80" s="318" t="s">
        <v>347</v>
      </c>
      <c r="AP80" s="557"/>
      <c r="AQ80" s="557"/>
      <c r="AR80" s="557"/>
      <c r="AS80" s="557"/>
      <c r="AT80" s="557"/>
      <c r="AU80" s="557"/>
      <c r="AV80" s="557"/>
      <c r="AW80" s="557"/>
      <c r="AX80" s="557"/>
      <c r="AY80" s="557"/>
      <c r="AZ80" s="557"/>
      <c r="BA80" s="557"/>
      <c r="BB80" s="557"/>
      <c r="BC80" s="557"/>
      <c r="BD80" s="557"/>
      <c r="BE80" s="558"/>
      <c r="BF80" s="177"/>
      <c r="BG80" s="1"/>
      <c r="BH80" s="101" t="s">
        <v>347</v>
      </c>
      <c r="BI80" s="101" t="s">
        <v>27</v>
      </c>
      <c r="BJ80" s="101" t="s">
        <v>28</v>
      </c>
    </row>
    <row r="81" spans="3:63" s="178" customFormat="1" ht="21.75" customHeight="1" x14ac:dyDescent="0.25">
      <c r="D81" s="559" t="s">
        <v>50</v>
      </c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1"/>
      <c r="BH81" s="105"/>
      <c r="BI81" s="102"/>
      <c r="BJ81" s="1"/>
      <c r="BK81" s="1"/>
    </row>
    <row r="82" spans="3:63" ht="18" customHeight="1" x14ac:dyDescent="0.25">
      <c r="C82" s="1"/>
      <c r="D82" s="179"/>
      <c r="E82" s="562" t="s">
        <v>14</v>
      </c>
      <c r="F82" s="562"/>
      <c r="G82" s="562"/>
      <c r="H82" s="562"/>
      <c r="I82" s="562"/>
      <c r="J82" s="562"/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2"/>
      <c r="AH82" s="562"/>
      <c r="AI82" s="562"/>
      <c r="AJ82" s="562"/>
      <c r="AK82" s="562"/>
      <c r="AL82" s="562"/>
      <c r="AM82" s="562"/>
      <c r="AN82" s="562"/>
      <c r="AO82" s="562"/>
      <c r="AP82" s="562"/>
      <c r="AQ82" s="562"/>
      <c r="AR82" s="562"/>
      <c r="AS82" s="562"/>
      <c r="AT82" s="562"/>
      <c r="AU82" s="562"/>
      <c r="AV82" s="562"/>
      <c r="AW82" s="562"/>
      <c r="AX82" s="562"/>
      <c r="AY82" s="562"/>
      <c r="AZ82" s="562"/>
      <c r="BA82" s="562"/>
      <c r="BB82" s="562"/>
      <c r="BC82" s="562"/>
      <c r="BD82" s="562"/>
      <c r="BE82" s="562"/>
      <c r="BF82" s="180"/>
      <c r="BG82" s="1"/>
      <c r="BI82" s="102"/>
    </row>
    <row r="83" spans="3:63" ht="28.5" customHeight="1" x14ac:dyDescent="0.25">
      <c r="C83" s="1"/>
      <c r="D83" s="179"/>
      <c r="E83" s="563" t="s">
        <v>15</v>
      </c>
      <c r="F83" s="564"/>
      <c r="G83" s="564"/>
      <c r="H83" s="564"/>
      <c r="I83" s="564"/>
      <c r="J83" s="564"/>
      <c r="K83" s="564"/>
      <c r="L83" s="564"/>
      <c r="M83" s="564"/>
      <c r="N83" s="564" t="s">
        <v>7</v>
      </c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 t="s">
        <v>381</v>
      </c>
      <c r="AE83" s="564"/>
      <c r="AF83" s="564"/>
      <c r="AG83" s="564"/>
      <c r="AH83" s="564"/>
      <c r="AI83" s="564"/>
      <c r="AJ83" s="564"/>
      <c r="AK83" s="564" t="s">
        <v>11</v>
      </c>
      <c r="AL83" s="564"/>
      <c r="AM83" s="564"/>
      <c r="AN83" s="564"/>
      <c r="AO83" s="564"/>
      <c r="AP83" s="564"/>
      <c r="AQ83" s="564"/>
      <c r="AR83" s="566" t="s">
        <v>12</v>
      </c>
      <c r="AS83" s="566"/>
      <c r="AT83" s="566"/>
      <c r="AU83" s="566"/>
      <c r="AV83" s="566"/>
      <c r="AW83" s="566"/>
      <c r="AX83" s="566"/>
      <c r="AY83" s="564" t="s">
        <v>13</v>
      </c>
      <c r="AZ83" s="564"/>
      <c r="BA83" s="564"/>
      <c r="BB83" s="564"/>
      <c r="BC83" s="564"/>
      <c r="BD83" s="564"/>
      <c r="BE83" s="567"/>
      <c r="BF83" s="180"/>
      <c r="BG83" s="1"/>
      <c r="BI83" s="102"/>
    </row>
    <row r="84" spans="3:63" ht="29.25" customHeight="1" x14ac:dyDescent="0.25">
      <c r="C84" s="1"/>
      <c r="D84" s="179"/>
      <c r="E84" s="310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2"/>
      <c r="AE84" s="312"/>
      <c r="AF84" s="312"/>
      <c r="AG84" s="312"/>
      <c r="AH84" s="312"/>
      <c r="AI84" s="312"/>
      <c r="AJ84" s="312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4"/>
      <c r="BF84" s="180"/>
      <c r="BG84" s="1"/>
      <c r="BI84" s="102"/>
    </row>
    <row r="85" spans="3:63" ht="29.25" customHeight="1" x14ac:dyDescent="0.25">
      <c r="C85" s="1"/>
      <c r="D85" s="179"/>
      <c r="E85" s="310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2"/>
      <c r="AE85" s="312"/>
      <c r="AF85" s="312"/>
      <c r="AG85" s="312"/>
      <c r="AH85" s="312"/>
      <c r="AI85" s="312"/>
      <c r="AJ85" s="312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4"/>
      <c r="BF85" s="180"/>
      <c r="BG85" s="1"/>
    </row>
    <row r="86" spans="3:63" ht="29.25" customHeight="1" x14ac:dyDescent="0.25">
      <c r="C86" s="1"/>
      <c r="D86" s="179"/>
      <c r="E86" s="310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2"/>
      <c r="AE86" s="312"/>
      <c r="AF86" s="312"/>
      <c r="AG86" s="312"/>
      <c r="AH86" s="312"/>
      <c r="AI86" s="312"/>
      <c r="AJ86" s="312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4"/>
      <c r="BF86" s="180"/>
      <c r="BG86" s="1"/>
    </row>
    <row r="87" spans="3:63" ht="29.25" customHeight="1" x14ac:dyDescent="0.25">
      <c r="C87" s="1"/>
      <c r="D87" s="179"/>
      <c r="E87" s="310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2"/>
      <c r="AE87" s="312"/>
      <c r="AF87" s="312"/>
      <c r="AG87" s="312"/>
      <c r="AH87" s="312"/>
      <c r="AI87" s="312"/>
      <c r="AJ87" s="312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4"/>
      <c r="BF87" s="180"/>
      <c r="BG87" s="1"/>
    </row>
    <row r="88" spans="3:63" ht="29.25" customHeight="1" x14ac:dyDescent="0.25">
      <c r="C88" s="1"/>
      <c r="D88" s="179"/>
      <c r="E88" s="310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2"/>
      <c r="AE88" s="312"/>
      <c r="AF88" s="312"/>
      <c r="AG88" s="312"/>
      <c r="AH88" s="312"/>
      <c r="AI88" s="312"/>
      <c r="AJ88" s="312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4"/>
      <c r="BF88" s="180"/>
      <c r="BG88" s="1"/>
    </row>
    <row r="89" spans="3:63" ht="29.25" customHeight="1" x14ac:dyDescent="0.25">
      <c r="C89" s="1"/>
      <c r="D89" s="179"/>
      <c r="E89" s="310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2"/>
      <c r="AE89" s="312"/>
      <c r="AF89" s="312"/>
      <c r="AG89" s="312"/>
      <c r="AH89" s="312"/>
      <c r="AI89" s="312"/>
      <c r="AJ89" s="312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4"/>
      <c r="BF89" s="180"/>
      <c r="BG89" s="1"/>
    </row>
    <row r="90" spans="3:63" ht="29.25" customHeight="1" x14ac:dyDescent="0.25">
      <c r="C90" s="1"/>
      <c r="D90" s="179"/>
      <c r="E90" s="310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2"/>
      <c r="AE90" s="312"/>
      <c r="AF90" s="312"/>
      <c r="AG90" s="312"/>
      <c r="AH90" s="312"/>
      <c r="AI90" s="312"/>
      <c r="AJ90" s="312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4"/>
      <c r="BF90" s="180"/>
      <c r="BG90" s="1"/>
    </row>
    <row r="91" spans="3:63" ht="8.25" customHeight="1" x14ac:dyDescent="0.25">
      <c r="C91" s="1"/>
      <c r="D91" s="181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3"/>
      <c r="BG91" s="1"/>
    </row>
    <row r="92" spans="3:63" ht="21" customHeight="1" x14ac:dyDescent="0.25">
      <c r="C92" s="113"/>
      <c r="D92" s="114" t="s">
        <v>51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1"/>
    </row>
    <row r="93" spans="3:63" ht="19.5" customHeight="1" x14ac:dyDescent="0.25">
      <c r="C93" s="1"/>
      <c r="D93" s="301" t="s">
        <v>35</v>
      </c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531"/>
      <c r="U93" s="552"/>
      <c r="V93" s="552"/>
      <c r="W93" s="552"/>
      <c r="X93" s="552"/>
      <c r="Y93" s="552"/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52"/>
      <c r="AO93" s="552"/>
      <c r="AP93" s="552"/>
      <c r="AQ93" s="552"/>
      <c r="AR93" s="552"/>
      <c r="AS93" s="552"/>
      <c r="AT93" s="552"/>
      <c r="AU93" s="552"/>
      <c r="AV93" s="552"/>
      <c r="AW93" s="552"/>
      <c r="AX93" s="552"/>
      <c r="AY93" s="552"/>
      <c r="AZ93" s="552"/>
      <c r="BA93" s="552"/>
      <c r="BB93" s="552"/>
      <c r="BC93" s="552"/>
      <c r="BD93" s="552"/>
      <c r="BE93" s="552"/>
      <c r="BF93" s="553"/>
      <c r="BG93" s="1"/>
    </row>
    <row r="94" spans="3:63" ht="19.5" customHeight="1" x14ac:dyDescent="0.25">
      <c r="C94" s="1"/>
      <c r="D94" s="549" t="s">
        <v>36</v>
      </c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1"/>
      <c r="U94" s="552"/>
      <c r="V94" s="552"/>
      <c r="W94" s="552"/>
      <c r="X94" s="552"/>
      <c r="Y94" s="552"/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52"/>
      <c r="AO94" s="552"/>
      <c r="AP94" s="552"/>
      <c r="AQ94" s="552"/>
      <c r="AR94" s="552"/>
      <c r="AS94" s="552"/>
      <c r="AT94" s="552"/>
      <c r="AU94" s="552"/>
      <c r="AV94" s="552"/>
      <c r="AW94" s="552"/>
      <c r="AX94" s="552"/>
      <c r="AY94" s="552"/>
      <c r="AZ94" s="552"/>
      <c r="BA94" s="552"/>
      <c r="BB94" s="552"/>
      <c r="BC94" s="552"/>
      <c r="BD94" s="552"/>
      <c r="BE94" s="552"/>
      <c r="BF94" s="553"/>
      <c r="BG94" s="1"/>
    </row>
    <row r="95" spans="3:63" ht="21" customHeight="1" x14ac:dyDescent="0.25">
      <c r="C95" s="113"/>
      <c r="D95" s="114" t="s">
        <v>52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1"/>
    </row>
    <row r="96" spans="3:63" ht="19.5" customHeight="1" x14ac:dyDescent="0.25">
      <c r="C96" s="1"/>
      <c r="D96" s="301" t="s">
        <v>21</v>
      </c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531"/>
      <c r="AM96" s="318" t="s">
        <v>347</v>
      </c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20"/>
      <c r="BG96" s="184"/>
      <c r="BH96" s="27" t="s">
        <v>347</v>
      </c>
      <c r="BI96" s="27" t="s">
        <v>27</v>
      </c>
      <c r="BJ96" s="27" t="s">
        <v>28</v>
      </c>
    </row>
    <row r="97" spans="3:62" ht="28.5" customHeight="1" x14ac:dyDescent="0.25">
      <c r="C97" s="1"/>
      <c r="D97" s="532" t="s">
        <v>22</v>
      </c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  <c r="AA97" s="533"/>
      <c r="AB97" s="533"/>
      <c r="AC97" s="533"/>
      <c r="AD97" s="533"/>
      <c r="AE97" s="533"/>
      <c r="AF97" s="533"/>
      <c r="AG97" s="533"/>
      <c r="AH97" s="533"/>
      <c r="AI97" s="533"/>
      <c r="AJ97" s="533"/>
      <c r="AK97" s="533"/>
      <c r="AL97" s="534"/>
      <c r="AM97" s="318" t="s">
        <v>347</v>
      </c>
      <c r="AN97" s="318"/>
      <c r="AO97" s="318"/>
      <c r="AP97" s="318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20"/>
      <c r="BG97" s="184"/>
      <c r="BH97" s="117"/>
      <c r="BI97" s="12"/>
      <c r="BJ97" s="185"/>
    </row>
    <row r="98" spans="3:62" ht="19.5" customHeight="1" x14ac:dyDescent="0.25">
      <c r="C98" s="1"/>
      <c r="D98" s="532" t="s">
        <v>23</v>
      </c>
      <c r="E98" s="533"/>
      <c r="F98" s="533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4"/>
      <c r="AM98" s="318" t="s">
        <v>347</v>
      </c>
      <c r="AN98" s="318"/>
      <c r="AO98" s="318"/>
      <c r="AP98" s="318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20"/>
      <c r="BG98" s="1"/>
      <c r="BJ98" s="185"/>
    </row>
    <row r="99" spans="3:62" ht="21" hidden="1" customHeight="1" x14ac:dyDescent="0.25">
      <c r="C99" s="113"/>
      <c r="D99" s="115" t="s">
        <v>67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"/>
      <c r="BH99" s="9"/>
      <c r="BI99" s="9"/>
      <c r="BJ99" s="8"/>
    </row>
    <row r="100" spans="3:62" s="178" customFormat="1" ht="12" hidden="1" customHeight="1" x14ac:dyDescent="0.25">
      <c r="D100" s="535" t="s">
        <v>29</v>
      </c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6"/>
      <c r="AH100" s="536"/>
      <c r="AI100" s="536"/>
      <c r="AJ100" s="536"/>
      <c r="AK100" s="536"/>
      <c r="AL100" s="536"/>
      <c r="AM100" s="536"/>
      <c r="AN100" s="536"/>
      <c r="AO100" s="536"/>
      <c r="AP100" s="536"/>
      <c r="AQ100" s="536"/>
      <c r="AR100" s="536"/>
      <c r="AS100" s="536"/>
      <c r="AT100" s="536"/>
      <c r="AU100" s="536"/>
      <c r="AV100" s="536"/>
      <c r="AW100" s="536"/>
      <c r="AX100" s="536"/>
      <c r="AY100" s="536"/>
      <c r="AZ100" s="536"/>
      <c r="BA100" s="536"/>
      <c r="BB100" s="536"/>
      <c r="BC100" s="536"/>
      <c r="BD100" s="536"/>
      <c r="BE100" s="536"/>
      <c r="BF100" s="536"/>
      <c r="BH100" s="9"/>
      <c r="BI100" s="9"/>
      <c r="BJ100" s="8"/>
    </row>
    <row r="101" spans="3:62" ht="19.5" hidden="1" customHeight="1" x14ac:dyDescent="0.25">
      <c r="C101" s="1"/>
      <c r="D101" s="293" t="s">
        <v>17</v>
      </c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5"/>
      <c r="U101" s="296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8"/>
      <c r="BG101" s="1"/>
      <c r="BH101" s="9"/>
      <c r="BI101" s="9"/>
      <c r="BJ101" s="8"/>
    </row>
    <row r="102" spans="3:62" ht="19.5" hidden="1" customHeight="1" x14ac:dyDescent="0.25">
      <c r="C102" s="1"/>
      <c r="D102" s="293" t="s">
        <v>16</v>
      </c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5"/>
      <c r="U102" s="304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6"/>
      <c r="BG102" s="1"/>
      <c r="BH102" s="9"/>
      <c r="BI102" s="9"/>
      <c r="BJ102" s="8"/>
    </row>
    <row r="103" spans="3:62" ht="20.25" hidden="1" customHeight="1" x14ac:dyDescent="0.25">
      <c r="C103" s="1"/>
      <c r="D103" s="293" t="s">
        <v>18</v>
      </c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5"/>
      <c r="U103" s="296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8"/>
      <c r="BG103" s="1"/>
      <c r="BH103" s="9"/>
      <c r="BI103" s="9"/>
      <c r="BJ103" s="8"/>
    </row>
    <row r="104" spans="3:62" ht="19.5" hidden="1" customHeight="1" x14ac:dyDescent="0.25">
      <c r="C104" s="1"/>
      <c r="D104" s="293" t="s">
        <v>19</v>
      </c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5"/>
      <c r="U104" s="304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6"/>
      <c r="BG104" s="1"/>
      <c r="BH104" s="9"/>
      <c r="BI104" s="9"/>
      <c r="BJ104" s="8"/>
    </row>
    <row r="105" spans="3:62" ht="19.5" hidden="1" customHeight="1" x14ac:dyDescent="0.25">
      <c r="C105" s="1"/>
      <c r="D105" s="307" t="s">
        <v>20</v>
      </c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9"/>
      <c r="U105" s="304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6"/>
      <c r="BG105" s="1"/>
      <c r="BH105" s="9"/>
      <c r="BI105" s="9"/>
      <c r="BJ105" s="8"/>
    </row>
    <row r="106" spans="3:62" s="2" customFormat="1" ht="28.5" customHeight="1" x14ac:dyDescent="0.5">
      <c r="C106" s="99"/>
      <c r="D106" s="109" t="s">
        <v>53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H106" s="6"/>
      <c r="BI106" s="6"/>
    </row>
    <row r="107" spans="3:62" ht="20.399999999999999" customHeight="1" x14ac:dyDescent="0.25">
      <c r="C107" s="113"/>
      <c r="D107" s="114" t="s">
        <v>54</v>
      </c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1"/>
    </row>
    <row r="108" spans="3:62" s="178" customFormat="1" ht="76.5" customHeight="1" x14ac:dyDescent="0.25">
      <c r="D108" s="299" t="s">
        <v>350</v>
      </c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H108" s="5"/>
      <c r="BI108" s="5"/>
      <c r="BJ108" s="8"/>
    </row>
    <row r="109" spans="3:62" ht="14.4" x14ac:dyDescent="0.3">
      <c r="C109" s="1"/>
      <c r="D109" s="301" t="s">
        <v>124</v>
      </c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3"/>
      <c r="BG109" s="1"/>
      <c r="BJ109" s="186"/>
    </row>
    <row r="110" spans="3:62" ht="14.4" x14ac:dyDescent="0.3">
      <c r="C110" s="1"/>
      <c r="D110" s="483" t="s">
        <v>126</v>
      </c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537"/>
      <c r="AE110" s="538">
        <v>44197</v>
      </c>
      <c r="AF110" s="538"/>
      <c r="AG110" s="538"/>
      <c r="AH110" s="538"/>
      <c r="AI110" s="538"/>
      <c r="AJ110" s="538"/>
      <c r="AK110" s="538"/>
      <c r="AL110" s="538"/>
      <c r="AM110" s="538"/>
      <c r="AN110" s="538"/>
      <c r="AO110" s="538"/>
      <c r="AP110" s="538"/>
      <c r="AQ110" s="538"/>
      <c r="AR110" s="538"/>
      <c r="AS110" s="538"/>
      <c r="AT110" s="538"/>
      <c r="AU110" s="538"/>
      <c r="AV110" s="538"/>
      <c r="AW110" s="538"/>
      <c r="AX110" s="538"/>
      <c r="AY110" s="538"/>
      <c r="AZ110" s="538"/>
      <c r="BA110" s="538"/>
      <c r="BB110" s="538"/>
      <c r="BC110" s="538"/>
      <c r="BD110" s="538"/>
      <c r="BE110" s="538"/>
      <c r="BF110" s="539"/>
      <c r="BG110" s="1"/>
      <c r="BJ110" s="186"/>
    </row>
    <row r="111" spans="3:62" x14ac:dyDescent="0.25">
      <c r="C111" s="1"/>
      <c r="D111" s="483" t="s">
        <v>127</v>
      </c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537"/>
      <c r="AE111" s="540" t="s">
        <v>376</v>
      </c>
      <c r="AF111" s="540"/>
      <c r="AG111" s="540"/>
      <c r="AH111" s="540"/>
      <c r="AI111" s="540"/>
      <c r="AJ111" s="540"/>
      <c r="AK111" s="540"/>
      <c r="AL111" s="540"/>
      <c r="AM111" s="540"/>
      <c r="AN111" s="540"/>
      <c r="AO111" s="540"/>
      <c r="AP111" s="540"/>
      <c r="AQ111" s="540"/>
      <c r="AR111" s="540"/>
      <c r="AS111" s="540"/>
      <c r="AT111" s="540"/>
      <c r="AU111" s="540"/>
      <c r="AV111" s="540"/>
      <c r="AW111" s="540"/>
      <c r="AX111" s="540"/>
      <c r="AY111" s="540"/>
      <c r="AZ111" s="540"/>
      <c r="BA111" s="540"/>
      <c r="BB111" s="540"/>
      <c r="BC111" s="540"/>
      <c r="BD111" s="540"/>
      <c r="BE111" s="540"/>
      <c r="BF111" s="541"/>
      <c r="BG111" s="1"/>
      <c r="BJ111" s="187"/>
    </row>
    <row r="112" spans="3:62" x14ac:dyDescent="0.25">
      <c r="C112" s="1"/>
      <c r="D112" s="301" t="s">
        <v>125</v>
      </c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302"/>
      <c r="BB112" s="302"/>
      <c r="BC112" s="302"/>
      <c r="BD112" s="302"/>
      <c r="BE112" s="302"/>
      <c r="BF112" s="303"/>
      <c r="BG112" s="1"/>
      <c r="BJ112" s="188"/>
    </row>
    <row r="113" spans="3:91" ht="23.25" customHeight="1" x14ac:dyDescent="0.25">
      <c r="C113" s="1"/>
      <c r="D113" s="542" t="s">
        <v>128</v>
      </c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  <c r="O113" s="543"/>
      <c r="P113" s="426"/>
      <c r="Q113" s="426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544"/>
      <c r="AE113" s="545"/>
      <c r="AF113" s="545"/>
      <c r="AG113" s="545"/>
      <c r="AH113" s="545"/>
      <c r="AI113" s="545"/>
      <c r="AJ113" s="545"/>
      <c r="AK113" s="545"/>
      <c r="AL113" s="545"/>
      <c r="AM113" s="545"/>
      <c r="AN113" s="545"/>
      <c r="AO113" s="545"/>
      <c r="AP113" s="545"/>
      <c r="AQ113" s="545"/>
      <c r="AR113" s="545"/>
      <c r="AS113" s="545"/>
      <c r="AT113" s="545"/>
      <c r="AU113" s="545"/>
      <c r="AV113" s="545"/>
      <c r="AW113" s="545"/>
      <c r="AX113" s="545"/>
      <c r="AY113" s="545"/>
      <c r="AZ113" s="545"/>
      <c r="BA113" s="545"/>
      <c r="BB113" s="545"/>
      <c r="BC113" s="545"/>
      <c r="BD113" s="545"/>
      <c r="BE113" s="545"/>
      <c r="BF113" s="546"/>
      <c r="BG113" s="1"/>
      <c r="BJ113" s="189"/>
    </row>
    <row r="114" spans="3:91" ht="23.25" customHeight="1" x14ac:dyDescent="0.25">
      <c r="C114" s="1"/>
      <c r="D114" s="327" t="s">
        <v>129</v>
      </c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  <c r="AA114" s="364"/>
      <c r="AB114" s="364"/>
      <c r="AC114" s="364"/>
      <c r="AD114" s="365"/>
      <c r="AE114" s="547"/>
      <c r="AF114" s="547"/>
      <c r="AG114" s="547"/>
      <c r="AH114" s="547"/>
      <c r="AI114" s="547"/>
      <c r="AJ114" s="547"/>
      <c r="AK114" s="547"/>
      <c r="AL114" s="547"/>
      <c r="AM114" s="547"/>
      <c r="AN114" s="547"/>
      <c r="AO114" s="547"/>
      <c r="AP114" s="547"/>
      <c r="AQ114" s="547"/>
      <c r="AR114" s="547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7"/>
      <c r="BC114" s="547"/>
      <c r="BD114" s="547"/>
      <c r="BE114" s="547"/>
      <c r="BF114" s="548"/>
      <c r="BG114" s="1"/>
    </row>
    <row r="115" spans="3:91" ht="21" customHeight="1" x14ac:dyDescent="0.25">
      <c r="C115" s="113"/>
      <c r="D115" s="114" t="s">
        <v>55</v>
      </c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1"/>
    </row>
    <row r="116" spans="3:91" ht="23.25" customHeight="1" x14ac:dyDescent="0.25">
      <c r="C116" s="1"/>
      <c r="D116" s="327" t="s">
        <v>313</v>
      </c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64"/>
      <c r="Q116" s="364"/>
      <c r="R116" s="364"/>
      <c r="S116" s="364"/>
      <c r="T116" s="364"/>
      <c r="U116" s="364"/>
      <c r="V116" s="364"/>
      <c r="W116" s="364"/>
      <c r="X116" s="364"/>
      <c r="Y116" s="364"/>
      <c r="Z116" s="364"/>
      <c r="AA116" s="364"/>
      <c r="AB116" s="364"/>
      <c r="AC116" s="364"/>
      <c r="AD116" s="365"/>
      <c r="AE116" s="529" t="str">
        <f>IF(X33=0,"vygeneruje se",X33)</f>
        <v>vygeneruje se</v>
      </c>
      <c r="AF116" s="529"/>
      <c r="AG116" s="529"/>
      <c r="AH116" s="529"/>
      <c r="AI116" s="529"/>
      <c r="AJ116" s="529"/>
      <c r="AK116" s="529"/>
      <c r="AL116" s="529"/>
      <c r="AM116" s="529"/>
      <c r="AN116" s="529"/>
      <c r="AO116" s="529"/>
      <c r="AP116" s="529"/>
      <c r="AQ116" s="529"/>
      <c r="AR116" s="529"/>
      <c r="AS116" s="529"/>
      <c r="AT116" s="529"/>
      <c r="AU116" s="529"/>
      <c r="AV116" s="529"/>
      <c r="AW116" s="529"/>
      <c r="AX116" s="529"/>
      <c r="AY116" s="529"/>
      <c r="AZ116" s="529"/>
      <c r="BA116" s="529"/>
      <c r="BB116" s="529"/>
      <c r="BC116" s="529"/>
      <c r="BD116" s="529"/>
      <c r="BE116" s="529"/>
      <c r="BF116" s="530"/>
      <c r="BG116" s="1"/>
      <c r="BH116" s="5" t="str">
        <f>IF(X33=0," ",X33)</f>
        <v xml:space="preserve"> </v>
      </c>
    </row>
    <row r="117" spans="3:91" ht="21" customHeight="1" x14ac:dyDescent="0.25">
      <c r="C117" s="113"/>
      <c r="D117" s="114" t="s">
        <v>56</v>
      </c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1"/>
    </row>
    <row r="118" spans="3:91" ht="16.5" customHeight="1" x14ac:dyDescent="0.25">
      <c r="C118" s="1"/>
      <c r="D118" s="483" t="s">
        <v>57</v>
      </c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444"/>
      <c r="AC118" s="444"/>
      <c r="AD118" s="801"/>
      <c r="AE118" s="529" t="str">
        <f>IF((AI153)=0,"načítá se automaticky",AI153)</f>
        <v>načítá se automaticky</v>
      </c>
      <c r="AF118" s="798"/>
      <c r="AG118" s="798"/>
      <c r="AH118" s="798"/>
      <c r="AI118" s="798"/>
      <c r="AJ118" s="798"/>
      <c r="AK118" s="798"/>
      <c r="AL118" s="798"/>
      <c r="AM118" s="798"/>
      <c r="AN118" s="798"/>
      <c r="AO118" s="798"/>
      <c r="AP118" s="798"/>
      <c r="AQ118" s="798"/>
      <c r="AR118" s="798"/>
      <c r="AS118" s="798"/>
      <c r="AT118" s="798"/>
      <c r="AU118" s="798"/>
      <c r="AV118" s="798"/>
      <c r="AW118" s="798"/>
      <c r="AX118" s="798"/>
      <c r="AY118" s="798"/>
      <c r="AZ118" s="798"/>
      <c r="BA118" s="798"/>
      <c r="BB118" s="798"/>
      <c r="BC118" s="798"/>
      <c r="BD118" s="798"/>
      <c r="BE118" s="798"/>
      <c r="BF118" s="799"/>
      <c r="BG118" s="1"/>
      <c r="BH118" s="5" t="str">
        <f>IF((AI153)=0,"načítá se automaticky",AI153)</f>
        <v>načítá se automaticky</v>
      </c>
      <c r="BI118" s="795"/>
      <c r="BJ118" s="796"/>
      <c r="BK118" s="796"/>
      <c r="BL118" s="796"/>
      <c r="BM118" s="796"/>
      <c r="BN118" s="796"/>
      <c r="BO118" s="796"/>
      <c r="BP118" s="796"/>
      <c r="BQ118" s="796"/>
      <c r="BR118" s="796"/>
      <c r="BS118" s="796"/>
      <c r="BT118" s="796"/>
      <c r="BU118" s="796"/>
      <c r="BV118" s="796"/>
      <c r="BW118" s="796"/>
      <c r="BX118" s="796"/>
      <c r="BY118" s="796"/>
      <c r="BZ118" s="796"/>
      <c r="CA118" s="796"/>
      <c r="CB118" s="796"/>
      <c r="CC118" s="796"/>
      <c r="CD118" s="796"/>
      <c r="CE118" s="796"/>
      <c r="CF118" s="796"/>
      <c r="CG118" s="796"/>
      <c r="CH118" s="796"/>
      <c r="CI118" s="796"/>
      <c r="CJ118" s="796"/>
      <c r="CK118" s="796"/>
      <c r="CL118" s="796"/>
      <c r="CM118" s="796"/>
    </row>
    <row r="119" spans="3:91" ht="16.5" customHeight="1" x14ac:dyDescent="0.25">
      <c r="C119" s="1"/>
      <c r="D119" s="483" t="s">
        <v>58</v>
      </c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444"/>
      <c r="AC119" s="444"/>
      <c r="AD119" s="801"/>
      <c r="AE119" s="800" t="str">
        <f>AU153</f>
        <v>vygeneruje se</v>
      </c>
      <c r="AF119" s="798"/>
      <c r="AG119" s="798"/>
      <c r="AH119" s="798"/>
      <c r="AI119" s="798"/>
      <c r="AJ119" s="798"/>
      <c r="AK119" s="798"/>
      <c r="AL119" s="798"/>
      <c r="AM119" s="798"/>
      <c r="AN119" s="798"/>
      <c r="AO119" s="798"/>
      <c r="AP119" s="798"/>
      <c r="AQ119" s="798"/>
      <c r="AR119" s="798"/>
      <c r="AS119" s="798"/>
      <c r="AT119" s="798"/>
      <c r="AU119" s="798"/>
      <c r="AV119" s="798"/>
      <c r="AW119" s="798"/>
      <c r="AX119" s="798"/>
      <c r="AY119" s="798"/>
      <c r="AZ119" s="798"/>
      <c r="BA119" s="798"/>
      <c r="BB119" s="798"/>
      <c r="BC119" s="798"/>
      <c r="BD119" s="798"/>
      <c r="BE119" s="798"/>
      <c r="BF119" s="799"/>
      <c r="BG119" s="1"/>
      <c r="BH119" s="132" t="str">
        <f>AU153</f>
        <v>vygeneruje se</v>
      </c>
      <c r="BI119" s="797"/>
      <c r="BJ119" s="797"/>
      <c r="BK119" s="797"/>
      <c r="BL119" s="797"/>
      <c r="BM119" s="797"/>
      <c r="BN119" s="797"/>
      <c r="BO119" s="797"/>
      <c r="BP119" s="797"/>
      <c r="BQ119" s="797"/>
      <c r="BR119" s="797"/>
      <c r="BS119" s="797"/>
      <c r="BT119" s="797"/>
      <c r="BU119" s="797"/>
      <c r="BV119" s="797"/>
      <c r="BW119" s="797"/>
      <c r="BX119" s="797"/>
      <c r="BY119" s="797"/>
      <c r="BZ119" s="797"/>
      <c r="CA119" s="797"/>
      <c r="CB119" s="797"/>
      <c r="CC119" s="797"/>
      <c r="CD119" s="797"/>
      <c r="CE119" s="797"/>
      <c r="CF119" s="797"/>
      <c r="CG119" s="797"/>
      <c r="CH119" s="797"/>
      <c r="CI119" s="797"/>
      <c r="CJ119" s="797"/>
      <c r="CK119" s="797"/>
      <c r="CL119" s="797"/>
      <c r="CM119" s="797"/>
    </row>
    <row r="120" spans="3:91" ht="16.5" customHeight="1" x14ac:dyDescent="0.25">
      <c r="C120" s="1"/>
      <c r="D120" s="483" t="s">
        <v>59</v>
      </c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444"/>
      <c r="AC120" s="444"/>
      <c r="AD120" s="801"/>
      <c r="AE120" s="529" t="s">
        <v>96</v>
      </c>
      <c r="AF120" s="798"/>
      <c r="AG120" s="798"/>
      <c r="AH120" s="798"/>
      <c r="AI120" s="798"/>
      <c r="AJ120" s="798"/>
      <c r="AK120" s="798"/>
      <c r="AL120" s="798"/>
      <c r="AM120" s="798"/>
      <c r="AN120" s="798"/>
      <c r="AO120" s="798"/>
      <c r="AP120" s="798"/>
      <c r="AQ120" s="798"/>
      <c r="AR120" s="798"/>
      <c r="AS120" s="798"/>
      <c r="AT120" s="798"/>
      <c r="AU120" s="798"/>
      <c r="AV120" s="798"/>
      <c r="AW120" s="798"/>
      <c r="AX120" s="798"/>
      <c r="AY120" s="798"/>
      <c r="AZ120" s="798"/>
      <c r="BA120" s="798"/>
      <c r="BB120" s="798"/>
      <c r="BC120" s="798"/>
      <c r="BD120" s="798"/>
      <c r="BE120" s="798"/>
      <c r="BF120" s="799"/>
      <c r="BG120" s="1"/>
      <c r="BI120" s="796"/>
      <c r="BJ120" s="796"/>
      <c r="BK120" s="796"/>
      <c r="BL120" s="796"/>
      <c r="BM120" s="796"/>
      <c r="BN120" s="796"/>
      <c r="BO120" s="796"/>
      <c r="BP120" s="796"/>
      <c r="BQ120" s="796"/>
      <c r="BR120" s="796"/>
      <c r="BS120" s="796"/>
      <c r="BT120" s="796"/>
      <c r="BU120" s="796"/>
      <c r="BV120" s="796"/>
      <c r="BW120" s="796"/>
      <c r="BX120" s="796"/>
      <c r="BY120" s="796"/>
      <c r="BZ120" s="796"/>
      <c r="CA120" s="796"/>
      <c r="CB120" s="796"/>
      <c r="CC120" s="796"/>
      <c r="CD120" s="796"/>
      <c r="CE120" s="796"/>
      <c r="CF120" s="796"/>
      <c r="CG120" s="796"/>
      <c r="CH120" s="796"/>
      <c r="CI120" s="796"/>
      <c r="CJ120" s="796"/>
      <c r="CK120" s="796"/>
      <c r="CL120" s="796"/>
      <c r="CM120" s="796"/>
    </row>
    <row r="121" spans="3:91" s="2" customFormat="1" ht="28.5" customHeight="1" x14ac:dyDescent="0.5">
      <c r="C121" s="99"/>
      <c r="D121" s="109" t="s">
        <v>117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8"/>
      <c r="BI121" s="8"/>
      <c r="BJ121" s="8"/>
    </row>
    <row r="122" spans="3:91" s="2" customFormat="1" ht="36" customHeight="1" x14ac:dyDescent="0.25">
      <c r="C122" s="99"/>
      <c r="D122" s="399" t="s">
        <v>314</v>
      </c>
      <c r="E122" s="400"/>
      <c r="F122" s="400"/>
      <c r="G122" s="400"/>
      <c r="H122" s="400"/>
      <c r="I122" s="400"/>
      <c r="J122" s="400"/>
      <c r="K122" s="400"/>
      <c r="L122" s="400"/>
      <c r="M122" s="400"/>
      <c r="N122" s="400"/>
      <c r="O122" s="400"/>
      <c r="P122" s="400"/>
      <c r="Q122" s="400"/>
      <c r="R122" s="400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/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/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0"/>
      <c r="BF122" s="400"/>
      <c r="BG122" s="100"/>
      <c r="BH122" s="8"/>
      <c r="BI122" s="8"/>
      <c r="BJ122" s="8"/>
    </row>
    <row r="123" spans="3:91" ht="24.75" customHeight="1" x14ac:dyDescent="0.25">
      <c r="C123" s="1"/>
      <c r="D123" s="525" t="s">
        <v>3</v>
      </c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7" t="s">
        <v>24</v>
      </c>
      <c r="AF123" s="362"/>
      <c r="AG123" s="362"/>
      <c r="AH123" s="362"/>
      <c r="AI123" s="362"/>
      <c r="AJ123" s="362"/>
      <c r="AK123" s="362"/>
      <c r="AL123" s="362"/>
      <c r="AM123" s="362"/>
      <c r="AN123" s="362"/>
      <c r="AO123" s="362"/>
      <c r="AP123" s="362"/>
      <c r="AQ123" s="362"/>
      <c r="AR123" s="528"/>
      <c r="AS123" s="362" t="s">
        <v>4</v>
      </c>
      <c r="AT123" s="362"/>
      <c r="AU123" s="362"/>
      <c r="AV123" s="362"/>
      <c r="AW123" s="362"/>
      <c r="AX123" s="362"/>
      <c r="AY123" s="362"/>
      <c r="AZ123" s="362"/>
      <c r="BA123" s="362"/>
      <c r="BB123" s="362"/>
      <c r="BC123" s="362"/>
      <c r="BD123" s="362"/>
      <c r="BE123" s="362"/>
      <c r="BF123" s="363"/>
      <c r="BG123" s="78"/>
      <c r="BH123" s="8"/>
      <c r="BI123" s="8"/>
      <c r="BJ123" s="8"/>
    </row>
    <row r="124" spans="3:91" ht="25.95" customHeight="1" x14ac:dyDescent="0.25">
      <c r="C124" s="1"/>
      <c r="D124" s="315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7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9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20"/>
      <c r="BG124" s="78"/>
      <c r="BH124" s="8"/>
      <c r="BI124" s="8"/>
      <c r="BJ124" s="8"/>
    </row>
    <row r="125" spans="3:91" ht="25.95" customHeight="1" x14ac:dyDescent="0.25">
      <c r="C125" s="1"/>
      <c r="D125" s="315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7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9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20"/>
      <c r="BG125" s="78"/>
      <c r="BH125" s="8"/>
      <c r="BI125" s="8"/>
      <c r="BJ125" s="8"/>
    </row>
    <row r="126" spans="3:91" ht="25.95" customHeight="1" x14ac:dyDescent="0.25">
      <c r="C126" s="1"/>
      <c r="D126" s="315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7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9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20"/>
      <c r="BG126" s="78"/>
      <c r="BH126" s="8"/>
      <c r="BI126" s="8"/>
      <c r="BJ126" s="8"/>
    </row>
    <row r="127" spans="3:91" s="2" customFormat="1" ht="28.5" customHeight="1" x14ac:dyDescent="0.5">
      <c r="C127" s="99"/>
      <c r="D127" s="109" t="s">
        <v>118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H127" s="6"/>
      <c r="BI127" s="6"/>
      <c r="BJ127" s="14"/>
    </row>
    <row r="128" spans="3:91" ht="21" customHeight="1" x14ac:dyDescent="0.25">
      <c r="C128" s="113"/>
      <c r="D128" s="114" t="s">
        <v>121</v>
      </c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1"/>
    </row>
    <row r="129" spans="4:89" s="178" customFormat="1" ht="24" customHeight="1" x14ac:dyDescent="0.25">
      <c r="D129" s="299" t="s">
        <v>307</v>
      </c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H129" s="5"/>
      <c r="BI129" s="5"/>
      <c r="BJ129" s="8"/>
    </row>
    <row r="130" spans="4:89" s="1" customFormat="1" ht="17.25" customHeight="1" x14ac:dyDescent="0.45">
      <c r="D130" s="423" t="s">
        <v>239</v>
      </c>
      <c r="E130" s="424"/>
      <c r="F130" s="424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4"/>
      <c r="X130" s="424"/>
      <c r="Y130" s="424"/>
      <c r="Z130" s="424"/>
      <c r="AA130" s="424"/>
      <c r="AB130" s="424"/>
      <c r="AC130" s="279" t="s">
        <v>32</v>
      </c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79" t="s">
        <v>31</v>
      </c>
      <c r="AP130" s="280"/>
      <c r="AQ130" s="280"/>
      <c r="AR130" s="280"/>
      <c r="AS130" s="280"/>
      <c r="AT130" s="280"/>
      <c r="AU130" s="282" t="s">
        <v>308</v>
      </c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3"/>
      <c r="BH130" s="5" t="str">
        <f>IF(AM96="","(Kč)",IF(AM96="NE","vč. DPH (Kč)",IF(AND(AM96="ANO",AM97="ANO"),"bez DPH (Kč)",IF(AND(AM96="ANO",AM97="NE"),"vč. DPH (Kč)","(Kč)"))))</f>
        <v>(Kč)</v>
      </c>
      <c r="BI130" s="5"/>
      <c r="BT130" s="272"/>
      <c r="BU130" s="273"/>
      <c r="BV130" s="273"/>
      <c r="BW130" s="273"/>
      <c r="BX130" s="273"/>
      <c r="BY130" s="273"/>
      <c r="BZ130" s="272"/>
      <c r="CA130" s="273"/>
      <c r="CB130" s="273"/>
      <c r="CC130" s="273"/>
      <c r="CD130" s="273"/>
      <c r="CE130" s="273"/>
      <c r="CF130" s="273"/>
      <c r="CG130" s="273"/>
      <c r="CH130" s="273"/>
      <c r="CI130" s="273"/>
      <c r="CJ130" s="273"/>
      <c r="CK130" s="273"/>
    </row>
    <row r="131" spans="4:89" s="1" customFormat="1" ht="17.25" customHeight="1" x14ac:dyDescent="0.25">
      <c r="D131" s="421" t="s">
        <v>353</v>
      </c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281"/>
      <c r="AD131" s="281"/>
      <c r="AE131" s="281"/>
      <c r="AF131" s="281"/>
      <c r="AG131" s="281"/>
      <c r="AH131" s="281"/>
      <c r="AI131" s="281"/>
      <c r="AJ131" s="281"/>
      <c r="AK131" s="281"/>
      <c r="AL131" s="281"/>
      <c r="AM131" s="281"/>
      <c r="AN131" s="281"/>
      <c r="AO131" s="281"/>
      <c r="AP131" s="281"/>
      <c r="AQ131" s="281"/>
      <c r="AR131" s="281"/>
      <c r="AS131" s="281"/>
      <c r="AT131" s="281"/>
      <c r="AU131" s="512" t="str">
        <f>IF(AM96="","(Kč)",IF(AM96="NE","vč. DPH (Kč)",IF(AND(AM96="ANO",AM97="ANO"),"bez DPH (Kč)",IF(AND(AM96="ANO",AM97="NE"),"vč. DPH (Kč)","(Kč)"))))</f>
        <v>(Kč)</v>
      </c>
      <c r="AV131" s="513"/>
      <c r="AW131" s="513"/>
      <c r="AX131" s="513"/>
      <c r="AY131" s="513"/>
      <c r="AZ131" s="513"/>
      <c r="BA131" s="513"/>
      <c r="BB131" s="513"/>
      <c r="BC131" s="513"/>
      <c r="BD131" s="513"/>
      <c r="BE131" s="513"/>
      <c r="BF131" s="514"/>
      <c r="BH131" s="5"/>
      <c r="BI131" s="5"/>
      <c r="BJ131" s="8"/>
      <c r="BT131" s="274"/>
      <c r="BU131" s="274"/>
      <c r="BV131" s="274"/>
      <c r="BW131" s="274"/>
      <c r="BX131" s="274"/>
      <c r="BY131" s="274"/>
      <c r="BZ131" s="275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</row>
    <row r="132" spans="4:89" s="1" customFormat="1" ht="26.25" customHeight="1" x14ac:dyDescent="0.25">
      <c r="D132" s="502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  <c r="AA132" s="503"/>
      <c r="AB132" s="503"/>
      <c r="AC132" s="276" t="s">
        <v>351</v>
      </c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8">
        <v>1</v>
      </c>
      <c r="AP132" s="278"/>
      <c r="AQ132" s="278"/>
      <c r="AR132" s="278"/>
      <c r="AS132" s="278"/>
      <c r="AT132" s="278"/>
      <c r="AU132" s="515"/>
      <c r="AV132" s="516"/>
      <c r="AW132" s="516"/>
      <c r="AX132" s="516"/>
      <c r="AY132" s="516"/>
      <c r="AZ132" s="516"/>
      <c r="BA132" s="516"/>
      <c r="BB132" s="516"/>
      <c r="BC132" s="516"/>
      <c r="BD132" s="516"/>
      <c r="BE132" s="516"/>
      <c r="BF132" s="517"/>
      <c r="BH132" s="5"/>
      <c r="BI132" s="5"/>
      <c r="BT132" s="274"/>
      <c r="BU132" s="274"/>
      <c r="BV132" s="274"/>
      <c r="BW132" s="274"/>
      <c r="BX132" s="274"/>
      <c r="BY132" s="274"/>
      <c r="BZ132" s="275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</row>
    <row r="133" spans="4:89" s="1" customFormat="1" ht="26.25" customHeight="1" x14ac:dyDescent="0.25">
      <c r="D133" s="502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  <c r="AA133" s="503"/>
      <c r="AB133" s="503"/>
      <c r="AC133" s="276" t="s">
        <v>351</v>
      </c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8">
        <v>1</v>
      </c>
      <c r="AP133" s="278"/>
      <c r="AQ133" s="278"/>
      <c r="AR133" s="278"/>
      <c r="AS133" s="278"/>
      <c r="AT133" s="278"/>
      <c r="AU133" s="515"/>
      <c r="AV133" s="516"/>
      <c r="AW133" s="516"/>
      <c r="AX133" s="516"/>
      <c r="AY133" s="516"/>
      <c r="AZ133" s="516"/>
      <c r="BA133" s="516"/>
      <c r="BB133" s="516"/>
      <c r="BC133" s="516"/>
      <c r="BD133" s="516"/>
      <c r="BE133" s="516"/>
      <c r="BF133" s="517"/>
      <c r="BH133" s="5"/>
      <c r="BI133" s="5"/>
      <c r="BT133" s="274"/>
      <c r="BU133" s="274"/>
      <c r="BV133" s="274"/>
      <c r="BW133" s="274"/>
      <c r="BX133" s="274"/>
      <c r="BY133" s="274"/>
      <c r="BZ133" s="275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</row>
    <row r="134" spans="4:89" s="1" customFormat="1" ht="26.25" customHeight="1" x14ac:dyDescent="0.25">
      <c r="D134" s="502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  <c r="AA134" s="503"/>
      <c r="AB134" s="503"/>
      <c r="AC134" s="276" t="s">
        <v>351</v>
      </c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8">
        <v>1</v>
      </c>
      <c r="AP134" s="278"/>
      <c r="AQ134" s="278"/>
      <c r="AR134" s="278"/>
      <c r="AS134" s="278"/>
      <c r="AT134" s="278"/>
      <c r="AU134" s="515"/>
      <c r="AV134" s="516"/>
      <c r="AW134" s="516"/>
      <c r="AX134" s="516"/>
      <c r="AY134" s="516"/>
      <c r="AZ134" s="516"/>
      <c r="BA134" s="516"/>
      <c r="BB134" s="516"/>
      <c r="BC134" s="516"/>
      <c r="BD134" s="516"/>
      <c r="BE134" s="516"/>
      <c r="BF134" s="517"/>
      <c r="BH134" s="5"/>
      <c r="BI134" s="5"/>
      <c r="BT134" s="274"/>
      <c r="BU134" s="274"/>
      <c r="BV134" s="274"/>
      <c r="BW134" s="274"/>
      <c r="BX134" s="274"/>
      <c r="BY134" s="274"/>
      <c r="BZ134" s="275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</row>
    <row r="135" spans="4:89" s="1" customFormat="1" ht="26.25" hidden="1" customHeight="1" x14ac:dyDescent="0.25">
      <c r="D135" s="341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  <c r="AA135" s="342"/>
      <c r="AB135" s="342"/>
      <c r="AC135" s="276" t="s">
        <v>351</v>
      </c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8">
        <v>1</v>
      </c>
      <c r="AP135" s="278"/>
      <c r="AQ135" s="278"/>
      <c r="AR135" s="278"/>
      <c r="AS135" s="278"/>
      <c r="AT135" s="278"/>
      <c r="AU135" s="284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6"/>
      <c r="BH135" s="5"/>
      <c r="BI135" s="5"/>
      <c r="BT135" s="274"/>
      <c r="BU135" s="274"/>
      <c r="BV135" s="274"/>
      <c r="BW135" s="274"/>
      <c r="BX135" s="274"/>
      <c r="BY135" s="274"/>
      <c r="BZ135" s="275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</row>
    <row r="136" spans="4:89" s="1" customFormat="1" ht="26.25" hidden="1" customHeight="1" x14ac:dyDescent="0.25">
      <c r="D136" s="341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  <c r="AA136" s="342"/>
      <c r="AB136" s="342"/>
      <c r="AC136" s="276" t="s">
        <v>351</v>
      </c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8">
        <v>1</v>
      </c>
      <c r="AP136" s="278"/>
      <c r="AQ136" s="278"/>
      <c r="AR136" s="278"/>
      <c r="AS136" s="278"/>
      <c r="AT136" s="278"/>
      <c r="AU136" s="284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6"/>
      <c r="BH136" s="5"/>
      <c r="BI136" s="5"/>
      <c r="BT136" s="274"/>
      <c r="BU136" s="274"/>
      <c r="BV136" s="274"/>
      <c r="BW136" s="274"/>
      <c r="BX136" s="274"/>
      <c r="BY136" s="274"/>
      <c r="BZ136" s="275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</row>
    <row r="137" spans="4:89" s="1" customFormat="1" ht="26.25" hidden="1" customHeight="1" x14ac:dyDescent="0.25">
      <c r="D137" s="341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  <c r="AA137" s="342"/>
      <c r="AB137" s="342"/>
      <c r="AC137" s="276" t="s">
        <v>351</v>
      </c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8">
        <v>1</v>
      </c>
      <c r="AP137" s="278"/>
      <c r="AQ137" s="278"/>
      <c r="AR137" s="278"/>
      <c r="AS137" s="278"/>
      <c r="AT137" s="278"/>
      <c r="AU137" s="284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6"/>
      <c r="BH137" s="5"/>
      <c r="BI137" s="5"/>
      <c r="BT137" s="274"/>
      <c r="BU137" s="274"/>
      <c r="BV137" s="274"/>
      <c r="BW137" s="274"/>
      <c r="BX137" s="274"/>
      <c r="BY137" s="274"/>
      <c r="BZ137" s="275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</row>
    <row r="138" spans="4:89" s="1" customFormat="1" ht="26.25" hidden="1" customHeight="1" x14ac:dyDescent="0.25">
      <c r="D138" s="341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  <c r="AA138" s="342"/>
      <c r="AB138" s="342"/>
      <c r="AC138" s="276" t="s">
        <v>351</v>
      </c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8">
        <v>1</v>
      </c>
      <c r="AP138" s="278"/>
      <c r="AQ138" s="278"/>
      <c r="AR138" s="278"/>
      <c r="AS138" s="278"/>
      <c r="AT138" s="278"/>
      <c r="AU138" s="284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6"/>
      <c r="BH138" s="5"/>
      <c r="BI138" s="5"/>
      <c r="BT138" s="274"/>
      <c r="BU138" s="274"/>
      <c r="BV138" s="274"/>
      <c r="BW138" s="274"/>
      <c r="BX138" s="274"/>
      <c r="BY138" s="274"/>
      <c r="BZ138" s="275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</row>
    <row r="139" spans="4:89" s="1" customFormat="1" ht="15.75" customHeight="1" x14ac:dyDescent="0.25">
      <c r="D139" s="136" t="s">
        <v>2</v>
      </c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491"/>
      <c r="AJ139" s="470"/>
      <c r="AK139" s="470"/>
      <c r="AL139" s="470"/>
      <c r="AM139" s="470"/>
      <c r="AN139" s="470"/>
      <c r="AO139" s="144"/>
      <c r="AP139" s="143"/>
      <c r="AQ139" s="143"/>
      <c r="AR139" s="143"/>
      <c r="AS139" s="143"/>
      <c r="AT139" s="139"/>
      <c r="AU139" s="492">
        <f>SUM(AU132:AU138)</f>
        <v>0</v>
      </c>
      <c r="AV139" s="493"/>
      <c r="AW139" s="493"/>
      <c r="AX139" s="493"/>
      <c r="AY139" s="493"/>
      <c r="AZ139" s="493"/>
      <c r="BA139" s="493"/>
      <c r="BB139" s="493"/>
      <c r="BC139" s="493"/>
      <c r="BD139" s="493"/>
      <c r="BE139" s="493"/>
      <c r="BF139" s="494"/>
      <c r="BH139" s="5"/>
      <c r="BI139" s="5"/>
      <c r="BJ139" s="8"/>
    </row>
    <row r="140" spans="4:89" s="3" customFormat="1" x14ac:dyDescent="0.25"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H140" s="7"/>
      <c r="BI140" s="7"/>
      <c r="BJ140" s="15"/>
    </row>
    <row r="141" spans="4:89" s="1" customFormat="1" ht="17.25" customHeight="1" x14ac:dyDescent="0.45">
      <c r="D141" s="423" t="s">
        <v>352</v>
      </c>
      <c r="E141" s="424"/>
      <c r="F141" s="424"/>
      <c r="G141" s="424"/>
      <c r="H141" s="424"/>
      <c r="I141" s="424"/>
      <c r="J141" s="424"/>
      <c r="K141" s="424"/>
      <c r="L141" s="424"/>
      <c r="M141" s="424"/>
      <c r="N141" s="424"/>
      <c r="O141" s="424"/>
      <c r="P141" s="424"/>
      <c r="Q141" s="424"/>
      <c r="R141" s="424"/>
      <c r="S141" s="424"/>
      <c r="T141" s="424"/>
      <c r="U141" s="424"/>
      <c r="V141" s="424"/>
      <c r="W141" s="424"/>
      <c r="X141" s="424"/>
      <c r="Y141" s="424"/>
      <c r="Z141" s="424"/>
      <c r="AA141" s="424"/>
      <c r="AB141" s="424"/>
      <c r="AC141" s="279" t="s">
        <v>32</v>
      </c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279" t="s">
        <v>31</v>
      </c>
      <c r="AP141" s="280"/>
      <c r="AQ141" s="280"/>
      <c r="AR141" s="280"/>
      <c r="AS141" s="280"/>
      <c r="AT141" s="280"/>
      <c r="AU141" s="282" t="s">
        <v>308</v>
      </c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3"/>
      <c r="BH141" s="5"/>
      <c r="BI141" s="5"/>
      <c r="BT141" s="272"/>
      <c r="BU141" s="273"/>
      <c r="BV141" s="273"/>
      <c r="BW141" s="273"/>
      <c r="BX141" s="273"/>
      <c r="BY141" s="273"/>
      <c r="BZ141" s="272"/>
      <c r="CA141" s="273"/>
      <c r="CB141" s="273"/>
      <c r="CC141" s="273"/>
      <c r="CD141" s="273"/>
      <c r="CE141" s="273"/>
      <c r="CF141" s="273"/>
      <c r="CG141" s="273"/>
      <c r="CH141" s="273"/>
      <c r="CI141" s="273"/>
      <c r="CJ141" s="273"/>
      <c r="CK141" s="273"/>
    </row>
    <row r="142" spans="4:89" s="1" customFormat="1" ht="14.25" customHeight="1" x14ac:dyDescent="0.25">
      <c r="D142" s="421" t="s">
        <v>353</v>
      </c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  <c r="AA142" s="422"/>
      <c r="AB142" s="422"/>
      <c r="AC142" s="281"/>
      <c r="AD142" s="281"/>
      <c r="AE142" s="281"/>
      <c r="AF142" s="281"/>
      <c r="AG142" s="281"/>
      <c r="AH142" s="281"/>
      <c r="AI142" s="281"/>
      <c r="AJ142" s="281"/>
      <c r="AK142" s="281"/>
      <c r="AL142" s="281"/>
      <c r="AM142" s="281"/>
      <c r="AN142" s="281"/>
      <c r="AO142" s="281"/>
      <c r="AP142" s="281"/>
      <c r="AQ142" s="281"/>
      <c r="AR142" s="281"/>
      <c r="AS142" s="281"/>
      <c r="AT142" s="281"/>
      <c r="AU142" s="512" t="str">
        <f>IF(AM96="","(Kč)",IF(AM96="NE","vč. DPH (Kč)",IF(AND(AM96="ANO",AM97="ANO"),"bez DPH (Kč)",IF(AND(AM96="ANO",AM97="NE"),"vč. DPH (Kč)","(Kč)"))))</f>
        <v>(Kč)</v>
      </c>
      <c r="AV142" s="513"/>
      <c r="AW142" s="513"/>
      <c r="AX142" s="513"/>
      <c r="AY142" s="513"/>
      <c r="AZ142" s="513"/>
      <c r="BA142" s="513"/>
      <c r="BB142" s="513"/>
      <c r="BC142" s="513"/>
      <c r="BD142" s="513"/>
      <c r="BE142" s="513"/>
      <c r="BF142" s="514"/>
      <c r="BH142" s="5"/>
      <c r="BI142" s="5"/>
      <c r="BJ142" s="8"/>
      <c r="BT142" s="274"/>
      <c r="BU142" s="274"/>
      <c r="BV142" s="274"/>
      <c r="BW142" s="274"/>
      <c r="BX142" s="274"/>
      <c r="BY142" s="274"/>
      <c r="BZ142" s="275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</row>
    <row r="143" spans="4:89" s="1" customFormat="1" ht="26.25" customHeight="1" x14ac:dyDescent="0.25">
      <c r="D143" s="502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  <c r="AA143" s="503"/>
      <c r="AB143" s="503"/>
      <c r="AC143" s="276" t="s">
        <v>351</v>
      </c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8">
        <v>1</v>
      </c>
      <c r="AP143" s="278"/>
      <c r="AQ143" s="278"/>
      <c r="AR143" s="278"/>
      <c r="AS143" s="278"/>
      <c r="AT143" s="278"/>
      <c r="AU143" s="515"/>
      <c r="AV143" s="516"/>
      <c r="AW143" s="516"/>
      <c r="AX143" s="516"/>
      <c r="AY143" s="516"/>
      <c r="AZ143" s="516"/>
      <c r="BA143" s="516"/>
      <c r="BB143" s="516"/>
      <c r="BC143" s="516"/>
      <c r="BD143" s="516"/>
      <c r="BE143" s="516"/>
      <c r="BF143" s="517"/>
      <c r="BH143" s="132"/>
      <c r="BI143" s="5"/>
      <c r="BT143" s="274"/>
      <c r="BU143" s="274"/>
      <c r="BV143" s="274"/>
      <c r="BW143" s="274"/>
      <c r="BX143" s="274"/>
      <c r="BY143" s="274"/>
      <c r="BZ143" s="275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</row>
    <row r="144" spans="4:89" s="1" customFormat="1" ht="26.25" customHeight="1" x14ac:dyDescent="0.25">
      <c r="D144" s="502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  <c r="AA144" s="503"/>
      <c r="AB144" s="503"/>
      <c r="AC144" s="276" t="s">
        <v>351</v>
      </c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8">
        <v>1</v>
      </c>
      <c r="AP144" s="278"/>
      <c r="AQ144" s="278"/>
      <c r="AR144" s="278"/>
      <c r="AS144" s="278"/>
      <c r="AT144" s="278"/>
      <c r="AU144" s="515"/>
      <c r="AV144" s="516"/>
      <c r="AW144" s="516"/>
      <c r="AX144" s="516"/>
      <c r="AY144" s="516"/>
      <c r="AZ144" s="516"/>
      <c r="BA144" s="516"/>
      <c r="BB144" s="516"/>
      <c r="BC144" s="516"/>
      <c r="BD144" s="516"/>
      <c r="BE144" s="516"/>
      <c r="BF144" s="517"/>
      <c r="BH144" s="5"/>
      <c r="BI144" s="5"/>
      <c r="BT144" s="274"/>
      <c r="BU144" s="274"/>
      <c r="BV144" s="274"/>
      <c r="BW144" s="274"/>
      <c r="BX144" s="274"/>
      <c r="BY144" s="274"/>
      <c r="BZ144" s="275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</row>
    <row r="145" spans="3:89" ht="26.25" customHeight="1" x14ac:dyDescent="0.25">
      <c r="C145" s="1"/>
      <c r="D145" s="502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  <c r="AA145" s="503"/>
      <c r="AB145" s="503"/>
      <c r="AC145" s="276" t="s">
        <v>351</v>
      </c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8">
        <v>1</v>
      </c>
      <c r="AP145" s="278"/>
      <c r="AQ145" s="278"/>
      <c r="AR145" s="278"/>
      <c r="AS145" s="278"/>
      <c r="AT145" s="278"/>
      <c r="AU145" s="515"/>
      <c r="AV145" s="516"/>
      <c r="AW145" s="516"/>
      <c r="AX145" s="516"/>
      <c r="AY145" s="516"/>
      <c r="AZ145" s="516"/>
      <c r="BA145" s="516"/>
      <c r="BB145" s="516"/>
      <c r="BC145" s="516"/>
      <c r="BD145" s="516"/>
      <c r="BE145" s="516"/>
      <c r="BF145" s="517"/>
      <c r="BG145" s="1"/>
      <c r="BT145" s="274"/>
      <c r="BU145" s="274"/>
      <c r="BV145" s="274"/>
      <c r="BW145" s="274"/>
      <c r="BX145" s="274"/>
      <c r="BY145" s="274"/>
      <c r="BZ145" s="275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</row>
    <row r="146" spans="3:89" ht="26.25" hidden="1" customHeight="1" x14ac:dyDescent="0.25">
      <c r="C146" s="1"/>
      <c r="D146" s="504"/>
      <c r="E146" s="505"/>
      <c r="F146" s="505"/>
      <c r="G146" s="505"/>
      <c r="H146" s="505"/>
      <c r="I146" s="505"/>
      <c r="J146" s="505"/>
      <c r="K146" s="505"/>
      <c r="L146" s="505"/>
      <c r="M146" s="505"/>
      <c r="N146" s="505"/>
      <c r="O146" s="505"/>
      <c r="P146" s="505"/>
      <c r="Q146" s="505"/>
      <c r="R146" s="505"/>
      <c r="S146" s="505"/>
      <c r="T146" s="505"/>
      <c r="U146" s="505"/>
      <c r="V146" s="505"/>
      <c r="W146" s="505"/>
      <c r="X146" s="505"/>
      <c r="Y146" s="505"/>
      <c r="Z146" s="505"/>
      <c r="AA146" s="505"/>
      <c r="AB146" s="506"/>
      <c r="AC146" s="334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6"/>
      <c r="AO146" s="340"/>
      <c r="AP146" s="340"/>
      <c r="AQ146" s="340"/>
      <c r="AR146" s="340"/>
      <c r="AS146" s="340"/>
      <c r="AT146" s="340"/>
      <c r="AU146" s="337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38"/>
      <c r="BF146" s="339"/>
      <c r="BG146" s="1"/>
      <c r="BT146" s="274"/>
      <c r="BU146" s="274"/>
      <c r="BV146" s="274"/>
      <c r="BW146" s="274"/>
      <c r="BX146" s="274"/>
      <c r="BY146" s="274"/>
      <c r="BZ146" s="275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</row>
    <row r="147" spans="3:89" ht="26.25" hidden="1" customHeight="1" x14ac:dyDescent="0.25">
      <c r="C147" s="1"/>
      <c r="D147" s="504"/>
      <c r="E147" s="505"/>
      <c r="F147" s="505"/>
      <c r="G147" s="505"/>
      <c r="H147" s="505"/>
      <c r="I147" s="505"/>
      <c r="J147" s="505"/>
      <c r="K147" s="505"/>
      <c r="L147" s="505"/>
      <c r="M147" s="505"/>
      <c r="N147" s="505"/>
      <c r="O147" s="505"/>
      <c r="P147" s="505"/>
      <c r="Q147" s="505"/>
      <c r="R147" s="50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6"/>
      <c r="AC147" s="334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6"/>
      <c r="AO147" s="340"/>
      <c r="AP147" s="340"/>
      <c r="AQ147" s="340"/>
      <c r="AR147" s="340"/>
      <c r="AS147" s="340"/>
      <c r="AT147" s="340"/>
      <c r="AU147" s="337"/>
      <c r="AV147" s="338"/>
      <c r="AW147" s="338"/>
      <c r="AX147" s="338"/>
      <c r="AY147" s="338"/>
      <c r="AZ147" s="338"/>
      <c r="BA147" s="338"/>
      <c r="BB147" s="338"/>
      <c r="BC147" s="338"/>
      <c r="BD147" s="338"/>
      <c r="BE147" s="338"/>
      <c r="BF147" s="339"/>
      <c r="BG147" s="1"/>
    </row>
    <row r="148" spans="3:89" ht="15.75" customHeight="1" x14ac:dyDescent="0.25">
      <c r="C148" s="1"/>
      <c r="D148" s="4" t="s">
        <v>33</v>
      </c>
      <c r="E148" s="25"/>
      <c r="F148" s="25"/>
      <c r="G148" s="25"/>
      <c r="H148" s="25"/>
      <c r="I148" s="25"/>
      <c r="J148" s="449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0"/>
      <c r="AD148" s="450"/>
      <c r="AE148" s="450"/>
      <c r="AF148" s="450"/>
      <c r="AG148" s="450"/>
      <c r="AH148" s="450"/>
      <c r="AI148" s="450"/>
      <c r="AJ148" s="450"/>
      <c r="AK148" s="450"/>
      <c r="AL148" s="450"/>
      <c r="AM148" s="450"/>
      <c r="AN148" s="450"/>
      <c r="AO148" s="450"/>
      <c r="AP148" s="450"/>
      <c r="AQ148" s="450"/>
      <c r="AR148" s="450"/>
      <c r="AS148" s="450"/>
      <c r="AT148" s="451"/>
      <c r="AU148" s="467">
        <f>SUM(AU143:BF147)</f>
        <v>0</v>
      </c>
      <c r="AV148" s="467"/>
      <c r="AW148" s="467"/>
      <c r="AX148" s="467"/>
      <c r="AY148" s="467"/>
      <c r="AZ148" s="467"/>
      <c r="BA148" s="467"/>
      <c r="BB148" s="467"/>
      <c r="BC148" s="467"/>
      <c r="BD148" s="467"/>
      <c r="BE148" s="467"/>
      <c r="BF148" s="468"/>
      <c r="BG148" s="1"/>
    </row>
    <row r="149" spans="3:89" ht="9" customHeight="1" x14ac:dyDescent="0.25">
      <c r="C149" s="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4"/>
      <c r="AJ149" s="125"/>
      <c r="AK149" s="125"/>
      <c r="AL149" s="125"/>
      <c r="AM149" s="125"/>
      <c r="AN149" s="125"/>
      <c r="AO149" s="124"/>
      <c r="AP149" s="125"/>
      <c r="AQ149" s="125"/>
      <c r="AR149" s="125"/>
      <c r="AS149" s="125"/>
      <c r="AT149" s="125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"/>
    </row>
    <row r="150" spans="3:89" ht="15.75" customHeight="1" x14ac:dyDescent="0.25">
      <c r="C150" s="1"/>
      <c r="D150" s="136" t="s">
        <v>419</v>
      </c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469"/>
      <c r="AJ150" s="470"/>
      <c r="AK150" s="470"/>
      <c r="AL150" s="470"/>
      <c r="AM150" s="470"/>
      <c r="AN150" s="470"/>
      <c r="AO150" s="142"/>
      <c r="AP150" s="143"/>
      <c r="AQ150" s="143"/>
      <c r="AR150" s="143"/>
      <c r="AS150" s="143"/>
      <c r="AT150" s="139"/>
      <c r="AU150" s="492">
        <f>AU139+AU148</f>
        <v>0</v>
      </c>
      <c r="AV150" s="493"/>
      <c r="AW150" s="493"/>
      <c r="AX150" s="493"/>
      <c r="AY150" s="493"/>
      <c r="AZ150" s="493"/>
      <c r="BA150" s="493"/>
      <c r="BB150" s="493"/>
      <c r="BC150" s="493"/>
      <c r="BD150" s="493"/>
      <c r="BE150" s="493"/>
      <c r="BF150" s="494"/>
      <c r="BG150" s="5"/>
      <c r="BJ150" s="8" t="s">
        <v>119</v>
      </c>
    </row>
    <row r="151" spans="3:89" ht="21" customHeight="1" x14ac:dyDescent="0.25">
      <c r="C151" s="113"/>
      <c r="D151" s="114" t="s">
        <v>122</v>
      </c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1"/>
    </row>
    <row r="152" spans="3:89" ht="19.5" customHeight="1" x14ac:dyDescent="0.25">
      <c r="C152" s="1"/>
      <c r="D152" s="327" t="s">
        <v>60</v>
      </c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9" t="str">
        <f>IF(AM96="","Částka v Kč",IF(AM96="NE","Částka vč. DPH (Kč)",IF(AND(AM96="ANO",AM97="ANO"),"Částka bez DPH (Kč)",IF(AND(AM96="ANO",AM97="NE"),"Částka vč. DPH (Kč)","Částka v Kč"))))</f>
        <v>Částka v Kč</v>
      </c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1"/>
      <c r="AU152" s="330" t="s">
        <v>34</v>
      </c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501"/>
      <c r="BG152" s="1"/>
      <c r="BH152" s="5" t="b">
        <f>AND(AI153&gt;=50000,AI153&lt;=250000,MOD(AI153,1000)=0)</f>
        <v>0</v>
      </c>
      <c r="BY152" s="1" t="b">
        <f>AND(AI153&gt;=50000,AI153&lt;=250000,MOD(AI153,1000)=0)</f>
        <v>0</v>
      </c>
      <c r="CD152" s="244">
        <f>MOD(AI153,1000)</f>
        <v>0</v>
      </c>
    </row>
    <row r="153" spans="3:89" ht="36" customHeight="1" x14ac:dyDescent="0.25">
      <c r="C153" s="1"/>
      <c r="D153" s="332" t="s">
        <v>310</v>
      </c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507"/>
      <c r="AJ153" s="508"/>
      <c r="AK153" s="508"/>
      <c r="AL153" s="508"/>
      <c r="AM153" s="508"/>
      <c r="AN153" s="508"/>
      <c r="AO153" s="508"/>
      <c r="AP153" s="508"/>
      <c r="AQ153" s="508"/>
      <c r="AR153" s="508"/>
      <c r="AS153" s="508"/>
      <c r="AT153" s="509"/>
      <c r="AU153" s="510" t="str">
        <f>IF((AU139+AU148)=0,"vygeneruje se",IF(AI153/(AU139+AU148)&gt;70%,"Nemůže být &gt; 70%!!!",AI153/(AU139+AU148)))</f>
        <v>vygeneruje se</v>
      </c>
      <c r="AV153" s="511"/>
      <c r="AW153" s="511"/>
      <c r="AX153" s="511"/>
      <c r="AY153" s="511"/>
      <c r="AZ153" s="511"/>
      <c r="BA153" s="511"/>
      <c r="BB153" s="511"/>
      <c r="BC153" s="511"/>
      <c r="BD153" s="511"/>
      <c r="BE153" s="511"/>
      <c r="BF153" s="511"/>
      <c r="BG153" s="1"/>
      <c r="BH153" s="29" t="s">
        <v>373</v>
      </c>
      <c r="BI153" s="262" t="s">
        <v>374</v>
      </c>
      <c r="BJ153" s="263"/>
      <c r="BK153" s="264"/>
    </row>
    <row r="154" spans="3:89" ht="18.600000000000001" customHeight="1" x14ac:dyDescent="0.25">
      <c r="C154" s="1"/>
      <c r="D154" s="817" t="s">
        <v>417</v>
      </c>
      <c r="E154" s="818"/>
      <c r="F154" s="818"/>
      <c r="G154" s="818"/>
      <c r="H154" s="818"/>
      <c r="I154" s="818"/>
      <c r="J154" s="818"/>
      <c r="K154" s="818"/>
      <c r="L154" s="818"/>
      <c r="M154" s="818"/>
      <c r="N154" s="818"/>
      <c r="O154" s="818"/>
      <c r="P154" s="818"/>
      <c r="Q154" s="818"/>
      <c r="R154" s="818"/>
      <c r="S154" s="818"/>
      <c r="T154" s="818"/>
      <c r="U154" s="818"/>
      <c r="V154" s="818"/>
      <c r="W154" s="818"/>
      <c r="X154" s="818"/>
      <c r="Y154" s="818"/>
      <c r="Z154" s="818"/>
      <c r="AA154" s="818"/>
      <c r="AB154" s="818"/>
      <c r="AC154" s="818"/>
      <c r="AD154" s="818"/>
      <c r="AE154" s="818"/>
      <c r="AF154" s="818"/>
      <c r="AG154" s="818"/>
      <c r="AH154" s="818"/>
      <c r="AI154" s="814"/>
      <c r="AJ154" s="815"/>
      <c r="AK154" s="815"/>
      <c r="AL154" s="815"/>
      <c r="AM154" s="815"/>
      <c r="AN154" s="815"/>
      <c r="AO154" s="815"/>
      <c r="AP154" s="815"/>
      <c r="AQ154" s="815"/>
      <c r="AR154" s="815"/>
      <c r="AS154" s="815"/>
      <c r="AT154" s="816"/>
      <c r="AU154" s="371"/>
      <c r="AV154" s="372"/>
      <c r="AW154" s="372"/>
      <c r="AX154" s="372"/>
      <c r="AY154" s="372"/>
      <c r="AZ154" s="372"/>
      <c r="BA154" s="372"/>
      <c r="BB154" s="372"/>
      <c r="BC154" s="372"/>
      <c r="BD154" s="372"/>
      <c r="BE154" s="372"/>
      <c r="BF154" s="373"/>
      <c r="BG154" s="1"/>
      <c r="BH154" s="243"/>
      <c r="BI154" s="265"/>
      <c r="BJ154" s="266"/>
      <c r="BK154" s="267"/>
    </row>
    <row r="155" spans="3:89" ht="18.600000000000001" customHeight="1" x14ac:dyDescent="0.25">
      <c r="C155" s="1"/>
      <c r="D155" s="817" t="s">
        <v>418</v>
      </c>
      <c r="E155" s="818"/>
      <c r="F155" s="818"/>
      <c r="G155" s="818"/>
      <c r="H155" s="818"/>
      <c r="I155" s="818"/>
      <c r="J155" s="818"/>
      <c r="K155" s="818"/>
      <c r="L155" s="818"/>
      <c r="M155" s="818"/>
      <c r="N155" s="818"/>
      <c r="O155" s="818"/>
      <c r="P155" s="818"/>
      <c r="Q155" s="818"/>
      <c r="R155" s="818"/>
      <c r="S155" s="818"/>
      <c r="T155" s="818"/>
      <c r="U155" s="818"/>
      <c r="V155" s="818"/>
      <c r="W155" s="818"/>
      <c r="X155" s="818"/>
      <c r="Y155" s="818"/>
      <c r="Z155" s="818"/>
      <c r="AA155" s="818"/>
      <c r="AB155" s="818"/>
      <c r="AC155" s="818"/>
      <c r="AD155" s="818"/>
      <c r="AE155" s="818"/>
      <c r="AF155" s="818"/>
      <c r="AG155" s="818"/>
      <c r="AH155" s="818"/>
      <c r="AI155" s="814"/>
      <c r="AJ155" s="815"/>
      <c r="AK155" s="815"/>
      <c r="AL155" s="815"/>
      <c r="AM155" s="815"/>
      <c r="AN155" s="815"/>
      <c r="AO155" s="815"/>
      <c r="AP155" s="815"/>
      <c r="AQ155" s="815"/>
      <c r="AR155" s="815"/>
      <c r="AS155" s="815"/>
      <c r="AT155" s="816"/>
      <c r="AU155" s="371"/>
      <c r="AV155" s="372"/>
      <c r="AW155" s="372"/>
      <c r="AX155" s="372"/>
      <c r="AY155" s="372"/>
      <c r="AZ155" s="372"/>
      <c r="BA155" s="372"/>
      <c r="BB155" s="372"/>
      <c r="BC155" s="372"/>
      <c r="BD155" s="372"/>
      <c r="BE155" s="372"/>
      <c r="BF155" s="373"/>
      <c r="BG155" s="1"/>
      <c r="BH155" s="243"/>
      <c r="BI155" s="265"/>
      <c r="BJ155" s="266"/>
      <c r="BK155" s="267"/>
    </row>
    <row r="156" spans="3:89" ht="18" customHeight="1" x14ac:dyDescent="0.25">
      <c r="C156" s="1"/>
      <c r="D156" s="332" t="s">
        <v>238</v>
      </c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452" t="str">
        <f>IF((AI153)=0,"vygeneruje se",AU150-AI153-AI159-AI161-AI163)</f>
        <v>vygeneruje se</v>
      </c>
      <c r="AJ156" s="453"/>
      <c r="AK156" s="453"/>
      <c r="AL156" s="453"/>
      <c r="AM156" s="453"/>
      <c r="AN156" s="453"/>
      <c r="AO156" s="453"/>
      <c r="AP156" s="453"/>
      <c r="AQ156" s="453"/>
      <c r="AR156" s="453"/>
      <c r="AS156" s="453"/>
      <c r="AT156" s="454"/>
      <c r="AU156" s="520" t="str">
        <f>IF(OR((AU139+AU148)=0,AI156="vygeneruje se"),"vygeneruje se",AI156/(AU139+AU148))</f>
        <v>vygeneruje se</v>
      </c>
      <c r="AV156" s="520"/>
      <c r="AW156" s="520"/>
      <c r="AX156" s="520"/>
      <c r="AY156" s="520"/>
      <c r="AZ156" s="520"/>
      <c r="BA156" s="520"/>
      <c r="BB156" s="520"/>
      <c r="BC156" s="520"/>
      <c r="BD156" s="520"/>
      <c r="BE156" s="520"/>
      <c r="BF156" s="510"/>
      <c r="BG156" s="1"/>
      <c r="BI156" s="268"/>
      <c r="BJ156" s="266"/>
      <c r="BK156" s="267"/>
    </row>
    <row r="157" spans="3:89" s="3" customFormat="1" ht="19.5" hidden="1" customHeight="1" x14ac:dyDescent="0.25">
      <c r="D157" s="521" t="s">
        <v>61</v>
      </c>
      <c r="E157" s="522"/>
      <c r="F157" s="522"/>
      <c r="G157" s="522"/>
      <c r="H157" s="522"/>
      <c r="I157" s="522"/>
      <c r="J157" s="522"/>
      <c r="K157" s="522"/>
      <c r="L157" s="522"/>
      <c r="M157" s="522"/>
      <c r="N157" s="522"/>
      <c r="O157" s="522"/>
      <c r="P157" s="522"/>
      <c r="Q157" s="522"/>
      <c r="R157" s="522"/>
      <c r="S157" s="522"/>
      <c r="T157" s="522"/>
      <c r="U157" s="522"/>
      <c r="V157" s="522"/>
      <c r="W157" s="522"/>
      <c r="X157" s="522"/>
      <c r="Y157" s="522"/>
      <c r="Z157" s="522"/>
      <c r="AA157" s="522"/>
      <c r="AB157" s="522"/>
      <c r="AC157" s="522"/>
      <c r="AD157" s="522"/>
      <c r="AE157" s="522"/>
      <c r="AF157" s="522"/>
      <c r="AG157" s="522"/>
      <c r="AH157" s="522"/>
      <c r="AI157" s="495"/>
      <c r="AJ157" s="496"/>
      <c r="AK157" s="496"/>
      <c r="AL157" s="496"/>
      <c r="AM157" s="496"/>
      <c r="AN157" s="496"/>
      <c r="AO157" s="496"/>
      <c r="AP157" s="496"/>
      <c r="AQ157" s="496"/>
      <c r="AR157" s="496"/>
      <c r="AS157" s="496"/>
      <c r="AT157" s="497"/>
      <c r="AU157" s="746" t="str">
        <f>IF((AU139+AU148)=0,"vygeneruje se",AI157/(AU139+AU148))</f>
        <v>vygeneruje se</v>
      </c>
      <c r="AV157" s="746"/>
      <c r="AW157" s="746"/>
      <c r="AX157" s="746"/>
      <c r="AY157" s="746"/>
      <c r="AZ157" s="746"/>
      <c r="BA157" s="746"/>
      <c r="BB157" s="746"/>
      <c r="BC157" s="746"/>
      <c r="BD157" s="746"/>
      <c r="BE157" s="746"/>
      <c r="BF157" s="747"/>
      <c r="BH157" s="7"/>
      <c r="BI157" s="268"/>
      <c r="BJ157" s="266"/>
      <c r="BK157" s="267"/>
    </row>
    <row r="158" spans="3:89" ht="26.25" customHeight="1" x14ac:dyDescent="0.25">
      <c r="C158" s="1"/>
      <c r="D158" s="523" t="s">
        <v>62</v>
      </c>
      <c r="E158" s="524"/>
      <c r="F158" s="524"/>
      <c r="G158" s="524"/>
      <c r="H158" s="524"/>
      <c r="I158" s="524"/>
      <c r="J158" s="524"/>
      <c r="K158" s="524"/>
      <c r="L158" s="524"/>
      <c r="M158" s="524"/>
      <c r="N158" s="524"/>
      <c r="O158" s="524"/>
      <c r="P158" s="524"/>
      <c r="Q158" s="524"/>
      <c r="R158" s="524"/>
      <c r="S158" s="524"/>
      <c r="T158" s="524"/>
      <c r="U158" s="524"/>
      <c r="V158" s="524"/>
      <c r="W158" s="524"/>
      <c r="X158" s="524"/>
      <c r="Y158" s="524"/>
      <c r="Z158" s="524"/>
      <c r="AA158" s="524"/>
      <c r="AB158" s="524"/>
      <c r="AC158" s="524"/>
      <c r="AD158" s="524"/>
      <c r="AE158" s="524"/>
      <c r="AF158" s="524"/>
      <c r="AG158" s="524"/>
      <c r="AH158" s="524"/>
      <c r="AI158" s="498"/>
      <c r="AJ158" s="499"/>
      <c r="AK158" s="499"/>
      <c r="AL158" s="499"/>
      <c r="AM158" s="499"/>
      <c r="AN158" s="499"/>
      <c r="AO158" s="499"/>
      <c r="AP158" s="499"/>
      <c r="AQ158" s="499"/>
      <c r="AR158" s="499"/>
      <c r="AS158" s="499"/>
      <c r="AT158" s="500"/>
      <c r="AU158" s="754"/>
      <c r="AV158" s="340"/>
      <c r="AW158" s="340"/>
      <c r="AX158" s="340"/>
      <c r="AY158" s="340"/>
      <c r="AZ158" s="340"/>
      <c r="BA158" s="340"/>
      <c r="BB158" s="340"/>
      <c r="BC158" s="340"/>
      <c r="BD158" s="340"/>
      <c r="BE158" s="340"/>
      <c r="BF158" s="340"/>
      <c r="BG158" s="1"/>
      <c r="BI158" s="268"/>
      <c r="BJ158" s="266"/>
      <c r="BK158" s="267"/>
    </row>
    <row r="159" spans="3:89" ht="10.5" customHeight="1" x14ac:dyDescent="0.25">
      <c r="C159" s="1"/>
      <c r="D159" s="133"/>
      <c r="E159" s="134" t="s">
        <v>63</v>
      </c>
      <c r="F159" s="134"/>
      <c r="G159" s="134"/>
      <c r="H159" s="134"/>
      <c r="I159" s="134"/>
      <c r="J159" s="134"/>
      <c r="K159" s="134"/>
      <c r="L159" s="134"/>
      <c r="M159" s="134"/>
      <c r="N159" s="134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740"/>
      <c r="AJ159" s="741"/>
      <c r="AK159" s="741"/>
      <c r="AL159" s="741"/>
      <c r="AM159" s="741"/>
      <c r="AN159" s="741"/>
      <c r="AO159" s="741"/>
      <c r="AP159" s="741"/>
      <c r="AQ159" s="741"/>
      <c r="AR159" s="741"/>
      <c r="AS159" s="741"/>
      <c r="AT159" s="742"/>
      <c r="AU159" s="459" t="str">
        <f>IF((AU139+AU148)=0,"vygeneruje se",(IF(AI159/(AU139+AU148)&gt;70%,"Nemůže být &gt; 70%!!!",AI159/(AU139+AU148))))</f>
        <v>vygeneruje se</v>
      </c>
      <c r="AV159" s="460"/>
      <c r="AW159" s="460"/>
      <c r="AX159" s="460"/>
      <c r="AY159" s="460"/>
      <c r="AZ159" s="460"/>
      <c r="BA159" s="460"/>
      <c r="BB159" s="460"/>
      <c r="BC159" s="460"/>
      <c r="BD159" s="460"/>
      <c r="BE159" s="460"/>
      <c r="BF159" s="461"/>
      <c r="BG159" s="1"/>
      <c r="BI159" s="268"/>
      <c r="BJ159" s="266"/>
      <c r="BK159" s="267"/>
    </row>
    <row r="160" spans="3:89" ht="20.25" customHeight="1" x14ac:dyDescent="0.25">
      <c r="C160" s="1"/>
      <c r="D160" s="61"/>
      <c r="E160" s="738"/>
      <c r="F160" s="739"/>
      <c r="G160" s="739"/>
      <c r="H160" s="739"/>
      <c r="I160" s="739"/>
      <c r="J160" s="739"/>
      <c r="K160" s="739"/>
      <c r="L160" s="739"/>
      <c r="M160" s="739"/>
      <c r="N160" s="739"/>
      <c r="O160" s="739"/>
      <c r="P160" s="739"/>
      <c r="Q160" s="739"/>
      <c r="R160" s="739"/>
      <c r="S160" s="739"/>
      <c r="T160" s="739"/>
      <c r="U160" s="739"/>
      <c r="V160" s="739"/>
      <c r="W160" s="739"/>
      <c r="X160" s="739"/>
      <c r="Y160" s="739"/>
      <c r="Z160" s="739"/>
      <c r="AA160" s="739"/>
      <c r="AB160" s="739"/>
      <c r="AC160" s="739"/>
      <c r="AD160" s="739"/>
      <c r="AE160" s="739"/>
      <c r="AF160" s="739"/>
      <c r="AG160" s="739"/>
      <c r="AH160" s="739"/>
      <c r="AI160" s="743"/>
      <c r="AJ160" s="744"/>
      <c r="AK160" s="744"/>
      <c r="AL160" s="744"/>
      <c r="AM160" s="744"/>
      <c r="AN160" s="744"/>
      <c r="AO160" s="744"/>
      <c r="AP160" s="744"/>
      <c r="AQ160" s="744"/>
      <c r="AR160" s="744"/>
      <c r="AS160" s="744"/>
      <c r="AT160" s="745"/>
      <c r="AU160" s="462"/>
      <c r="AV160" s="462"/>
      <c r="AW160" s="462"/>
      <c r="AX160" s="462"/>
      <c r="AY160" s="462"/>
      <c r="AZ160" s="462"/>
      <c r="BA160" s="462"/>
      <c r="BB160" s="462"/>
      <c r="BC160" s="462"/>
      <c r="BD160" s="462"/>
      <c r="BE160" s="462"/>
      <c r="BF160" s="463"/>
      <c r="BG160" s="1"/>
      <c r="BI160" s="268"/>
      <c r="BJ160" s="266"/>
      <c r="BK160" s="267"/>
    </row>
    <row r="161" spans="3:63" ht="10.5" customHeight="1" x14ac:dyDescent="0.25">
      <c r="C161" s="1"/>
      <c r="D161" s="60"/>
      <c r="E161" s="57" t="s">
        <v>63</v>
      </c>
      <c r="F161" s="57"/>
      <c r="G161" s="57"/>
      <c r="H161" s="57"/>
      <c r="I161" s="57"/>
      <c r="J161" s="57"/>
      <c r="K161" s="57"/>
      <c r="L161" s="57"/>
      <c r="M161" s="57"/>
      <c r="N161" s="57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456"/>
      <c r="AJ161" s="457"/>
      <c r="AK161" s="457"/>
      <c r="AL161" s="457"/>
      <c r="AM161" s="457"/>
      <c r="AN161" s="457"/>
      <c r="AO161" s="457"/>
      <c r="AP161" s="457"/>
      <c r="AQ161" s="457"/>
      <c r="AR161" s="457"/>
      <c r="AS161" s="457"/>
      <c r="AT161" s="458"/>
      <c r="AU161" s="459" t="str">
        <f>IF((AU139+AU148)=0,"vygeneruje se",(IF(AI161/(AU139+AU148)&gt;70%,"Nemůže být &gt; 70%!!!",AI161/(AU139+AU148))))</f>
        <v>vygeneruje se</v>
      </c>
      <c r="AV161" s="460"/>
      <c r="AW161" s="460"/>
      <c r="AX161" s="460"/>
      <c r="AY161" s="460"/>
      <c r="AZ161" s="460"/>
      <c r="BA161" s="460"/>
      <c r="BB161" s="460"/>
      <c r="BC161" s="460"/>
      <c r="BD161" s="460"/>
      <c r="BE161" s="460"/>
      <c r="BF161" s="461"/>
      <c r="BG161" s="1"/>
      <c r="BI161" s="268"/>
      <c r="BJ161" s="266"/>
      <c r="BK161" s="267"/>
    </row>
    <row r="162" spans="3:63" ht="20.25" customHeight="1" x14ac:dyDescent="0.25">
      <c r="C162" s="1"/>
      <c r="D162" s="59"/>
      <c r="E162" s="518"/>
      <c r="F162" s="519"/>
      <c r="G162" s="519"/>
      <c r="H162" s="519"/>
      <c r="I162" s="519"/>
      <c r="J162" s="519"/>
      <c r="K162" s="519"/>
      <c r="L162" s="519"/>
      <c r="M162" s="519"/>
      <c r="N162" s="519"/>
      <c r="O162" s="519"/>
      <c r="P162" s="519"/>
      <c r="Q162" s="519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  <c r="AE162" s="519"/>
      <c r="AF162" s="519"/>
      <c r="AG162" s="519"/>
      <c r="AH162" s="519"/>
      <c r="AI162" s="456"/>
      <c r="AJ162" s="457"/>
      <c r="AK162" s="457"/>
      <c r="AL162" s="457"/>
      <c r="AM162" s="457"/>
      <c r="AN162" s="457"/>
      <c r="AO162" s="457"/>
      <c r="AP162" s="457"/>
      <c r="AQ162" s="457"/>
      <c r="AR162" s="457"/>
      <c r="AS162" s="457"/>
      <c r="AT162" s="458"/>
      <c r="AU162" s="462"/>
      <c r="AV162" s="462"/>
      <c r="AW162" s="462"/>
      <c r="AX162" s="462"/>
      <c r="AY162" s="462"/>
      <c r="AZ162" s="462"/>
      <c r="BA162" s="462"/>
      <c r="BB162" s="462"/>
      <c r="BC162" s="462"/>
      <c r="BD162" s="462"/>
      <c r="BE162" s="462"/>
      <c r="BF162" s="463"/>
      <c r="BG162" s="1"/>
      <c r="BI162" s="268"/>
      <c r="BJ162" s="266"/>
      <c r="BK162" s="267"/>
    </row>
    <row r="163" spans="3:63" ht="10.5" customHeight="1" x14ac:dyDescent="0.25">
      <c r="C163" s="1"/>
      <c r="D163" s="133"/>
      <c r="E163" s="134" t="s">
        <v>63</v>
      </c>
      <c r="F163" s="134"/>
      <c r="G163" s="134"/>
      <c r="H163" s="134"/>
      <c r="I163" s="134"/>
      <c r="J163" s="134"/>
      <c r="K163" s="134"/>
      <c r="L163" s="134"/>
      <c r="M163" s="134"/>
      <c r="N163" s="134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748"/>
      <c r="AJ163" s="749"/>
      <c r="AK163" s="749"/>
      <c r="AL163" s="749"/>
      <c r="AM163" s="749"/>
      <c r="AN163" s="749"/>
      <c r="AO163" s="749"/>
      <c r="AP163" s="749"/>
      <c r="AQ163" s="749"/>
      <c r="AR163" s="749"/>
      <c r="AS163" s="749"/>
      <c r="AT163" s="750"/>
      <c r="AU163" s="459" t="str">
        <f>IF((AU139+AU148)=0,"vygeneruje se",(IF(AI163/(AU139+AU148)&gt;70%,"Nemůže být &gt; 70%!!!",AI163/(AU139+AU148))))</f>
        <v>vygeneruje se</v>
      </c>
      <c r="AV163" s="460"/>
      <c r="AW163" s="460"/>
      <c r="AX163" s="460"/>
      <c r="AY163" s="460"/>
      <c r="AZ163" s="460"/>
      <c r="BA163" s="460"/>
      <c r="BB163" s="460"/>
      <c r="BC163" s="460"/>
      <c r="BD163" s="460"/>
      <c r="BE163" s="460"/>
      <c r="BF163" s="461"/>
      <c r="BG163" s="1"/>
      <c r="BI163" s="268"/>
      <c r="BJ163" s="266"/>
      <c r="BK163" s="267"/>
    </row>
    <row r="164" spans="3:63" ht="20.25" customHeight="1" x14ac:dyDescent="0.25">
      <c r="C164" s="1"/>
      <c r="D164" s="61"/>
      <c r="E164" s="733"/>
      <c r="F164" s="734"/>
      <c r="G164" s="734"/>
      <c r="H164" s="734"/>
      <c r="I164" s="734"/>
      <c r="J164" s="734"/>
      <c r="K164" s="734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51"/>
      <c r="AJ164" s="752"/>
      <c r="AK164" s="752"/>
      <c r="AL164" s="752"/>
      <c r="AM164" s="752"/>
      <c r="AN164" s="752"/>
      <c r="AO164" s="752"/>
      <c r="AP164" s="752"/>
      <c r="AQ164" s="752"/>
      <c r="AR164" s="752"/>
      <c r="AS164" s="752"/>
      <c r="AT164" s="753"/>
      <c r="AU164" s="462"/>
      <c r="AV164" s="462"/>
      <c r="AW164" s="462"/>
      <c r="AX164" s="462"/>
      <c r="AY164" s="462"/>
      <c r="AZ164" s="462"/>
      <c r="BA164" s="462"/>
      <c r="BB164" s="462"/>
      <c r="BC164" s="462"/>
      <c r="BD164" s="462"/>
      <c r="BE164" s="462"/>
      <c r="BF164" s="463"/>
      <c r="BG164" s="1"/>
      <c r="BH164" s="62"/>
      <c r="BI164" s="268"/>
      <c r="BJ164" s="266"/>
      <c r="BK164" s="267"/>
    </row>
    <row r="165" spans="3:63" ht="18" customHeight="1" x14ac:dyDescent="0.25">
      <c r="C165" s="1"/>
      <c r="D165" s="436" t="s">
        <v>309</v>
      </c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2" t="str">
        <f>IF(AI153=0,"vygeneruje se",AI153+AI156+AI157+AI159+AI161+AI163)</f>
        <v>vygeneruje se</v>
      </c>
      <c r="AJ165" s="453"/>
      <c r="AK165" s="453"/>
      <c r="AL165" s="453"/>
      <c r="AM165" s="453"/>
      <c r="AN165" s="453"/>
      <c r="AO165" s="453"/>
      <c r="AP165" s="453"/>
      <c r="AQ165" s="453"/>
      <c r="AR165" s="453"/>
      <c r="AS165" s="453"/>
      <c r="AT165" s="454"/>
      <c r="AU165" s="510" t="str">
        <f>IF( ISERROR(BH165),"vygeneruje se",(BH165))</f>
        <v>vygeneruje se</v>
      </c>
      <c r="AV165" s="725"/>
      <c r="AW165" s="725"/>
      <c r="AX165" s="725"/>
      <c r="AY165" s="725"/>
      <c r="AZ165" s="725"/>
      <c r="BA165" s="725"/>
      <c r="BB165" s="725"/>
      <c r="BC165" s="725"/>
      <c r="BD165" s="725"/>
      <c r="BE165" s="725"/>
      <c r="BF165" s="725"/>
      <c r="BG165" s="1"/>
      <c r="BH165" s="63" t="e">
        <f>AU153+AU156+AU157+AU159+AU161+AU163</f>
        <v>#VALUE!</v>
      </c>
      <c r="BI165" s="268"/>
      <c r="BJ165" s="266"/>
      <c r="BK165" s="267"/>
    </row>
    <row r="166" spans="3:63" ht="20.25" customHeight="1" x14ac:dyDescent="0.25">
      <c r="C166" s="1"/>
      <c r="D166" s="436" t="s">
        <v>64</v>
      </c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728"/>
      <c r="AJ166" s="729"/>
      <c r="AK166" s="729"/>
      <c r="AL166" s="729"/>
      <c r="AM166" s="729"/>
      <c r="AN166" s="729"/>
      <c r="AO166" s="729"/>
      <c r="AP166" s="729"/>
      <c r="AQ166" s="729"/>
      <c r="AR166" s="729"/>
      <c r="AS166" s="729"/>
      <c r="AT166" s="730"/>
      <c r="AU166" s="510" t="str">
        <f>IF((AU139+AU148)=0,"vygeneruje se",(IF(AI166/(AU139+AU148)&gt;70%,"Nemůže být &gt; 70%!!!",AI166/(AU139+AU148))))</f>
        <v>vygeneruje se</v>
      </c>
      <c r="AV166" s="725"/>
      <c r="AW166" s="725"/>
      <c r="AX166" s="725"/>
      <c r="AY166" s="725"/>
      <c r="AZ166" s="725"/>
      <c r="BA166" s="725"/>
      <c r="BB166" s="725"/>
      <c r="BC166" s="725"/>
      <c r="BD166" s="725"/>
      <c r="BE166" s="725"/>
      <c r="BF166" s="725"/>
      <c r="BG166" s="1"/>
      <c r="BH166" s="64"/>
      <c r="BI166" s="268"/>
      <c r="BJ166" s="266"/>
      <c r="BK166" s="267"/>
    </row>
    <row r="167" spans="3:63" ht="10.5" customHeight="1" x14ac:dyDescent="0.25">
      <c r="C167" s="1"/>
      <c r="D167" s="425" t="s">
        <v>65</v>
      </c>
      <c r="E167" s="426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6"/>
      <c r="V167" s="426"/>
      <c r="W167" s="426"/>
      <c r="X167" s="426"/>
      <c r="Y167" s="426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46"/>
      <c r="AJ167" s="447"/>
      <c r="AK167" s="447"/>
      <c r="AL167" s="447"/>
      <c r="AM167" s="447"/>
      <c r="AN167" s="447"/>
      <c r="AO167" s="447"/>
      <c r="AP167" s="447"/>
      <c r="AQ167" s="447"/>
      <c r="AR167" s="447"/>
      <c r="AS167" s="447"/>
      <c r="AT167" s="448"/>
      <c r="AU167" s="731" t="str">
        <f>IF(AU153="Nemůže být &gt; 70%!!!","Chyba ve výši dotace ZK!",IF(ISERROR(BH167),"",(BH167)))</f>
        <v/>
      </c>
      <c r="AV167" s="447"/>
      <c r="AW167" s="447"/>
      <c r="AX167" s="447"/>
      <c r="AY167" s="447"/>
      <c r="AZ167" s="447"/>
      <c r="BA167" s="447"/>
      <c r="BB167" s="447"/>
      <c r="BC167" s="447"/>
      <c r="BD167" s="447"/>
      <c r="BE167" s="447"/>
      <c r="BF167" s="732"/>
      <c r="BG167" s="1"/>
      <c r="BH167" s="30" t="e">
        <f>IF((AU153+AU156+AU157+AU159+AU161+AU163+AU166)=0%,"POZOR!",(IF((AU153+AU156+AU157+AU159+AU161+AU163+AU166)&lt;&gt;100%,"POZOR!",(""))))</f>
        <v>#VALUE!</v>
      </c>
      <c r="BI167" s="268"/>
      <c r="BJ167" s="266"/>
      <c r="BK167" s="267"/>
    </row>
    <row r="168" spans="3:63" ht="18.75" customHeight="1" x14ac:dyDescent="0.25">
      <c r="C168" s="1"/>
      <c r="D168" s="427"/>
      <c r="E168" s="428"/>
      <c r="F168" s="428"/>
      <c r="G168" s="428"/>
      <c r="H168" s="428"/>
      <c r="I168" s="428"/>
      <c r="J168" s="428"/>
      <c r="K168" s="428"/>
      <c r="L168" s="428"/>
      <c r="M168" s="428"/>
      <c r="N168" s="428"/>
      <c r="O168" s="428"/>
      <c r="P168" s="428"/>
      <c r="Q168" s="428"/>
      <c r="R168" s="428"/>
      <c r="S168" s="428"/>
      <c r="T168" s="428"/>
      <c r="U168" s="428"/>
      <c r="V168" s="428"/>
      <c r="W168" s="428"/>
      <c r="X168" s="428"/>
      <c r="Y168" s="428"/>
      <c r="Z168" s="428"/>
      <c r="AA168" s="428"/>
      <c r="AB168" s="428"/>
      <c r="AC168" s="428"/>
      <c r="AD168" s="428"/>
      <c r="AE168" s="428"/>
      <c r="AF168" s="428"/>
      <c r="AG168" s="428"/>
      <c r="AH168" s="428"/>
      <c r="AI168" s="343" t="str">
        <f>IF(OR(AI153="vygeneruje se",AI156=0,AI153=0),"vygeneruje se",(AI153+AI156+AI157+AI159+AI161+AI163+AI166))</f>
        <v>vygeneruje se</v>
      </c>
      <c r="AJ168" s="344"/>
      <c r="AK168" s="344"/>
      <c r="AL168" s="344"/>
      <c r="AM168" s="344"/>
      <c r="AN168" s="344"/>
      <c r="AO168" s="344"/>
      <c r="AP168" s="344"/>
      <c r="AQ168" s="344"/>
      <c r="AR168" s="344"/>
      <c r="AS168" s="344"/>
      <c r="AT168" s="345"/>
      <c r="AU168" s="431" t="str">
        <f>IF( ISERROR(BH168),"vygeneruje se",(BH168))</f>
        <v>vygeneruje se</v>
      </c>
      <c r="AV168" s="432"/>
      <c r="AW168" s="432"/>
      <c r="AX168" s="432"/>
      <c r="AY168" s="432"/>
      <c r="AZ168" s="432"/>
      <c r="BA168" s="432"/>
      <c r="BB168" s="432"/>
      <c r="BC168" s="432"/>
      <c r="BD168" s="432"/>
      <c r="BE168" s="432"/>
      <c r="BF168" s="432"/>
      <c r="BG168" s="1"/>
      <c r="BH168" s="30" t="e">
        <f>IF((AU153+AU156+AU157+AU159+AU161+AU163+AU166)=0%," ",(AU153+AU156+AU157+AU159+AU161+AU163+AU166))</f>
        <v>#VALUE!</v>
      </c>
      <c r="BI168" s="268"/>
      <c r="BJ168" s="266"/>
      <c r="BK168" s="267"/>
    </row>
    <row r="169" spans="3:63" ht="9.75" customHeight="1" x14ac:dyDescent="0.25">
      <c r="C169" s="1"/>
      <c r="D169" s="429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  <c r="P169" s="430"/>
      <c r="Q169" s="430"/>
      <c r="R169" s="430"/>
      <c r="S169" s="430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0"/>
      <c r="AD169" s="430"/>
      <c r="AE169" s="430"/>
      <c r="AF169" s="430"/>
      <c r="AG169" s="430"/>
      <c r="AH169" s="430"/>
      <c r="AI169" s="723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434"/>
      <c r="AT169" s="724"/>
      <c r="AU169" s="433" t="str">
        <f>IF( ISERROR(BH169),"",(BH169))</f>
        <v/>
      </c>
      <c r="AV169" s="434"/>
      <c r="AW169" s="434"/>
      <c r="AX169" s="434"/>
      <c r="AY169" s="434"/>
      <c r="AZ169" s="434"/>
      <c r="BA169" s="434"/>
      <c r="BB169" s="434"/>
      <c r="BC169" s="434"/>
      <c r="BD169" s="434"/>
      <c r="BE169" s="434"/>
      <c r="BF169" s="435"/>
      <c r="BG169" s="1"/>
      <c r="BH169" s="30" t="e">
        <f>IF((AU153+AU156+AU157+AU159+AU161+AU163+AU166)=0%,"Vyplňte sloupec Částka Kč vč. DPH",(IF((AU153+AU156+AU157+AU159+AU161+AU163+AU166)&lt;&gt;100%,"Součet se musí rovnat 100%!",(""))))</f>
        <v>#VALUE!</v>
      </c>
      <c r="BI169" s="269"/>
      <c r="BJ169" s="270"/>
      <c r="BK169" s="271"/>
    </row>
    <row r="170" spans="3:63" s="2" customFormat="1" ht="28.5" customHeight="1" x14ac:dyDescent="0.5">
      <c r="C170" s="99"/>
      <c r="D170" s="109" t="s">
        <v>87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H170" s="6"/>
      <c r="BI170" s="6"/>
    </row>
    <row r="171" spans="3:63" ht="17.25" customHeight="1" x14ac:dyDescent="0.3">
      <c r="C171" s="81"/>
      <c r="D171" s="726" t="s">
        <v>356</v>
      </c>
      <c r="E171" s="727"/>
      <c r="F171" s="727"/>
      <c r="G171" s="727"/>
      <c r="H171" s="727"/>
      <c r="I171" s="727"/>
      <c r="J171" s="727"/>
      <c r="K171" s="727"/>
      <c r="L171" s="727"/>
      <c r="M171" s="727"/>
      <c r="N171" s="727"/>
      <c r="O171" s="727"/>
      <c r="P171" s="727"/>
      <c r="Q171" s="727"/>
      <c r="R171" s="727"/>
      <c r="S171" s="727"/>
      <c r="T171" s="718"/>
      <c r="U171" s="718"/>
      <c r="V171" s="718"/>
      <c r="W171" s="718"/>
      <c r="X171" s="718"/>
      <c r="Y171" s="718"/>
      <c r="Z171" s="718"/>
      <c r="AA171" s="718"/>
      <c r="AB171" s="718"/>
      <c r="AC171" s="718"/>
      <c r="AD171" s="718"/>
      <c r="AE171" s="718"/>
      <c r="AF171" s="718"/>
      <c r="AG171" s="718"/>
      <c r="AH171" s="718"/>
      <c r="AI171" s="718"/>
      <c r="AJ171" s="718"/>
      <c r="AK171" s="718"/>
      <c r="AL171" s="718"/>
      <c r="AM171" s="718"/>
      <c r="AN171" s="718"/>
      <c r="AO171" s="718"/>
      <c r="AP171" s="718"/>
      <c r="AQ171" s="718"/>
      <c r="AR171" s="718"/>
      <c r="AS171" s="718"/>
      <c r="AT171" s="718"/>
      <c r="AU171" s="718"/>
      <c r="AV171" s="718"/>
      <c r="AW171" s="718"/>
      <c r="AX171" s="718"/>
      <c r="AY171" s="718"/>
      <c r="AZ171" s="718"/>
      <c r="BA171" s="718"/>
      <c r="BB171" s="718"/>
      <c r="BC171" s="718"/>
      <c r="BD171" s="718"/>
      <c r="BE171" s="718"/>
      <c r="BF171" s="719"/>
      <c r="BG171" s="82"/>
      <c r="BI171" s="28"/>
    </row>
    <row r="172" spans="3:63" ht="68.400000000000006" customHeight="1" x14ac:dyDescent="0.25">
      <c r="C172" s="1"/>
      <c r="D172" s="437"/>
      <c r="E172" s="438"/>
      <c r="F172" s="438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38"/>
      <c r="R172" s="438"/>
      <c r="S172" s="438"/>
      <c r="T172" s="438"/>
      <c r="U172" s="438"/>
      <c r="V172" s="438"/>
      <c r="W172" s="438"/>
      <c r="X172" s="438"/>
      <c r="Y172" s="438"/>
      <c r="Z172" s="438"/>
      <c r="AA172" s="438"/>
      <c r="AB172" s="438"/>
      <c r="AC172" s="438"/>
      <c r="AD172" s="438"/>
      <c r="AE172" s="438"/>
      <c r="AF172" s="438"/>
      <c r="AG172" s="438"/>
      <c r="AH172" s="438"/>
      <c r="AI172" s="438"/>
      <c r="AJ172" s="438"/>
      <c r="AK172" s="438"/>
      <c r="AL172" s="438"/>
      <c r="AM172" s="438"/>
      <c r="AN172" s="438"/>
      <c r="AO172" s="438"/>
      <c r="AP172" s="438"/>
      <c r="AQ172" s="438"/>
      <c r="AR172" s="438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9"/>
      <c r="BG172" s="1"/>
    </row>
    <row r="173" spans="3:63" ht="73.5" customHeight="1" x14ac:dyDescent="0.3">
      <c r="C173" s="81"/>
      <c r="D173" s="726" t="s">
        <v>361</v>
      </c>
      <c r="E173" s="727"/>
      <c r="F173" s="727"/>
      <c r="G173" s="727"/>
      <c r="H173" s="727"/>
      <c r="I173" s="727"/>
      <c r="J173" s="727"/>
      <c r="K173" s="727"/>
      <c r="L173" s="727"/>
      <c r="M173" s="727"/>
      <c r="N173" s="727"/>
      <c r="O173" s="727"/>
      <c r="P173" s="727"/>
      <c r="Q173" s="727"/>
      <c r="R173" s="727"/>
      <c r="S173" s="727"/>
      <c r="T173" s="718"/>
      <c r="U173" s="718"/>
      <c r="V173" s="718"/>
      <c r="W173" s="718"/>
      <c r="X173" s="718"/>
      <c r="Y173" s="718"/>
      <c r="Z173" s="718"/>
      <c r="AA173" s="718"/>
      <c r="AB173" s="718"/>
      <c r="AC173" s="718"/>
      <c r="AD173" s="718"/>
      <c r="AE173" s="718"/>
      <c r="AF173" s="718"/>
      <c r="AG173" s="718"/>
      <c r="AH173" s="718"/>
      <c r="AI173" s="718"/>
      <c r="AJ173" s="718"/>
      <c r="AK173" s="718"/>
      <c r="AL173" s="718"/>
      <c r="AM173" s="718"/>
      <c r="AN173" s="718"/>
      <c r="AO173" s="718"/>
      <c r="AP173" s="718"/>
      <c r="AQ173" s="718"/>
      <c r="AR173" s="718"/>
      <c r="AS173" s="718"/>
      <c r="AT173" s="718"/>
      <c r="AU173" s="718"/>
      <c r="AV173" s="718"/>
      <c r="AW173" s="718"/>
      <c r="AX173" s="718"/>
      <c r="AY173" s="718"/>
      <c r="AZ173" s="718"/>
      <c r="BA173" s="718"/>
      <c r="BB173" s="718"/>
      <c r="BC173" s="718"/>
      <c r="BD173" s="718"/>
      <c r="BE173" s="718"/>
      <c r="BF173" s="719"/>
      <c r="BG173" s="82"/>
    </row>
    <row r="174" spans="3:63" ht="68.400000000000006" customHeight="1" x14ac:dyDescent="0.25">
      <c r="C174" s="1"/>
      <c r="D174" s="437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9"/>
      <c r="BG174" s="1"/>
    </row>
    <row r="175" spans="3:63" s="158" customFormat="1" ht="25.5" hidden="1" customHeight="1" x14ac:dyDescent="0.25">
      <c r="C175" s="1"/>
      <c r="D175" s="735" t="s">
        <v>113</v>
      </c>
      <c r="E175" s="736"/>
      <c r="F175" s="736"/>
      <c r="G175" s="736"/>
      <c r="H175" s="736"/>
      <c r="I175" s="736"/>
      <c r="J175" s="736"/>
      <c r="K175" s="736"/>
      <c r="L175" s="736"/>
      <c r="M175" s="736"/>
      <c r="N175" s="736"/>
      <c r="O175" s="736"/>
      <c r="P175" s="736"/>
      <c r="Q175" s="736"/>
      <c r="R175" s="736"/>
      <c r="S175" s="736"/>
      <c r="T175" s="736"/>
      <c r="U175" s="736"/>
      <c r="V175" s="736"/>
      <c r="W175" s="736"/>
      <c r="X175" s="736"/>
      <c r="Y175" s="736"/>
      <c r="Z175" s="736"/>
      <c r="AA175" s="736"/>
      <c r="AB175" s="736"/>
      <c r="AC175" s="736"/>
      <c r="AD175" s="736"/>
      <c r="AE175" s="736"/>
      <c r="AF175" s="736"/>
      <c r="AG175" s="736"/>
      <c r="AH175" s="736"/>
      <c r="AI175" s="736"/>
      <c r="AJ175" s="736"/>
      <c r="AK175" s="736"/>
      <c r="AL175" s="736"/>
      <c r="AM175" s="736"/>
      <c r="AN175" s="736"/>
      <c r="AO175" s="736"/>
      <c r="AP175" s="736"/>
      <c r="AQ175" s="736"/>
      <c r="AR175" s="736"/>
      <c r="AS175" s="736"/>
      <c r="AT175" s="736"/>
      <c r="AU175" s="736"/>
      <c r="AV175" s="736"/>
      <c r="AW175" s="736"/>
      <c r="AX175" s="736"/>
      <c r="AY175" s="736"/>
      <c r="AZ175" s="736"/>
      <c r="BA175" s="736"/>
      <c r="BB175" s="736"/>
      <c r="BC175" s="736"/>
      <c r="BD175" s="736"/>
      <c r="BE175" s="736"/>
      <c r="BF175" s="737"/>
      <c r="BG175" s="1"/>
      <c r="BH175" s="13"/>
      <c r="BI175" s="13"/>
    </row>
    <row r="176" spans="3:63" ht="51" customHeight="1" x14ac:dyDescent="0.3">
      <c r="C176" s="81"/>
      <c r="D176" s="717" t="s">
        <v>360</v>
      </c>
      <c r="E176" s="718"/>
      <c r="F176" s="718"/>
      <c r="G176" s="718"/>
      <c r="H176" s="718"/>
      <c r="I176" s="718"/>
      <c r="J176" s="718"/>
      <c r="K176" s="718"/>
      <c r="L176" s="718"/>
      <c r="M176" s="718"/>
      <c r="N176" s="718"/>
      <c r="O176" s="718"/>
      <c r="P176" s="718"/>
      <c r="Q176" s="718"/>
      <c r="R176" s="718"/>
      <c r="S176" s="718"/>
      <c r="T176" s="718"/>
      <c r="U176" s="718"/>
      <c r="V176" s="718"/>
      <c r="W176" s="718"/>
      <c r="X176" s="718"/>
      <c r="Y176" s="718"/>
      <c r="Z176" s="718"/>
      <c r="AA176" s="718"/>
      <c r="AB176" s="718"/>
      <c r="AC176" s="718"/>
      <c r="AD176" s="718"/>
      <c r="AE176" s="718"/>
      <c r="AF176" s="718"/>
      <c r="AG176" s="718"/>
      <c r="AH176" s="718"/>
      <c r="AI176" s="718"/>
      <c r="AJ176" s="718"/>
      <c r="AK176" s="718"/>
      <c r="AL176" s="718"/>
      <c r="AM176" s="718"/>
      <c r="AN176" s="718"/>
      <c r="AO176" s="718"/>
      <c r="AP176" s="718"/>
      <c r="AQ176" s="718"/>
      <c r="AR176" s="718"/>
      <c r="AS176" s="718"/>
      <c r="AT176" s="718"/>
      <c r="AU176" s="718"/>
      <c r="AV176" s="718"/>
      <c r="AW176" s="718"/>
      <c r="AX176" s="718"/>
      <c r="AY176" s="718"/>
      <c r="AZ176" s="718"/>
      <c r="BA176" s="718"/>
      <c r="BB176" s="718"/>
      <c r="BC176" s="718"/>
      <c r="BD176" s="718"/>
      <c r="BE176" s="718"/>
      <c r="BF176" s="719"/>
      <c r="BG176" s="82"/>
    </row>
    <row r="177" spans="3:62" ht="66.599999999999994" customHeight="1" x14ac:dyDescent="0.25">
      <c r="C177" s="1"/>
      <c r="D177" s="720" t="s">
        <v>412</v>
      </c>
      <c r="E177" s="721"/>
      <c r="F177" s="721"/>
      <c r="G177" s="721"/>
      <c r="H177" s="721"/>
      <c r="I177" s="721"/>
      <c r="J177" s="721"/>
      <c r="K177" s="721"/>
      <c r="L177" s="721"/>
      <c r="M177" s="721"/>
      <c r="N177" s="721"/>
      <c r="O177" s="721"/>
      <c r="P177" s="721"/>
      <c r="Q177" s="721"/>
      <c r="R177" s="721"/>
      <c r="S177" s="721"/>
      <c r="T177" s="721"/>
      <c r="U177" s="721"/>
      <c r="V177" s="721"/>
      <c r="W177" s="721"/>
      <c r="X177" s="721"/>
      <c r="Y177" s="721"/>
      <c r="Z177" s="721"/>
      <c r="AA177" s="721"/>
      <c r="AB177" s="721"/>
      <c r="AC177" s="721"/>
      <c r="AD177" s="721"/>
      <c r="AE177" s="721"/>
      <c r="AF177" s="721"/>
      <c r="AG177" s="721"/>
      <c r="AH177" s="721"/>
      <c r="AI177" s="721"/>
      <c r="AJ177" s="721"/>
      <c r="AK177" s="721"/>
      <c r="AL177" s="721"/>
      <c r="AM177" s="721"/>
      <c r="AN177" s="721"/>
      <c r="AO177" s="721"/>
      <c r="AP177" s="721"/>
      <c r="AQ177" s="721"/>
      <c r="AR177" s="721"/>
      <c r="AS177" s="721"/>
      <c r="AT177" s="721"/>
      <c r="AU177" s="721"/>
      <c r="AV177" s="721"/>
      <c r="AW177" s="721"/>
      <c r="AX177" s="721"/>
      <c r="AY177" s="721"/>
      <c r="AZ177" s="721"/>
      <c r="BA177" s="721"/>
      <c r="BB177" s="721"/>
      <c r="BC177" s="721"/>
      <c r="BD177" s="721"/>
      <c r="BE177" s="721"/>
      <c r="BF177" s="722"/>
      <c r="BG177" s="1"/>
    </row>
    <row r="178" spans="3:62" s="2" customFormat="1" ht="27.75" customHeight="1" x14ac:dyDescent="0.3">
      <c r="C178" s="99"/>
      <c r="D178" s="440" t="s">
        <v>355</v>
      </c>
      <c r="E178" s="441"/>
      <c r="F178" s="441"/>
      <c r="G178" s="441"/>
      <c r="H178" s="441"/>
      <c r="I178" s="441"/>
      <c r="J178" s="441"/>
      <c r="K178" s="441"/>
      <c r="L178" s="441"/>
      <c r="M178" s="441"/>
      <c r="N178" s="441"/>
      <c r="O178" s="441"/>
      <c r="P178" s="441"/>
      <c r="Q178" s="441"/>
      <c r="R178" s="441"/>
      <c r="S178" s="441"/>
      <c r="T178" s="441"/>
      <c r="U178" s="441"/>
      <c r="V178" s="441"/>
      <c r="W178" s="441"/>
      <c r="X178" s="441"/>
      <c r="Y178" s="441"/>
      <c r="Z178" s="441"/>
      <c r="AA178" s="441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441"/>
      <c r="BB178" s="441"/>
      <c r="BC178" s="441"/>
      <c r="BD178" s="441"/>
      <c r="BE178" s="441"/>
      <c r="BF178" s="441"/>
      <c r="BH178" s="6"/>
      <c r="BI178" s="6"/>
      <c r="BJ178" s="14"/>
    </row>
    <row r="179" spans="3:62" s="2" customFormat="1" ht="13.5" customHeight="1" x14ac:dyDescent="0.3">
      <c r="C179" s="99"/>
      <c r="D179" s="131" t="s">
        <v>354</v>
      </c>
      <c r="BH179" s="6"/>
      <c r="BI179" s="6"/>
      <c r="BJ179" s="14"/>
    </row>
    <row r="180" spans="3:62" s="158" customFormat="1" ht="59.25" customHeight="1" x14ac:dyDescent="0.25">
      <c r="C180" s="1"/>
      <c r="D180" s="442" t="s">
        <v>359</v>
      </c>
      <c r="E180" s="443"/>
      <c r="F180" s="443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4"/>
      <c r="AF180" s="444"/>
      <c r="AG180" s="444"/>
      <c r="AH180" s="444"/>
      <c r="AI180" s="444"/>
      <c r="AJ180" s="444"/>
      <c r="AK180" s="444"/>
      <c r="AL180" s="444"/>
      <c r="AM180" s="444"/>
      <c r="AN180" s="444"/>
      <c r="AO180" s="444"/>
      <c r="AP180" s="444"/>
      <c r="AQ180" s="444"/>
      <c r="AR180" s="444"/>
      <c r="AS180" s="444"/>
      <c r="AT180" s="444"/>
      <c r="AU180" s="444"/>
      <c r="AV180" s="444"/>
      <c r="AW180" s="444"/>
      <c r="AX180" s="444"/>
      <c r="AY180" s="444"/>
      <c r="AZ180" s="444"/>
      <c r="BA180" s="444"/>
      <c r="BB180" s="444"/>
      <c r="BC180" s="444"/>
      <c r="BD180" s="444"/>
      <c r="BE180" s="444"/>
      <c r="BF180" s="445"/>
      <c r="BG180" s="1"/>
      <c r="BH180" s="13"/>
      <c r="BI180" s="13"/>
      <c r="BJ180" s="14"/>
    </row>
    <row r="181" spans="3:62" ht="66.599999999999994" customHeight="1" x14ac:dyDescent="0.25">
      <c r="C181" s="1"/>
      <c r="D181" s="437"/>
      <c r="E181" s="438"/>
      <c r="F181" s="438"/>
      <c r="G181" s="438"/>
      <c r="H181" s="438"/>
      <c r="I181" s="438"/>
      <c r="J181" s="438"/>
      <c r="K181" s="438"/>
      <c r="L181" s="438"/>
      <c r="M181" s="438"/>
      <c r="N181" s="438"/>
      <c r="O181" s="438"/>
      <c r="P181" s="438"/>
      <c r="Q181" s="438"/>
      <c r="R181" s="438"/>
      <c r="S181" s="438"/>
      <c r="T181" s="438"/>
      <c r="U181" s="438"/>
      <c r="V181" s="438"/>
      <c r="W181" s="438"/>
      <c r="X181" s="438"/>
      <c r="Y181" s="438"/>
      <c r="Z181" s="438"/>
      <c r="AA181" s="438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38"/>
      <c r="BB181" s="438"/>
      <c r="BC181" s="438"/>
      <c r="BD181" s="438"/>
      <c r="BE181" s="438"/>
      <c r="BF181" s="439"/>
      <c r="BG181" s="1"/>
    </row>
    <row r="182" spans="3:62" s="2" customFormat="1" ht="35.25" customHeight="1" x14ac:dyDescent="0.5">
      <c r="C182" s="99"/>
      <c r="D182" s="109" t="s">
        <v>88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H182" s="6"/>
      <c r="BI182" s="6"/>
    </row>
    <row r="183" spans="3:62" ht="15.75" customHeight="1" x14ac:dyDescent="0.25">
      <c r="C183" s="190"/>
      <c r="D183" s="826" t="s">
        <v>30</v>
      </c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  <c r="BG183" s="1"/>
    </row>
    <row r="184" spans="3:62" ht="43.8" customHeight="1" x14ac:dyDescent="0.25">
      <c r="C184" s="190"/>
      <c r="D184" s="391" t="s">
        <v>68</v>
      </c>
      <c r="E184" s="391"/>
      <c r="F184" s="390" t="s">
        <v>86</v>
      </c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  <c r="BG184" s="1"/>
    </row>
    <row r="185" spans="3:62" ht="40.799999999999997" customHeight="1" x14ac:dyDescent="0.25">
      <c r="C185" s="190"/>
      <c r="D185" s="391" t="s">
        <v>69</v>
      </c>
      <c r="E185" s="391"/>
      <c r="F185" s="390" t="s">
        <v>70</v>
      </c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  <c r="BG185" s="1"/>
    </row>
    <row r="186" spans="3:62" ht="72.75" customHeight="1" x14ac:dyDescent="0.25">
      <c r="C186" s="190"/>
      <c r="D186" s="391" t="s">
        <v>71</v>
      </c>
      <c r="E186" s="391"/>
      <c r="F186" s="390" t="s">
        <v>357</v>
      </c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  <c r="BG186" s="1"/>
    </row>
    <row r="187" spans="3:62" ht="30.75" customHeight="1" x14ac:dyDescent="0.25">
      <c r="C187" s="190"/>
      <c r="D187" s="391" t="s">
        <v>72</v>
      </c>
      <c r="E187" s="391"/>
      <c r="F187" s="390" t="s">
        <v>237</v>
      </c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  <c r="BG187" s="1"/>
    </row>
    <row r="188" spans="3:62" ht="46.5" customHeight="1" x14ac:dyDescent="0.25">
      <c r="C188" s="190"/>
      <c r="D188" s="391" t="s">
        <v>235</v>
      </c>
      <c r="E188" s="391"/>
      <c r="F188" s="390" t="s">
        <v>236</v>
      </c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  <c r="BG188" s="1"/>
    </row>
    <row r="189" spans="3:62" ht="153.6" customHeight="1" x14ac:dyDescent="0.25">
      <c r="C189" s="190"/>
      <c r="D189" s="391" t="s">
        <v>73</v>
      </c>
      <c r="E189" s="391"/>
      <c r="F189" s="390" t="s">
        <v>74</v>
      </c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  <c r="BG189" s="1"/>
    </row>
    <row r="190" spans="3:62" ht="33.75" customHeight="1" x14ac:dyDescent="0.25">
      <c r="C190" s="190"/>
      <c r="D190" s="391" t="s">
        <v>75</v>
      </c>
      <c r="E190" s="391"/>
      <c r="F190" s="390" t="s">
        <v>76</v>
      </c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  <c r="BG190" s="1"/>
    </row>
    <row r="191" spans="3:62" ht="32.25" customHeight="1" x14ac:dyDescent="0.25">
      <c r="C191" s="190"/>
      <c r="D191" s="391" t="s">
        <v>77</v>
      </c>
      <c r="E191" s="391"/>
      <c r="F191" s="390" t="s">
        <v>78</v>
      </c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  <c r="BG191" s="1"/>
    </row>
    <row r="192" spans="3:62" ht="32.25" customHeight="1" x14ac:dyDescent="0.25">
      <c r="C192" s="190"/>
      <c r="D192" s="391" t="s">
        <v>79</v>
      </c>
      <c r="E192" s="391"/>
      <c r="F192" s="390" t="s">
        <v>80</v>
      </c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  <c r="BG192" s="1"/>
    </row>
    <row r="193" spans="3:62" ht="61.5" customHeight="1" x14ac:dyDescent="0.25">
      <c r="C193" s="190"/>
      <c r="D193" s="391" t="s">
        <v>81</v>
      </c>
      <c r="E193" s="391"/>
      <c r="F193" s="390" t="s">
        <v>82</v>
      </c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  <c r="BG193" s="1"/>
    </row>
    <row r="194" spans="3:62" ht="30.75" customHeight="1" x14ac:dyDescent="0.25">
      <c r="C194" s="190"/>
      <c r="D194" s="391" t="s">
        <v>83</v>
      </c>
      <c r="E194" s="391"/>
      <c r="F194" s="390" t="s">
        <v>84</v>
      </c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  <c r="BG194" s="1"/>
    </row>
    <row r="195" spans="3:62" ht="30" customHeight="1" x14ac:dyDescent="0.25">
      <c r="C195" s="190"/>
      <c r="D195" s="825" t="s">
        <v>85</v>
      </c>
      <c r="E195" s="825"/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  <c r="AH195" s="825"/>
      <c r="AI195" s="825"/>
      <c r="AJ195" s="825"/>
      <c r="AK195" s="825"/>
      <c r="AL195" s="825"/>
      <c r="AM195" s="825"/>
      <c r="AN195" s="825"/>
      <c r="AO195" s="825"/>
      <c r="AP195" s="825"/>
      <c r="AQ195" s="825"/>
      <c r="AR195" s="825"/>
      <c r="AS195" s="825"/>
      <c r="AT195" s="825"/>
      <c r="AU195" s="825"/>
      <c r="AV195" s="825"/>
      <c r="AW195" s="825"/>
      <c r="AX195" s="825"/>
      <c r="AY195" s="825"/>
      <c r="AZ195" s="825"/>
      <c r="BA195" s="825"/>
      <c r="BB195" s="825"/>
      <c r="BC195" s="825"/>
      <c r="BD195" s="825"/>
      <c r="BE195" s="825"/>
      <c r="BF195" s="825"/>
      <c r="BG195" s="1"/>
    </row>
    <row r="196" spans="3:62" s="70" customFormat="1" ht="35.25" hidden="1" customHeight="1" x14ac:dyDescent="0.3">
      <c r="C196" s="127"/>
      <c r="D196" s="128" t="s">
        <v>130</v>
      </c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H196" s="68"/>
      <c r="BI196" s="69"/>
    </row>
    <row r="197" spans="3:62" s="70" customFormat="1" ht="11.25" hidden="1" customHeight="1" x14ac:dyDescent="0.25">
      <c r="C197" s="127"/>
      <c r="D197" s="833" t="s">
        <v>131</v>
      </c>
      <c r="E197" s="834"/>
      <c r="F197" s="834"/>
      <c r="G197" s="834"/>
      <c r="H197" s="834"/>
      <c r="I197" s="834"/>
      <c r="J197" s="834"/>
      <c r="K197" s="834"/>
      <c r="L197" s="834"/>
      <c r="M197" s="834"/>
      <c r="N197" s="834"/>
      <c r="O197" s="834"/>
      <c r="P197" s="834"/>
      <c r="Q197" s="834"/>
      <c r="R197" s="834"/>
      <c r="S197" s="834"/>
      <c r="T197" s="834"/>
      <c r="U197" s="834"/>
      <c r="V197" s="834"/>
      <c r="W197" s="834"/>
      <c r="X197" s="834"/>
      <c r="Y197" s="834"/>
      <c r="Z197" s="834"/>
      <c r="AA197" s="834"/>
      <c r="AB197" s="834"/>
      <c r="AC197" s="834"/>
      <c r="AD197" s="834"/>
      <c r="AE197" s="834"/>
      <c r="AF197" s="834"/>
      <c r="AG197" s="834"/>
      <c r="AH197" s="834"/>
      <c r="AI197" s="834"/>
      <c r="AJ197" s="834"/>
      <c r="AK197" s="834"/>
      <c r="AL197" s="834"/>
      <c r="AM197" s="834"/>
      <c r="AN197" s="834"/>
      <c r="AO197" s="834"/>
      <c r="AP197" s="834"/>
      <c r="AQ197" s="834"/>
      <c r="AR197" s="834"/>
      <c r="AS197" s="834"/>
      <c r="AT197" s="834"/>
      <c r="AU197" s="834"/>
      <c r="AV197" s="834"/>
      <c r="AW197" s="834"/>
      <c r="AX197" s="834"/>
      <c r="AY197" s="834"/>
      <c r="AZ197" s="834"/>
      <c r="BA197" s="834"/>
      <c r="BB197" s="834"/>
      <c r="BC197" s="834"/>
      <c r="BD197" s="834"/>
      <c r="BE197" s="834"/>
      <c r="BF197" s="834"/>
      <c r="BG197" s="129"/>
      <c r="BH197" s="71"/>
      <c r="BI197" s="71"/>
      <c r="BJ197" s="71"/>
    </row>
    <row r="198" spans="3:62" s="3" customFormat="1" ht="17.25" hidden="1" customHeight="1" x14ac:dyDescent="0.25">
      <c r="C198" s="191"/>
      <c r="D198" s="389" t="s">
        <v>133</v>
      </c>
      <c r="E198" s="389"/>
      <c r="F198" s="389"/>
      <c r="G198" s="389"/>
      <c r="H198" s="389"/>
      <c r="I198" s="389"/>
      <c r="J198" s="389"/>
      <c r="K198" s="389"/>
      <c r="L198" s="389"/>
      <c r="M198" s="389"/>
      <c r="N198" s="389"/>
      <c r="O198" s="389"/>
      <c r="P198" s="389"/>
      <c r="Q198" s="389"/>
      <c r="R198" s="389"/>
      <c r="S198" s="389"/>
      <c r="T198" s="389"/>
      <c r="U198" s="389"/>
      <c r="V198" s="389"/>
      <c r="W198" s="389"/>
      <c r="X198" s="389"/>
      <c r="Y198" s="389"/>
      <c r="Z198" s="389"/>
      <c r="AA198" s="389"/>
      <c r="AB198" s="389"/>
      <c r="AC198" s="389"/>
      <c r="AD198" s="389"/>
      <c r="AE198" s="389"/>
      <c r="AF198" s="389"/>
      <c r="AG198" s="389"/>
      <c r="AH198" s="389"/>
      <c r="AI198" s="389"/>
      <c r="AJ198" s="389"/>
      <c r="AK198" s="389"/>
      <c r="AL198" s="389"/>
      <c r="AM198" s="389"/>
      <c r="AN198" s="389"/>
      <c r="AO198" s="389"/>
      <c r="AP198" s="389"/>
      <c r="AQ198" s="389"/>
      <c r="AR198" s="389"/>
      <c r="AS198" s="389"/>
      <c r="AT198" s="38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H198" s="7"/>
      <c r="BI198" s="7"/>
    </row>
    <row r="199" spans="3:62" s="3" customFormat="1" ht="16.5" hidden="1" customHeight="1" x14ac:dyDescent="0.25">
      <c r="C199" s="191"/>
      <c r="D199" s="192"/>
      <c r="E199" s="192"/>
      <c r="F199" s="394" t="s">
        <v>132</v>
      </c>
      <c r="G199" s="395"/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  <c r="AZ199" s="395"/>
      <c r="BA199" s="395"/>
      <c r="BB199" s="395"/>
      <c r="BC199" s="395"/>
      <c r="BD199" s="395"/>
      <c r="BE199" s="395"/>
      <c r="BF199" s="395"/>
      <c r="BH199" s="7"/>
      <c r="BI199" s="7"/>
    </row>
    <row r="200" spans="3:62" s="3" customFormat="1" ht="17.25" hidden="1" customHeight="1" x14ac:dyDescent="0.25">
      <c r="C200" s="191"/>
      <c r="D200" s="389" t="s">
        <v>134</v>
      </c>
      <c r="E200" s="389"/>
      <c r="F200" s="389"/>
      <c r="G200" s="389"/>
      <c r="H200" s="389"/>
      <c r="I200" s="389"/>
      <c r="J200" s="389"/>
      <c r="K200" s="389"/>
      <c r="L200" s="389"/>
      <c r="M200" s="389"/>
      <c r="N200" s="389"/>
      <c r="O200" s="389"/>
      <c r="P200" s="389"/>
      <c r="Q200" s="389"/>
      <c r="R200" s="389"/>
      <c r="S200" s="389"/>
      <c r="T200" s="389"/>
      <c r="U200" s="389"/>
      <c r="V200" s="389"/>
      <c r="W200" s="389"/>
      <c r="X200" s="389"/>
      <c r="Y200" s="389"/>
      <c r="Z200" s="389"/>
      <c r="AA200" s="389"/>
      <c r="AB200" s="389"/>
      <c r="AC200" s="389"/>
      <c r="AD200" s="389"/>
      <c r="AE200" s="389"/>
      <c r="AF200" s="389"/>
      <c r="AG200" s="389"/>
      <c r="AH200" s="389"/>
      <c r="AI200" s="389"/>
      <c r="AJ200" s="389"/>
      <c r="AK200" s="389"/>
      <c r="AL200" s="389"/>
      <c r="AM200" s="389"/>
      <c r="AN200" s="389"/>
      <c r="AO200" s="389"/>
      <c r="AP200" s="389"/>
      <c r="AQ200" s="389"/>
      <c r="AR200" s="389"/>
      <c r="AS200" s="389"/>
      <c r="AT200" s="389"/>
      <c r="AU200" s="389"/>
      <c r="AV200" s="389"/>
      <c r="AW200" s="389"/>
      <c r="AX200" s="389"/>
      <c r="AY200" s="389"/>
      <c r="AZ200" s="389"/>
      <c r="BA200" s="389"/>
      <c r="BB200" s="389"/>
      <c r="BC200" s="389"/>
      <c r="BD200" s="389"/>
      <c r="BE200" s="389"/>
      <c r="BF200" s="389"/>
      <c r="BH200" s="7"/>
      <c r="BI200" s="7"/>
    </row>
    <row r="201" spans="3:62" s="3" customFormat="1" ht="39" hidden="1" customHeight="1" x14ac:dyDescent="0.25">
      <c r="C201" s="191"/>
      <c r="D201" s="192"/>
      <c r="E201" s="192"/>
      <c r="F201" s="396" t="s">
        <v>135</v>
      </c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  <c r="BH201" s="7"/>
      <c r="BI201" s="7"/>
    </row>
    <row r="202" spans="3:62" s="3" customFormat="1" ht="19.5" hidden="1" customHeight="1" x14ac:dyDescent="0.25">
      <c r="C202" s="191"/>
      <c r="D202" s="115" t="s">
        <v>216</v>
      </c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H202" s="7"/>
      <c r="BI202" s="7"/>
    </row>
    <row r="203" spans="3:62" s="3" customFormat="1" ht="18.75" hidden="1" customHeight="1" x14ac:dyDescent="0.25">
      <c r="C203" s="191"/>
      <c r="D203" s="804" t="s">
        <v>5</v>
      </c>
      <c r="E203" s="805"/>
      <c r="F203" s="805"/>
      <c r="G203" s="805"/>
      <c r="H203" s="805"/>
      <c r="I203" s="805"/>
      <c r="J203" s="805"/>
      <c r="K203" s="805"/>
      <c r="L203" s="805"/>
      <c r="M203" s="805"/>
      <c r="N203" s="805"/>
      <c r="O203" s="805"/>
      <c r="P203" s="805"/>
      <c r="Q203" s="805"/>
      <c r="R203" s="804" t="str">
        <f>IF(AND(OR(X31="Fyzická osoba",X31="Fyzická podnikající osoba"),ISTEXT(X33)),X33,IF(AND(OR(X31="Fyzická osoba",X31="Fyzická podnikající osoba"),ISNONTEXT(X33)),"Doplňte Jméno a příjmení v kapitole 1. Identifikace žadatele",""))</f>
        <v/>
      </c>
      <c r="S203" s="805"/>
      <c r="T203" s="805"/>
      <c r="U203" s="805"/>
      <c r="V203" s="805"/>
      <c r="W203" s="805"/>
      <c r="X203" s="805"/>
      <c r="Y203" s="805"/>
      <c r="Z203" s="805"/>
      <c r="AA203" s="805"/>
      <c r="AB203" s="805"/>
      <c r="AC203" s="805"/>
      <c r="AD203" s="805"/>
      <c r="AE203" s="805"/>
      <c r="AF203" s="805"/>
      <c r="AG203" s="805"/>
      <c r="AH203" s="805"/>
      <c r="AI203" s="805"/>
      <c r="AJ203" s="805"/>
      <c r="AK203" s="805"/>
      <c r="AL203" s="805"/>
      <c r="AM203" s="805"/>
      <c r="AN203" s="805"/>
      <c r="AO203" s="805"/>
      <c r="AP203" s="805"/>
      <c r="AQ203" s="805"/>
      <c r="AR203" s="805"/>
      <c r="AS203" s="805"/>
      <c r="AT203" s="805"/>
      <c r="AU203" s="805"/>
      <c r="AV203" s="805"/>
      <c r="AW203" s="805"/>
      <c r="AX203" s="805"/>
      <c r="AY203" s="805"/>
      <c r="AZ203" s="805"/>
      <c r="BA203" s="805"/>
      <c r="BB203" s="805"/>
      <c r="BC203" s="805"/>
      <c r="BD203" s="805"/>
      <c r="BE203" s="805"/>
      <c r="BF203" s="806"/>
      <c r="BH203" s="7" t="s">
        <v>219</v>
      </c>
      <c r="BI203" s="7" t="s">
        <v>220</v>
      </c>
    </row>
    <row r="204" spans="3:62" s="3" customFormat="1" ht="18.75" hidden="1" customHeight="1" x14ac:dyDescent="0.25">
      <c r="C204" s="191"/>
      <c r="D204" s="804" t="s">
        <v>217</v>
      </c>
      <c r="E204" s="805"/>
      <c r="F204" s="805"/>
      <c r="G204" s="805"/>
      <c r="H204" s="805"/>
      <c r="I204" s="805"/>
      <c r="J204" s="805"/>
      <c r="K204" s="805"/>
      <c r="L204" s="805"/>
      <c r="M204" s="805"/>
      <c r="N204" s="805"/>
      <c r="O204" s="805"/>
      <c r="P204" s="805"/>
      <c r="Q204" s="805"/>
      <c r="R204" s="804" t="str">
        <f>IF(AND(OR(X31="Fyzická osoba",X31="Fyzická podnikající osoba"),BH41&lt;&gt;" ,  "),BH41,IF(AND(OR(X31="Fyzická osoba",X31="Fyzická podnikající osoba"),BH41=" ,  "),"Doplňte Adresu trvalého bydliště v kapitole 1. Identifikace žadatele",""))</f>
        <v/>
      </c>
      <c r="S204" s="805"/>
      <c r="T204" s="805"/>
      <c r="U204" s="805"/>
      <c r="V204" s="805"/>
      <c r="W204" s="805"/>
      <c r="X204" s="805"/>
      <c r="Y204" s="805"/>
      <c r="Z204" s="805"/>
      <c r="AA204" s="805"/>
      <c r="AB204" s="805"/>
      <c r="AC204" s="805"/>
      <c r="AD204" s="805"/>
      <c r="AE204" s="805"/>
      <c r="AF204" s="805"/>
      <c r="AG204" s="805"/>
      <c r="AH204" s="805"/>
      <c r="AI204" s="805"/>
      <c r="AJ204" s="805"/>
      <c r="AK204" s="805"/>
      <c r="AL204" s="805"/>
      <c r="AM204" s="805"/>
      <c r="AN204" s="805"/>
      <c r="AO204" s="805"/>
      <c r="AP204" s="805"/>
      <c r="AQ204" s="805"/>
      <c r="AR204" s="805"/>
      <c r="AS204" s="805"/>
      <c r="AT204" s="805"/>
      <c r="AU204" s="805"/>
      <c r="AV204" s="805"/>
      <c r="AW204" s="805"/>
      <c r="AX204" s="805"/>
      <c r="AY204" s="805"/>
      <c r="AZ204" s="805"/>
      <c r="BA204" s="805"/>
      <c r="BB204" s="805"/>
      <c r="BC204" s="805"/>
      <c r="BD204" s="805"/>
      <c r="BE204" s="805"/>
      <c r="BF204" s="806"/>
      <c r="BH204" s="7" t="s">
        <v>219</v>
      </c>
      <c r="BI204" s="7"/>
    </row>
    <row r="205" spans="3:62" s="3" customFormat="1" ht="18" hidden="1" customHeight="1" x14ac:dyDescent="0.25">
      <c r="C205" s="191"/>
      <c r="D205" s="804" t="s">
        <v>94</v>
      </c>
      <c r="E205" s="805"/>
      <c r="F205" s="805"/>
      <c r="G205" s="805"/>
      <c r="H205" s="805"/>
      <c r="I205" s="805"/>
      <c r="J205" s="805"/>
      <c r="K205" s="805"/>
      <c r="L205" s="805"/>
      <c r="M205" s="805"/>
      <c r="N205" s="805"/>
      <c r="O205" s="805"/>
      <c r="P205" s="805"/>
      <c r="Q205" s="805"/>
      <c r="R205" s="804" t="str">
        <f>IF(AND(OR(X31="Fyzická osoba",X31="Fyzická podnikající osoba"),ISTEXT(#REF!)),#REF!,IF(AND(OR(X31="Fyzická osoba",X31="Fyzická podnikající osoba"),ISNONTEXT(#REF!)),"Doplňte Datum narození v kapitole 1. Identifikace žadatele",""))</f>
        <v/>
      </c>
      <c r="S205" s="805"/>
      <c r="T205" s="805"/>
      <c r="U205" s="805"/>
      <c r="V205" s="805"/>
      <c r="W205" s="805"/>
      <c r="X205" s="805"/>
      <c r="Y205" s="805"/>
      <c r="Z205" s="805"/>
      <c r="AA205" s="805"/>
      <c r="AB205" s="805"/>
      <c r="AC205" s="805"/>
      <c r="AD205" s="805"/>
      <c r="AE205" s="805"/>
      <c r="AF205" s="805"/>
      <c r="AG205" s="805"/>
      <c r="AH205" s="805"/>
      <c r="AI205" s="805"/>
      <c r="AJ205" s="805"/>
      <c r="AK205" s="805"/>
      <c r="AL205" s="805"/>
      <c r="AM205" s="805"/>
      <c r="AN205" s="805"/>
      <c r="AO205" s="805"/>
      <c r="AP205" s="805"/>
      <c r="AQ205" s="805"/>
      <c r="AR205" s="805"/>
      <c r="AS205" s="805"/>
      <c r="AT205" s="805"/>
      <c r="AU205" s="805"/>
      <c r="AV205" s="805"/>
      <c r="AW205" s="805"/>
      <c r="AX205" s="805"/>
      <c r="AY205" s="805"/>
      <c r="AZ205" s="805"/>
      <c r="BA205" s="805"/>
      <c r="BB205" s="805"/>
      <c r="BC205" s="805"/>
      <c r="BD205" s="805"/>
      <c r="BE205" s="805"/>
      <c r="BF205" s="806"/>
      <c r="BH205" s="7" t="s">
        <v>219</v>
      </c>
      <c r="BI205" s="7"/>
    </row>
    <row r="206" spans="3:62" s="3" customFormat="1" ht="10.5" hidden="1" customHeight="1" x14ac:dyDescent="0.25">
      <c r="C206" s="191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H206" s="7"/>
      <c r="BI206" s="7"/>
    </row>
    <row r="207" spans="3:62" s="3" customFormat="1" ht="25.5" hidden="1" customHeight="1" x14ac:dyDescent="0.25">
      <c r="C207" s="191"/>
      <c r="D207" s="827" t="s">
        <v>218</v>
      </c>
      <c r="E207" s="828"/>
      <c r="F207" s="828"/>
      <c r="G207" s="828"/>
      <c r="H207" s="828"/>
      <c r="I207" s="828"/>
      <c r="J207" s="828"/>
      <c r="K207" s="828"/>
      <c r="L207" s="828"/>
      <c r="M207" s="828"/>
      <c r="N207" s="828"/>
      <c r="O207" s="828"/>
      <c r="P207" s="828"/>
      <c r="Q207" s="829"/>
      <c r="R207" s="830">
        <v>43100</v>
      </c>
      <c r="S207" s="831"/>
      <c r="T207" s="831"/>
      <c r="U207" s="831"/>
      <c r="V207" s="831"/>
      <c r="W207" s="831"/>
      <c r="X207" s="831"/>
      <c r="Y207" s="831"/>
      <c r="Z207" s="831"/>
      <c r="AA207" s="831"/>
      <c r="AB207" s="831"/>
      <c r="AC207" s="831"/>
      <c r="AD207" s="831"/>
      <c r="AE207" s="831"/>
      <c r="AF207" s="831"/>
      <c r="AG207" s="831"/>
      <c r="AH207" s="831"/>
      <c r="AI207" s="831"/>
      <c r="AJ207" s="831"/>
      <c r="AK207" s="831"/>
      <c r="AL207" s="831"/>
      <c r="AM207" s="831"/>
      <c r="AN207" s="831"/>
      <c r="AO207" s="831"/>
      <c r="AP207" s="831"/>
      <c r="AQ207" s="831"/>
      <c r="AR207" s="831"/>
      <c r="AS207" s="831"/>
      <c r="AT207" s="831"/>
      <c r="AU207" s="831"/>
      <c r="AV207" s="831"/>
      <c r="AW207" s="831"/>
      <c r="AX207" s="831"/>
      <c r="AY207" s="831"/>
      <c r="AZ207" s="831"/>
      <c r="BA207" s="831"/>
      <c r="BB207" s="831"/>
      <c r="BC207" s="831"/>
      <c r="BD207" s="831"/>
      <c r="BE207" s="831"/>
      <c r="BF207" s="832"/>
      <c r="BH207" s="15" t="s">
        <v>234</v>
      </c>
      <c r="BI207" s="7"/>
    </row>
    <row r="208" spans="3:62" s="195" customFormat="1" ht="19.5" hidden="1" customHeight="1" x14ac:dyDescent="0.3">
      <c r="C208" s="194"/>
      <c r="D208" s="389" t="s">
        <v>221</v>
      </c>
      <c r="E208" s="389"/>
      <c r="F208" s="389"/>
      <c r="G208" s="389"/>
      <c r="H208" s="389"/>
      <c r="I208" s="389"/>
      <c r="J208" s="389"/>
      <c r="K208" s="389"/>
      <c r="L208" s="389"/>
      <c r="M208" s="389"/>
      <c r="N208" s="389"/>
      <c r="O208" s="389"/>
      <c r="P208" s="389"/>
      <c r="Q208" s="389"/>
      <c r="R208" s="389"/>
      <c r="S208" s="389"/>
      <c r="T208" s="389"/>
      <c r="U208" s="389"/>
      <c r="V208" s="389"/>
      <c r="W208" s="389"/>
      <c r="X208" s="389"/>
      <c r="Y208" s="389"/>
      <c r="Z208" s="389"/>
      <c r="AA208" s="389"/>
      <c r="AB208" s="389"/>
      <c r="AC208" s="389"/>
      <c r="AD208" s="389"/>
      <c r="AE208" s="389"/>
      <c r="AF208" s="389"/>
      <c r="AG208" s="389"/>
      <c r="AH208" s="389"/>
      <c r="AI208" s="389"/>
      <c r="AJ208" s="389"/>
      <c r="AK208" s="389"/>
      <c r="AL208" s="389"/>
      <c r="AM208" s="389"/>
      <c r="AN208" s="389"/>
      <c r="AO208" s="389"/>
      <c r="AP208" s="389"/>
      <c r="AQ208" s="389"/>
      <c r="AR208" s="389"/>
      <c r="AS208" s="389"/>
      <c r="AT208" s="389"/>
      <c r="AU208" s="389"/>
      <c r="AV208" s="389"/>
      <c r="AW208" s="389"/>
      <c r="AX208" s="389"/>
      <c r="AY208" s="389"/>
      <c r="AZ208" s="389"/>
      <c r="BA208" s="389"/>
      <c r="BB208" s="389"/>
      <c r="BC208" s="389"/>
      <c r="BD208" s="389"/>
      <c r="BE208" s="389"/>
      <c r="BF208" s="389"/>
      <c r="BH208" s="72"/>
      <c r="BI208" s="72"/>
    </row>
    <row r="209" spans="3:75" s="3" customFormat="1" ht="45" hidden="1" customHeight="1" x14ac:dyDescent="0.25">
      <c r="C209" s="191"/>
      <c r="D209" s="196"/>
      <c r="E209" s="196"/>
      <c r="F209" s="393" t="s">
        <v>222</v>
      </c>
      <c r="G209" s="393"/>
      <c r="H209" s="393"/>
      <c r="I209" s="393"/>
      <c r="J209" s="393"/>
      <c r="K209" s="393"/>
      <c r="L209" s="393"/>
      <c r="M209" s="393"/>
      <c r="N209" s="393"/>
      <c r="O209" s="393"/>
      <c r="P209" s="393"/>
      <c r="Q209" s="393"/>
      <c r="R209" s="393"/>
      <c r="S209" s="393"/>
      <c r="T209" s="393"/>
      <c r="U209" s="393"/>
      <c r="V209" s="393"/>
      <c r="W209" s="393"/>
      <c r="X209" s="393"/>
      <c r="Y209" s="393"/>
      <c r="Z209" s="393"/>
      <c r="AA209" s="393"/>
      <c r="AB209" s="393"/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393"/>
      <c r="AP209" s="393"/>
      <c r="AQ209" s="393"/>
      <c r="AR209" s="393"/>
      <c r="AS209" s="393"/>
      <c r="AT209" s="393"/>
      <c r="AU209" s="393"/>
      <c r="AV209" s="393"/>
      <c r="AW209" s="393"/>
      <c r="AX209" s="393"/>
      <c r="AY209" s="393"/>
      <c r="AZ209" s="393"/>
      <c r="BA209" s="393"/>
      <c r="BB209" s="393"/>
      <c r="BC209" s="393"/>
      <c r="BD209" s="393"/>
      <c r="BE209" s="393"/>
      <c r="BF209" s="393"/>
      <c r="BH209" s="7"/>
      <c r="BI209" s="7"/>
    </row>
    <row r="210" spans="3:75" s="3" customFormat="1" ht="19.5" hidden="1" customHeight="1" x14ac:dyDescent="0.25">
      <c r="C210" s="191"/>
      <c r="D210" s="389" t="s">
        <v>223</v>
      </c>
      <c r="E210" s="389"/>
      <c r="F210" s="389"/>
      <c r="G210" s="389"/>
      <c r="H210" s="389"/>
      <c r="I210" s="389"/>
      <c r="J210" s="389"/>
      <c r="K210" s="389"/>
      <c r="L210" s="389"/>
      <c r="M210" s="389"/>
      <c r="N210" s="389"/>
      <c r="O210" s="389"/>
      <c r="P210" s="389"/>
      <c r="Q210" s="389"/>
      <c r="R210" s="389"/>
      <c r="S210" s="389"/>
      <c r="T210" s="389"/>
      <c r="U210" s="389"/>
      <c r="V210" s="389"/>
      <c r="W210" s="389"/>
      <c r="X210" s="389"/>
      <c r="Y210" s="389"/>
      <c r="Z210" s="389"/>
      <c r="AA210" s="389"/>
      <c r="AB210" s="389"/>
      <c r="AC210" s="389"/>
      <c r="AD210" s="389"/>
      <c r="AE210" s="389"/>
      <c r="AF210" s="389"/>
      <c r="AG210" s="389"/>
      <c r="AH210" s="389"/>
      <c r="AI210" s="389"/>
      <c r="AJ210" s="389"/>
      <c r="AK210" s="389"/>
      <c r="AL210" s="389"/>
      <c r="AM210" s="389"/>
      <c r="AN210" s="389"/>
      <c r="AO210" s="389"/>
      <c r="AP210" s="389"/>
      <c r="AQ210" s="389"/>
      <c r="AR210" s="389"/>
      <c r="AS210" s="389"/>
      <c r="AT210" s="389"/>
      <c r="AU210" s="389"/>
      <c r="AV210" s="389"/>
      <c r="AW210" s="389"/>
      <c r="AX210" s="389"/>
      <c r="AY210" s="389"/>
      <c r="AZ210" s="389"/>
      <c r="BA210" s="389"/>
      <c r="BB210" s="389"/>
      <c r="BC210" s="389"/>
      <c r="BD210" s="389"/>
      <c r="BE210" s="389"/>
      <c r="BF210" s="389"/>
      <c r="BH210" s="7"/>
      <c r="BI210" s="7"/>
    </row>
    <row r="211" spans="3:75" s="3" customFormat="1" ht="19.5" hidden="1" customHeight="1" x14ac:dyDescent="0.25">
      <c r="C211" s="191"/>
      <c r="D211" s="196"/>
      <c r="E211" s="196"/>
      <c r="F211" s="393" t="s">
        <v>224</v>
      </c>
      <c r="G211" s="393"/>
      <c r="H211" s="393"/>
      <c r="I211" s="393"/>
      <c r="J211" s="393"/>
      <c r="K211" s="393"/>
      <c r="L211" s="393"/>
      <c r="M211" s="393"/>
      <c r="N211" s="393"/>
      <c r="O211" s="393"/>
      <c r="P211" s="393"/>
      <c r="Q211" s="393"/>
      <c r="R211" s="393"/>
      <c r="S211" s="393"/>
      <c r="T211" s="393"/>
      <c r="U211" s="393"/>
      <c r="V211" s="393"/>
      <c r="W211" s="393"/>
      <c r="X211" s="393"/>
      <c r="Y211" s="393"/>
      <c r="Z211" s="393"/>
      <c r="AA211" s="393"/>
      <c r="AB211" s="393"/>
      <c r="AC211" s="393"/>
      <c r="AD211" s="393"/>
      <c r="AE211" s="393"/>
      <c r="AF211" s="393"/>
      <c r="AG211" s="393"/>
      <c r="AH211" s="393"/>
      <c r="AI211" s="393"/>
      <c r="AJ211" s="393"/>
      <c r="AK211" s="393"/>
      <c r="AL211" s="393"/>
      <c r="AM211" s="393"/>
      <c r="AN211" s="393"/>
      <c r="AO211" s="393"/>
      <c r="AP211" s="393"/>
      <c r="AQ211" s="393"/>
      <c r="AR211" s="393"/>
      <c r="AS211" s="393"/>
      <c r="AT211" s="393"/>
      <c r="AU211" s="393"/>
      <c r="AV211" s="393"/>
      <c r="AW211" s="393"/>
      <c r="AX211" s="393"/>
      <c r="AY211" s="393"/>
      <c r="AZ211" s="393"/>
      <c r="BA211" s="393"/>
      <c r="BB211" s="393"/>
      <c r="BC211" s="393"/>
      <c r="BD211" s="393"/>
      <c r="BE211" s="393"/>
      <c r="BF211" s="393"/>
      <c r="BH211" s="7"/>
      <c r="BI211" s="7"/>
    </row>
    <row r="212" spans="3:75" s="3" customFormat="1" ht="30.75" hidden="1" customHeight="1" x14ac:dyDescent="0.25">
      <c r="C212" s="191"/>
      <c r="D212" s="392" t="s">
        <v>225</v>
      </c>
      <c r="E212" s="393"/>
      <c r="F212" s="393"/>
      <c r="G212" s="393"/>
      <c r="H212" s="393"/>
      <c r="I212" s="393"/>
      <c r="J212" s="393"/>
      <c r="K212" s="393"/>
      <c r="L212" s="393"/>
      <c r="M212" s="393"/>
      <c r="N212" s="393"/>
      <c r="O212" s="393"/>
      <c r="P212" s="393"/>
      <c r="Q212" s="393"/>
      <c r="R212" s="393"/>
      <c r="S212" s="393"/>
      <c r="T212" s="393"/>
      <c r="U212" s="393"/>
      <c r="V212" s="393"/>
      <c r="W212" s="393"/>
      <c r="X212" s="393"/>
      <c r="Y212" s="393"/>
      <c r="Z212" s="393"/>
      <c r="AA212" s="393"/>
      <c r="AB212" s="393"/>
      <c r="AC212" s="393"/>
      <c r="AD212" s="393"/>
      <c r="AE212" s="393"/>
      <c r="AF212" s="393"/>
      <c r="AG212" s="393"/>
      <c r="AH212" s="393"/>
      <c r="AI212" s="393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  <c r="AU212" s="393"/>
      <c r="AV212" s="393"/>
      <c r="AW212" s="393"/>
      <c r="AX212" s="393"/>
      <c r="AY212" s="393"/>
      <c r="AZ212" s="393"/>
      <c r="BA212" s="393"/>
      <c r="BB212" s="393"/>
      <c r="BC212" s="393"/>
      <c r="BD212" s="393"/>
      <c r="BE212" s="393"/>
      <c r="BF212" s="393"/>
      <c r="BH212" s="7"/>
      <c r="BI212" s="7"/>
    </row>
    <row r="213" spans="3:75" s="3" customFormat="1" ht="19.5" hidden="1" customHeight="1" x14ac:dyDescent="0.25">
      <c r="C213" s="191"/>
      <c r="D213" s="389" t="s">
        <v>226</v>
      </c>
      <c r="E213" s="389"/>
      <c r="F213" s="389"/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  <c r="S213" s="389"/>
      <c r="T213" s="389"/>
      <c r="U213" s="389"/>
      <c r="V213" s="389"/>
      <c r="W213" s="389"/>
      <c r="X213" s="389"/>
      <c r="Y213" s="389"/>
      <c r="Z213" s="389"/>
      <c r="AA213" s="389"/>
      <c r="AB213" s="389"/>
      <c r="AC213" s="389"/>
      <c r="AD213" s="389"/>
      <c r="AE213" s="389"/>
      <c r="AF213" s="389"/>
      <c r="AG213" s="389"/>
      <c r="AH213" s="389"/>
      <c r="AI213" s="389"/>
      <c r="AJ213" s="389"/>
      <c r="AK213" s="389"/>
      <c r="AL213" s="389"/>
      <c r="AM213" s="389"/>
      <c r="AN213" s="389"/>
      <c r="AO213" s="389"/>
      <c r="AP213" s="389"/>
      <c r="AQ213" s="389"/>
      <c r="AR213" s="389"/>
      <c r="AS213" s="389"/>
      <c r="AT213" s="389"/>
      <c r="AU213" s="389"/>
      <c r="AV213" s="389"/>
      <c r="AW213" s="389"/>
      <c r="AX213" s="389"/>
      <c r="AY213" s="389"/>
      <c r="AZ213" s="389"/>
      <c r="BA213" s="389"/>
      <c r="BB213" s="389"/>
      <c r="BC213" s="389"/>
      <c r="BD213" s="389"/>
      <c r="BE213" s="389"/>
      <c r="BF213" s="389"/>
      <c r="BH213" s="7"/>
      <c r="BI213" s="7"/>
    </row>
    <row r="214" spans="3:75" s="3" customFormat="1" ht="72" hidden="1" customHeight="1" x14ac:dyDescent="0.25">
      <c r="C214" s="191"/>
      <c r="D214" s="196"/>
      <c r="E214" s="196"/>
      <c r="F214" s="393" t="s">
        <v>227</v>
      </c>
      <c r="G214" s="393"/>
      <c r="H214" s="393"/>
      <c r="I214" s="393"/>
      <c r="J214" s="393"/>
      <c r="K214" s="393"/>
      <c r="L214" s="393"/>
      <c r="M214" s="393"/>
      <c r="N214" s="393"/>
      <c r="O214" s="393"/>
      <c r="P214" s="393"/>
      <c r="Q214" s="393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H214" s="7"/>
      <c r="BI214" s="7"/>
    </row>
    <row r="215" spans="3:75" s="3" customFormat="1" ht="15.75" hidden="1" customHeight="1" x14ac:dyDescent="0.25">
      <c r="C215" s="191"/>
      <c r="D215" s="389" t="s">
        <v>228</v>
      </c>
      <c r="E215" s="389"/>
      <c r="F215" s="389"/>
      <c r="G215" s="389"/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89"/>
      <c r="Z215" s="389"/>
      <c r="AA215" s="389"/>
      <c r="AB215" s="389"/>
      <c r="AC215" s="389"/>
      <c r="AD215" s="389"/>
      <c r="AE215" s="389"/>
      <c r="AF215" s="389"/>
      <c r="AG215" s="389"/>
      <c r="AH215" s="389"/>
      <c r="AI215" s="389"/>
      <c r="AJ215" s="389"/>
      <c r="AK215" s="389"/>
      <c r="AL215" s="389"/>
      <c r="AM215" s="389"/>
      <c r="AN215" s="389"/>
      <c r="AO215" s="389"/>
      <c r="AP215" s="389"/>
      <c r="AQ215" s="389"/>
      <c r="AR215" s="389"/>
      <c r="AS215" s="389"/>
      <c r="AT215" s="389"/>
      <c r="AU215" s="389"/>
      <c r="AV215" s="389"/>
      <c r="AW215" s="389"/>
      <c r="AX215" s="389"/>
      <c r="AY215" s="389"/>
      <c r="AZ215" s="389"/>
      <c r="BA215" s="389"/>
      <c r="BB215" s="389"/>
      <c r="BC215" s="389"/>
      <c r="BD215" s="389"/>
      <c r="BE215" s="389"/>
      <c r="BF215" s="389"/>
      <c r="BH215" s="7"/>
      <c r="BI215" s="7"/>
    </row>
    <row r="216" spans="3:75" s="3" customFormat="1" ht="141" hidden="1" customHeight="1" x14ac:dyDescent="0.25">
      <c r="C216" s="191"/>
      <c r="D216" s="196"/>
      <c r="E216" s="196"/>
      <c r="F216" s="393" t="s">
        <v>229</v>
      </c>
      <c r="G216" s="393"/>
      <c r="H216" s="393"/>
      <c r="I216" s="393"/>
      <c r="J216" s="393"/>
      <c r="K216" s="393"/>
      <c r="L216" s="393"/>
      <c r="M216" s="393"/>
      <c r="N216" s="393"/>
      <c r="O216" s="393"/>
      <c r="P216" s="393"/>
      <c r="Q216" s="393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  <c r="AU216" s="393"/>
      <c r="AV216" s="393"/>
      <c r="AW216" s="393"/>
      <c r="AX216" s="393"/>
      <c r="AY216" s="393"/>
      <c r="AZ216" s="393"/>
      <c r="BA216" s="393"/>
      <c r="BB216" s="393"/>
      <c r="BC216" s="393"/>
      <c r="BD216" s="393"/>
      <c r="BE216" s="393"/>
      <c r="BF216" s="393"/>
      <c r="BH216" s="7"/>
      <c r="BI216" s="7"/>
    </row>
    <row r="217" spans="3:75" s="3" customFormat="1" ht="17.25" hidden="1" customHeight="1" x14ac:dyDescent="0.25">
      <c r="C217" s="191"/>
      <c r="D217" s="389" t="s">
        <v>230</v>
      </c>
      <c r="E217" s="389"/>
      <c r="F217" s="389"/>
      <c r="G217" s="389"/>
      <c r="H217" s="389"/>
      <c r="I217" s="389"/>
      <c r="J217" s="389"/>
      <c r="K217" s="389"/>
      <c r="L217" s="389"/>
      <c r="M217" s="389"/>
      <c r="N217" s="389"/>
      <c r="O217" s="389"/>
      <c r="P217" s="389"/>
      <c r="Q217" s="389"/>
      <c r="R217" s="389"/>
      <c r="S217" s="389"/>
      <c r="T217" s="389"/>
      <c r="U217" s="389"/>
      <c r="V217" s="389"/>
      <c r="W217" s="389"/>
      <c r="X217" s="389"/>
      <c r="Y217" s="389"/>
      <c r="Z217" s="389"/>
      <c r="AA217" s="389"/>
      <c r="AB217" s="389"/>
      <c r="AC217" s="389"/>
      <c r="AD217" s="389"/>
      <c r="AE217" s="389"/>
      <c r="AF217" s="389"/>
      <c r="AG217" s="389"/>
      <c r="AH217" s="389"/>
      <c r="AI217" s="389"/>
      <c r="AJ217" s="389"/>
      <c r="AK217" s="389"/>
      <c r="AL217" s="389"/>
      <c r="AM217" s="389"/>
      <c r="AN217" s="389"/>
      <c r="AO217" s="389"/>
      <c r="AP217" s="389"/>
      <c r="AQ217" s="389"/>
      <c r="AR217" s="389"/>
      <c r="AS217" s="389"/>
      <c r="AT217" s="389"/>
      <c r="AU217" s="389"/>
      <c r="AV217" s="389"/>
      <c r="AW217" s="389"/>
      <c r="AX217" s="389"/>
      <c r="AY217" s="389"/>
      <c r="AZ217" s="389"/>
      <c r="BA217" s="389"/>
      <c r="BB217" s="389"/>
      <c r="BC217" s="389"/>
      <c r="BD217" s="389"/>
      <c r="BE217" s="389"/>
      <c r="BF217" s="389"/>
      <c r="BH217" s="7"/>
      <c r="BI217" s="7"/>
    </row>
    <row r="218" spans="3:75" s="3" customFormat="1" ht="29.25" hidden="1" customHeight="1" x14ac:dyDescent="0.25">
      <c r="C218" s="191"/>
      <c r="D218" s="819" t="s">
        <v>315</v>
      </c>
      <c r="E218" s="820"/>
      <c r="F218" s="820"/>
      <c r="G218" s="820"/>
      <c r="H218" s="820"/>
      <c r="I218" s="820"/>
      <c r="J218" s="820"/>
      <c r="K218" s="820"/>
      <c r="L218" s="820"/>
      <c r="M218" s="820"/>
      <c r="N218" s="820"/>
      <c r="O218" s="820"/>
      <c r="P218" s="820"/>
      <c r="Q218" s="820"/>
      <c r="R218" s="820"/>
      <c r="S218" s="820"/>
      <c r="T218" s="820"/>
      <c r="U218" s="820"/>
      <c r="V218" s="820"/>
      <c r="W218" s="820"/>
      <c r="X218" s="820"/>
      <c r="Y218" s="820"/>
      <c r="Z218" s="820"/>
      <c r="AA218" s="820"/>
      <c r="AB218" s="820"/>
      <c r="AC218" s="820"/>
      <c r="AD218" s="820"/>
      <c r="AE218" s="820"/>
      <c r="AF218" s="820"/>
      <c r="AG218" s="820"/>
      <c r="AH218" s="820"/>
      <c r="AI218" s="820"/>
      <c r="AJ218" s="820"/>
      <c r="AK218" s="821"/>
      <c r="AL218" s="822"/>
      <c r="AM218" s="823"/>
      <c r="AN218" s="823"/>
      <c r="AO218" s="823"/>
      <c r="AP218" s="823"/>
      <c r="AQ218" s="823"/>
      <c r="AR218" s="823"/>
      <c r="AS218" s="823"/>
      <c r="AT218" s="823"/>
      <c r="AU218" s="823"/>
      <c r="AV218" s="823"/>
      <c r="AW218" s="823"/>
      <c r="AX218" s="823"/>
      <c r="AY218" s="823"/>
      <c r="AZ218" s="823"/>
      <c r="BA218" s="823"/>
      <c r="BB218" s="823"/>
      <c r="BC218" s="823"/>
      <c r="BD218" s="823"/>
      <c r="BE218" s="823"/>
      <c r="BF218" s="824"/>
      <c r="BH218" s="73" t="s">
        <v>231</v>
      </c>
      <c r="BI218" s="73" t="s">
        <v>232</v>
      </c>
      <c r="BJ218" s="15" t="s">
        <v>233</v>
      </c>
    </row>
    <row r="219" spans="3:75" ht="9" customHeight="1" x14ac:dyDescent="0.25">
      <c r="C219" s="197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"/>
      <c r="BJ219" s="8"/>
    </row>
    <row r="220" spans="3:75" s="2" customFormat="1" ht="35.25" customHeight="1" x14ac:dyDescent="0.3">
      <c r="C220" s="99"/>
      <c r="D220" s="130" t="s">
        <v>91</v>
      </c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H220" s="6"/>
      <c r="BI220" s="6"/>
    </row>
    <row r="221" spans="3:75" ht="19.5" customHeight="1" x14ac:dyDescent="0.3">
      <c r="C221" s="1"/>
      <c r="D221" s="401" t="s">
        <v>0</v>
      </c>
      <c r="E221" s="402"/>
      <c r="F221" s="403"/>
      <c r="G221" s="349" t="s">
        <v>10</v>
      </c>
      <c r="H221" s="350"/>
      <c r="I221" s="350"/>
      <c r="J221" s="350"/>
      <c r="K221" s="351"/>
      <c r="L221" s="366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8"/>
      <c r="AG221" s="349" t="s">
        <v>8</v>
      </c>
      <c r="AH221" s="350"/>
      <c r="AI221" s="350"/>
      <c r="AJ221" s="350"/>
      <c r="AK221" s="351"/>
      <c r="AL221" s="352"/>
      <c r="AM221" s="353"/>
      <c r="AN221" s="353"/>
      <c r="AO221" s="353"/>
      <c r="AP221" s="353"/>
      <c r="AQ221" s="353"/>
      <c r="AR221" s="353"/>
      <c r="AS221" s="353"/>
      <c r="AT221" s="353"/>
      <c r="AU221" s="353"/>
      <c r="AV221" s="353"/>
      <c r="AW221" s="353"/>
      <c r="AX221" s="353"/>
      <c r="AY221" s="353"/>
      <c r="AZ221" s="353"/>
      <c r="BA221" s="353"/>
      <c r="BB221" s="353"/>
      <c r="BC221" s="353"/>
      <c r="BD221" s="353"/>
      <c r="BE221" s="353"/>
      <c r="BF221" s="355"/>
      <c r="BG221" s="1"/>
      <c r="BH221" s="26" t="e">
        <f>CONCATENATE(L222," ",AL221," ",#REF!,(IF((ISTEXT(AL222)),(CONCATENATE(", ",AL222)),"")))</f>
        <v>#REF!</v>
      </c>
      <c r="BI221" s="11"/>
      <c r="BU221" s="149"/>
      <c r="BV221" s="149"/>
      <c r="BW221" s="157"/>
    </row>
    <row r="222" spans="3:75" ht="19.5" customHeight="1" x14ac:dyDescent="0.25">
      <c r="C222" s="1"/>
      <c r="D222" s="404"/>
      <c r="E222" s="405"/>
      <c r="F222" s="406"/>
      <c r="G222" s="356" t="s">
        <v>9</v>
      </c>
      <c r="H222" s="357"/>
      <c r="I222" s="357"/>
      <c r="J222" s="357"/>
      <c r="K222" s="358"/>
      <c r="L222" s="352"/>
      <c r="M222" s="353"/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  <c r="AA222" s="353"/>
      <c r="AB222" s="353"/>
      <c r="AC222" s="353"/>
      <c r="AD222" s="353"/>
      <c r="AE222" s="353"/>
      <c r="AF222" s="354"/>
      <c r="AG222" s="359" t="s">
        <v>47</v>
      </c>
      <c r="AH222" s="360"/>
      <c r="AI222" s="360"/>
      <c r="AJ222" s="360"/>
      <c r="AK222" s="361"/>
      <c r="AL222" s="807"/>
      <c r="AM222" s="808"/>
      <c r="AN222" s="808"/>
      <c r="AO222" s="808"/>
      <c r="AP222" s="808"/>
      <c r="AQ222" s="808"/>
      <c r="AR222" s="808"/>
      <c r="AS222" s="808"/>
      <c r="AT222" s="808"/>
      <c r="AU222" s="808"/>
      <c r="AV222" s="808"/>
      <c r="AW222" s="808"/>
      <c r="AX222" s="808"/>
      <c r="AY222" s="808"/>
      <c r="AZ222" s="808"/>
      <c r="BA222" s="808"/>
      <c r="BB222" s="808"/>
      <c r="BC222" s="808"/>
      <c r="BD222" s="808"/>
      <c r="BE222" s="808"/>
      <c r="BF222" s="809"/>
      <c r="BG222" s="1"/>
      <c r="BH222" s="26" t="str">
        <f>CONCATENATE(L225," ",AL225," ",L226,(IF((ISTEXT(AL226)),(CONCATENATE(", ",AL226)),"")))</f>
        <v xml:space="preserve">  </v>
      </c>
      <c r="BI222" s="11"/>
      <c r="BU222" s="149"/>
      <c r="BV222" s="149"/>
      <c r="BW222" s="157"/>
    </row>
    <row r="223" spans="3:75" ht="19.5" customHeight="1" x14ac:dyDescent="0.25">
      <c r="C223" s="1"/>
      <c r="D223" s="407"/>
      <c r="E223" s="408"/>
      <c r="F223" s="409"/>
      <c r="G223" s="356" t="s">
        <v>48</v>
      </c>
      <c r="H223" s="357"/>
      <c r="I223" s="357"/>
      <c r="J223" s="357"/>
      <c r="K223" s="358"/>
      <c r="L223" s="374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6"/>
      <c r="AH223" s="376"/>
      <c r="AI223" s="376"/>
      <c r="AJ223" s="376"/>
      <c r="AK223" s="376"/>
      <c r="AL223" s="376"/>
      <c r="AM223" s="376"/>
      <c r="AN223" s="376"/>
      <c r="AO223" s="376"/>
      <c r="AP223" s="376"/>
      <c r="AQ223" s="376"/>
      <c r="AR223" s="376"/>
      <c r="AS223" s="376"/>
      <c r="AT223" s="376"/>
      <c r="AU223" s="376"/>
      <c r="AV223" s="376"/>
      <c r="AW223" s="376"/>
      <c r="AX223" s="376"/>
      <c r="AY223" s="376"/>
      <c r="AZ223" s="376"/>
      <c r="BA223" s="376"/>
      <c r="BB223" s="376"/>
      <c r="BC223" s="376"/>
      <c r="BD223" s="376"/>
      <c r="BE223" s="376"/>
      <c r="BF223" s="377"/>
      <c r="BG223" s="1"/>
      <c r="BH223" s="26" t="str">
        <f>CONCATENATE(L226," ",AL226," ",L227,(IF((ISTEXT(AL227)),(CONCATENATE(", ",AL227)),"")))</f>
        <v xml:space="preserve">  </v>
      </c>
      <c r="BI223" s="11"/>
      <c r="BU223" s="149"/>
      <c r="BV223" s="149"/>
      <c r="BW223" s="157"/>
    </row>
    <row r="224" spans="3:75" s="3" customFormat="1" ht="24" hidden="1" customHeight="1" x14ac:dyDescent="0.25">
      <c r="D224" s="471" t="s">
        <v>1</v>
      </c>
      <c r="E224" s="472"/>
      <c r="F224" s="473"/>
      <c r="G224" s="321" t="s">
        <v>5</v>
      </c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70"/>
      <c r="W224" s="324"/>
      <c r="X224" s="325"/>
      <c r="Y224" s="325"/>
      <c r="Z224" s="325"/>
      <c r="AA224" s="325"/>
      <c r="AB224" s="325"/>
      <c r="AC224" s="325"/>
      <c r="AD224" s="325"/>
      <c r="AE224" s="325"/>
      <c r="AF224" s="325"/>
      <c r="AG224" s="325"/>
      <c r="AH224" s="325"/>
      <c r="AI224" s="325"/>
      <c r="AJ224" s="325"/>
      <c r="AK224" s="325"/>
      <c r="AL224" s="325"/>
      <c r="AM224" s="325"/>
      <c r="AN224" s="325"/>
      <c r="AO224" s="325"/>
      <c r="AP224" s="325"/>
      <c r="AQ224" s="325"/>
      <c r="AR224" s="325"/>
      <c r="AS224" s="325"/>
      <c r="AT224" s="325"/>
      <c r="AU224" s="325"/>
      <c r="AV224" s="325"/>
      <c r="AW224" s="325"/>
      <c r="AX224" s="325"/>
      <c r="AY224" s="325"/>
      <c r="AZ224" s="325"/>
      <c r="BA224" s="325"/>
      <c r="BB224" s="325"/>
      <c r="BC224" s="325"/>
      <c r="BD224" s="325"/>
      <c r="BE224" s="325"/>
      <c r="BF224" s="326"/>
      <c r="BH224" s="74"/>
      <c r="BI224" s="75"/>
      <c r="BJ224" s="151"/>
    </row>
    <row r="225" spans="3:62" s="3" customFormat="1" ht="24" hidden="1" customHeight="1" x14ac:dyDescent="0.25">
      <c r="D225" s="474"/>
      <c r="E225" s="475"/>
      <c r="F225" s="476"/>
      <c r="G225" s="321" t="s">
        <v>48</v>
      </c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  <c r="AI225" s="322"/>
      <c r="AJ225" s="322"/>
      <c r="AK225" s="322"/>
      <c r="AL225" s="322"/>
      <c r="AM225" s="322"/>
      <c r="AN225" s="322"/>
      <c r="AO225" s="322"/>
      <c r="AP225" s="322"/>
      <c r="AQ225" s="322"/>
      <c r="AR225" s="322"/>
      <c r="AS225" s="322"/>
      <c r="AT225" s="322"/>
      <c r="AU225" s="322"/>
      <c r="AV225" s="322"/>
      <c r="AW225" s="322"/>
      <c r="AX225" s="322"/>
      <c r="AY225" s="322"/>
      <c r="AZ225" s="322"/>
      <c r="BA225" s="322"/>
      <c r="BB225" s="322"/>
      <c r="BC225" s="322"/>
      <c r="BD225" s="322"/>
      <c r="BE225" s="322"/>
      <c r="BF225" s="323"/>
      <c r="BH225" s="75"/>
      <c r="BI225" s="75"/>
      <c r="BJ225" s="151"/>
    </row>
    <row r="226" spans="3:62" s="3" customFormat="1" ht="24" hidden="1" customHeight="1" x14ac:dyDescent="0.25">
      <c r="D226" s="471" t="s">
        <v>108</v>
      </c>
      <c r="E226" s="472"/>
      <c r="F226" s="473"/>
      <c r="G226" s="321" t="s">
        <v>5</v>
      </c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70"/>
      <c r="W226" s="324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  <c r="AT226" s="325"/>
      <c r="AU226" s="325"/>
      <c r="AV226" s="325"/>
      <c r="AW226" s="325"/>
      <c r="AX226" s="325"/>
      <c r="AY226" s="325"/>
      <c r="AZ226" s="325"/>
      <c r="BA226" s="325"/>
      <c r="BB226" s="325"/>
      <c r="BC226" s="325"/>
      <c r="BD226" s="325"/>
      <c r="BE226" s="325"/>
      <c r="BF226" s="326"/>
      <c r="BH226" s="74"/>
      <c r="BI226" s="75"/>
      <c r="BJ226" s="151"/>
    </row>
    <row r="227" spans="3:62" s="3" customFormat="1" ht="24" hidden="1" customHeight="1" x14ac:dyDescent="0.25">
      <c r="D227" s="474"/>
      <c r="E227" s="475"/>
      <c r="F227" s="476"/>
      <c r="G227" s="321" t="s">
        <v>48</v>
      </c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  <c r="AI227" s="322"/>
      <c r="AJ227" s="322"/>
      <c r="AK227" s="322"/>
      <c r="AL227" s="322"/>
      <c r="AM227" s="322"/>
      <c r="AN227" s="322"/>
      <c r="AO227" s="322"/>
      <c r="AP227" s="322"/>
      <c r="AQ227" s="322"/>
      <c r="AR227" s="322"/>
      <c r="AS227" s="322"/>
      <c r="AT227" s="322"/>
      <c r="AU227" s="322"/>
      <c r="AV227" s="322"/>
      <c r="AW227" s="322"/>
      <c r="AX227" s="322"/>
      <c r="AY227" s="322"/>
      <c r="AZ227" s="322"/>
      <c r="BA227" s="322"/>
      <c r="BB227" s="322"/>
      <c r="BC227" s="322"/>
      <c r="BD227" s="322"/>
      <c r="BE227" s="322"/>
      <c r="BF227" s="323"/>
      <c r="BH227" s="7"/>
      <c r="BI227" s="7"/>
    </row>
    <row r="228" spans="3:62" ht="24" customHeight="1" x14ac:dyDescent="0.25">
      <c r="C228" s="1"/>
      <c r="D228" s="477" t="s">
        <v>89</v>
      </c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65"/>
      <c r="V228" s="479"/>
      <c r="W228" s="347"/>
      <c r="X228" s="347"/>
      <c r="Y228" s="347"/>
      <c r="Z228" s="347"/>
      <c r="AA228" s="347"/>
      <c r="AB228" s="347"/>
      <c r="AC228" s="347"/>
      <c r="AD228" s="347"/>
      <c r="AE228" s="347"/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7"/>
      <c r="AT228" s="347"/>
      <c r="AU228" s="347"/>
      <c r="AV228" s="347"/>
      <c r="AW228" s="347"/>
      <c r="AX228" s="347"/>
      <c r="AY228" s="347"/>
      <c r="AZ228" s="347"/>
      <c r="BA228" s="347"/>
      <c r="BB228" s="347"/>
      <c r="BC228" s="347"/>
      <c r="BD228" s="347"/>
      <c r="BE228" s="347"/>
      <c r="BF228" s="348"/>
      <c r="BG228" s="1"/>
    </row>
    <row r="229" spans="3:62" ht="24" customHeight="1" x14ac:dyDescent="0.25">
      <c r="C229" s="1"/>
      <c r="D229" s="477" t="s">
        <v>90</v>
      </c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65"/>
      <c r="V229" s="479"/>
      <c r="W229" s="346"/>
      <c r="X229" s="347"/>
      <c r="Y229" s="347"/>
      <c r="Z229" s="347"/>
      <c r="AA229" s="347"/>
      <c r="AB229" s="347"/>
      <c r="AC229" s="347"/>
      <c r="AD229" s="347"/>
      <c r="AE229" s="347"/>
      <c r="AF229" s="347"/>
      <c r="AG229" s="347"/>
      <c r="AH229" s="347"/>
      <c r="AI229" s="347"/>
      <c r="AJ229" s="347"/>
      <c r="AK229" s="347"/>
      <c r="AL229" s="347"/>
      <c r="AM229" s="347"/>
      <c r="AN229" s="347"/>
      <c r="AO229" s="347"/>
      <c r="AP229" s="347"/>
      <c r="AQ229" s="347"/>
      <c r="AR229" s="347"/>
      <c r="AS229" s="347"/>
      <c r="AT229" s="347"/>
      <c r="AU229" s="347"/>
      <c r="AV229" s="347"/>
      <c r="AW229" s="347"/>
      <c r="AX229" s="347"/>
      <c r="AY229" s="347"/>
      <c r="AZ229" s="347"/>
      <c r="BA229" s="347"/>
      <c r="BB229" s="347"/>
      <c r="BC229" s="347"/>
      <c r="BD229" s="347"/>
      <c r="BE229" s="347"/>
      <c r="BF229" s="348"/>
      <c r="BG229" s="1"/>
    </row>
    <row r="230" spans="3:62" ht="126" customHeight="1" x14ac:dyDescent="0.25">
      <c r="C230" s="1"/>
      <c r="D230" s="490" t="s">
        <v>319</v>
      </c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65"/>
      <c r="V230" s="479"/>
      <c r="W230" s="464"/>
      <c r="X230" s="465"/>
      <c r="Y230" s="465"/>
      <c r="Z230" s="465"/>
      <c r="AA230" s="465"/>
      <c r="AB230" s="465"/>
      <c r="AC230" s="465"/>
      <c r="AD230" s="465"/>
      <c r="AE230" s="465"/>
      <c r="AF230" s="465"/>
      <c r="AG230" s="465"/>
      <c r="AH230" s="465"/>
      <c r="AI230" s="465"/>
      <c r="AJ230" s="465"/>
      <c r="AK230" s="465"/>
      <c r="AL230" s="465"/>
      <c r="AM230" s="465"/>
      <c r="AN230" s="465"/>
      <c r="AO230" s="465"/>
      <c r="AP230" s="465"/>
      <c r="AQ230" s="465"/>
      <c r="AR230" s="465"/>
      <c r="AS230" s="465"/>
      <c r="AT230" s="465"/>
      <c r="AU230" s="465"/>
      <c r="AV230" s="465"/>
      <c r="AW230" s="465"/>
      <c r="AX230" s="465"/>
      <c r="AY230" s="465"/>
      <c r="AZ230" s="465"/>
      <c r="BA230" s="465"/>
      <c r="BB230" s="465"/>
      <c r="BC230" s="465"/>
      <c r="BD230" s="465"/>
      <c r="BE230" s="465"/>
      <c r="BF230" s="466"/>
      <c r="BG230" s="1"/>
    </row>
    <row r="231" spans="3:62" s="2" customFormat="1" ht="35.25" customHeight="1" x14ac:dyDescent="0.3">
      <c r="C231" s="99"/>
      <c r="D231" s="387" t="s">
        <v>316</v>
      </c>
      <c r="E231" s="388"/>
      <c r="F231" s="38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  <c r="AU231" s="388"/>
      <c r="AV231" s="388"/>
      <c r="AW231" s="388"/>
      <c r="AX231" s="388"/>
      <c r="AY231" s="388"/>
      <c r="AZ231" s="388"/>
      <c r="BA231" s="388"/>
      <c r="BB231" s="388"/>
      <c r="BC231" s="388"/>
      <c r="BD231" s="388"/>
      <c r="BE231" s="388"/>
      <c r="BF231" s="388"/>
      <c r="BG231" s="388"/>
      <c r="BH231" s="6"/>
      <c r="BI231" s="6"/>
      <c r="BJ231" s="14"/>
    </row>
    <row r="232" spans="3:62" ht="19.5" customHeight="1" x14ac:dyDescent="0.25">
      <c r="C232" s="1"/>
      <c r="D232" s="483"/>
      <c r="E232" s="364"/>
      <c r="F232" s="487" t="s">
        <v>371</v>
      </c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  <c r="AA232" s="488"/>
      <c r="AB232" s="488"/>
      <c r="AC232" s="488"/>
      <c r="AD232" s="488"/>
      <c r="AE232" s="488"/>
      <c r="AF232" s="488"/>
      <c r="AG232" s="488"/>
      <c r="AH232" s="488"/>
      <c r="AI232" s="488"/>
      <c r="AJ232" s="488"/>
      <c r="AK232" s="488"/>
      <c r="AL232" s="488"/>
      <c r="AM232" s="488"/>
      <c r="AN232" s="488"/>
      <c r="AO232" s="488"/>
      <c r="AP232" s="488"/>
      <c r="AQ232" s="488"/>
      <c r="AR232" s="488"/>
      <c r="AS232" s="488"/>
      <c r="AT232" s="489"/>
      <c r="AU232" s="484" t="s">
        <v>370</v>
      </c>
      <c r="AV232" s="485"/>
      <c r="AW232" s="485"/>
      <c r="AX232" s="485"/>
      <c r="AY232" s="485"/>
      <c r="AZ232" s="485"/>
      <c r="BA232" s="485"/>
      <c r="BB232" s="485"/>
      <c r="BC232" s="485"/>
      <c r="BD232" s="485"/>
      <c r="BE232" s="485"/>
      <c r="BF232" s="486"/>
      <c r="BG232" s="1"/>
      <c r="BH232" s="378"/>
      <c r="BI232" s="379"/>
      <c r="BJ232" s="14"/>
    </row>
    <row r="233" spans="3:62" ht="19.5" customHeight="1" x14ac:dyDescent="0.25">
      <c r="C233" s="1"/>
      <c r="D233" s="419" t="s">
        <v>0</v>
      </c>
      <c r="E233" s="420"/>
      <c r="F233" s="480" t="s">
        <v>363</v>
      </c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2"/>
      <c r="AU233" s="380"/>
      <c r="AV233" s="381"/>
      <c r="AW233" s="381"/>
      <c r="AX233" s="381"/>
      <c r="AY233" s="381"/>
      <c r="AZ233" s="381"/>
      <c r="BA233" s="380"/>
      <c r="BB233" s="381"/>
      <c r="BC233" s="381"/>
      <c r="BD233" s="381"/>
      <c r="BE233" s="381"/>
      <c r="BF233" s="381"/>
      <c r="BG233" s="1"/>
      <c r="BH233" s="378"/>
      <c r="BI233" s="379"/>
      <c r="BJ233" s="14"/>
    </row>
    <row r="234" spans="3:62" ht="19.5" customHeight="1" x14ac:dyDescent="0.25">
      <c r="C234" s="1"/>
      <c r="D234" s="419" t="s">
        <v>1</v>
      </c>
      <c r="E234" s="420"/>
      <c r="F234" s="480" t="s">
        <v>364</v>
      </c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2"/>
      <c r="AU234" s="380"/>
      <c r="AV234" s="381"/>
      <c r="AW234" s="381"/>
      <c r="AX234" s="381"/>
      <c r="AY234" s="381"/>
      <c r="AZ234" s="381"/>
      <c r="BA234" s="380"/>
      <c r="BB234" s="381"/>
      <c r="BC234" s="381"/>
      <c r="BD234" s="381"/>
      <c r="BE234" s="381"/>
      <c r="BF234" s="381"/>
      <c r="BG234" s="1"/>
      <c r="BH234" s="378"/>
      <c r="BI234" s="379"/>
      <c r="BJ234" s="14"/>
    </row>
    <row r="235" spans="3:62" ht="19.5" customHeight="1" x14ac:dyDescent="0.25">
      <c r="C235" s="1"/>
      <c r="D235" s="419" t="s">
        <v>108</v>
      </c>
      <c r="E235" s="420"/>
      <c r="F235" s="480" t="s">
        <v>365</v>
      </c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2"/>
      <c r="AU235" s="802"/>
      <c r="AV235" s="803"/>
      <c r="AW235" s="803"/>
      <c r="AX235" s="803"/>
      <c r="AY235" s="803"/>
      <c r="AZ235" s="803"/>
      <c r="BA235" s="380"/>
      <c r="BB235" s="381"/>
      <c r="BC235" s="381"/>
      <c r="BD235" s="381"/>
      <c r="BE235" s="381"/>
      <c r="BF235" s="381"/>
      <c r="BG235" s="1"/>
      <c r="BH235" s="199" t="s">
        <v>231</v>
      </c>
      <c r="BI235" s="200" t="s">
        <v>232</v>
      </c>
      <c r="BJ235" s="14"/>
    </row>
    <row r="236" spans="3:62" ht="59.25" customHeight="1" x14ac:dyDescent="0.25">
      <c r="C236" s="1"/>
      <c r="D236" s="419" t="s">
        <v>109</v>
      </c>
      <c r="E236" s="420"/>
      <c r="F236" s="480" t="s">
        <v>362</v>
      </c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2"/>
      <c r="AU236" s="802"/>
      <c r="AV236" s="803"/>
      <c r="AW236" s="803"/>
      <c r="AX236" s="803"/>
      <c r="AY236" s="803"/>
      <c r="AZ236" s="803"/>
      <c r="BA236" s="380"/>
      <c r="BB236" s="381"/>
      <c r="BC236" s="381"/>
      <c r="BD236" s="381"/>
      <c r="BE236" s="381"/>
      <c r="BF236" s="381"/>
      <c r="BG236" s="1"/>
      <c r="BH236" s="378"/>
      <c r="BI236" s="379"/>
      <c r="BJ236" s="14"/>
    </row>
    <row r="237" spans="3:62" ht="31.5" customHeight="1" x14ac:dyDescent="0.25">
      <c r="C237" s="1"/>
      <c r="D237" s="419" t="s">
        <v>107</v>
      </c>
      <c r="E237" s="420"/>
      <c r="F237" s="480" t="s">
        <v>317</v>
      </c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2"/>
      <c r="AU237" s="802"/>
      <c r="AV237" s="803"/>
      <c r="AW237" s="803"/>
      <c r="AX237" s="803"/>
      <c r="AY237" s="803"/>
      <c r="AZ237" s="803"/>
      <c r="BA237" s="380"/>
      <c r="BB237" s="381"/>
      <c r="BC237" s="381"/>
      <c r="BD237" s="381"/>
      <c r="BE237" s="381"/>
      <c r="BF237" s="381"/>
      <c r="BG237" s="1"/>
      <c r="BH237" s="812"/>
      <c r="BI237" s="813"/>
      <c r="BJ237" s="8"/>
    </row>
    <row r="238" spans="3:62" ht="19.5" customHeight="1" x14ac:dyDescent="0.25">
      <c r="C238" s="1"/>
      <c r="D238" s="419" t="s">
        <v>110</v>
      </c>
      <c r="E238" s="420"/>
      <c r="F238" s="480" t="s">
        <v>318</v>
      </c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2"/>
      <c r="AU238" s="802"/>
      <c r="AV238" s="803"/>
      <c r="AW238" s="803"/>
      <c r="AX238" s="803"/>
      <c r="AY238" s="803"/>
      <c r="AZ238" s="803"/>
      <c r="BA238" s="380"/>
      <c r="BB238" s="381"/>
      <c r="BC238" s="381"/>
      <c r="BD238" s="381"/>
      <c r="BE238" s="381"/>
      <c r="BF238" s="381"/>
      <c r="BG238" s="1"/>
      <c r="BH238" s="812"/>
      <c r="BI238" s="813"/>
    </row>
    <row r="239" spans="3:62" ht="43.5" customHeight="1" x14ac:dyDescent="0.25">
      <c r="C239" s="1"/>
      <c r="D239" s="419" t="s">
        <v>109</v>
      </c>
      <c r="E239" s="420"/>
      <c r="F239" s="480" t="s">
        <v>372</v>
      </c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205"/>
      <c r="AU239" s="802"/>
      <c r="AV239" s="803"/>
      <c r="AW239" s="803"/>
      <c r="AX239" s="803"/>
      <c r="AY239" s="803"/>
      <c r="AZ239" s="803"/>
      <c r="BA239" s="380"/>
      <c r="BB239" s="381"/>
      <c r="BC239" s="381"/>
      <c r="BD239" s="381"/>
      <c r="BE239" s="381"/>
      <c r="BF239" s="381"/>
      <c r="BG239" s="1"/>
      <c r="BH239" s="810"/>
      <c r="BI239" s="811"/>
    </row>
    <row r="240" spans="3:62" ht="19.5" customHeight="1" x14ac:dyDescent="0.25">
      <c r="C240" s="1"/>
      <c r="D240" s="419" t="s">
        <v>107</v>
      </c>
      <c r="E240" s="420"/>
      <c r="F240" s="480" t="s">
        <v>358</v>
      </c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2"/>
      <c r="AU240" s="802"/>
      <c r="AV240" s="803"/>
      <c r="AW240" s="803"/>
      <c r="AX240" s="803"/>
      <c r="AY240" s="803"/>
      <c r="AZ240" s="803"/>
      <c r="BA240" s="380"/>
      <c r="BB240" s="381"/>
      <c r="BC240" s="381"/>
      <c r="BD240" s="381"/>
      <c r="BE240" s="381"/>
      <c r="BF240" s="381"/>
      <c r="BG240" s="1"/>
      <c r="BH240" s="810"/>
      <c r="BI240" s="811"/>
    </row>
    <row r="241" spans="3:59" ht="19.5" customHeight="1" x14ac:dyDescent="0.25">
      <c r="C241" s="1"/>
      <c r="D241" s="419" t="s">
        <v>110</v>
      </c>
      <c r="E241" s="420"/>
      <c r="F241" s="480" t="s">
        <v>366</v>
      </c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2"/>
      <c r="AU241" s="380"/>
      <c r="AV241" s="381"/>
      <c r="AW241" s="381"/>
      <c r="AX241" s="381"/>
      <c r="AY241" s="381"/>
      <c r="AZ241" s="381"/>
      <c r="BA241" s="380"/>
      <c r="BB241" s="381"/>
      <c r="BC241" s="381"/>
      <c r="BD241" s="381"/>
      <c r="BE241" s="381"/>
      <c r="BF241" s="381"/>
      <c r="BG241" s="1"/>
    </row>
    <row r="242" spans="3:59" ht="19.5" customHeight="1" x14ac:dyDescent="0.25">
      <c r="C242" s="1"/>
      <c r="D242" s="419" t="s">
        <v>111</v>
      </c>
      <c r="E242" s="420"/>
      <c r="F242" s="480" t="s">
        <v>367</v>
      </c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2"/>
      <c r="AU242" s="380"/>
      <c r="AV242" s="381"/>
      <c r="AW242" s="381"/>
      <c r="AX242" s="381"/>
      <c r="AY242" s="381"/>
      <c r="AZ242" s="381"/>
      <c r="BA242" s="380"/>
      <c r="BB242" s="381"/>
      <c r="BC242" s="381"/>
      <c r="BD242" s="381"/>
      <c r="BE242" s="381"/>
      <c r="BF242" s="381"/>
      <c r="BG242" s="1"/>
    </row>
    <row r="243" spans="3:59" ht="19.5" customHeight="1" x14ac:dyDescent="0.25">
      <c r="C243" s="1"/>
      <c r="D243" s="419" t="s">
        <v>112</v>
      </c>
      <c r="E243" s="420"/>
      <c r="F243" s="480" t="s">
        <v>368</v>
      </c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2"/>
      <c r="AU243" s="380"/>
      <c r="AV243" s="381"/>
      <c r="AW243" s="381"/>
      <c r="AX243" s="381"/>
      <c r="AY243" s="381"/>
      <c r="AZ243" s="381"/>
      <c r="BA243" s="380"/>
      <c r="BB243" s="381"/>
      <c r="BC243" s="381"/>
      <c r="BD243" s="381"/>
      <c r="BE243" s="381"/>
      <c r="BF243" s="381"/>
      <c r="BG243" s="1"/>
    </row>
    <row r="244" spans="3:59" ht="19.5" customHeight="1" x14ac:dyDescent="0.25">
      <c r="C244" s="1"/>
      <c r="D244" s="419" t="s">
        <v>215</v>
      </c>
      <c r="E244" s="420"/>
      <c r="F244" s="480" t="s">
        <v>369</v>
      </c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2"/>
      <c r="AU244" s="380"/>
      <c r="AV244" s="381"/>
      <c r="AW244" s="381"/>
      <c r="AX244" s="381"/>
      <c r="AY244" s="381"/>
      <c r="AZ244" s="381"/>
      <c r="BA244" s="380"/>
      <c r="BB244" s="381"/>
      <c r="BC244" s="381"/>
      <c r="BD244" s="381"/>
      <c r="BE244" s="381"/>
      <c r="BF244" s="381"/>
      <c r="BG244" s="1"/>
    </row>
    <row r="245" spans="3:59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</sheetData>
  <sheetProtection algorithmName="SHA-512" hashValue="hXmkW990os7mojbipsRxrMbjowiauAW6fQ1O2auSylBL/Rh+d7cF4JcNpzDl14N7GkDizle7XPURAs65O7J7LA==" saltValue="4UWcx4ZYLIpI3n+tFogj2A==" spinCount="100000" sheet="1" selectLockedCells="1"/>
  <protectedRanges>
    <protectedRange sqref="AO80 U93:BF94 AM96:BF98 E84:BE90 AO57 E70:BE76 U101:BF105" name="STR7"/>
    <protectedRange sqref="U55:BF55 U78:BF78 V224:W224 U225:W225 V226:W226 U227:W227 X224:BF227 U230:BF230 U228:V228 U229:V229" name="STR5"/>
    <protectedRange sqref="T172 T174 T177 T181" name="STR2"/>
    <protectedRange sqref="D24:D25 D14 D52:D54 D27" name="STR1"/>
    <protectedRange sqref="AR153:AR166 AB153:AD166 AF153:AI166 AT153:AV166 BD153:BF166 AL153:AO166 D153:W166 AX153:AX166 Y153:Z166 AA146:AB146 D147:AB147 BW142:BZ142 BT142:BU143 BV143:BZ143 D146:X146 AN146:AV147 AC146:AC147 D143:W145 BT144:BZ146 AR143:AV145 AN143:AP145 AB143:AC145 Y143:Z146 CK142:CK146 CI142:CI146 CC142:CF146 BD143:BF147 AX143:AX147 AL143:AL147 AF143:AI147 BW131:BZ131 BT131:BU131 BT132:BZ138 D132:W138 AR132:AV138 AN132:AP138 AB132:AC138 Y132:Z138 CK131:CK138 CI131:CI138 CC131:CF138 BD132:BF138 AX132:AX138 AL132:AL138 AF132:AI138" name="STR3_3"/>
    <protectedRange sqref="P118:BF120 P116:BF116 BI118:CM120 P232:BF244" name="STR4_2"/>
    <protectedRange sqref="D124:BF126" name="STR4_3"/>
    <protectedRange sqref="E61:BE67" name="STR6"/>
    <protectedRange sqref="P112:BF112" name="STR4"/>
    <protectedRange sqref="P110:BF111" name="STR4_2_1"/>
    <protectedRange sqref="P113:BF114" name="STR4_2_2"/>
    <protectedRange sqref="W228:BF228" name="STR5_1"/>
    <protectedRange sqref="W229:BF229" name="STR5_2"/>
  </protectedRanges>
  <sortState ref="BI61:BI90">
    <sortCondition ref="BI61"/>
  </sortState>
  <mergeCells count="609">
    <mergeCell ref="D239:E239"/>
    <mergeCell ref="AI154:AT154"/>
    <mergeCell ref="AI155:AT155"/>
    <mergeCell ref="D154:AH154"/>
    <mergeCell ref="D155:AH155"/>
    <mergeCell ref="BA234:BF234"/>
    <mergeCell ref="F234:AT234"/>
    <mergeCell ref="D233:E233"/>
    <mergeCell ref="BH233:BI233"/>
    <mergeCell ref="D234:E234"/>
    <mergeCell ref="BH234:BI234"/>
    <mergeCell ref="D218:AK218"/>
    <mergeCell ref="AL218:BF218"/>
    <mergeCell ref="D195:BF195"/>
    <mergeCell ref="D183:BF183"/>
    <mergeCell ref="D207:Q207"/>
    <mergeCell ref="R207:BF207"/>
    <mergeCell ref="D208:BF208"/>
    <mergeCell ref="D215:BF215"/>
    <mergeCell ref="D188:E188"/>
    <mergeCell ref="F188:BF188"/>
    <mergeCell ref="F184:BF184"/>
    <mergeCell ref="D187:E187"/>
    <mergeCell ref="D197:BF197"/>
    <mergeCell ref="F239:AS239"/>
    <mergeCell ref="AU237:AZ237"/>
    <mergeCell ref="F240:AT240"/>
    <mergeCell ref="F241:AT241"/>
    <mergeCell ref="F242:AT242"/>
    <mergeCell ref="F243:AT243"/>
    <mergeCell ref="BH240:BI240"/>
    <mergeCell ref="AU235:AZ235"/>
    <mergeCell ref="BA235:BF235"/>
    <mergeCell ref="BH236:BI236"/>
    <mergeCell ref="BH237:BI237"/>
    <mergeCell ref="BH238:BI238"/>
    <mergeCell ref="BH239:BI239"/>
    <mergeCell ref="AU242:AZ242"/>
    <mergeCell ref="BA242:BF242"/>
    <mergeCell ref="AU243:AZ243"/>
    <mergeCell ref="BA243:BF243"/>
    <mergeCell ref="AU236:AZ236"/>
    <mergeCell ref="BA236:BF236"/>
    <mergeCell ref="BA237:BF237"/>
    <mergeCell ref="AU238:AZ238"/>
    <mergeCell ref="BA238:BF238"/>
    <mergeCell ref="AU239:AZ239"/>
    <mergeCell ref="BA239:BF239"/>
    <mergeCell ref="AU240:AZ240"/>
    <mergeCell ref="BA240:BF240"/>
    <mergeCell ref="AU241:AZ241"/>
    <mergeCell ref="BA241:BF241"/>
    <mergeCell ref="D200:BF200"/>
    <mergeCell ref="D186:E186"/>
    <mergeCell ref="F186:BF186"/>
    <mergeCell ref="D184:E184"/>
    <mergeCell ref="F209:BF209"/>
    <mergeCell ref="D210:BF210"/>
    <mergeCell ref="F211:BF211"/>
    <mergeCell ref="R203:BF203"/>
    <mergeCell ref="D203:Q203"/>
    <mergeCell ref="D204:Q204"/>
    <mergeCell ref="R205:BF205"/>
    <mergeCell ref="D198:BF198"/>
    <mergeCell ref="D205:Q205"/>
    <mergeCell ref="R204:BF204"/>
    <mergeCell ref="D185:E185"/>
    <mergeCell ref="F185:BF185"/>
    <mergeCell ref="D189:E189"/>
    <mergeCell ref="F216:BF216"/>
    <mergeCell ref="D238:E238"/>
    <mergeCell ref="AL222:BF222"/>
    <mergeCell ref="BT141:BY141"/>
    <mergeCell ref="BZ141:CK141"/>
    <mergeCell ref="AO141:AT142"/>
    <mergeCell ref="AC141:AN142"/>
    <mergeCell ref="BT142:BY142"/>
    <mergeCell ref="BZ142:CK142"/>
    <mergeCell ref="D132:AB132"/>
    <mergeCell ref="AU132:BF132"/>
    <mergeCell ref="D129:BF129"/>
    <mergeCell ref="D130:AB130"/>
    <mergeCell ref="AC130:AN131"/>
    <mergeCell ref="D133:AB133"/>
    <mergeCell ref="AU133:BF133"/>
    <mergeCell ref="D134:AB134"/>
    <mergeCell ref="AU134:BF134"/>
    <mergeCell ref="D135:AB135"/>
    <mergeCell ref="AU135:BF135"/>
    <mergeCell ref="AC133:AN133"/>
    <mergeCell ref="D136:AB136"/>
    <mergeCell ref="BZ136:CK136"/>
    <mergeCell ref="AC137:AN137"/>
    <mergeCell ref="AO137:AT137"/>
    <mergeCell ref="BT137:BY137"/>
    <mergeCell ref="BZ137:CK137"/>
    <mergeCell ref="BI118:CM118"/>
    <mergeCell ref="BI119:CM119"/>
    <mergeCell ref="BI120:CM120"/>
    <mergeCell ref="AE118:BF118"/>
    <mergeCell ref="AE119:BF119"/>
    <mergeCell ref="AE120:BF120"/>
    <mergeCell ref="D118:AD118"/>
    <mergeCell ref="D119:AD119"/>
    <mergeCell ref="D120:AD120"/>
    <mergeCell ref="BZ146:CK146"/>
    <mergeCell ref="AO143:AT143"/>
    <mergeCell ref="AO144:AT144"/>
    <mergeCell ref="BZ143:CK143"/>
    <mergeCell ref="BT144:BY144"/>
    <mergeCell ref="BZ144:CK144"/>
    <mergeCell ref="BT145:BY145"/>
    <mergeCell ref="BZ145:CK145"/>
    <mergeCell ref="AU146:BF146"/>
    <mergeCell ref="BT146:BY146"/>
    <mergeCell ref="AO145:AT145"/>
    <mergeCell ref="AO146:AT146"/>
    <mergeCell ref="BT143:BY143"/>
    <mergeCell ref="AU145:BF145"/>
    <mergeCell ref="C8:AF8"/>
    <mergeCell ref="AG8:BG8"/>
    <mergeCell ref="D11:S11"/>
    <mergeCell ref="G16:BF16"/>
    <mergeCell ref="G17:BF17"/>
    <mergeCell ref="G18:BF18"/>
    <mergeCell ref="D26:Z26"/>
    <mergeCell ref="AA26:BF26"/>
    <mergeCell ref="D22:BF22"/>
    <mergeCell ref="D21:O21"/>
    <mergeCell ref="D13:O13"/>
    <mergeCell ref="P13:BF13"/>
    <mergeCell ref="C10:BG10"/>
    <mergeCell ref="D24:BF24"/>
    <mergeCell ref="D14:BF14"/>
    <mergeCell ref="D15:BF15"/>
    <mergeCell ref="D20:O20"/>
    <mergeCell ref="P20:BF20"/>
    <mergeCell ref="AU163:BF164"/>
    <mergeCell ref="E164:AH164"/>
    <mergeCell ref="AU166:BF166"/>
    <mergeCell ref="D174:BF174"/>
    <mergeCell ref="D173:BF173"/>
    <mergeCell ref="D175:BF175"/>
    <mergeCell ref="E160:AH160"/>
    <mergeCell ref="AI159:AT160"/>
    <mergeCell ref="AU157:BF157"/>
    <mergeCell ref="AI163:AT164"/>
    <mergeCell ref="AU158:BF158"/>
    <mergeCell ref="AU159:BF160"/>
    <mergeCell ref="D176:BF176"/>
    <mergeCell ref="D177:BF177"/>
    <mergeCell ref="D194:E194"/>
    <mergeCell ref="F194:BF194"/>
    <mergeCell ref="D213:BF213"/>
    <mergeCell ref="F214:BF214"/>
    <mergeCell ref="AI169:AT169"/>
    <mergeCell ref="AU165:BF165"/>
    <mergeCell ref="D171:BF171"/>
    <mergeCell ref="AI166:AT166"/>
    <mergeCell ref="AU167:BF167"/>
    <mergeCell ref="D79:BF79"/>
    <mergeCell ref="E57:AN57"/>
    <mergeCell ref="AO57:BE57"/>
    <mergeCell ref="D143:AB143"/>
    <mergeCell ref="E74:M74"/>
    <mergeCell ref="N74:AC74"/>
    <mergeCell ref="AD74:AJ74"/>
    <mergeCell ref="AK74:AQ74"/>
    <mergeCell ref="AR74:AX74"/>
    <mergeCell ref="AY74:BE74"/>
    <mergeCell ref="E70:M70"/>
    <mergeCell ref="N70:AC70"/>
    <mergeCell ref="AD70:AJ70"/>
    <mergeCell ref="AK70:AQ70"/>
    <mergeCell ref="AR70:AX70"/>
    <mergeCell ref="AY70:BE70"/>
    <mergeCell ref="E71:M71"/>
    <mergeCell ref="N71:AC71"/>
    <mergeCell ref="AD71:AJ71"/>
    <mergeCell ref="AK71:AQ71"/>
    <mergeCell ref="AR71:AX71"/>
    <mergeCell ref="AY71:BE71"/>
    <mergeCell ref="AD67:AJ67"/>
    <mergeCell ref="E75:M75"/>
    <mergeCell ref="AD75:AJ75"/>
    <mergeCell ref="AK75:AQ75"/>
    <mergeCell ref="AR75:AX75"/>
    <mergeCell ref="AY75:BE75"/>
    <mergeCell ref="E76:M76"/>
    <mergeCell ref="N76:AC76"/>
    <mergeCell ref="AD76:AJ76"/>
    <mergeCell ref="AK76:AQ76"/>
    <mergeCell ref="AR76:AX76"/>
    <mergeCell ref="AY76:BE76"/>
    <mergeCell ref="N75:AC75"/>
    <mergeCell ref="E72:M72"/>
    <mergeCell ref="N72:AC72"/>
    <mergeCell ref="AD72:AJ72"/>
    <mergeCell ref="AK72:AQ72"/>
    <mergeCell ref="AR72:AX72"/>
    <mergeCell ref="AY72:BE72"/>
    <mergeCell ref="E73:M73"/>
    <mergeCell ref="N73:AC73"/>
    <mergeCell ref="AD73:AJ73"/>
    <mergeCell ref="AK73:AQ73"/>
    <mergeCell ref="AR73:AX73"/>
    <mergeCell ref="AY73:BE73"/>
    <mergeCell ref="AR67:AX67"/>
    <mergeCell ref="AY67:BE67"/>
    <mergeCell ref="E68:BE68"/>
    <mergeCell ref="E69:M69"/>
    <mergeCell ref="N69:AC69"/>
    <mergeCell ref="AD69:AJ69"/>
    <mergeCell ref="AK69:AQ69"/>
    <mergeCell ref="AR69:AX69"/>
    <mergeCell ref="AY69:BE69"/>
    <mergeCell ref="E67:M67"/>
    <mergeCell ref="N67:S67"/>
    <mergeCell ref="T67:AC67"/>
    <mergeCell ref="C5:BG5"/>
    <mergeCell ref="D93:T93"/>
    <mergeCell ref="U93:BF93"/>
    <mergeCell ref="D58:BF58"/>
    <mergeCell ref="E59:BE59"/>
    <mergeCell ref="E60:M60"/>
    <mergeCell ref="N60:S60"/>
    <mergeCell ref="T60:AC60"/>
    <mergeCell ref="AD60:AJ60"/>
    <mergeCell ref="AK60:AQ60"/>
    <mergeCell ref="AR60:AX60"/>
    <mergeCell ref="AY60:BE60"/>
    <mergeCell ref="E61:M61"/>
    <mergeCell ref="C9:BG9"/>
    <mergeCell ref="D23:BF23"/>
    <mergeCell ref="AA28:BF28"/>
    <mergeCell ref="D28:Z28"/>
    <mergeCell ref="AK67:AQ67"/>
    <mergeCell ref="D34:W34"/>
    <mergeCell ref="D33:W33"/>
    <mergeCell ref="D32:W32"/>
    <mergeCell ref="D31:W31"/>
    <mergeCell ref="X33:BF33"/>
    <mergeCell ref="X32:BF32"/>
    <mergeCell ref="D29:BF29"/>
    <mergeCell ref="P21:BF21"/>
    <mergeCell ref="AW37:BF37"/>
    <mergeCell ref="AM37:AV37"/>
    <mergeCell ref="X37:AL37"/>
    <mergeCell ref="X31:BF31"/>
    <mergeCell ref="X34:BF34"/>
    <mergeCell ref="AW38:BF38"/>
    <mergeCell ref="D35:W35"/>
    <mergeCell ref="X35:BF35"/>
    <mergeCell ref="D40:BF40"/>
    <mergeCell ref="D37:W38"/>
    <mergeCell ref="X38:AL38"/>
    <mergeCell ref="AM38:AV38"/>
    <mergeCell ref="D39:W39"/>
    <mergeCell ref="X39:BF39"/>
    <mergeCell ref="D36:W36"/>
    <mergeCell ref="X36:BF36"/>
    <mergeCell ref="AQ41:AZ41"/>
    <mergeCell ref="BA41:BF41"/>
    <mergeCell ref="AK62:AQ62"/>
    <mergeCell ref="AR62:AX62"/>
    <mergeCell ref="AY62:BE62"/>
    <mergeCell ref="D41:R41"/>
    <mergeCell ref="S41:V41"/>
    <mergeCell ref="W41:AB41"/>
    <mergeCell ref="AC41:AP41"/>
    <mergeCell ref="D42:R42"/>
    <mergeCell ref="S42:V42"/>
    <mergeCell ref="W42:AB42"/>
    <mergeCell ref="AC42:AP42"/>
    <mergeCell ref="AQ42:AZ42"/>
    <mergeCell ref="BA42:BF42"/>
    <mergeCell ref="D45:E45"/>
    <mergeCell ref="D46:E46"/>
    <mergeCell ref="AW44:BF44"/>
    <mergeCell ref="AR44:AV44"/>
    <mergeCell ref="F44:K44"/>
    <mergeCell ref="D43:BF43"/>
    <mergeCell ref="D56:BF56"/>
    <mergeCell ref="AW45:BF45"/>
    <mergeCell ref="F46:K46"/>
    <mergeCell ref="L46:Y46"/>
    <mergeCell ref="D44:E44"/>
    <mergeCell ref="D50:G50"/>
    <mergeCell ref="H50:O50"/>
    <mergeCell ref="P50:AD50"/>
    <mergeCell ref="AE50:AH50"/>
    <mergeCell ref="AI50:AP50"/>
    <mergeCell ref="AQ50:BF50"/>
    <mergeCell ref="AV53:BE53"/>
    <mergeCell ref="L44:Y44"/>
    <mergeCell ref="Z44:AQ44"/>
    <mergeCell ref="F45:K45"/>
    <mergeCell ref="L45:Y45"/>
    <mergeCell ref="Z45:AQ45"/>
    <mergeCell ref="AR45:AV45"/>
    <mergeCell ref="Z46:AQ46"/>
    <mergeCell ref="AR46:AV46"/>
    <mergeCell ref="AW46:BF46"/>
    <mergeCell ref="D47:E47"/>
    <mergeCell ref="F47:K47"/>
    <mergeCell ref="L47:Y47"/>
    <mergeCell ref="Z47:AQ47"/>
    <mergeCell ref="AR47:AV47"/>
    <mergeCell ref="AW47:BF47"/>
    <mergeCell ref="D48:BF48"/>
    <mergeCell ref="D49:G49"/>
    <mergeCell ref="E64:M64"/>
    <mergeCell ref="N64:S64"/>
    <mergeCell ref="T64:AC64"/>
    <mergeCell ref="AD64:AJ64"/>
    <mergeCell ref="AK64:AQ64"/>
    <mergeCell ref="AR64:AX64"/>
    <mergeCell ref="AY64:BE64"/>
    <mergeCell ref="N61:S61"/>
    <mergeCell ref="T61:AC61"/>
    <mergeCell ref="AD61:AJ61"/>
    <mergeCell ref="AK61:AQ61"/>
    <mergeCell ref="AR61:AX61"/>
    <mergeCell ref="AY61:BE61"/>
    <mergeCell ref="E63:M63"/>
    <mergeCell ref="N63:S63"/>
    <mergeCell ref="T63:AC63"/>
    <mergeCell ref="AD63:AJ63"/>
    <mergeCell ref="AK63:AQ63"/>
    <mergeCell ref="AR63:AX63"/>
    <mergeCell ref="AY63:BE63"/>
    <mergeCell ref="E62:M62"/>
    <mergeCell ref="N62:S62"/>
    <mergeCell ref="T62:AC62"/>
    <mergeCell ref="AD62:AJ62"/>
    <mergeCell ref="E80:AN80"/>
    <mergeCell ref="AO80:BE80"/>
    <mergeCell ref="D81:BF81"/>
    <mergeCell ref="E82:BE82"/>
    <mergeCell ref="E83:M83"/>
    <mergeCell ref="N83:AC83"/>
    <mergeCell ref="E65:M65"/>
    <mergeCell ref="AD83:AJ83"/>
    <mergeCell ref="AK83:AQ83"/>
    <mergeCell ref="AR83:AX83"/>
    <mergeCell ref="AY83:BE83"/>
    <mergeCell ref="N65:S65"/>
    <mergeCell ref="T65:AC65"/>
    <mergeCell ref="AD65:AJ65"/>
    <mergeCell ref="AK65:AQ65"/>
    <mergeCell ref="AR65:AX65"/>
    <mergeCell ref="AY65:BE65"/>
    <mergeCell ref="E66:M66"/>
    <mergeCell ref="N66:S66"/>
    <mergeCell ref="T66:AC66"/>
    <mergeCell ref="AD66:AJ66"/>
    <mergeCell ref="AK66:AQ66"/>
    <mergeCell ref="AR66:AX66"/>
    <mergeCell ref="AY66:BE66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U94:BF94"/>
    <mergeCell ref="N87:AC87"/>
    <mergeCell ref="AD87:AJ87"/>
    <mergeCell ref="AK87:AQ87"/>
    <mergeCell ref="AR87:AX87"/>
    <mergeCell ref="AY87:BE87"/>
    <mergeCell ref="E88:M88"/>
    <mergeCell ref="N88:AC88"/>
    <mergeCell ref="AD88:AJ88"/>
    <mergeCell ref="AK88:AQ88"/>
    <mergeCell ref="AR88:AX88"/>
    <mergeCell ref="AY88:BE88"/>
    <mergeCell ref="E87:M87"/>
    <mergeCell ref="E89:M89"/>
    <mergeCell ref="N89:AC89"/>
    <mergeCell ref="AD89:AJ89"/>
    <mergeCell ref="AK89:AQ89"/>
    <mergeCell ref="AR89:AX89"/>
    <mergeCell ref="AY89:BE89"/>
    <mergeCell ref="AE116:BF116"/>
    <mergeCell ref="AR90:AX90"/>
    <mergeCell ref="AY90:BE90"/>
    <mergeCell ref="D131:AB131"/>
    <mergeCell ref="AU131:BF131"/>
    <mergeCell ref="D96:AL96"/>
    <mergeCell ref="AM96:BF96"/>
    <mergeCell ref="D97:AL97"/>
    <mergeCell ref="AM97:BF97"/>
    <mergeCell ref="D98:AL98"/>
    <mergeCell ref="AM98:BF98"/>
    <mergeCell ref="D100:BF100"/>
    <mergeCell ref="D110:AD110"/>
    <mergeCell ref="AE110:BF110"/>
    <mergeCell ref="D111:AD111"/>
    <mergeCell ref="AE111:BF111"/>
    <mergeCell ref="D113:AD113"/>
    <mergeCell ref="AE113:BF113"/>
    <mergeCell ref="D114:AD114"/>
    <mergeCell ref="AE114:BF114"/>
    <mergeCell ref="D104:T104"/>
    <mergeCell ref="D102:T102"/>
    <mergeCell ref="U102:BF102"/>
    <mergeCell ref="D94:T94"/>
    <mergeCell ref="E162:AH162"/>
    <mergeCell ref="AU144:BF144"/>
    <mergeCell ref="AU156:BF156"/>
    <mergeCell ref="D157:AH157"/>
    <mergeCell ref="D158:AH158"/>
    <mergeCell ref="D125:AD125"/>
    <mergeCell ref="AE125:AR125"/>
    <mergeCell ref="AS125:BF125"/>
    <mergeCell ref="D123:AD123"/>
    <mergeCell ref="AE123:AR123"/>
    <mergeCell ref="AU138:BF138"/>
    <mergeCell ref="AI139:AN139"/>
    <mergeCell ref="AU139:BF139"/>
    <mergeCell ref="AI156:AT156"/>
    <mergeCell ref="AI157:AT157"/>
    <mergeCell ref="AI158:AT158"/>
    <mergeCell ref="AU152:BF152"/>
    <mergeCell ref="D144:AB144"/>
    <mergeCell ref="D147:AB147"/>
    <mergeCell ref="AU150:BF150"/>
    <mergeCell ref="D156:AH156"/>
    <mergeCell ref="D145:AB145"/>
    <mergeCell ref="D146:AB146"/>
    <mergeCell ref="AI153:AT153"/>
    <mergeCell ref="AU153:BF153"/>
    <mergeCell ref="AU142:BF142"/>
    <mergeCell ref="AU143:BF143"/>
    <mergeCell ref="D244:E244"/>
    <mergeCell ref="D243:E243"/>
    <mergeCell ref="D224:F225"/>
    <mergeCell ref="D226:F227"/>
    <mergeCell ref="D240:E240"/>
    <mergeCell ref="D229:V229"/>
    <mergeCell ref="D235:E235"/>
    <mergeCell ref="F235:AT235"/>
    <mergeCell ref="D232:E232"/>
    <mergeCell ref="F236:AT236"/>
    <mergeCell ref="F237:AT237"/>
    <mergeCell ref="D228:V228"/>
    <mergeCell ref="W228:BF228"/>
    <mergeCell ref="F233:AT233"/>
    <mergeCell ref="AU232:BF232"/>
    <mergeCell ref="F232:AT232"/>
    <mergeCell ref="AU234:AZ234"/>
    <mergeCell ref="F238:AT238"/>
    <mergeCell ref="AU244:AZ244"/>
    <mergeCell ref="BA244:BF244"/>
    <mergeCell ref="F244:AT244"/>
    <mergeCell ref="D241:E241"/>
    <mergeCell ref="D242:E242"/>
    <mergeCell ref="D230:V230"/>
    <mergeCell ref="D236:E236"/>
    <mergeCell ref="AC143:AN143"/>
    <mergeCell ref="AC144:AN144"/>
    <mergeCell ref="D142:AB142"/>
    <mergeCell ref="D141:AB141"/>
    <mergeCell ref="D237:E237"/>
    <mergeCell ref="D167:AH169"/>
    <mergeCell ref="AU168:BF168"/>
    <mergeCell ref="AU169:BF169"/>
    <mergeCell ref="D166:AH166"/>
    <mergeCell ref="D172:BF172"/>
    <mergeCell ref="D178:BF178"/>
    <mergeCell ref="D180:BF180"/>
    <mergeCell ref="D181:BF181"/>
    <mergeCell ref="F187:BF187"/>
    <mergeCell ref="AI167:AT167"/>
    <mergeCell ref="J148:AT148"/>
    <mergeCell ref="AI165:AT165"/>
    <mergeCell ref="D165:AH165"/>
    <mergeCell ref="AI161:AT162"/>
    <mergeCell ref="AU161:BF162"/>
    <mergeCell ref="W230:BF230"/>
    <mergeCell ref="AU148:BF148"/>
    <mergeCell ref="AI150:AN150"/>
    <mergeCell ref="BH232:BI232"/>
    <mergeCell ref="BA233:BF233"/>
    <mergeCell ref="AU233:AZ233"/>
    <mergeCell ref="C3:BG3"/>
    <mergeCell ref="C4:BG4"/>
    <mergeCell ref="D231:BG231"/>
    <mergeCell ref="D217:BF217"/>
    <mergeCell ref="F189:BF189"/>
    <mergeCell ref="D190:E190"/>
    <mergeCell ref="F190:BF190"/>
    <mergeCell ref="D191:E191"/>
    <mergeCell ref="D212:BF212"/>
    <mergeCell ref="F193:BF193"/>
    <mergeCell ref="F191:BF191"/>
    <mergeCell ref="D192:E192"/>
    <mergeCell ref="F192:BF192"/>
    <mergeCell ref="D193:E193"/>
    <mergeCell ref="F199:BF199"/>
    <mergeCell ref="F201:BF201"/>
    <mergeCell ref="C6:BG6"/>
    <mergeCell ref="D122:BF122"/>
    <mergeCell ref="D221:F223"/>
    <mergeCell ref="AV52:BF52"/>
    <mergeCell ref="D52:AU54"/>
    <mergeCell ref="W229:BF229"/>
    <mergeCell ref="G221:K221"/>
    <mergeCell ref="L222:AF222"/>
    <mergeCell ref="AG221:AK221"/>
    <mergeCell ref="AL221:BF221"/>
    <mergeCell ref="G222:K222"/>
    <mergeCell ref="AG222:AK222"/>
    <mergeCell ref="AS123:BF123"/>
    <mergeCell ref="D109:BF109"/>
    <mergeCell ref="D116:AD116"/>
    <mergeCell ref="AC138:AN138"/>
    <mergeCell ref="AO138:AT138"/>
    <mergeCell ref="L221:AF221"/>
    <mergeCell ref="AU141:BF141"/>
    <mergeCell ref="G224:V224"/>
    <mergeCell ref="G226:V226"/>
    <mergeCell ref="AC136:AN136"/>
    <mergeCell ref="AO136:AT136"/>
    <mergeCell ref="AC134:AN134"/>
    <mergeCell ref="AO134:AT134"/>
    <mergeCell ref="AU154:BF154"/>
    <mergeCell ref="AU155:BF155"/>
    <mergeCell ref="G223:K223"/>
    <mergeCell ref="L223:BF223"/>
    <mergeCell ref="D124:AD124"/>
    <mergeCell ref="AE124:AR124"/>
    <mergeCell ref="AS124:BF124"/>
    <mergeCell ref="D126:AD126"/>
    <mergeCell ref="AE126:AR126"/>
    <mergeCell ref="AS126:BF126"/>
    <mergeCell ref="G227:V227"/>
    <mergeCell ref="W224:BF224"/>
    <mergeCell ref="W225:BF225"/>
    <mergeCell ref="G225:V225"/>
    <mergeCell ref="W226:BF226"/>
    <mergeCell ref="W227:BF227"/>
    <mergeCell ref="D152:AH152"/>
    <mergeCell ref="AI152:AT152"/>
    <mergeCell ref="D153:AH153"/>
    <mergeCell ref="AC145:AN145"/>
    <mergeCell ref="AC146:AN146"/>
    <mergeCell ref="AC147:AN147"/>
    <mergeCell ref="AU147:BF147"/>
    <mergeCell ref="AO147:AT147"/>
    <mergeCell ref="D137:AB137"/>
    <mergeCell ref="AU137:BF137"/>
    <mergeCell ref="AI168:AT168"/>
    <mergeCell ref="D138:AB138"/>
    <mergeCell ref="H49:O49"/>
    <mergeCell ref="P49:AD49"/>
    <mergeCell ref="AE49:AH49"/>
    <mergeCell ref="AI49:AP49"/>
    <mergeCell ref="AQ49:BF49"/>
    <mergeCell ref="D103:T103"/>
    <mergeCell ref="U103:BF103"/>
    <mergeCell ref="D108:BF108"/>
    <mergeCell ref="D112:BF112"/>
    <mergeCell ref="U104:BF104"/>
    <mergeCell ref="D105:T105"/>
    <mergeCell ref="U105:BF105"/>
    <mergeCell ref="D101:T101"/>
    <mergeCell ref="U101:BF101"/>
    <mergeCell ref="E90:M90"/>
    <mergeCell ref="N90:AC90"/>
    <mergeCell ref="AD90:AJ90"/>
    <mergeCell ref="AK90:AQ90"/>
    <mergeCell ref="E84:M84"/>
    <mergeCell ref="N84:AC84"/>
    <mergeCell ref="AD84:AJ84"/>
    <mergeCell ref="AK84:AQ84"/>
    <mergeCell ref="AR84:AX84"/>
    <mergeCell ref="AY84:BE84"/>
    <mergeCell ref="BI153:BK169"/>
    <mergeCell ref="BT130:BY130"/>
    <mergeCell ref="BZ130:CK130"/>
    <mergeCell ref="BT131:BY131"/>
    <mergeCell ref="BZ131:CK131"/>
    <mergeCell ref="AC132:AN132"/>
    <mergeCell ref="AO132:AT132"/>
    <mergeCell ref="BT132:BY132"/>
    <mergeCell ref="BZ132:CK132"/>
    <mergeCell ref="BT133:BY133"/>
    <mergeCell ref="BZ133:CK133"/>
    <mergeCell ref="AO133:AT133"/>
    <mergeCell ref="AO130:AT131"/>
    <mergeCell ref="AU130:BF130"/>
    <mergeCell ref="BT138:BY138"/>
    <mergeCell ref="BZ138:CK138"/>
    <mergeCell ref="AU136:BF136"/>
    <mergeCell ref="BT134:BY134"/>
    <mergeCell ref="BZ134:CK134"/>
    <mergeCell ref="AC135:AN135"/>
    <mergeCell ref="AO135:AT135"/>
    <mergeCell ref="BT135:BY135"/>
    <mergeCell ref="BZ135:CK135"/>
    <mergeCell ref="BT136:BY136"/>
  </mergeCells>
  <conditionalFormatting sqref="AU153:BF153 AU154:AU155">
    <cfRule type="cellIs" dxfId="55" priority="12" operator="equal">
      <formula>"Nemůže být &gt; 50%!!!"</formula>
    </cfRule>
    <cfRule type="containsText" dxfId="54" priority="25" operator="containsText" text="Nemůže být &gt; 70%!!!">
      <formula>NOT(ISERROR(SEARCH("Nemůže být &gt; 70%!!!",AU153)))</formula>
    </cfRule>
  </conditionalFormatting>
  <conditionalFormatting sqref="W225:BF225">
    <cfRule type="containsText" dxfId="53" priority="23" operator="containsText" text="CHYBA! Doplňte fukci v kapitole ''1. IDENTIFIKACE  ŽADATELE''">
      <formula>NOT(ISERROR(SEARCH("CHYBA! Doplňte fukci v kapitole ''1. IDENTIFIKACE  ŽADATELE''",W225)))</formula>
    </cfRule>
  </conditionalFormatting>
  <conditionalFormatting sqref="W227:BF227">
    <cfRule type="containsText" dxfId="52" priority="22" operator="containsText" text="CHYBA! Doplňte fukci v kapitole ''1. IDENTIFIKACE  ŽADATELE''">
      <formula>NOT(ISERROR(SEARCH("CHYBA! Doplňte fukci v kapitole ''1. IDENTIFIKACE  ŽADATELE''",W227)))</formula>
    </cfRule>
  </conditionalFormatting>
  <conditionalFormatting sqref="R205:BF205">
    <cfRule type="cellIs" dxfId="51" priority="21" operator="equal">
      <formula>"Doplňte Datum narození v kapitole 1. Identifikace žadatele"</formula>
    </cfRule>
  </conditionalFormatting>
  <conditionalFormatting sqref="R204:BF204">
    <cfRule type="cellIs" dxfId="50" priority="20" operator="equal">
      <formula>"Doplňte Adresu trvalého bydliště v kapitole 1. Identifikace žadatele"</formula>
    </cfRule>
  </conditionalFormatting>
  <conditionalFormatting sqref="R203:BF203">
    <cfRule type="cellIs" dxfId="49" priority="19" operator="equal">
      <formula>"Doplňte Jméno a příjmení v kapitole 1. Identifikace žadatele"</formula>
    </cfRule>
  </conditionalFormatting>
  <conditionalFormatting sqref="X32:BF32">
    <cfRule type="cellIs" dxfId="48" priority="10" operator="equal">
      <formula>"Vyberte ze seznamu"</formula>
    </cfRule>
    <cfRule type="expression" dxfId="47" priority="13">
      <formula>OR(X31="Fyzická podnikající osoba",X31="Fyzická osoba")</formula>
    </cfRule>
  </conditionalFormatting>
  <conditionalFormatting sqref="G16:BF18">
    <cfRule type="cellIs" dxfId="46" priority="11" operator="equal">
      <formula>"Vyberte z následujícího seznamu"</formula>
    </cfRule>
  </conditionalFormatting>
  <conditionalFormatting sqref="AQ42:AZ42">
    <cfRule type="cellIs" dxfId="45" priority="9" operator="equal">
      <formula>"Vyberte ze seznamu"</formula>
    </cfRule>
  </conditionalFormatting>
  <conditionalFormatting sqref="AW45:BF47">
    <cfRule type="cellIs" dxfId="44" priority="8" operator="equal">
      <formula>"Vyberte ze seznamu"</formula>
    </cfRule>
  </conditionalFormatting>
  <conditionalFormatting sqref="AO80:BE80">
    <cfRule type="cellIs" dxfId="43" priority="7" operator="equal">
      <formula>"Vyberte ze seznamu"</formula>
    </cfRule>
  </conditionalFormatting>
  <conditionalFormatting sqref="AM96:BF98">
    <cfRule type="cellIs" dxfId="42" priority="6" operator="equal">
      <formula>"Vyberte ze seznamu"</formula>
    </cfRule>
  </conditionalFormatting>
  <conditionalFormatting sqref="E84:BE90">
    <cfRule type="expression" dxfId="41" priority="4">
      <formula>$AO$80="Ne"</formula>
    </cfRule>
  </conditionalFormatting>
  <conditionalFormatting sqref="D97:BF98">
    <cfRule type="expression" dxfId="40" priority="2">
      <formula>$AM$96="Ne"</formula>
    </cfRule>
  </conditionalFormatting>
  <conditionalFormatting sqref="AV53:BE53">
    <cfRule type="cellIs" dxfId="39" priority="1" operator="greaterThan">
      <formula>2000</formula>
    </cfRule>
  </conditionalFormatting>
  <dataValidations xWindow="798" yWindow="523" count="37">
    <dataValidation type="decimal" operator="greaterThanOrEqual" allowBlank="1" showInputMessage="1" showErrorMessage="1" error="Je nutné zadat číslo." sqref="AU143:BF147 AU132:BF138">
      <formula1>0</formula1>
    </dataValidation>
    <dataValidation type="textLength" operator="equal" allowBlank="1" showInputMessage="1" showErrorMessage="1" error="IČ musí obsahovat přesně osm číslic." sqref="AD84:AJ90 AD61:AJ67 AD70:AJ76 U102:BF102">
      <formula1>8</formula1>
    </dataValidation>
    <dataValidation allowBlank="1" showInputMessage="1" showErrorMessage="1" promptTitle="ÚČEL PODPORY" prompt="Uveďte stručný a výstižný popis účelu, na který bude podpora použita." sqref="D25:BF25 D27:BF27"/>
    <dataValidation allowBlank="1" showInputMessage="1" showErrorMessage="1" promptTitle="VÝSTUPY včetně kvantifikace" prompt="Uveďte předpokládané výstupy, na které bude podpora využita, např.:_x000a_- mobiliář - ks_x000a_- zpevněná plocha - m2_x000a_- herní prvky - ks_x000a_- přístřešek - ks_x000a_jiné ..." sqref="D125:AD126"/>
    <dataValidation type="decimal" operator="greaterThanOrEqual" allowBlank="1" showInputMessage="1" showErrorMessage="1" sqref="AU139:BF139 AU148:BF150">
      <formula1>0</formula1>
    </dataValidation>
    <dataValidation type="whole" operator="greaterThanOrEqual" allowBlank="1" showInputMessage="1" showErrorMessage="1" error="Počet jednotek musí být uveden v celých číslech!" sqref="BT131:BY138 AO143:AT147 BT142:BY146 AO132:AT138">
      <formula1>0</formula1>
    </dataValidation>
    <dataValidation operator="equal" allowBlank="1" showInputMessage="1" showErrorMessage="1" error="IČ může obsahovat pouze číslice o  počtu 8 znaků" sqref="P20:BF20"/>
    <dataValidation allowBlank="1" showInputMessage="1" showErrorMessage="1" sqref="BI119:CM120 AE119:AE120"/>
    <dataValidation operator="greaterThanOrEqual" allowBlank="1" showInputMessage="1" showErrorMessage="1" error="Je nutné zadat číslo." sqref="AU165:BF166 AU161:BF161 AU163:BF163 AU153:AU159 AV153:BF153 AV156:BF159"/>
    <dataValidation operator="greaterThanOrEqual" allowBlank="1" showInputMessage="1" showErrorMessage="1" sqref="AU167:BF169 BZ142:CK146 AC143:AN147 BZ131:CK138 AC132:AN138"/>
    <dataValidation type="textLength" operator="lessThanOrEqual" allowBlank="1" showErrorMessage="1" error="Překročen maximální počet znaků!" sqref="D177:BF177 D181:BF181">
      <formula1>1008</formula1>
    </dataValidation>
    <dataValidation type="list" allowBlank="1" showInputMessage="1" showErrorMessage="1" prompt="Vyberte jednu z možností uvedených v rozevíracím seznamu:" sqref="AM98:BF98 AM96:BF96">
      <formula1>$BH$96:$BJ$96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57:BE57">
      <formula1>$BH$57:$BH$58</formula1>
    </dataValidation>
    <dataValidation type="list" allowBlank="1" showInputMessage="1" prompt="Vyberte jednu z možností uvedených v rozevíracím seznamu:" sqref="AM97:BF97">
      <formula1>$BH$96:$BJ$96</formula1>
    </dataValidation>
    <dataValidation type="list" allowBlank="1" showInputMessage="1" showErrorMessage="1" error="Vyberte jednu z možností uvedených v rozevíracím seznamu, který se Vám zobrazí po rozkliknutí &quot;šipky&quot; v malém  čtverečku napravo od buňky!" prompt="Vyberte jednu z možností uvedených v rozevíracím seznamu:" sqref="W226:BF226 W224:BF224">
      <formula1>$BH$44:$BH$46</formula1>
    </dataValidation>
    <dataValidation allowBlank="1" showInputMessage="1" showErrorMessage="1" prompt="FYZICKÉ OSOBY žádající o podporu uvádí jméno a příjmení._x000a_PRÁVNICKÉ OSOBY uvádí název žadatele." sqref="P21:BF21"/>
    <dataValidation type="list" allowBlank="1" showInputMessage="1" showErrorMessage="1" error="Vyberte ANO nebo NE z rozevíracího seznamu (klikněte na šipku vpravo)" prompt="Vyberte jednu z možností uvedených v rozevíracím seznamu:" sqref="AO80:BE80">
      <formula1>$BH$80:$BJ$80</formula1>
    </dataValidation>
    <dataValidation type="textLength" operator="lessThanOrEqual" allowBlank="1" showInputMessage="1" showErrorMessage="1" sqref="D143:AB147 D132:AB138">
      <formula1>120</formula1>
    </dataValidation>
    <dataValidation type="textLength" operator="equal" allowBlank="1" showInputMessage="1" showErrorMessage="1" sqref="X34:BF34">
      <formula1>8</formula1>
    </dataValidation>
    <dataValidation allowBlank="1" showInputMessage="1" showErrorMessage="1" promptTitle="DATUM UKONČENÍ:" prompt="Uveďte dobu trvání projektu/akce/aktivity, v jejímž průběhu mají být uplatněny výdaje z požadované  podpory, tj. lhůta způsobilosti výdajů na požadovaný účel." sqref="AA112:BF112"/>
    <dataValidation allowBlank="1" showInputMessage="1" showErrorMessage="1" promptTitle="DOBA REALIZACE" sqref="D109:BF109"/>
    <dataValidation type="date" allowBlank="1" showInputMessage="1" showErrorMessage="1" error="Zvolte datum v intervalu od 1.1.2021 až 30.11.2021." promptTitle="DATUM UKONČENÍ:" prompt="Uveďte dobu trvání projektu, v jejímž průběhu mají být uplatněny náklady z požadované  podpory, tj. lhůta způsobilosti nákladů na požadovaný účel." sqref="AE114:BF114">
      <formula1>44197</formula1>
      <formula2>44530</formula2>
    </dataValidation>
    <dataValidation type="date" allowBlank="1" showInputMessage="1" showErrorMessage="1" error="Zvolte datum v intervalu od 1.1.2021 až 30.11.2021." promptTitle="DATUM ZAHÁJENÍ:" prompt="Uveďte dobu trvání projektu, v jejímž průběhu mají být uplatněny náklady z požadované  podpory, tj. lhůta způsobilosti nákladů na požadovaný účel." sqref="AE113:BF113">
      <formula1>44197</formula1>
      <formula2>44530</formula2>
    </dataValidation>
    <dataValidation type="list" allowBlank="1" showInputMessage="1" showErrorMessage="1" prompt="Vyberte jednu z možností uvedených v rozevíracím seznamu:" sqref="AL218:BF219">
      <formula1>$BH$218:$BI$218</formula1>
    </dataValidation>
    <dataValidation type="whole" operator="greaterThanOrEqual" allowBlank="1" showInputMessage="1" showErrorMessage="1" error="Kusy uvádějte v celých číslech." sqref="AS124:BF126">
      <formula1>0</formula1>
    </dataValidation>
    <dataValidation type="custom" allowBlank="1" showInputMessage="1" showErrorMessage="1" error="Výše dotace musí být v CELÝCH TISÍCÍCH a v intervalu 50 000,- až 250 000,- Kč!" sqref="AI154:AT155">
      <formula1>AND(AI154&gt;=50000,AI154&lt;=250000,MOD(AI154,1000)=0)</formula1>
    </dataValidation>
    <dataValidation type="custom" showInputMessage="1" showErrorMessage="1" errorTitle="Kontrola" error="Nejdříve se ujistěte, zda jsou vyplněna všechna povinná pole výše - Typ žadatele a Právní forma." sqref="X33:BF33">
      <formula1>OR(X31="Fyzická osoba",X31="Fyzická podnikající osoba",AND(X31="Právnická osoba",X32&lt;&gt;""))</formula1>
    </dataValidation>
    <dataValidation type="list" allowBlank="1" showInputMessage="1" prompt="Vybrat jednu z možností uvedených v rozevíracím seznamu." sqref="X32:BF32">
      <formula1>$BH$32:$BJ$32</formula1>
    </dataValidation>
    <dataValidation type="list" allowBlank="1" showInputMessage="1" showErrorMessage="1" sqref="G16:BF18">
      <formula1>$BH$15:$BH$19</formula1>
    </dataValidation>
    <dataValidation type="list" allowBlank="1" showInputMessage="1" showErrorMessage="1" sqref="AW45:BF47">
      <formula1>$BH$44:$BJ$44</formula1>
    </dataValidation>
    <dataValidation type="textLength" operator="lessThanOrEqual" allowBlank="1" showErrorMessage="1" error="Překročen maximální počet znaků!" sqref="D174:BF174">
      <formula1>2008</formula1>
    </dataValidation>
    <dataValidation type="textLength" operator="lessThanOrEqual" allowBlank="1" showErrorMessage="1" error="Překročen maximální počet znaků!" sqref="D172:BF172">
      <formula1>508</formula1>
    </dataValidation>
    <dataValidation type="list" allowBlank="1" showInputMessage="1" showErrorMessage="1" sqref="AQ42:AZ42">
      <formula1>$BH$42:$BU$42</formula1>
    </dataValidation>
    <dataValidation type="list" allowBlank="1" showInputMessage="1" showErrorMessage="1" sqref="AU235:AZ240">
      <formula1>$BH$235:$BI$235</formula1>
    </dataValidation>
    <dataValidation allowBlank="1" showInputMessage="1" showErrorMessage="1" prompt="Tato podpora je určena pro obce do 2 000 ob.!" sqref="AV53:BE53"/>
    <dataValidation allowBlank="1" showInputMessage="1" showErrorMessage="1" promptTitle="VÝSTUPY včetně kvantifikace" prompt="Uveďte předpokládané výstupy, na které bude podpora využita, např.:_x000a_- mobiliář - ks_x000a_- zpevněná plocha - m2_x000a_- herní prvky - ks_x000a_- přístřešek - ks_x000a_jiné ..._x000a__x000a_" sqref="D124:AD124"/>
    <dataValidation type="custom" allowBlank="1" showInputMessage="1" showErrorMessage="1" sqref="AI153:AT153">
      <formula1>AND(AI155&gt;=50000,AI155&lt;=250000,MOD(AI155,1000)=0)</formula1>
    </dataValidation>
  </dataValidations>
  <pageMargins left="0.39370078740157483" right="0.39370078740157483" top="0.43307086614173229" bottom="0.39370078740157483" header="0.19685039370078741" footer="0.23622047244094491"/>
  <pageSetup paperSize="9" fitToHeight="0" orientation="portrait" r:id="rId1"/>
  <headerFooter>
    <oddFooter>&amp;CStránka &amp;P</oddFooter>
  </headerFooter>
  <rowBreaks count="2" manualBreakCount="2">
    <brk id="150" max="16383" man="1"/>
    <brk id="177" max="16383" man="1"/>
  </rowBreaks>
  <ignoredErrors>
    <ignoredError sqref="AU16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40"/>
  <sheetViews>
    <sheetView workbookViewId="0">
      <selection activeCell="A4" sqref="A4"/>
    </sheetView>
  </sheetViews>
  <sheetFormatPr defaultRowHeight="14.4" x14ac:dyDescent="0.3"/>
  <cols>
    <col min="1" max="1" width="50.33203125" style="34" customWidth="1"/>
    <col min="2" max="2" width="11.88671875" customWidth="1"/>
    <col min="3" max="3" width="10.109375" customWidth="1"/>
    <col min="4" max="4" width="56.6640625" customWidth="1"/>
    <col min="7" max="7" width="24.6640625" customWidth="1"/>
  </cols>
  <sheetData>
    <row r="1" spans="1:4" s="34" customFormat="1" ht="27.6" x14ac:dyDescent="0.3">
      <c r="A1" s="31" t="s">
        <v>240</v>
      </c>
      <c r="B1" s="32" t="s">
        <v>241</v>
      </c>
      <c r="C1" s="32" t="s">
        <v>242</v>
      </c>
      <c r="D1" s="33"/>
    </row>
    <row r="2" spans="1:4" x14ac:dyDescent="0.3">
      <c r="A2" s="31" t="s">
        <v>97</v>
      </c>
      <c r="B2" s="35">
        <v>5213</v>
      </c>
      <c r="C2" s="35">
        <v>6213</v>
      </c>
      <c r="D2" s="36"/>
    </row>
    <row r="3" spans="1:4" x14ac:dyDescent="0.3">
      <c r="A3" s="31" t="s">
        <v>98</v>
      </c>
      <c r="B3" s="35">
        <v>5223</v>
      </c>
      <c r="C3" s="35">
        <v>6223</v>
      </c>
      <c r="D3" s="36" t="s">
        <v>243</v>
      </c>
    </row>
    <row r="4" spans="1:4" ht="27.6" x14ac:dyDescent="0.3">
      <c r="A4" s="37" t="s">
        <v>244</v>
      </c>
      <c r="B4" s="35">
        <v>5213</v>
      </c>
      <c r="C4" s="35">
        <v>6213</v>
      </c>
      <c r="D4" s="36" t="s">
        <v>245</v>
      </c>
    </row>
    <row r="5" spans="1:4" ht="27.6" x14ac:dyDescent="0.3">
      <c r="A5" s="37" t="s">
        <v>246</v>
      </c>
      <c r="B5" s="35">
        <v>5493</v>
      </c>
      <c r="C5" s="35">
        <v>6493</v>
      </c>
      <c r="D5" s="36" t="s">
        <v>247</v>
      </c>
    </row>
    <row r="6" spans="1:4" ht="27.6" x14ac:dyDescent="0.3">
      <c r="A6" s="37" t="s">
        <v>248</v>
      </c>
      <c r="B6" s="35">
        <v>5212</v>
      </c>
      <c r="C6" s="35">
        <v>6212</v>
      </c>
      <c r="D6" s="36" t="s">
        <v>249</v>
      </c>
    </row>
    <row r="7" spans="1:4" x14ac:dyDescent="0.3">
      <c r="A7" s="31" t="s">
        <v>99</v>
      </c>
      <c r="B7" s="35">
        <v>5213</v>
      </c>
      <c r="C7" s="35">
        <v>6213</v>
      </c>
      <c r="D7" s="36"/>
    </row>
    <row r="8" spans="1:4" x14ac:dyDescent="0.3">
      <c r="A8" s="31" t="s">
        <v>250</v>
      </c>
      <c r="B8" s="35">
        <v>0</v>
      </c>
      <c r="C8" s="35">
        <v>0</v>
      </c>
      <c r="D8" s="36"/>
    </row>
    <row r="9" spans="1:4" x14ac:dyDescent="0.3">
      <c r="A9" s="31" t="s">
        <v>250</v>
      </c>
      <c r="B9" s="35">
        <v>0</v>
      </c>
      <c r="C9" s="35">
        <v>0</v>
      </c>
      <c r="D9" s="36"/>
    </row>
    <row r="10" spans="1:4" x14ac:dyDescent="0.3">
      <c r="A10" s="31" t="s">
        <v>100</v>
      </c>
      <c r="B10" s="35">
        <v>5321</v>
      </c>
      <c r="C10" s="35">
        <v>6321</v>
      </c>
      <c r="D10" s="36"/>
    </row>
    <row r="11" spans="1:4" x14ac:dyDescent="0.3">
      <c r="A11" s="31" t="s">
        <v>101</v>
      </c>
      <c r="B11" s="35">
        <v>5321</v>
      </c>
      <c r="C11" s="35">
        <v>6321</v>
      </c>
      <c r="D11" s="36"/>
    </row>
    <row r="12" spans="1:4" x14ac:dyDescent="0.3">
      <c r="A12" s="31" t="s">
        <v>251</v>
      </c>
      <c r="B12" s="35">
        <v>0</v>
      </c>
      <c r="C12" s="35">
        <v>0</v>
      </c>
      <c r="D12" s="36"/>
    </row>
    <row r="13" spans="1:4" x14ac:dyDescent="0.3">
      <c r="A13" s="31" t="s">
        <v>102</v>
      </c>
      <c r="B13" s="35">
        <v>5321</v>
      </c>
      <c r="C13" s="35">
        <v>6321</v>
      </c>
      <c r="D13" s="36"/>
    </row>
    <row r="14" spans="1:4" x14ac:dyDescent="0.3">
      <c r="A14" s="31" t="s">
        <v>252</v>
      </c>
      <c r="B14" s="35">
        <v>0</v>
      </c>
      <c r="C14" s="35">
        <v>0</v>
      </c>
      <c r="D14" s="36"/>
    </row>
    <row r="15" spans="1:4" x14ac:dyDescent="0.3">
      <c r="A15" s="31" t="s">
        <v>104</v>
      </c>
      <c r="B15" s="35">
        <v>5213</v>
      </c>
      <c r="C15" s="35">
        <v>6213</v>
      </c>
      <c r="D15" s="36"/>
    </row>
    <row r="16" spans="1:4" x14ac:dyDescent="0.3">
      <c r="A16" s="31" t="s">
        <v>253</v>
      </c>
      <c r="B16" s="35">
        <v>0</v>
      </c>
      <c r="C16" s="35">
        <v>0</v>
      </c>
      <c r="D16" s="36"/>
    </row>
    <row r="17" spans="1:4" x14ac:dyDescent="0.3">
      <c r="A17" s="31" t="s">
        <v>254</v>
      </c>
      <c r="B17" s="35">
        <v>0</v>
      </c>
      <c r="C17" s="35">
        <v>0</v>
      </c>
      <c r="D17" s="36"/>
    </row>
    <row r="18" spans="1:4" x14ac:dyDescent="0.3">
      <c r="A18" s="31" t="s">
        <v>255</v>
      </c>
      <c r="B18" s="35">
        <v>0</v>
      </c>
      <c r="C18" s="35">
        <v>0</v>
      </c>
      <c r="D18" s="36"/>
    </row>
    <row r="19" spans="1:4" x14ac:dyDescent="0.3">
      <c r="A19" s="31" t="s">
        <v>106</v>
      </c>
      <c r="B19" s="35">
        <v>5321</v>
      </c>
      <c r="C19" s="35">
        <v>6321</v>
      </c>
      <c r="D19" s="36"/>
    </row>
    <row r="20" spans="1:4" x14ac:dyDescent="0.3">
      <c r="A20" s="31" t="s">
        <v>103</v>
      </c>
      <c r="B20" s="35">
        <v>5213</v>
      </c>
      <c r="C20" s="35">
        <v>6213</v>
      </c>
      <c r="D20" s="36"/>
    </row>
    <row r="21" spans="1:4" x14ac:dyDescent="0.3">
      <c r="A21" s="38" t="s">
        <v>256</v>
      </c>
      <c r="B21" s="35">
        <v>5222</v>
      </c>
      <c r="C21" s="35">
        <v>6222</v>
      </c>
      <c r="D21" s="36" t="s">
        <v>257</v>
      </c>
    </row>
    <row r="22" spans="1:4" x14ac:dyDescent="0.3">
      <c r="A22" s="34" t="s">
        <v>258</v>
      </c>
      <c r="B22" s="39">
        <v>0</v>
      </c>
      <c r="C22" s="39">
        <v>0</v>
      </c>
      <c r="D22" s="40" t="s">
        <v>259</v>
      </c>
    </row>
    <row r="23" spans="1:4" x14ac:dyDescent="0.3">
      <c r="A23" s="31" t="s">
        <v>260</v>
      </c>
      <c r="B23" s="35">
        <v>0</v>
      </c>
      <c r="C23" s="35">
        <v>0</v>
      </c>
      <c r="D23" s="36"/>
    </row>
    <row r="24" spans="1:4" x14ac:dyDescent="0.3">
      <c r="A24" s="31" t="s">
        <v>261</v>
      </c>
      <c r="B24" s="35">
        <v>0</v>
      </c>
      <c r="C24" s="35">
        <v>0</v>
      </c>
      <c r="D24" s="36"/>
    </row>
    <row r="25" spans="1:4" x14ac:dyDescent="0.3">
      <c r="A25" s="31" t="s">
        <v>262</v>
      </c>
      <c r="B25" s="35">
        <v>0</v>
      </c>
      <c r="C25" s="35">
        <v>0</v>
      </c>
      <c r="D25" s="36"/>
    </row>
    <row r="26" spans="1:4" x14ac:dyDescent="0.3">
      <c r="A26" s="31" t="s">
        <v>263</v>
      </c>
      <c r="B26" s="35">
        <v>0</v>
      </c>
      <c r="C26" s="35">
        <v>0</v>
      </c>
      <c r="D26" s="36"/>
    </row>
    <row r="27" spans="1:4" x14ac:dyDescent="0.3">
      <c r="A27" s="31" t="s">
        <v>264</v>
      </c>
      <c r="B27" s="35">
        <v>0</v>
      </c>
      <c r="C27" s="35">
        <v>0</v>
      </c>
      <c r="D27" s="36"/>
    </row>
    <row r="28" spans="1:4" x14ac:dyDescent="0.3">
      <c r="A28" s="31" t="s">
        <v>105</v>
      </c>
      <c r="B28" s="35">
        <v>5213</v>
      </c>
      <c r="C28" s="35">
        <v>6213</v>
      </c>
      <c r="D28" s="36"/>
    </row>
    <row r="29" spans="1:4" x14ac:dyDescent="0.3">
      <c r="A29" s="31" t="s">
        <v>265</v>
      </c>
      <c r="B29" s="35">
        <v>0</v>
      </c>
      <c r="C29" s="35">
        <v>0</v>
      </c>
      <c r="D29" s="36"/>
    </row>
    <row r="30" spans="1:4" x14ac:dyDescent="0.3">
      <c r="A30" s="31" t="s">
        <v>266</v>
      </c>
      <c r="B30" s="35">
        <v>0</v>
      </c>
      <c r="C30" s="35">
        <v>0</v>
      </c>
      <c r="D30" s="36"/>
    </row>
    <row r="31" spans="1:4" x14ac:dyDescent="0.3">
      <c r="A31" s="31" t="s">
        <v>267</v>
      </c>
      <c r="B31" s="35">
        <v>0</v>
      </c>
      <c r="C31" s="35">
        <v>0</v>
      </c>
      <c r="D31" s="36"/>
    </row>
    <row r="34" spans="2:3" x14ac:dyDescent="0.3">
      <c r="B34" s="35">
        <v>5212</v>
      </c>
      <c r="C34" s="35">
        <v>6212</v>
      </c>
    </row>
    <row r="35" spans="2:3" x14ac:dyDescent="0.3">
      <c r="B35" s="35">
        <v>5213</v>
      </c>
      <c r="C35" s="35">
        <v>6213</v>
      </c>
    </row>
    <row r="36" spans="2:3" x14ac:dyDescent="0.3">
      <c r="B36" s="35">
        <v>5222</v>
      </c>
      <c r="C36" s="35">
        <v>6222</v>
      </c>
    </row>
    <row r="37" spans="2:3" x14ac:dyDescent="0.3">
      <c r="B37" s="35">
        <v>5223</v>
      </c>
      <c r="C37" s="35">
        <v>6223</v>
      </c>
    </row>
    <row r="38" spans="2:3" x14ac:dyDescent="0.3">
      <c r="B38" s="35">
        <v>5321</v>
      </c>
      <c r="C38" s="35">
        <v>6321</v>
      </c>
    </row>
    <row r="39" spans="2:3" x14ac:dyDescent="0.3">
      <c r="B39" s="35">
        <v>5493</v>
      </c>
      <c r="C39" s="35">
        <v>6493</v>
      </c>
    </row>
    <row r="40" spans="2:3" x14ac:dyDescent="0.3">
      <c r="B40" t="s">
        <v>268</v>
      </c>
      <c r="C40" t="s">
        <v>268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11"/>
  <sheetViews>
    <sheetView topLeftCell="A55" zoomScale="85" zoomScaleNormal="85" workbookViewId="0">
      <selection activeCell="A39" sqref="A39:B41"/>
    </sheetView>
  </sheetViews>
  <sheetFormatPr defaultRowHeight="14.4" x14ac:dyDescent="0.3"/>
  <cols>
    <col min="1" max="1" width="33.6640625" customWidth="1"/>
    <col min="2" max="2" width="126.5546875" style="46" customWidth="1"/>
    <col min="12" max="12" width="9.109375" customWidth="1"/>
  </cols>
  <sheetData>
    <row r="1" spans="1:2" x14ac:dyDescent="0.3">
      <c r="A1" s="220" t="s">
        <v>136</v>
      </c>
      <c r="B1" s="251">
        <f>ZADOST!AA26</f>
        <v>0</v>
      </c>
    </row>
    <row r="2" spans="1:2" x14ac:dyDescent="0.3">
      <c r="A2" s="220" t="s">
        <v>137</v>
      </c>
      <c r="B2" s="248" t="s">
        <v>422</v>
      </c>
    </row>
    <row r="3" spans="1:2" x14ac:dyDescent="0.3">
      <c r="A3" s="220" t="s">
        <v>138</v>
      </c>
      <c r="B3" s="221" t="str">
        <f>ZADOST!C5</f>
        <v>Program na podporu obnovy venkova</v>
      </c>
    </row>
    <row r="4" spans="1:2" x14ac:dyDescent="0.3">
      <c r="A4" s="220" t="s">
        <v>139</v>
      </c>
      <c r="B4" s="221">
        <f>ZADOST!AG8</f>
        <v>2021</v>
      </c>
    </row>
    <row r="5" spans="1:2" x14ac:dyDescent="0.3">
      <c r="A5" s="220" t="s">
        <v>140</v>
      </c>
      <c r="B5" s="222" t="str">
        <f>ZADOST!D14</f>
        <v xml:space="preserve">Projekty na ochranu životního prostředí </v>
      </c>
    </row>
    <row r="6" spans="1:2" ht="12.75" customHeight="1" x14ac:dyDescent="0.3">
      <c r="A6" s="218" t="s">
        <v>382</v>
      </c>
      <c r="B6" s="219" t="str">
        <f>ZADOST!G16</f>
        <v>Vyberte z následujícího seznamu</v>
      </c>
    </row>
    <row r="7" spans="1:2" ht="12.75" customHeight="1" x14ac:dyDescent="0.3">
      <c r="A7" s="218" t="s">
        <v>383</v>
      </c>
      <c r="B7" s="219" t="str">
        <f>ZADOST!G17</f>
        <v>Vyberte z následujícího seznamu</v>
      </c>
    </row>
    <row r="8" spans="1:2" ht="12.75" customHeight="1" x14ac:dyDescent="0.3">
      <c r="A8" s="218" t="s">
        <v>384</v>
      </c>
      <c r="B8" s="219" t="str">
        <f>ZADOST!G18</f>
        <v>Vyberte z následujícího seznamu</v>
      </c>
    </row>
    <row r="9" spans="1:2" x14ac:dyDescent="0.3">
      <c r="A9" s="220" t="s">
        <v>142</v>
      </c>
      <c r="B9" s="223">
        <f>ZADOST!AV53</f>
        <v>0</v>
      </c>
    </row>
    <row r="10" spans="1:2" x14ac:dyDescent="0.3">
      <c r="A10" s="18" t="s">
        <v>143</v>
      </c>
      <c r="B10" s="231">
        <f>ZADOST!D24</f>
        <v>0</v>
      </c>
    </row>
    <row r="11" spans="1:2" x14ac:dyDescent="0.3">
      <c r="A11" s="220" t="s">
        <v>144</v>
      </c>
      <c r="B11" s="222">
        <f>ZADOST!X34</f>
        <v>0</v>
      </c>
    </row>
    <row r="12" spans="1:2" x14ac:dyDescent="0.3">
      <c r="A12" s="220" t="s">
        <v>145</v>
      </c>
      <c r="B12" s="222">
        <f>ZADOST!X35</f>
        <v>0</v>
      </c>
    </row>
    <row r="13" spans="1:2" x14ac:dyDescent="0.3">
      <c r="A13" s="220" t="s">
        <v>146</v>
      </c>
      <c r="B13" s="221">
        <f>ZADOST!X33</f>
        <v>0</v>
      </c>
    </row>
    <row r="14" spans="1:2" x14ac:dyDescent="0.3">
      <c r="A14" s="220" t="s">
        <v>147</v>
      </c>
      <c r="B14" s="222" t="str">
        <f>ZADOST!X31</f>
        <v>PRÁVNICKÁ OSOBA</v>
      </c>
    </row>
    <row r="15" spans="1:2" x14ac:dyDescent="0.3">
      <c r="A15" s="220" t="s">
        <v>148</v>
      </c>
      <c r="B15" s="222" t="str">
        <f>ZADOST!X32</f>
        <v xml:space="preserve">Obec </v>
      </c>
    </row>
    <row r="16" spans="1:2" x14ac:dyDescent="0.3">
      <c r="A16" s="18" t="s">
        <v>149</v>
      </c>
      <c r="B16" s="230"/>
    </row>
    <row r="17" spans="1:2" x14ac:dyDescent="0.3">
      <c r="A17" s="16" t="s">
        <v>150</v>
      </c>
      <c r="B17" s="44"/>
    </row>
    <row r="18" spans="1:2" x14ac:dyDescent="0.3">
      <c r="A18" s="206" t="s">
        <v>151</v>
      </c>
      <c r="B18" s="224" t="str">
        <f>ZADOST!BH41</f>
        <v xml:space="preserve"> ,  </v>
      </c>
    </row>
    <row r="19" spans="1:2" x14ac:dyDescent="0.3">
      <c r="A19" s="226" t="s">
        <v>152</v>
      </c>
      <c r="B19" s="227" t="str">
        <f>CONCATENATE(ZADOST!D42," ",ZADOST!S42,", ",ZADOST!W42," ",ZADOST!AC42)</f>
        <v xml:space="preserve"> ,  </v>
      </c>
    </row>
    <row r="20" spans="1:2" x14ac:dyDescent="0.3">
      <c r="A20" s="228" t="s">
        <v>153</v>
      </c>
      <c r="B20" s="229" t="str">
        <f>CONCATENATE(ZADOST!F45," ",ZADOST!L45," ",ZADOST!Z45,", ",ZADOST!AR45)</f>
        <v xml:space="preserve">  , </v>
      </c>
    </row>
    <row r="21" spans="1:2" x14ac:dyDescent="0.3">
      <c r="A21" s="220" t="s">
        <v>154</v>
      </c>
      <c r="B21" s="223">
        <f>ZADOST!AI50</f>
        <v>0</v>
      </c>
    </row>
    <row r="22" spans="1:2" x14ac:dyDescent="0.3">
      <c r="A22" s="220" t="s">
        <v>155</v>
      </c>
      <c r="B22" s="221">
        <f>ZADOST!AQ50</f>
        <v>0</v>
      </c>
    </row>
    <row r="23" spans="1:2" x14ac:dyDescent="0.3">
      <c r="A23" s="220" t="s">
        <v>156</v>
      </c>
      <c r="B23" s="222">
        <f>ZADOST!U93</f>
        <v>0</v>
      </c>
    </row>
    <row r="24" spans="1:2" x14ac:dyDescent="0.3">
      <c r="A24" s="220" t="s">
        <v>157</v>
      </c>
      <c r="B24" s="222">
        <f>ZADOST!U94</f>
        <v>0</v>
      </c>
    </row>
    <row r="25" spans="1:2" x14ac:dyDescent="0.3">
      <c r="A25" s="220" t="s">
        <v>158</v>
      </c>
      <c r="B25" s="221" t="str">
        <f>ZADOST!AM96</f>
        <v>Vyberte ze seznamu</v>
      </c>
    </row>
    <row r="26" spans="1:2" x14ac:dyDescent="0.3">
      <c r="A26" s="220" t="s">
        <v>159</v>
      </c>
      <c r="B26" s="221" t="str">
        <f>ZADOST!AM97</f>
        <v>Vyberte ze seznamu</v>
      </c>
    </row>
    <row r="27" spans="1:2" x14ac:dyDescent="0.3">
      <c r="A27" s="220" t="s">
        <v>160</v>
      </c>
      <c r="B27" s="221" t="str">
        <f>ZADOST!AM98</f>
        <v>Vyberte ze seznamu</v>
      </c>
    </row>
    <row r="28" spans="1:2" x14ac:dyDescent="0.3">
      <c r="A28" s="225" t="s">
        <v>161</v>
      </c>
      <c r="B28" s="230">
        <f>ZADOST!U101</f>
        <v>0</v>
      </c>
    </row>
    <row r="29" spans="1:2" x14ac:dyDescent="0.3">
      <c r="A29" s="16" t="s">
        <v>162</v>
      </c>
      <c r="B29" s="45">
        <f>ZADOST!U102</f>
        <v>0</v>
      </c>
    </row>
    <row r="30" spans="1:2" x14ac:dyDescent="0.3">
      <c r="A30" s="16" t="s">
        <v>163</v>
      </c>
      <c r="B30" s="45">
        <f>ZADOST!U103</f>
        <v>0</v>
      </c>
    </row>
    <row r="31" spans="1:2" x14ac:dyDescent="0.3">
      <c r="A31" s="16" t="s">
        <v>164</v>
      </c>
      <c r="B31" s="45">
        <f>ZADOST!U104</f>
        <v>0</v>
      </c>
    </row>
    <row r="32" spans="1:2" x14ac:dyDescent="0.3">
      <c r="A32" s="206" t="s">
        <v>165</v>
      </c>
      <c r="B32" s="232">
        <f>ZADOST!U105</f>
        <v>0</v>
      </c>
    </row>
    <row r="33" spans="1:2" x14ac:dyDescent="0.3">
      <c r="A33" s="233" t="s">
        <v>420</v>
      </c>
      <c r="B33" s="234">
        <f>ZADOST!AE110</f>
        <v>44197</v>
      </c>
    </row>
    <row r="34" spans="1:2" x14ac:dyDescent="0.3">
      <c r="A34" s="233" t="s">
        <v>421</v>
      </c>
      <c r="B34" s="222" t="str">
        <f>ZADOST!AE111</f>
        <v>30.11.2021</v>
      </c>
    </row>
    <row r="35" spans="1:2" x14ac:dyDescent="0.3">
      <c r="A35" s="233" t="s">
        <v>166</v>
      </c>
      <c r="B35" s="245">
        <f>ZADOST!AE113</f>
        <v>0</v>
      </c>
    </row>
    <row r="36" spans="1:2" x14ac:dyDescent="0.3">
      <c r="A36" s="233" t="s">
        <v>167</v>
      </c>
      <c r="B36" s="245">
        <f>ZADOST!AE114</f>
        <v>0</v>
      </c>
    </row>
    <row r="37" spans="1:2" x14ac:dyDescent="0.3">
      <c r="A37" s="220" t="s">
        <v>171</v>
      </c>
      <c r="B37" s="221" t="str">
        <f>ZADOST!AE120</f>
        <v>Dotace</v>
      </c>
    </row>
    <row r="38" spans="1:2" x14ac:dyDescent="0.3">
      <c r="A38" s="257" t="s">
        <v>172</v>
      </c>
      <c r="B38" s="258"/>
    </row>
    <row r="39" spans="1:2" x14ac:dyDescent="0.3">
      <c r="A39" s="259" t="s">
        <v>173</v>
      </c>
      <c r="B39" s="260">
        <f>ZADOST!AU150</f>
        <v>0</v>
      </c>
    </row>
    <row r="40" spans="1:2" x14ac:dyDescent="0.3">
      <c r="A40" s="259" t="s">
        <v>174</v>
      </c>
      <c r="B40" s="260">
        <f>ZADOST!AU139</f>
        <v>0</v>
      </c>
    </row>
    <row r="41" spans="1:2" x14ac:dyDescent="0.3">
      <c r="A41" s="261" t="s">
        <v>175</v>
      </c>
      <c r="B41" s="260">
        <f>ZADOST!AU148</f>
        <v>0</v>
      </c>
    </row>
    <row r="42" spans="1:2" x14ac:dyDescent="0.3">
      <c r="A42" s="235" t="s">
        <v>176</v>
      </c>
      <c r="B42" s="236" t="str">
        <f>ZADOST!AI156</f>
        <v>vygeneruje se</v>
      </c>
    </row>
    <row r="43" spans="1:2" x14ac:dyDescent="0.3">
      <c r="A43" s="235" t="s">
        <v>177</v>
      </c>
      <c r="B43" s="237" t="str">
        <f>ZADOST!AU156</f>
        <v>vygeneruje se</v>
      </c>
    </row>
    <row r="44" spans="1:2" x14ac:dyDescent="0.3">
      <c r="A44" s="235" t="s">
        <v>178</v>
      </c>
      <c r="B44" s="236">
        <f>ZADOST!AI153</f>
        <v>0</v>
      </c>
    </row>
    <row r="45" spans="1:2" x14ac:dyDescent="0.3">
      <c r="A45" s="235" t="s">
        <v>179</v>
      </c>
      <c r="B45" s="237" t="str">
        <f>ZADOST!AU153</f>
        <v>vygeneruje se</v>
      </c>
    </row>
    <row r="46" spans="1:2" x14ac:dyDescent="0.3">
      <c r="A46" s="235" t="s">
        <v>180</v>
      </c>
      <c r="B46" s="236" t="str">
        <f>ZADOST!AI165</f>
        <v>vygeneruje se</v>
      </c>
    </row>
    <row r="47" spans="1:2" x14ac:dyDescent="0.3">
      <c r="A47" s="235" t="s">
        <v>181</v>
      </c>
      <c r="B47" s="237" t="str">
        <f>ZADOST!AU165</f>
        <v>vygeneruje se</v>
      </c>
    </row>
    <row r="48" spans="1:2" x14ac:dyDescent="0.3">
      <c r="A48" s="235" t="s">
        <v>182</v>
      </c>
      <c r="B48" s="236">
        <f>ZADOST!AI166</f>
        <v>0</v>
      </c>
    </row>
    <row r="49" spans="1:3" x14ac:dyDescent="0.3">
      <c r="A49" s="235" t="s">
        <v>183</v>
      </c>
      <c r="B49" s="237" t="str">
        <f>ZADOST!AU166</f>
        <v>vygeneruje se</v>
      </c>
    </row>
    <row r="50" spans="1:3" x14ac:dyDescent="0.3">
      <c r="A50" s="255" t="s">
        <v>425</v>
      </c>
      <c r="B50" s="42">
        <f>ZADOST!AI154</f>
        <v>0</v>
      </c>
    </row>
    <row r="51" spans="1:3" x14ac:dyDescent="0.3">
      <c r="A51" s="255" t="s">
        <v>426</v>
      </c>
      <c r="B51" s="42">
        <f>ZADOST!AI155</f>
        <v>0</v>
      </c>
    </row>
    <row r="52" spans="1:3" x14ac:dyDescent="0.3">
      <c r="A52" s="225" t="s">
        <v>184</v>
      </c>
      <c r="B52" s="209" t="str">
        <f>ZADOST!AI168</f>
        <v>vygeneruje se</v>
      </c>
      <c r="C52" s="242"/>
    </row>
    <row r="53" spans="1:3" x14ac:dyDescent="0.3">
      <c r="A53" s="206" t="s">
        <v>185</v>
      </c>
      <c r="B53" s="207" t="str">
        <f>ZADOST!AU168</f>
        <v>vygeneruje se</v>
      </c>
    </row>
    <row r="54" spans="1:3" x14ac:dyDescent="0.3">
      <c r="A54" s="210" t="s">
        <v>385</v>
      </c>
      <c r="B54" s="211">
        <f>ZADOST!D124</f>
        <v>0</v>
      </c>
    </row>
    <row r="55" spans="1:3" x14ac:dyDescent="0.3">
      <c r="A55" s="210" t="s">
        <v>386</v>
      </c>
      <c r="B55" s="211">
        <f>ZADOST!AE124</f>
        <v>0</v>
      </c>
    </row>
    <row r="56" spans="1:3" x14ac:dyDescent="0.3">
      <c r="A56" s="210" t="s">
        <v>387</v>
      </c>
      <c r="B56" s="211">
        <f>ZADOST!AS124</f>
        <v>0</v>
      </c>
    </row>
    <row r="57" spans="1:3" x14ac:dyDescent="0.3">
      <c r="A57" s="210" t="s">
        <v>391</v>
      </c>
      <c r="B57" s="211">
        <f>ZADOST!D125</f>
        <v>0</v>
      </c>
    </row>
    <row r="58" spans="1:3" x14ac:dyDescent="0.3">
      <c r="A58" s="210" t="s">
        <v>392</v>
      </c>
      <c r="B58" s="211">
        <f>ZADOST!AE125</f>
        <v>0</v>
      </c>
    </row>
    <row r="59" spans="1:3" x14ac:dyDescent="0.3">
      <c r="A59" s="210" t="s">
        <v>393</v>
      </c>
      <c r="B59" s="211">
        <f>ZADOST!AS125</f>
        <v>0</v>
      </c>
    </row>
    <row r="60" spans="1:3" x14ac:dyDescent="0.3">
      <c r="A60" s="210" t="s">
        <v>388</v>
      </c>
      <c r="B60" s="211">
        <f>ZADOST!D126</f>
        <v>0</v>
      </c>
    </row>
    <row r="61" spans="1:3" x14ac:dyDescent="0.3">
      <c r="A61" s="210" t="s">
        <v>389</v>
      </c>
      <c r="B61" s="211">
        <f>ZADOST!AE126</f>
        <v>0</v>
      </c>
    </row>
    <row r="62" spans="1:3" x14ac:dyDescent="0.3">
      <c r="A62" s="210" t="s">
        <v>390</v>
      </c>
      <c r="B62" s="211">
        <f>ZADOST!AS126</f>
        <v>0</v>
      </c>
    </row>
    <row r="63" spans="1:3" x14ac:dyDescent="0.3">
      <c r="A63" s="212" t="s">
        <v>394</v>
      </c>
      <c r="B63" s="214">
        <f>ZADOST!D132</f>
        <v>0</v>
      </c>
    </row>
    <row r="64" spans="1:3" x14ac:dyDescent="0.3">
      <c r="A64" s="212" t="s">
        <v>395</v>
      </c>
      <c r="B64" s="213">
        <f>ZADOST!AU132</f>
        <v>0</v>
      </c>
    </row>
    <row r="65" spans="1:2" x14ac:dyDescent="0.3">
      <c r="A65" s="212" t="s">
        <v>396</v>
      </c>
      <c r="B65" s="214">
        <f>ZADOST!D133</f>
        <v>0</v>
      </c>
    </row>
    <row r="66" spans="1:2" x14ac:dyDescent="0.3">
      <c r="A66" s="212" t="s">
        <v>397</v>
      </c>
      <c r="B66" s="213">
        <f>ZADOST!AU133</f>
        <v>0</v>
      </c>
    </row>
    <row r="67" spans="1:2" x14ac:dyDescent="0.3">
      <c r="A67" s="212" t="s">
        <v>398</v>
      </c>
      <c r="B67" s="214">
        <f>ZADOST!D134</f>
        <v>0</v>
      </c>
    </row>
    <row r="68" spans="1:2" x14ac:dyDescent="0.3">
      <c r="A68" s="212" t="s">
        <v>399</v>
      </c>
      <c r="B68" s="213">
        <f>ZADOST!AU134</f>
        <v>0</v>
      </c>
    </row>
    <row r="69" spans="1:2" x14ac:dyDescent="0.3">
      <c r="A69" s="212" t="s">
        <v>400</v>
      </c>
      <c r="B69" s="214">
        <f>ZADOST!D143</f>
        <v>0</v>
      </c>
    </row>
    <row r="70" spans="1:2" x14ac:dyDescent="0.3">
      <c r="A70" s="212" t="s">
        <v>401</v>
      </c>
      <c r="B70" s="213">
        <f>ZADOST!AU143</f>
        <v>0</v>
      </c>
    </row>
    <row r="71" spans="1:2" x14ac:dyDescent="0.3">
      <c r="A71" s="212" t="s">
        <v>402</v>
      </c>
      <c r="B71" s="214">
        <f>ZADOST!D144</f>
        <v>0</v>
      </c>
    </row>
    <row r="72" spans="1:2" x14ac:dyDescent="0.3">
      <c r="A72" s="212" t="s">
        <v>403</v>
      </c>
      <c r="B72" s="213">
        <f>ZADOST!AU144</f>
        <v>0</v>
      </c>
    </row>
    <row r="73" spans="1:2" x14ac:dyDescent="0.3">
      <c r="A73" s="212" t="s">
        <v>404</v>
      </c>
      <c r="B73" s="214">
        <f>ZADOST!D145</f>
        <v>0</v>
      </c>
    </row>
    <row r="74" spans="1:2" x14ac:dyDescent="0.3">
      <c r="A74" s="212" t="s">
        <v>405</v>
      </c>
      <c r="B74" s="213">
        <f>ZADOST!AU145</f>
        <v>0</v>
      </c>
    </row>
    <row r="75" spans="1:2" x14ac:dyDescent="0.3">
      <c r="A75" s="215" t="s">
        <v>406</v>
      </c>
      <c r="B75" s="216">
        <f>ZADOST!E160</f>
        <v>0</v>
      </c>
    </row>
    <row r="76" spans="1:2" x14ac:dyDescent="0.3">
      <c r="A76" s="215" t="s">
        <v>407</v>
      </c>
      <c r="B76" s="217">
        <f>ZADOST!AI159</f>
        <v>0</v>
      </c>
    </row>
    <row r="77" spans="1:2" x14ac:dyDescent="0.3">
      <c r="A77" s="215" t="s">
        <v>408</v>
      </c>
      <c r="B77" s="216">
        <f>ZADOST!E162</f>
        <v>0</v>
      </c>
    </row>
    <row r="78" spans="1:2" x14ac:dyDescent="0.3">
      <c r="A78" s="215" t="s">
        <v>409</v>
      </c>
      <c r="B78" s="217">
        <f>ZADOST!AI161</f>
        <v>0</v>
      </c>
    </row>
    <row r="79" spans="1:2" x14ac:dyDescent="0.3">
      <c r="A79" s="215" t="s">
        <v>410</v>
      </c>
      <c r="B79" s="216">
        <f>ZADOST!E164</f>
        <v>0</v>
      </c>
    </row>
    <row r="80" spans="1:2" x14ac:dyDescent="0.3">
      <c r="A80" s="215" t="s">
        <v>411</v>
      </c>
      <c r="B80" s="217">
        <f>ZADOST!AI163</f>
        <v>0</v>
      </c>
    </row>
    <row r="81" spans="1:3" x14ac:dyDescent="0.3">
      <c r="A81" s="208" t="s">
        <v>186</v>
      </c>
      <c r="B81" s="209">
        <f>ZADOST!AL218</f>
        <v>0</v>
      </c>
    </row>
    <row r="82" spans="1:3" x14ac:dyDescent="0.3">
      <c r="A82" s="20" t="s">
        <v>286</v>
      </c>
      <c r="B82" s="41"/>
      <c r="C82" s="242"/>
    </row>
    <row r="83" spans="1:3" x14ac:dyDescent="0.3">
      <c r="A83" s="23" t="s">
        <v>287</v>
      </c>
      <c r="B83" s="41"/>
      <c r="C83" s="242"/>
    </row>
    <row r="84" spans="1:3" x14ac:dyDescent="0.3">
      <c r="A84" s="20" t="s">
        <v>269</v>
      </c>
      <c r="B84" s="41"/>
      <c r="C84" s="242"/>
    </row>
    <row r="85" spans="1:3" x14ac:dyDescent="0.3">
      <c r="A85" s="23" t="s">
        <v>270</v>
      </c>
      <c r="B85" s="43"/>
      <c r="C85" s="242"/>
    </row>
    <row r="86" spans="1:3" x14ac:dyDescent="0.3">
      <c r="A86" s="20" t="s">
        <v>271</v>
      </c>
      <c r="B86" s="41"/>
      <c r="C86" s="242"/>
    </row>
    <row r="87" spans="1:3" x14ac:dyDescent="0.3">
      <c r="A87" s="23" t="s">
        <v>272</v>
      </c>
      <c r="B87" s="43"/>
      <c r="C87" s="242"/>
    </row>
    <row r="88" spans="1:3" x14ac:dyDescent="0.3">
      <c r="A88" s="16" t="s">
        <v>187</v>
      </c>
      <c r="B88" s="44"/>
    </row>
    <row r="89" spans="1:3" x14ac:dyDescent="0.3">
      <c r="A89" s="16" t="s">
        <v>188</v>
      </c>
      <c r="B89" s="44"/>
    </row>
    <row r="90" spans="1:3" x14ac:dyDescent="0.3">
      <c r="A90" s="16" t="s">
        <v>189</v>
      </c>
      <c r="B90" s="44"/>
    </row>
    <row r="91" spans="1:3" x14ac:dyDescent="0.3">
      <c r="A91" s="16" t="s">
        <v>190</v>
      </c>
      <c r="B91" s="44"/>
    </row>
    <row r="92" spans="1:3" x14ac:dyDescent="0.3">
      <c r="A92" s="16" t="s">
        <v>191</v>
      </c>
      <c r="B92" s="44"/>
    </row>
    <row r="93" spans="1:3" x14ac:dyDescent="0.3">
      <c r="A93" s="16" t="s">
        <v>192</v>
      </c>
      <c r="B93" s="44"/>
    </row>
    <row r="94" spans="1:3" x14ac:dyDescent="0.3">
      <c r="A94" s="16" t="s">
        <v>193</v>
      </c>
      <c r="B94" s="44"/>
    </row>
    <row r="95" spans="1:3" x14ac:dyDescent="0.3">
      <c r="A95" s="16" t="s">
        <v>194</v>
      </c>
      <c r="B95" s="44"/>
    </row>
    <row r="96" spans="1:3" x14ac:dyDescent="0.3">
      <c r="A96" s="16" t="s">
        <v>195</v>
      </c>
      <c r="B96" s="44"/>
    </row>
    <row r="97" spans="1:2" x14ac:dyDescent="0.3">
      <c r="A97" s="16" t="s">
        <v>196</v>
      </c>
      <c r="B97" s="44"/>
    </row>
    <row r="98" spans="1:2" x14ac:dyDescent="0.3">
      <c r="A98" s="16" t="s">
        <v>197</v>
      </c>
      <c r="B98" s="44"/>
    </row>
    <row r="99" spans="1:2" x14ac:dyDescent="0.3">
      <c r="A99" s="16" t="s">
        <v>198</v>
      </c>
      <c r="B99" s="44"/>
    </row>
    <row r="100" spans="1:2" x14ac:dyDescent="0.3">
      <c r="A100" s="16" t="s">
        <v>199</v>
      </c>
      <c r="B100" s="44"/>
    </row>
    <row r="101" spans="1:2" x14ac:dyDescent="0.3">
      <c r="A101" s="16" t="s">
        <v>200</v>
      </c>
      <c r="B101" s="44"/>
    </row>
    <row r="102" spans="1:2" x14ac:dyDescent="0.3">
      <c r="A102" s="16" t="s">
        <v>201</v>
      </c>
      <c r="B102" s="44"/>
    </row>
    <row r="103" spans="1:2" x14ac:dyDescent="0.3">
      <c r="A103" s="16" t="s">
        <v>202</v>
      </c>
      <c r="B103" s="44"/>
    </row>
    <row r="104" spans="1:2" x14ac:dyDescent="0.3">
      <c r="A104" s="206" t="s">
        <v>203</v>
      </c>
      <c r="B104" s="224"/>
    </row>
    <row r="105" spans="1:2" x14ac:dyDescent="0.3">
      <c r="A105" s="220" t="s">
        <v>204</v>
      </c>
      <c r="B105" s="221" t="s">
        <v>413</v>
      </c>
    </row>
    <row r="106" spans="1:2" x14ac:dyDescent="0.3">
      <c r="A106" s="220" t="s">
        <v>205</v>
      </c>
      <c r="B106" s="221" t="s">
        <v>414</v>
      </c>
    </row>
    <row r="107" spans="1:2" x14ac:dyDescent="0.3">
      <c r="A107" s="220" t="s">
        <v>206</v>
      </c>
      <c r="B107" s="221" t="s">
        <v>415</v>
      </c>
    </row>
    <row r="108" spans="1:2" x14ac:dyDescent="0.3">
      <c r="A108" s="220" t="s">
        <v>207</v>
      </c>
      <c r="B108" s="221" t="s">
        <v>416</v>
      </c>
    </row>
    <row r="109" spans="1:2" x14ac:dyDescent="0.3">
      <c r="A109" s="233" t="s">
        <v>283</v>
      </c>
      <c r="B109" s="256">
        <f>ZADOST!AC42</f>
        <v>0</v>
      </c>
    </row>
    <row r="110" spans="1:2" x14ac:dyDescent="0.3">
      <c r="A110" s="233" t="s">
        <v>284</v>
      </c>
      <c r="B110" s="221">
        <f>ZADOST!D172</f>
        <v>0</v>
      </c>
    </row>
    <row r="111" spans="1:2" x14ac:dyDescent="0.3">
      <c r="A111" s="233" t="s">
        <v>285</v>
      </c>
      <c r="B111" s="221">
        <f>ZADOST!D174</f>
        <v>0</v>
      </c>
    </row>
  </sheetData>
  <conditionalFormatting sqref="A88:A108 A2:A4 A110:A111">
    <cfRule type="duplicateValues" dxfId="38" priority="18"/>
  </conditionalFormatting>
  <conditionalFormatting sqref="A1 A81:A83 A5:A32 A37:A49 A52:A53">
    <cfRule type="duplicateValues" dxfId="37" priority="19"/>
  </conditionalFormatting>
  <conditionalFormatting sqref="A84:A85">
    <cfRule type="duplicateValues" dxfId="36" priority="17"/>
  </conditionalFormatting>
  <conditionalFormatting sqref="A86:A87">
    <cfRule type="duplicateValues" dxfId="35" priority="16"/>
  </conditionalFormatting>
  <conditionalFormatting sqref="A57:A59">
    <cfRule type="duplicateValues" dxfId="34" priority="13"/>
  </conditionalFormatting>
  <conditionalFormatting sqref="A63:A64">
    <cfRule type="duplicateValues" dxfId="33" priority="11"/>
  </conditionalFormatting>
  <conditionalFormatting sqref="A54:A56">
    <cfRule type="duplicateValues" dxfId="32" priority="14"/>
  </conditionalFormatting>
  <conditionalFormatting sqref="A109">
    <cfRule type="duplicateValues" dxfId="31" priority="9"/>
  </conditionalFormatting>
  <conditionalFormatting sqref="A60:A62">
    <cfRule type="duplicateValues" dxfId="30" priority="8"/>
  </conditionalFormatting>
  <conditionalFormatting sqref="A65:A68">
    <cfRule type="duplicateValues" dxfId="29" priority="7"/>
  </conditionalFormatting>
  <conditionalFormatting sqref="A69:A70">
    <cfRule type="duplicateValues" dxfId="28" priority="6"/>
  </conditionalFormatting>
  <conditionalFormatting sqref="A71:A80">
    <cfRule type="duplicateValues" dxfId="27" priority="5"/>
  </conditionalFormatting>
  <conditionalFormatting sqref="A35:A36">
    <cfRule type="duplicateValues" dxfId="26" priority="4"/>
  </conditionalFormatting>
  <conditionalFormatting sqref="A33:A34">
    <cfRule type="duplicateValues" dxfId="25" priority="3"/>
  </conditionalFormatting>
  <conditionalFormatting sqref="A50">
    <cfRule type="duplicateValues" dxfId="24" priority="2"/>
  </conditionalFormatting>
  <conditionalFormatting sqref="A51">
    <cfRule type="duplicateValues" dxfId="2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W2"/>
  <sheetViews>
    <sheetView workbookViewId="0">
      <selection activeCell="A2" sqref="A2"/>
    </sheetView>
  </sheetViews>
  <sheetFormatPr defaultRowHeight="14.4" x14ac:dyDescent="0.3"/>
  <cols>
    <col min="1" max="2" width="14.44140625" bestFit="1" customWidth="1"/>
    <col min="3" max="3" width="53.88671875" bestFit="1" customWidth="1"/>
    <col min="4" max="4" width="5.44140625" bestFit="1" customWidth="1"/>
    <col min="5" max="5" width="65.44140625" bestFit="1" customWidth="1"/>
    <col min="6" max="6" width="255.6640625" bestFit="1" customWidth="1"/>
    <col min="7" max="7" width="12.88671875" bestFit="1" customWidth="1"/>
    <col min="8" max="8" width="18.109375" bestFit="1" customWidth="1"/>
    <col min="9" max="9" width="10" bestFit="1" customWidth="1"/>
    <col min="10" max="10" width="10.88671875" bestFit="1" customWidth="1"/>
    <col min="11" max="11" width="23.44140625" bestFit="1" customWidth="1"/>
    <col min="12" max="12" width="15.33203125" bestFit="1" customWidth="1"/>
    <col min="13" max="13" width="26.44140625" bestFit="1" customWidth="1"/>
    <col min="14" max="14" width="20.5546875" bestFit="1" customWidth="1"/>
    <col min="15" max="15" width="36" bestFit="1" customWidth="1"/>
    <col min="16" max="17" width="24" bestFit="1" customWidth="1"/>
    <col min="18" max="18" width="21" bestFit="1" customWidth="1"/>
    <col min="19" max="19" width="13.109375" bestFit="1" customWidth="1"/>
    <col min="20" max="20" width="15.33203125" bestFit="1" customWidth="1"/>
    <col min="21" max="21" width="18" bestFit="1" customWidth="1"/>
    <col min="22" max="22" width="21.109375" bestFit="1" customWidth="1"/>
    <col min="23" max="23" width="9.6640625" bestFit="1" customWidth="1"/>
    <col min="24" max="24" width="11.109375" bestFit="1" customWidth="1"/>
    <col min="25" max="25" width="13.109375" bestFit="1" customWidth="1"/>
    <col min="26" max="26" width="14.109375" bestFit="1" customWidth="1"/>
    <col min="27" max="27" width="11.88671875" bestFit="1" customWidth="1"/>
    <col min="28" max="28" width="15" bestFit="1" customWidth="1"/>
    <col min="29" max="29" width="19.88671875" bestFit="1" customWidth="1"/>
    <col min="30" max="30" width="18.6640625" bestFit="1" customWidth="1"/>
    <col min="31" max="31" width="13.6640625" bestFit="1" customWidth="1"/>
    <col min="32" max="32" width="14.109375" bestFit="1" customWidth="1"/>
    <col min="33" max="33" width="18.33203125" bestFit="1" customWidth="1"/>
    <col min="34" max="34" width="18.6640625" bestFit="1" customWidth="1"/>
    <col min="35" max="35" width="13.44140625" bestFit="1" customWidth="1"/>
    <col min="36" max="36" width="14.6640625" bestFit="1" customWidth="1"/>
    <col min="37" max="37" width="45.6640625" bestFit="1" customWidth="1"/>
    <col min="38" max="38" width="13.33203125" bestFit="1" customWidth="1"/>
    <col min="39" max="39" width="13.5546875" bestFit="1" customWidth="1"/>
    <col min="40" max="40" width="6.44140625" bestFit="1" customWidth="1"/>
    <col min="41" max="41" width="15.109375" bestFit="1" customWidth="1"/>
    <col min="42" max="42" width="17" bestFit="1" customWidth="1"/>
    <col min="43" max="43" width="23" bestFit="1" customWidth="1"/>
    <col min="44" max="44" width="28.44140625" bestFit="1" customWidth="1"/>
    <col min="45" max="45" width="27.5546875" bestFit="1" customWidth="1"/>
    <col min="46" max="46" width="33" bestFit="1" customWidth="1"/>
    <col min="47" max="47" width="19.109375" bestFit="1" customWidth="1"/>
    <col min="48" max="48" width="21" bestFit="1" customWidth="1"/>
    <col min="49" max="49" width="14.5546875" bestFit="1" customWidth="1"/>
    <col min="50" max="50" width="20" bestFit="1" customWidth="1"/>
    <col min="51" max="51" width="29.109375" bestFit="1" customWidth="1"/>
    <col min="52" max="52" width="34.6640625" bestFit="1" customWidth="1"/>
    <col min="53" max="53" width="121.109375" bestFit="1" customWidth="1"/>
    <col min="54" max="54" width="15.6640625" bestFit="1" customWidth="1"/>
    <col min="55" max="55" width="26.88671875" bestFit="1" customWidth="1"/>
    <col min="56" max="56" width="16.77734375" customWidth="1"/>
    <col min="57" max="57" width="15.6640625" bestFit="1" customWidth="1"/>
    <col min="58" max="58" width="26.88671875" bestFit="1" customWidth="1"/>
    <col min="59" max="59" width="14" bestFit="1" customWidth="1"/>
    <col min="60" max="60" width="14.33203125" bestFit="1" customWidth="1"/>
    <col min="61" max="61" width="14" bestFit="1" customWidth="1"/>
    <col min="62" max="62" width="14.33203125" bestFit="1" customWidth="1"/>
    <col min="63" max="63" width="14" bestFit="1" customWidth="1"/>
    <col min="64" max="64" width="14.33203125" bestFit="1" customWidth="1"/>
    <col min="65" max="65" width="25.5546875" bestFit="1" customWidth="1"/>
    <col min="66" max="66" width="14.33203125" bestFit="1" customWidth="1"/>
    <col min="67" max="67" width="14" bestFit="1" customWidth="1"/>
    <col min="68" max="68" width="14.33203125" bestFit="1" customWidth="1"/>
    <col min="69" max="69" width="19.109375" bestFit="1" customWidth="1"/>
    <col min="70" max="70" width="23.44140625" bestFit="1" customWidth="1"/>
    <col min="71" max="71" width="28.33203125" bestFit="1" customWidth="1"/>
    <col min="72" max="72" width="22.109375" bestFit="1" customWidth="1"/>
    <col min="73" max="73" width="28.33203125" bestFit="1" customWidth="1"/>
    <col min="74" max="74" width="24" bestFit="1" customWidth="1"/>
    <col min="75" max="75" width="30.33203125" bestFit="1" customWidth="1"/>
    <col min="76" max="76" width="15.33203125" bestFit="1" customWidth="1"/>
    <col min="77" max="77" width="17.33203125" bestFit="1" customWidth="1"/>
    <col min="79" max="79" width="6.88671875" bestFit="1" customWidth="1"/>
    <col min="80" max="80" width="6.5546875" bestFit="1" customWidth="1"/>
    <col min="81" max="81" width="16.88671875" bestFit="1" customWidth="1"/>
    <col min="82" max="82" width="18" bestFit="1" customWidth="1"/>
    <col min="83" max="83" width="18.6640625" bestFit="1" customWidth="1"/>
    <col min="84" max="84" width="18" bestFit="1" customWidth="1"/>
    <col min="85" max="85" width="14.33203125" bestFit="1" customWidth="1"/>
    <col min="86" max="86" width="17.33203125" bestFit="1" customWidth="1"/>
    <col min="87" max="87" width="25.33203125" bestFit="1" customWidth="1"/>
    <col min="88" max="88" width="22.44140625" bestFit="1" customWidth="1"/>
    <col min="89" max="90" width="26.6640625" bestFit="1" customWidth="1"/>
    <col min="91" max="91" width="23.6640625" bestFit="1" customWidth="1"/>
    <col min="92" max="92" width="20" bestFit="1" customWidth="1"/>
    <col min="93" max="93" width="9.33203125" bestFit="1" customWidth="1"/>
    <col min="94" max="94" width="17.88671875" bestFit="1" customWidth="1"/>
    <col min="95" max="95" width="8.109375" bestFit="1" customWidth="1"/>
    <col min="96" max="96" width="37" bestFit="1" customWidth="1"/>
    <col min="97" max="97" width="53.88671875" bestFit="1" customWidth="1"/>
    <col min="98" max="98" width="18.5546875" bestFit="1" customWidth="1"/>
    <col min="99" max="99" width="22.109375" bestFit="1" customWidth="1"/>
    <col min="154" max="154" width="20.6640625" customWidth="1"/>
    <col min="155" max="155" width="22" customWidth="1"/>
  </cols>
  <sheetData>
    <row r="1" spans="1:179" x14ac:dyDescent="0.3">
      <c r="A1" s="16" t="s">
        <v>136</v>
      </c>
      <c r="B1" s="16" t="s">
        <v>137</v>
      </c>
      <c r="C1" s="16" t="s">
        <v>138</v>
      </c>
      <c r="D1" s="16" t="s">
        <v>139</v>
      </c>
      <c r="E1" s="16" t="s">
        <v>140</v>
      </c>
      <c r="F1" s="17" t="s">
        <v>141</v>
      </c>
      <c r="G1" s="16" t="s">
        <v>142</v>
      </c>
      <c r="H1" s="18" t="s">
        <v>143</v>
      </c>
      <c r="I1" s="16" t="s">
        <v>144</v>
      </c>
      <c r="J1" s="18" t="s">
        <v>145</v>
      </c>
      <c r="K1" s="16" t="s">
        <v>146</v>
      </c>
      <c r="L1" s="16" t="s">
        <v>147</v>
      </c>
      <c r="M1" s="16" t="s">
        <v>148</v>
      </c>
      <c r="N1" s="18" t="s">
        <v>149</v>
      </c>
      <c r="O1" s="16" t="s">
        <v>150</v>
      </c>
      <c r="P1" s="16" t="s">
        <v>151</v>
      </c>
      <c r="Q1" s="16" t="s">
        <v>152</v>
      </c>
      <c r="R1" s="16" t="s">
        <v>153</v>
      </c>
      <c r="S1" s="16" t="s">
        <v>154</v>
      </c>
      <c r="T1" s="16" t="s">
        <v>155</v>
      </c>
      <c r="U1" s="16" t="s">
        <v>156</v>
      </c>
      <c r="V1" s="16" t="s">
        <v>157</v>
      </c>
      <c r="W1" s="16" t="s">
        <v>158</v>
      </c>
      <c r="X1" s="16" t="s">
        <v>159</v>
      </c>
      <c r="Y1" s="16" t="s">
        <v>160</v>
      </c>
      <c r="Z1" s="16" t="s">
        <v>161</v>
      </c>
      <c r="AA1" s="16" t="s">
        <v>162</v>
      </c>
      <c r="AB1" s="16" t="s">
        <v>163</v>
      </c>
      <c r="AC1" s="16" t="s">
        <v>164</v>
      </c>
      <c r="AD1" s="16" t="s">
        <v>165</v>
      </c>
      <c r="AE1" s="17" t="s">
        <v>166</v>
      </c>
      <c r="AF1" s="17" t="s">
        <v>167</v>
      </c>
      <c r="AG1" s="20" t="s">
        <v>168</v>
      </c>
      <c r="AH1" s="20" t="s">
        <v>169</v>
      </c>
      <c r="AI1" s="21" t="s">
        <v>115</v>
      </c>
      <c r="AJ1" s="21" t="s">
        <v>116</v>
      </c>
      <c r="AK1" s="21" t="s">
        <v>170</v>
      </c>
      <c r="AL1" s="16" t="s">
        <v>171</v>
      </c>
      <c r="AM1" s="16" t="s">
        <v>172</v>
      </c>
      <c r="AN1" s="17" t="s">
        <v>173</v>
      </c>
      <c r="AO1" s="17" t="s">
        <v>174</v>
      </c>
      <c r="AP1" s="22" t="s">
        <v>175</v>
      </c>
      <c r="AQ1" s="16" t="s">
        <v>176</v>
      </c>
      <c r="AR1" s="16" t="s">
        <v>177</v>
      </c>
      <c r="AS1" s="16" t="s">
        <v>178</v>
      </c>
      <c r="AT1" s="16" t="s">
        <v>179</v>
      </c>
      <c r="AU1" s="16" t="s">
        <v>180</v>
      </c>
      <c r="AV1" s="16" t="s">
        <v>181</v>
      </c>
      <c r="AW1" s="16" t="s">
        <v>182</v>
      </c>
      <c r="AX1" s="16" t="s">
        <v>183</v>
      </c>
      <c r="AY1" s="16" t="s">
        <v>184</v>
      </c>
      <c r="AZ1" s="16" t="s">
        <v>185</v>
      </c>
      <c r="BA1" s="47" t="s">
        <v>208</v>
      </c>
      <c r="BB1" s="47" t="s">
        <v>209</v>
      </c>
      <c r="BC1" s="47" t="s">
        <v>210</v>
      </c>
      <c r="BD1" s="47" t="s">
        <v>208</v>
      </c>
      <c r="BE1" s="47" t="s">
        <v>209</v>
      </c>
      <c r="BF1" s="47" t="s">
        <v>210</v>
      </c>
      <c r="BG1" s="48" t="s">
        <v>273</v>
      </c>
      <c r="BH1" s="47" t="s">
        <v>274</v>
      </c>
      <c r="BI1" s="48" t="s">
        <v>275</v>
      </c>
      <c r="BJ1" s="47" t="s">
        <v>276</v>
      </c>
      <c r="BK1" s="48" t="s">
        <v>277</v>
      </c>
      <c r="BL1" s="47" t="s">
        <v>278</v>
      </c>
      <c r="BM1" s="48" t="s">
        <v>279</v>
      </c>
      <c r="BN1" s="47" t="s">
        <v>280</v>
      </c>
      <c r="BO1" s="48" t="s">
        <v>281</v>
      </c>
      <c r="BP1" s="47" t="s">
        <v>282</v>
      </c>
      <c r="BQ1" s="220" t="s">
        <v>136</v>
      </c>
      <c r="BR1" s="220" t="s">
        <v>137</v>
      </c>
      <c r="BS1" s="220" t="s">
        <v>138</v>
      </c>
      <c r="BT1" s="220" t="s">
        <v>139</v>
      </c>
      <c r="BU1" s="220" t="s">
        <v>140</v>
      </c>
      <c r="BV1" s="218" t="s">
        <v>382</v>
      </c>
      <c r="BW1" s="218" t="s">
        <v>383</v>
      </c>
      <c r="BX1" s="218" t="s">
        <v>384</v>
      </c>
      <c r="BY1" s="220" t="s">
        <v>142</v>
      </c>
      <c r="BZ1" s="18" t="s">
        <v>143</v>
      </c>
      <c r="CA1" s="220" t="s">
        <v>144</v>
      </c>
      <c r="CB1" s="220" t="s">
        <v>145</v>
      </c>
      <c r="CC1" s="220" t="s">
        <v>146</v>
      </c>
      <c r="CD1" s="220" t="s">
        <v>147</v>
      </c>
      <c r="CE1" s="220" t="s">
        <v>148</v>
      </c>
      <c r="CF1" s="18" t="s">
        <v>149</v>
      </c>
      <c r="CG1" s="16" t="s">
        <v>150</v>
      </c>
      <c r="CH1" s="206" t="s">
        <v>151</v>
      </c>
      <c r="CI1" s="226" t="s">
        <v>152</v>
      </c>
      <c r="CJ1" s="228" t="s">
        <v>153</v>
      </c>
      <c r="CK1" s="220" t="s">
        <v>154</v>
      </c>
      <c r="CL1" s="220" t="s">
        <v>155</v>
      </c>
      <c r="CM1" s="220" t="s">
        <v>156</v>
      </c>
      <c r="CN1" s="220" t="s">
        <v>157</v>
      </c>
      <c r="CO1" s="220" t="s">
        <v>158</v>
      </c>
      <c r="CP1" s="220" t="s">
        <v>159</v>
      </c>
      <c r="CQ1" s="220" t="s">
        <v>160</v>
      </c>
      <c r="CR1" s="225" t="s">
        <v>161</v>
      </c>
      <c r="CS1" s="16" t="s">
        <v>162</v>
      </c>
      <c r="CT1" s="16" t="s">
        <v>163</v>
      </c>
      <c r="CU1" s="16" t="s">
        <v>164</v>
      </c>
      <c r="CV1" s="206" t="s">
        <v>165</v>
      </c>
      <c r="CW1" s="233" t="s">
        <v>420</v>
      </c>
      <c r="CX1" s="233" t="s">
        <v>421</v>
      </c>
      <c r="CY1" s="233" t="s">
        <v>166</v>
      </c>
      <c r="CZ1" s="233" t="s">
        <v>167</v>
      </c>
      <c r="DA1" s="220" t="s">
        <v>171</v>
      </c>
      <c r="DB1" s="246" t="s">
        <v>172</v>
      </c>
      <c r="DC1" s="238" t="s">
        <v>173</v>
      </c>
      <c r="DD1" s="238" t="s">
        <v>174</v>
      </c>
      <c r="DE1" s="240" t="s">
        <v>175</v>
      </c>
      <c r="DF1" s="235" t="s">
        <v>176</v>
      </c>
      <c r="DG1" s="235" t="s">
        <v>177</v>
      </c>
      <c r="DH1" s="235" t="s">
        <v>178</v>
      </c>
      <c r="DI1" s="235" t="s">
        <v>179</v>
      </c>
      <c r="DJ1" s="235" t="s">
        <v>180</v>
      </c>
      <c r="DK1" s="235" t="s">
        <v>181</v>
      </c>
      <c r="DL1" s="235" t="s">
        <v>182</v>
      </c>
      <c r="DM1" s="235" t="s">
        <v>183</v>
      </c>
      <c r="DN1" s="225" t="s">
        <v>184</v>
      </c>
      <c r="DO1" s="206" t="s">
        <v>185</v>
      </c>
      <c r="DP1" s="210" t="s">
        <v>385</v>
      </c>
      <c r="DQ1" s="210" t="s">
        <v>386</v>
      </c>
      <c r="DR1" s="210" t="s">
        <v>387</v>
      </c>
      <c r="DS1" s="210" t="s">
        <v>391</v>
      </c>
      <c r="DT1" s="210" t="s">
        <v>392</v>
      </c>
      <c r="DU1" s="210" t="s">
        <v>393</v>
      </c>
      <c r="DV1" s="210" t="s">
        <v>388</v>
      </c>
      <c r="DW1" s="210" t="s">
        <v>389</v>
      </c>
      <c r="DX1" s="210" t="s">
        <v>390</v>
      </c>
      <c r="DY1" s="212" t="s">
        <v>394</v>
      </c>
      <c r="DZ1" s="212" t="s">
        <v>395</v>
      </c>
      <c r="EA1" s="212" t="s">
        <v>396</v>
      </c>
      <c r="EB1" s="212" t="s">
        <v>397</v>
      </c>
      <c r="EC1" s="212" t="s">
        <v>398</v>
      </c>
      <c r="ED1" s="212" t="s">
        <v>399</v>
      </c>
      <c r="EE1" s="212" t="s">
        <v>400</v>
      </c>
      <c r="EF1" s="212" t="s">
        <v>401</v>
      </c>
      <c r="EG1" s="212" t="s">
        <v>402</v>
      </c>
      <c r="EH1" s="212" t="s">
        <v>403</v>
      </c>
      <c r="EI1" s="212" t="s">
        <v>404</v>
      </c>
      <c r="EJ1" s="212" t="s">
        <v>405</v>
      </c>
      <c r="EK1" s="215" t="s">
        <v>406</v>
      </c>
      <c r="EL1" s="215" t="s">
        <v>407</v>
      </c>
      <c r="EM1" s="215" t="s">
        <v>408</v>
      </c>
      <c r="EN1" s="215" t="s">
        <v>409</v>
      </c>
      <c r="EO1" s="215" t="s">
        <v>410</v>
      </c>
      <c r="EP1" s="215" t="s">
        <v>411</v>
      </c>
      <c r="EQ1" s="208" t="s">
        <v>186</v>
      </c>
      <c r="ER1" s="20" t="s">
        <v>286</v>
      </c>
      <c r="ES1" s="23" t="s">
        <v>287</v>
      </c>
      <c r="ET1" s="20" t="s">
        <v>269</v>
      </c>
      <c r="EU1" s="23" t="s">
        <v>270</v>
      </c>
      <c r="EV1" s="20" t="s">
        <v>271</v>
      </c>
      <c r="EW1" s="23" t="s">
        <v>272</v>
      </c>
      <c r="EX1" s="255" t="s">
        <v>425</v>
      </c>
      <c r="EY1" s="255" t="s">
        <v>426</v>
      </c>
      <c r="EZ1" s="16" t="s">
        <v>187</v>
      </c>
      <c r="FA1" s="16" t="s">
        <v>188</v>
      </c>
      <c r="FB1" s="16" t="s">
        <v>189</v>
      </c>
      <c r="FC1" s="16" t="s">
        <v>190</v>
      </c>
      <c r="FD1" s="16" t="s">
        <v>191</v>
      </c>
      <c r="FE1" s="16" t="s">
        <v>192</v>
      </c>
      <c r="FF1" s="16" t="s">
        <v>193</v>
      </c>
      <c r="FG1" s="16" t="s">
        <v>194</v>
      </c>
      <c r="FH1" s="16" t="s">
        <v>195</v>
      </c>
      <c r="FI1" s="16" t="s">
        <v>196</v>
      </c>
      <c r="FJ1" s="16" t="s">
        <v>197</v>
      </c>
      <c r="FK1" s="16" t="s">
        <v>198</v>
      </c>
      <c r="FL1" s="16" t="s">
        <v>199</v>
      </c>
      <c r="FM1" s="16" t="s">
        <v>200</v>
      </c>
      <c r="FN1" s="16" t="s">
        <v>201</v>
      </c>
      <c r="FO1" s="16" t="s">
        <v>202</v>
      </c>
      <c r="FP1" s="16" t="s">
        <v>203</v>
      </c>
      <c r="FQ1" s="16" t="s">
        <v>204</v>
      </c>
      <c r="FR1" s="16" t="s">
        <v>205</v>
      </c>
      <c r="FS1" s="16" t="s">
        <v>206</v>
      </c>
      <c r="FT1" s="16" t="s">
        <v>207</v>
      </c>
      <c r="FU1" s="53" t="s">
        <v>283</v>
      </c>
      <c r="FV1" s="53" t="s">
        <v>284</v>
      </c>
      <c r="FW1" s="53" t="s">
        <v>285</v>
      </c>
    </row>
    <row r="2" spans="1:179" x14ac:dyDescent="0.3">
      <c r="A2" s="51">
        <f>projekt!B1</f>
        <v>0</v>
      </c>
      <c r="B2" t="str">
        <f>projekt!B2</f>
        <v>RP02-21DT3</v>
      </c>
      <c r="C2" t="str">
        <f>projekt!B3</f>
        <v>Program na podporu obnovy venkova</v>
      </c>
      <c r="D2">
        <f>projekt!B4</f>
        <v>2021</v>
      </c>
      <c r="E2" s="52" t="str">
        <f>projekt!B5</f>
        <v xml:space="preserve">Projekty na ochranu životního prostředí </v>
      </c>
      <c r="F2" s="253" t="str">
        <f>projekt!B6</f>
        <v>Vyberte z následujícího seznamu</v>
      </c>
      <c r="G2" s="254">
        <f>projekt!B9</f>
        <v>0</v>
      </c>
      <c r="H2" s="52">
        <f>projekt!B10</f>
        <v>0</v>
      </c>
      <c r="I2" s="52">
        <f>projekt!B11</f>
        <v>0</v>
      </c>
      <c r="J2" s="52">
        <f>projekt!B12</f>
        <v>0</v>
      </c>
      <c r="K2">
        <f>projekt!B13</f>
        <v>0</v>
      </c>
      <c r="L2" s="52" t="str">
        <f>projekt!B14</f>
        <v>PRÁVNICKÁ OSOBA</v>
      </c>
      <c r="M2" s="52" t="str">
        <f>projekt!B15</f>
        <v xml:space="preserve">Obec </v>
      </c>
      <c r="N2" s="52">
        <f>projekt!B16</f>
        <v>0</v>
      </c>
      <c r="O2">
        <f>projekt!B17</f>
        <v>0</v>
      </c>
      <c r="P2" t="str">
        <f>projekt!B18</f>
        <v xml:space="preserve"> ,  </v>
      </c>
      <c r="Q2" t="str">
        <f>projekt!B19</f>
        <v xml:space="preserve"> ,  </v>
      </c>
      <c r="R2" s="52" t="str">
        <f>projekt!B20</f>
        <v xml:space="preserve">  , </v>
      </c>
      <c r="S2" s="254">
        <f>projekt!B21</f>
        <v>0</v>
      </c>
      <c r="T2" s="52">
        <f>projekt!B22</f>
        <v>0</v>
      </c>
      <c r="U2" s="52">
        <f>projekt!B23</f>
        <v>0</v>
      </c>
      <c r="V2" s="52">
        <f>projekt!B24</f>
        <v>0</v>
      </c>
      <c r="W2" t="str">
        <f>projekt!B25</f>
        <v>Vyberte ze seznamu</v>
      </c>
      <c r="X2" t="str">
        <f>projekt!B26</f>
        <v>Vyberte ze seznamu</v>
      </c>
      <c r="Y2" t="str">
        <f>projekt!B27</f>
        <v>Vyberte ze seznamu</v>
      </c>
      <c r="Z2" s="52">
        <f>projekt!B28</f>
        <v>0</v>
      </c>
      <c r="AA2" s="52">
        <f>projekt!B29</f>
        <v>0</v>
      </c>
      <c r="AB2" s="52">
        <f>projekt!B30</f>
        <v>0</v>
      </c>
      <c r="AC2" s="52">
        <f>projekt!B31</f>
        <v>0</v>
      </c>
      <c r="AD2" s="52">
        <f>projekt!B32</f>
        <v>0</v>
      </c>
      <c r="AE2" s="49">
        <f>projekt!B33</f>
        <v>44197</v>
      </c>
      <c r="AF2" s="52" t="str">
        <f>projekt!B34</f>
        <v>30.11.2021</v>
      </c>
      <c r="AG2" s="49">
        <f>projekt!B35</f>
        <v>0</v>
      </c>
      <c r="AH2" s="49">
        <f>projekt!B36</f>
        <v>0</v>
      </c>
      <c r="AI2" s="52" t="e">
        <f>projekt!#REF!</f>
        <v>#REF!</v>
      </c>
      <c r="AJ2" s="52" t="e">
        <f>projekt!#REF!</f>
        <v>#REF!</v>
      </c>
      <c r="AK2" s="52" t="e">
        <f>projekt!#REF!</f>
        <v>#REF!</v>
      </c>
      <c r="AL2" t="str">
        <f>projekt!B37</f>
        <v>Dotace</v>
      </c>
      <c r="AM2">
        <f>projekt!B38</f>
        <v>0</v>
      </c>
      <c r="AN2" s="51">
        <f>projekt!B39</f>
        <v>0</v>
      </c>
      <c r="AO2" s="51">
        <f>projekt!B40</f>
        <v>0</v>
      </c>
      <c r="AP2" s="51">
        <f>projekt!B41</f>
        <v>0</v>
      </c>
      <c r="AQ2" s="51" t="str">
        <f>projekt!B42</f>
        <v>vygeneruje se</v>
      </c>
      <c r="AR2" s="50" t="str">
        <f>projekt!B43</f>
        <v>vygeneruje se</v>
      </c>
      <c r="AS2" s="51">
        <f>projekt!B44</f>
        <v>0</v>
      </c>
      <c r="AT2" s="50" t="str">
        <f>projekt!B45</f>
        <v>vygeneruje se</v>
      </c>
      <c r="AU2" t="str">
        <f>projekt!B46</f>
        <v>vygeneruje se</v>
      </c>
      <c r="AV2" s="50" t="str">
        <f>projekt!B47</f>
        <v>vygeneruje se</v>
      </c>
      <c r="AW2" s="51">
        <f>projekt!B48</f>
        <v>0</v>
      </c>
      <c r="AX2" s="50" t="str">
        <f>projekt!B49</f>
        <v>vygeneruje se</v>
      </c>
      <c r="AY2" t="str">
        <f>projekt!B52</f>
        <v>vygeneruje se</v>
      </c>
      <c r="AZ2" s="50" t="str">
        <f>projekt!B53</f>
        <v>vygeneruje se</v>
      </c>
      <c r="BA2">
        <f>projekt!B54</f>
        <v>0</v>
      </c>
      <c r="BB2">
        <f>projekt!B55</f>
        <v>0</v>
      </c>
      <c r="BC2">
        <f>projekt!B56</f>
        <v>0</v>
      </c>
      <c r="BD2">
        <f>projekt!B57</f>
        <v>0</v>
      </c>
      <c r="BE2">
        <f>projekt!B58</f>
        <v>0</v>
      </c>
      <c r="BF2">
        <f>projekt!B59</f>
        <v>0</v>
      </c>
      <c r="BG2" s="52">
        <f>projekt!B63</f>
        <v>0</v>
      </c>
      <c r="BH2" s="51">
        <f>projekt!B64</f>
        <v>0</v>
      </c>
      <c r="BI2" s="52">
        <f>projekt!B65</f>
        <v>0</v>
      </c>
      <c r="BJ2" s="51">
        <f>projekt!B66</f>
        <v>0</v>
      </c>
      <c r="BK2" s="52">
        <f>projekt!B67</f>
        <v>0</v>
      </c>
      <c r="BL2" s="51">
        <f>projekt!B68</f>
        <v>0</v>
      </c>
      <c r="BM2" s="52">
        <f>projekt!B69</f>
        <v>0</v>
      </c>
      <c r="BN2" s="51">
        <f>projekt!B72</f>
        <v>0</v>
      </c>
      <c r="BO2" s="52">
        <f>projekt!B73</f>
        <v>0</v>
      </c>
      <c r="BP2" s="51">
        <f>projekt!B74</f>
        <v>0</v>
      </c>
      <c r="BQ2" s="251">
        <f>ZADOST!AA26</f>
        <v>0</v>
      </c>
      <c r="BR2" s="248" t="s">
        <v>422</v>
      </c>
      <c r="BS2" s="221" t="str">
        <f>ZADOST!C5</f>
        <v>Program na podporu obnovy venkova</v>
      </c>
      <c r="BT2" s="221">
        <f>ZADOST!AG8</f>
        <v>2021</v>
      </c>
      <c r="BU2" s="222" t="str">
        <f>ZADOST!D14</f>
        <v xml:space="preserve">Projekty na ochranu životního prostředí </v>
      </c>
      <c r="BV2" s="219" t="str">
        <f>ZADOST!G16</f>
        <v>Vyberte z následujícího seznamu</v>
      </c>
      <c r="BW2" s="219" t="str">
        <f>ZADOST!G17</f>
        <v>Vyberte z následujícího seznamu</v>
      </c>
      <c r="BX2" s="219" t="str">
        <f>ZADOST!G18</f>
        <v>Vyberte z následujícího seznamu</v>
      </c>
      <c r="BY2" s="223">
        <f>ZADOST!AV53</f>
        <v>0</v>
      </c>
      <c r="BZ2" s="231">
        <f>ZADOST!D24</f>
        <v>0</v>
      </c>
      <c r="CA2" s="222">
        <f>ZADOST!X34</f>
        <v>0</v>
      </c>
      <c r="CB2" s="222">
        <f>ZADOST!X35</f>
        <v>0</v>
      </c>
      <c r="CC2" s="221">
        <f>ZADOST!X33</f>
        <v>0</v>
      </c>
      <c r="CD2" s="222" t="str">
        <f>ZADOST!X31</f>
        <v>PRÁVNICKÁ OSOBA</v>
      </c>
      <c r="CE2" s="222" t="str">
        <f>ZADOST!X32</f>
        <v xml:space="preserve">Obec </v>
      </c>
      <c r="CF2" s="230"/>
      <c r="CG2" s="44"/>
      <c r="CH2" s="224" t="str">
        <f>ZADOST!BH41</f>
        <v xml:space="preserve"> ,  </v>
      </c>
      <c r="CI2" s="227" t="str">
        <f>CONCATENATE(ZADOST!D42," ",ZADOST!S42,", ",ZADOST!W42," ",ZADOST!AC42)</f>
        <v xml:space="preserve"> ,  </v>
      </c>
      <c r="CJ2" s="229" t="str">
        <f>CONCATENATE(ZADOST!F45," ",ZADOST!L45," ",ZADOST!Z45,", ",ZADOST!AR45)</f>
        <v xml:space="preserve">  , </v>
      </c>
      <c r="CK2" s="223">
        <f>ZADOST!AI50</f>
        <v>0</v>
      </c>
      <c r="CL2" s="221">
        <f>ZADOST!AQ50</f>
        <v>0</v>
      </c>
      <c r="CM2" s="222">
        <f>ZADOST!U93</f>
        <v>0</v>
      </c>
      <c r="CN2" s="222">
        <f>ZADOST!U94</f>
        <v>0</v>
      </c>
      <c r="CO2" s="221" t="str">
        <f>ZADOST!AM96</f>
        <v>Vyberte ze seznamu</v>
      </c>
      <c r="CP2" s="221" t="str">
        <f>ZADOST!AM97</f>
        <v>Vyberte ze seznamu</v>
      </c>
      <c r="CQ2" s="221" t="str">
        <f>ZADOST!AM98</f>
        <v>Vyberte ze seznamu</v>
      </c>
      <c r="CR2" s="230">
        <f>ZADOST!U101</f>
        <v>0</v>
      </c>
      <c r="CS2" s="45">
        <f>ZADOST!U102</f>
        <v>0</v>
      </c>
      <c r="CT2" s="45">
        <f>ZADOST!U103</f>
        <v>0</v>
      </c>
      <c r="CU2" s="45">
        <f>ZADOST!U104</f>
        <v>0</v>
      </c>
      <c r="CV2" s="232">
        <f>ZADOST!U105</f>
        <v>0</v>
      </c>
      <c r="CW2" s="234">
        <f>ZADOST!AE110</f>
        <v>44197</v>
      </c>
      <c r="CX2" s="222" t="str">
        <f>ZADOST!AE111</f>
        <v>30.11.2021</v>
      </c>
      <c r="CY2" s="245">
        <f>ZADOST!AE113</f>
        <v>0</v>
      </c>
      <c r="CZ2" s="245">
        <f>ZADOST!AE114</f>
        <v>0</v>
      </c>
      <c r="DA2" s="221" t="str">
        <f>ZADOST!AE120</f>
        <v>Dotace</v>
      </c>
      <c r="DB2" s="247" t="str">
        <f>ZADOST!D130</f>
        <v>INVESTIČNÍ</v>
      </c>
      <c r="DC2" s="239">
        <f>ZADOST!AU150</f>
        <v>0</v>
      </c>
      <c r="DD2" s="239">
        <f>ZADOST!AU139</f>
        <v>0</v>
      </c>
      <c r="DE2" s="241">
        <f>ZADOST!AU148</f>
        <v>0</v>
      </c>
      <c r="DF2" s="236" t="str">
        <f>ZADOST!AI156</f>
        <v>vygeneruje se</v>
      </c>
      <c r="DG2" s="237" t="str">
        <f>ZADOST!AU156</f>
        <v>vygeneruje se</v>
      </c>
      <c r="DH2" s="236">
        <f>ZADOST!AI153</f>
        <v>0</v>
      </c>
      <c r="DI2" s="237" t="str">
        <f>ZADOST!AU153</f>
        <v>vygeneruje se</v>
      </c>
      <c r="DJ2" s="236" t="str">
        <f>ZADOST!AI165</f>
        <v>vygeneruje se</v>
      </c>
      <c r="DK2" s="237" t="str">
        <f>ZADOST!AU165</f>
        <v>vygeneruje se</v>
      </c>
      <c r="DL2" s="236">
        <f>ZADOST!AI166</f>
        <v>0</v>
      </c>
      <c r="DM2" s="237" t="str">
        <f>ZADOST!AU166</f>
        <v>vygeneruje se</v>
      </c>
      <c r="DN2" s="209" t="str">
        <f>ZADOST!AI168</f>
        <v>vygeneruje se</v>
      </c>
      <c r="DO2" s="207" t="str">
        <f>ZADOST!AU168</f>
        <v>vygeneruje se</v>
      </c>
      <c r="DP2" s="211">
        <f>ZADOST!D124</f>
        <v>0</v>
      </c>
      <c r="DQ2" s="211">
        <f>ZADOST!AE124</f>
        <v>0</v>
      </c>
      <c r="DR2" s="211">
        <f>ZADOST!AS124</f>
        <v>0</v>
      </c>
      <c r="DS2" s="211">
        <f>ZADOST!D125</f>
        <v>0</v>
      </c>
      <c r="DT2" s="211">
        <f>ZADOST!AE125</f>
        <v>0</v>
      </c>
      <c r="DU2" s="211">
        <f>ZADOST!AS125</f>
        <v>0</v>
      </c>
      <c r="DV2" s="211">
        <f>ZADOST!D126</f>
        <v>0</v>
      </c>
      <c r="DW2" s="211">
        <f>ZADOST!AE126</f>
        <v>0</v>
      </c>
      <c r="DX2" s="211">
        <f>ZADOST!AS126</f>
        <v>0</v>
      </c>
      <c r="DY2" s="214">
        <f>ZADOST!D132</f>
        <v>0</v>
      </c>
      <c r="DZ2" s="213">
        <f>ZADOST!AU132</f>
        <v>0</v>
      </c>
      <c r="EA2" s="214">
        <f>ZADOST!D133</f>
        <v>0</v>
      </c>
      <c r="EB2" s="213">
        <f>ZADOST!AU133</f>
        <v>0</v>
      </c>
      <c r="EC2" s="214">
        <f>ZADOST!D134</f>
        <v>0</v>
      </c>
      <c r="ED2" s="213">
        <f>ZADOST!AU134</f>
        <v>0</v>
      </c>
      <c r="EE2" s="214">
        <f>ZADOST!D143</f>
        <v>0</v>
      </c>
      <c r="EF2" s="213">
        <f>ZADOST!AU143</f>
        <v>0</v>
      </c>
      <c r="EG2" s="214">
        <f>ZADOST!D144</f>
        <v>0</v>
      </c>
      <c r="EH2" s="213">
        <f>ZADOST!AU144</f>
        <v>0</v>
      </c>
      <c r="EI2" s="214">
        <f>ZADOST!D145</f>
        <v>0</v>
      </c>
      <c r="EJ2" s="213">
        <f>ZADOST!AU145</f>
        <v>0</v>
      </c>
      <c r="EK2" s="216">
        <f>ZADOST!E160</f>
        <v>0</v>
      </c>
      <c r="EL2" s="217">
        <f>ZADOST!AI159</f>
        <v>0</v>
      </c>
      <c r="EM2" s="216">
        <f>ZADOST!E162</f>
        <v>0</v>
      </c>
      <c r="EN2" s="217">
        <f>ZADOST!AI161</f>
        <v>0</v>
      </c>
      <c r="EO2" s="216">
        <f>ZADOST!E164</f>
        <v>0</v>
      </c>
      <c r="EP2" s="217">
        <f>ZADOST!AI163</f>
        <v>0</v>
      </c>
      <c r="EQ2" s="209">
        <f>ZADOST!AL218</f>
        <v>0</v>
      </c>
      <c r="ER2" s="41"/>
      <c r="ES2" s="41"/>
      <c r="ET2" s="41"/>
      <c r="EU2" s="43"/>
      <c r="EV2" s="41"/>
      <c r="EW2" s="43"/>
      <c r="EX2" s="42">
        <f>ZADOST!AI154</f>
        <v>0</v>
      </c>
      <c r="EY2" s="42">
        <f>ZADOST!AI155</f>
        <v>0</v>
      </c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 t="s">
        <v>413</v>
      </c>
      <c r="FR2" s="44" t="s">
        <v>414</v>
      </c>
      <c r="FS2" s="44" t="s">
        <v>415</v>
      </c>
      <c r="FT2" s="44" t="s">
        <v>416</v>
      </c>
      <c r="FU2" s="52">
        <f>ZADOST!AC42</f>
        <v>0</v>
      </c>
      <c r="FV2" s="46">
        <f>ZADOST!D172</f>
        <v>0</v>
      </c>
      <c r="FW2" s="46">
        <f>ZADOST!D174</f>
        <v>0</v>
      </c>
    </row>
  </sheetData>
  <conditionalFormatting sqref="B1:D1">
    <cfRule type="duplicateValues" dxfId="22" priority="26"/>
  </conditionalFormatting>
  <conditionalFormatting sqref="AL1:AZ1 A1 E1:AH1">
    <cfRule type="duplicateValues" dxfId="21" priority="27"/>
  </conditionalFormatting>
  <conditionalFormatting sqref="BD1:BF1">
    <cfRule type="duplicateValues" dxfId="20" priority="21"/>
  </conditionalFormatting>
  <conditionalFormatting sqref="BO1:BP1">
    <cfRule type="duplicateValues" dxfId="19" priority="20"/>
  </conditionalFormatting>
  <conditionalFormatting sqref="BG1:BJ1">
    <cfRule type="duplicateValues" dxfId="18" priority="19"/>
  </conditionalFormatting>
  <conditionalFormatting sqref="BA1:BC1 BK1:BL1">
    <cfRule type="duplicateValues" dxfId="17" priority="22"/>
  </conditionalFormatting>
  <conditionalFormatting sqref="BM1:BN1">
    <cfRule type="duplicateValues" dxfId="16" priority="18"/>
  </conditionalFormatting>
  <conditionalFormatting sqref="EZ1:FT1 BR1:BT1 FV1:FW1">
    <cfRule type="duplicateValues" dxfId="15" priority="15"/>
  </conditionalFormatting>
  <conditionalFormatting sqref="BQ1 EQ1:ES1 BU1:CV1 DA1:DO1">
    <cfRule type="duplicateValues" dxfId="14" priority="16"/>
  </conditionalFormatting>
  <conditionalFormatting sqref="ET1:EU1">
    <cfRule type="duplicateValues" dxfId="13" priority="14"/>
  </conditionalFormatting>
  <conditionalFormatting sqref="EV1:EW1">
    <cfRule type="duplicateValues" dxfId="12" priority="13"/>
  </conditionalFormatting>
  <conditionalFormatting sqref="DS1:DU1">
    <cfRule type="duplicateValues" dxfId="11" priority="11"/>
  </conditionalFormatting>
  <conditionalFormatting sqref="DY1:DZ1">
    <cfRule type="duplicateValues" dxfId="10" priority="10"/>
  </conditionalFormatting>
  <conditionalFormatting sqref="DP1:DR1">
    <cfRule type="duplicateValues" dxfId="9" priority="12"/>
  </conditionalFormatting>
  <conditionalFormatting sqref="FU1">
    <cfRule type="duplicateValues" dxfId="8" priority="9"/>
  </conditionalFormatting>
  <conditionalFormatting sqref="DV1:DX1">
    <cfRule type="duplicateValues" dxfId="7" priority="8"/>
  </conditionalFormatting>
  <conditionalFormatting sqref="EA1:ED1">
    <cfRule type="duplicateValues" dxfId="6" priority="7"/>
  </conditionalFormatting>
  <conditionalFormatting sqref="EE1:EF1">
    <cfRule type="duplicateValues" dxfId="5" priority="6"/>
  </conditionalFormatting>
  <conditionalFormatting sqref="EG1:EP1">
    <cfRule type="duplicateValues" dxfId="4" priority="5"/>
  </conditionalFormatting>
  <conditionalFormatting sqref="CY1:CZ1">
    <cfRule type="duplicateValues" dxfId="3" priority="4"/>
  </conditionalFormatting>
  <conditionalFormatting sqref="CW1:CX1">
    <cfRule type="duplicateValues" dxfId="2" priority="3"/>
  </conditionalFormatting>
  <conditionalFormatting sqref="EX1">
    <cfRule type="duplicateValues" dxfId="1" priority="2"/>
  </conditionalFormatting>
  <conditionalFormatting sqref="EY1">
    <cfRule type="duplicateValues" dxfId="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5" sqref="A5"/>
    </sheetView>
  </sheetViews>
  <sheetFormatPr defaultRowHeight="14.4" x14ac:dyDescent="0.3"/>
  <cols>
    <col min="1" max="1" width="22.21875" customWidth="1"/>
    <col min="2" max="2" width="23.33203125" customWidth="1"/>
    <col min="3" max="3" width="20.77734375" customWidth="1"/>
    <col min="4" max="4" width="29.44140625" customWidth="1"/>
  </cols>
  <sheetData>
    <row r="1" spans="1:4" x14ac:dyDescent="0.3">
      <c r="A1" s="249" t="s">
        <v>136</v>
      </c>
      <c r="B1" s="249" t="s">
        <v>208</v>
      </c>
      <c r="C1" s="249" t="s">
        <v>209</v>
      </c>
      <c r="D1" s="249" t="s">
        <v>210</v>
      </c>
    </row>
    <row r="2" spans="1:4" x14ac:dyDescent="0.3">
      <c r="A2" s="250">
        <f>projekt!B1</f>
        <v>0</v>
      </c>
      <c r="B2" s="250">
        <f>projekt!B54</f>
        <v>0</v>
      </c>
      <c r="C2" s="250">
        <f>projekt!B55</f>
        <v>0</v>
      </c>
      <c r="D2" s="250">
        <f>projekt!B56</f>
        <v>0</v>
      </c>
    </row>
    <row r="3" spans="1:4" x14ac:dyDescent="0.3">
      <c r="A3" s="250">
        <f>projekt!B1</f>
        <v>0</v>
      </c>
      <c r="B3" s="211">
        <f>projekt!B57</f>
        <v>0</v>
      </c>
      <c r="C3" s="250">
        <f>projekt!B58</f>
        <v>0</v>
      </c>
      <c r="D3" s="250">
        <f>projekt!B59</f>
        <v>0</v>
      </c>
    </row>
    <row r="4" spans="1:4" x14ac:dyDescent="0.3">
      <c r="A4" s="250">
        <f>projekt!B1</f>
        <v>0</v>
      </c>
      <c r="B4" s="250">
        <f>projekt!B60</f>
        <v>0</v>
      </c>
      <c r="C4" s="250">
        <f>projekt!B61</f>
        <v>0</v>
      </c>
      <c r="D4" s="250">
        <f>projekt!B62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"/>
    </sheetView>
  </sheetViews>
  <sheetFormatPr defaultRowHeight="14.4" x14ac:dyDescent="0.3"/>
  <cols>
    <col min="1" max="1" width="14.21875" bestFit="1" customWidth="1"/>
    <col min="2" max="5" width="15.77734375" customWidth="1"/>
  </cols>
  <sheetData>
    <row r="1" spans="1:5" x14ac:dyDescent="0.3">
      <c r="A1" s="24" t="s">
        <v>136</v>
      </c>
      <c r="B1" s="24" t="s">
        <v>211</v>
      </c>
      <c r="C1" s="24" t="s">
        <v>212</v>
      </c>
      <c r="D1" s="24" t="s">
        <v>213</v>
      </c>
      <c r="E1" s="24" t="s">
        <v>214</v>
      </c>
    </row>
    <row r="2" spans="1:5" x14ac:dyDescent="0.3">
      <c r="A2" s="252">
        <f>ZADOST!AA26</f>
        <v>0</v>
      </c>
      <c r="B2" s="19">
        <f>ZADOST!D132</f>
        <v>0</v>
      </c>
      <c r="C2" s="24" t="s">
        <v>423</v>
      </c>
      <c r="D2" s="24">
        <f>ZADOST!AU132</f>
        <v>0</v>
      </c>
      <c r="E2" s="24">
        <f>ZADOST!AO132</f>
        <v>1</v>
      </c>
    </row>
    <row r="3" spans="1:5" x14ac:dyDescent="0.3">
      <c r="A3" s="252">
        <f>ZADOST!AA26</f>
        <v>0</v>
      </c>
      <c r="B3" s="19">
        <f>ZADOST!D133</f>
        <v>0</v>
      </c>
      <c r="C3" s="24" t="s">
        <v>423</v>
      </c>
      <c r="D3" s="24">
        <f>ZADOST!AU133</f>
        <v>0</v>
      </c>
      <c r="E3" s="24">
        <f>ZADOST!AO133</f>
        <v>1</v>
      </c>
    </row>
    <row r="4" spans="1:5" x14ac:dyDescent="0.3">
      <c r="A4" s="252">
        <f>ZADOST!AA26</f>
        <v>0</v>
      </c>
      <c r="B4" s="19">
        <f>ZADOST!D134</f>
        <v>0</v>
      </c>
      <c r="C4" s="24" t="s">
        <v>423</v>
      </c>
      <c r="D4" s="24">
        <f>ZADOST!AU134</f>
        <v>0</v>
      </c>
      <c r="E4" s="24">
        <f>ZADOST!AO134</f>
        <v>1</v>
      </c>
    </row>
    <row r="5" spans="1:5" x14ac:dyDescent="0.3">
      <c r="A5" s="252">
        <f>ZADOST!AA26</f>
        <v>0</v>
      </c>
      <c r="B5" s="19">
        <f>ZADOST!D135</f>
        <v>0</v>
      </c>
      <c r="C5" s="24" t="s">
        <v>423</v>
      </c>
      <c r="D5" s="24">
        <f>ZADOST!AU135</f>
        <v>0</v>
      </c>
      <c r="E5" s="24">
        <f>ZADOST!AO135</f>
        <v>1</v>
      </c>
    </row>
    <row r="6" spans="1:5" x14ac:dyDescent="0.3">
      <c r="A6" s="252">
        <f>ZADOST!AA26</f>
        <v>0</v>
      </c>
      <c r="B6" s="19">
        <f>ZADOST!D143</f>
        <v>0</v>
      </c>
      <c r="C6" s="24" t="s">
        <v>424</v>
      </c>
      <c r="D6" s="24">
        <f>ZADOST!AU143</f>
        <v>0</v>
      </c>
      <c r="E6" s="24">
        <f>ZADOST!AO143</f>
        <v>1</v>
      </c>
    </row>
    <row r="7" spans="1:5" x14ac:dyDescent="0.3">
      <c r="A7" s="252">
        <f>ZADOST!AA26</f>
        <v>0</v>
      </c>
      <c r="B7" s="19">
        <f>ZADOST!D144</f>
        <v>0</v>
      </c>
      <c r="C7" s="24" t="s">
        <v>424</v>
      </c>
      <c r="D7" s="24">
        <f>ZADOST!AU144</f>
        <v>0</v>
      </c>
      <c r="E7" s="24">
        <f>ZADOST!AO144</f>
        <v>1</v>
      </c>
    </row>
    <row r="8" spans="1:5" x14ac:dyDescent="0.3">
      <c r="A8" s="252">
        <f>ZADOST!AA26</f>
        <v>0</v>
      </c>
      <c r="B8" s="19">
        <f>ZADOST!D145</f>
        <v>0</v>
      </c>
      <c r="C8" s="24" t="s">
        <v>424</v>
      </c>
      <c r="D8" s="24">
        <f>ZADOST!AU145</f>
        <v>0</v>
      </c>
      <c r="E8" s="24">
        <f>ZADOST!AO145</f>
        <v>1</v>
      </c>
    </row>
    <row r="9" spans="1:5" x14ac:dyDescent="0.3">
      <c r="A9" s="252">
        <f>ZADOST!AA26</f>
        <v>0</v>
      </c>
      <c r="B9" s="19">
        <f>ZADOST!D146</f>
        <v>0</v>
      </c>
      <c r="C9" s="24" t="s">
        <v>424</v>
      </c>
      <c r="D9" s="24">
        <f>ZADOST!AU146</f>
        <v>0</v>
      </c>
      <c r="E9" s="24">
        <f>ZADOST!AO146</f>
        <v>0</v>
      </c>
    </row>
    <row r="10" spans="1:5" x14ac:dyDescent="0.3">
      <c r="A10" s="252">
        <f>ZADOST!AA26</f>
        <v>0</v>
      </c>
      <c r="B10" s="19">
        <f>ZADOST!D147</f>
        <v>0</v>
      </c>
      <c r="C10" s="24" t="s">
        <v>424</v>
      </c>
      <c r="D10" s="24">
        <f>ZADOST!AU147</f>
        <v>0</v>
      </c>
      <c r="E10" s="24">
        <f>ZADOST!AO147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ZADOST</vt:lpstr>
      <vt:lpstr>Položky - Neckařová</vt:lpstr>
      <vt:lpstr>projekt</vt:lpstr>
      <vt:lpstr>sumar</vt:lpstr>
      <vt:lpstr>ovp_vystupy</vt:lpstr>
      <vt:lpstr>pvp_vydaje</vt:lpstr>
      <vt:lpstr>ZADOST!Oblast_tisku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Tomáš</dc:creator>
  <cp:lastModifiedBy>Marek Tomáš</cp:lastModifiedBy>
  <cp:lastPrinted>2020-12-09T12:02:35Z</cp:lastPrinted>
  <dcterms:created xsi:type="dcterms:W3CDTF">2006-09-16T00:00:00Z</dcterms:created>
  <dcterms:modified xsi:type="dcterms:W3CDTF">2021-01-22T08:29:01Z</dcterms:modified>
</cp:coreProperties>
</file>