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likova\Documents\KRAJ\PŘ\"/>
    </mc:Choice>
  </mc:AlternateContent>
  <bookViews>
    <workbookView xWindow="0" yWindow="105" windowWidth="19155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K52" i="1" l="1"/>
  <c r="K51" i="1"/>
  <c r="L48" i="1"/>
  <c r="K48" i="1"/>
  <c r="K47" i="1"/>
  <c r="K42" i="1"/>
  <c r="K41" i="1"/>
  <c r="L55" i="1" l="1"/>
  <c r="L56" i="1"/>
  <c r="L57" i="1"/>
  <c r="L58" i="1"/>
  <c r="L59" i="1" l="1"/>
  <c r="L42" i="1"/>
  <c r="L47" i="1"/>
  <c r="J59" i="1"/>
  <c r="H59" i="1"/>
  <c r="F59" i="1"/>
  <c r="D59" i="1"/>
  <c r="J49" i="1"/>
  <c r="H49" i="1"/>
  <c r="F49" i="1"/>
  <c r="D49" i="1"/>
  <c r="H53" i="1"/>
  <c r="D53" i="1"/>
  <c r="K58" i="1"/>
  <c r="K57" i="1"/>
  <c r="K56" i="1"/>
  <c r="K55" i="1"/>
  <c r="J53" i="1" l="1"/>
  <c r="L49" i="1"/>
  <c r="I53" i="1"/>
  <c r="M58" i="1" l="1"/>
  <c r="M56" i="1"/>
  <c r="I59" i="1"/>
  <c r="G59" i="1"/>
  <c r="E59" i="1"/>
  <c r="C59" i="1"/>
  <c r="G53" i="1"/>
  <c r="F51" i="1"/>
  <c r="F52" i="1"/>
  <c r="L52" i="1" s="1"/>
  <c r="E53" i="1"/>
  <c r="C53" i="1"/>
  <c r="D22" i="1" l="1"/>
  <c r="F53" i="1"/>
  <c r="L51" i="1"/>
  <c r="L41" i="1"/>
  <c r="K59" i="1"/>
  <c r="M57" i="1"/>
  <c r="M55" i="1"/>
  <c r="D62" i="1"/>
  <c r="M59" i="1"/>
  <c r="K53" i="1"/>
  <c r="F62" i="1"/>
  <c r="H62" i="1"/>
  <c r="J62" i="1"/>
  <c r="I49" i="1"/>
  <c r="G49" i="1"/>
  <c r="E49" i="1"/>
  <c r="C49" i="1"/>
  <c r="L53" i="1" l="1"/>
  <c r="M51" i="1"/>
  <c r="L62" i="1"/>
  <c r="M53" i="1"/>
  <c r="M52" i="1"/>
  <c r="M19" i="1"/>
  <c r="M18" i="1"/>
  <c r="M17" i="1"/>
  <c r="M15" i="1"/>
  <c r="M13" i="1"/>
  <c r="M12" i="1"/>
  <c r="M10" i="1"/>
  <c r="M9" i="1"/>
  <c r="M8" i="1"/>
  <c r="G62" i="1" l="1"/>
  <c r="M14" i="1"/>
  <c r="E62" i="1"/>
  <c r="K49" i="1"/>
  <c r="M49" i="1" s="1"/>
  <c r="C62" i="1"/>
  <c r="I62" i="1"/>
  <c r="M20" i="1"/>
  <c r="D44" i="1"/>
  <c r="M16" i="1" l="1"/>
  <c r="M11" i="1"/>
  <c r="F44" i="1" l="1"/>
  <c r="K62" i="1" l="1"/>
  <c r="M62" i="1" s="1"/>
  <c r="M21" i="1"/>
  <c r="L22" i="1" l="1"/>
  <c r="M48" i="1"/>
  <c r="M47" i="1"/>
  <c r="L43" i="1"/>
  <c r="J43" i="1"/>
  <c r="H43" i="1"/>
  <c r="F43" i="1"/>
  <c r="D43" i="1"/>
  <c r="G44" i="1"/>
  <c r="H44" i="1"/>
  <c r="I44" i="1"/>
  <c r="J44" i="1"/>
  <c r="K44" i="1"/>
  <c r="L44" i="1"/>
  <c r="N21" i="1"/>
  <c r="O21" i="1"/>
  <c r="H22" i="1" l="1"/>
  <c r="O22" i="1"/>
  <c r="J22" i="1"/>
  <c r="F22" i="1"/>
</calcChain>
</file>

<file path=xl/sharedStrings.xml><?xml version="1.0" encoding="utf-8"?>
<sst xmlns="http://schemas.openxmlformats.org/spreadsheetml/2006/main" count="125" uniqueCount="72">
  <si>
    <t>Obor vzdělání</t>
  </si>
  <si>
    <t>Zlín</t>
  </si>
  <si>
    <t>Kroměříž</t>
  </si>
  <si>
    <t>Uherské Hradiště</t>
  </si>
  <si>
    <t>Vsetín</t>
  </si>
  <si>
    <t>Zlínský kraj</t>
  </si>
  <si>
    <t>Počet přihlášek</t>
  </si>
  <si>
    <t>počet</t>
  </si>
  <si>
    <t>počet tříd</t>
  </si>
  <si>
    <t>4 leté</t>
  </si>
  <si>
    <t>8 leté</t>
  </si>
  <si>
    <t>6 leté</t>
  </si>
  <si>
    <t>Obory M</t>
  </si>
  <si>
    <t xml:space="preserve"> - z toho Lycea</t>
  </si>
  <si>
    <t xml:space="preserve"> - z toho M - bez lyceí</t>
  </si>
  <si>
    <t>Obory L0</t>
  </si>
  <si>
    <t>Obory H</t>
  </si>
  <si>
    <t>Obory E</t>
  </si>
  <si>
    <t xml:space="preserve">Celk. přihlášek </t>
  </si>
  <si>
    <t>Celkem přihlášek</t>
  </si>
  <si>
    <t>Pro poč. žáků 9. tř. ZŠ</t>
  </si>
  <si>
    <t>Obory L5 - NS denní</t>
  </si>
  <si>
    <t xml:space="preserve">Rozdíl </t>
  </si>
  <si>
    <r>
      <t xml:space="preserve">POČET PŘIHLÁŠEK
CELKEM KRAJ
</t>
    </r>
    <r>
      <rPr>
        <b/>
        <sz val="8"/>
        <rFont val="Arial"/>
        <family val="2"/>
        <charset val="238"/>
      </rPr>
      <t>(denní studium + nástavbové studium + zkrácené + osf )</t>
    </r>
  </si>
  <si>
    <t>Počet přihlášek na žáka</t>
  </si>
  <si>
    <t>Zlínský kraj celkem</t>
  </si>
  <si>
    <t>Obory K</t>
  </si>
  <si>
    <t>Gymnázium
(obory K)</t>
  </si>
  <si>
    <t>přijímací řízení
 ve školním roce</t>
  </si>
  <si>
    <t>MATURITNÍ OBORY</t>
  </si>
  <si>
    <r>
      <t xml:space="preserve">Pouze </t>
    </r>
    <r>
      <rPr>
        <b/>
        <u/>
        <sz val="10"/>
        <rFont val="Arial"/>
        <family val="2"/>
        <charset val="238"/>
      </rPr>
      <t>denní studium</t>
    </r>
    <r>
      <rPr>
        <sz val="10"/>
        <rFont val="Arial"/>
        <family val="2"/>
        <charset val="238"/>
      </rPr>
      <t xml:space="preserve">, bez nástavbového studia, bez zkráceného studia </t>
    </r>
    <r>
      <rPr>
        <b/>
        <sz val="10"/>
        <rFont val="Arial"/>
        <family val="2"/>
        <charset val="238"/>
      </rPr>
      <t>všichni zřizovatelé</t>
    </r>
  </si>
  <si>
    <t>NEMATURITNÍ OBORY</t>
  </si>
  <si>
    <t>počet maturitních tříd</t>
  </si>
  <si>
    <t>Komentář:</t>
  </si>
  <si>
    <t>celkový počet přihlášek ve všech formách vzdělávání</t>
  </si>
  <si>
    <t>*</t>
  </si>
  <si>
    <t>**</t>
  </si>
  <si>
    <t>*celkový počet přihlášek v denní formě vzdělávání</t>
  </si>
  <si>
    <t>**celkový počet tříd maturitních oborů v denní formě vzdělávání</t>
  </si>
  <si>
    <t>Obory L5 - celkem</t>
  </si>
  <si>
    <t>ZKVL, ZKMZ denní</t>
  </si>
  <si>
    <t>ZKVL, ZKMZ osf</t>
  </si>
  <si>
    <t>zkr. studium celkem</t>
  </si>
  <si>
    <t>Obory L5 - NS ofs</t>
  </si>
  <si>
    <t>dálková forma</t>
  </si>
  <si>
    <t xml:space="preserve">distanční forma </t>
  </si>
  <si>
    <t>večerní forma</t>
  </si>
  <si>
    <t>kombinovaná forma</t>
  </si>
  <si>
    <t>osf celkem</t>
  </si>
  <si>
    <t>ostatní formy vzdělávání - bez NS, ZKVL, ZKMZ</t>
  </si>
  <si>
    <t>rozdíl</t>
  </si>
  <si>
    <t>počet přihlášek</t>
  </si>
  <si>
    <t xml:space="preserve">nástavbové studium   </t>
  </si>
  <si>
    <t xml:space="preserve">zkrácené studium  </t>
  </si>
  <si>
    <t>2018/19</t>
  </si>
  <si>
    <t>2018/2019</t>
  </si>
  <si>
    <t>18/19</t>
  </si>
  <si>
    <t>celkem 
18/19</t>
  </si>
  <si>
    <t>Obory C</t>
  </si>
  <si>
    <r>
      <rPr>
        <b/>
        <u/>
        <sz val="10"/>
        <rFont val="Arial"/>
        <family val="2"/>
        <charset val="238"/>
      </rPr>
      <t>Porovnání počtu přihlášek</t>
    </r>
    <r>
      <rPr>
        <sz val="10"/>
        <rFont val="Arial"/>
        <family val="2"/>
        <charset val="238"/>
      </rPr>
      <t xml:space="preserve"> na SŠ pro denní formu studia </t>
    </r>
    <r>
      <rPr>
        <b/>
        <u/>
        <sz val="10"/>
        <rFont val="Arial"/>
        <family val="2"/>
        <charset val="238"/>
      </rPr>
      <t>s počtem žáků vycházejících ze ZŠ</t>
    </r>
    <r>
      <rPr>
        <sz val="10"/>
        <rFont val="Arial"/>
        <family val="2"/>
        <charset val="238"/>
      </rPr>
      <t>, bez víceletých gymnázií a bez NS, ZKVL a ZKMZ -</t>
    </r>
    <r>
      <rPr>
        <b/>
        <sz val="10"/>
        <rFont val="Arial"/>
        <family val="2"/>
        <charset val="238"/>
      </rPr>
      <t xml:space="preserve"> všichni zřizovatelé</t>
    </r>
  </si>
  <si>
    <t xml:space="preserve"> </t>
  </si>
  <si>
    <t>2019/20</t>
  </si>
  <si>
    <t>2019/2020</t>
  </si>
  <si>
    <t>19/20</t>
  </si>
  <si>
    <t>Rozdíl 2019/2020 - 2018/2019</t>
  </si>
  <si>
    <t>Rozdíl poč. žáků 19/20 - 18/19</t>
  </si>
  <si>
    <t>Zdroj: z podkladů zaslaných ze škol k 1. 3. 2020 - všechny formy vzdělávání</t>
  </si>
  <si>
    <t>celkem 
19/20</t>
  </si>
  <si>
    <t>meziroční rozdíl je 954 přihlášky  do všech oborů</t>
  </si>
  <si>
    <t>meziroční rozdíl je 13 tříd do maturitních oborů</t>
  </si>
  <si>
    <t>meziroční rozdíl je 1 107přihlášek do všech oborů a forem vzdělávání</t>
  </si>
  <si>
    <t>Zpracováno: 13. 3.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</si>
</sst>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7">
    <xf numFmtId="0" fontId="0" fillId="0" borderId="0" xfId="0"/>
    <xf numFmtId="0" fontId="0" fillId="0" borderId="0" xfId="0"/>
    <xf numFmtId="0" fontId="2" fillId="0" borderId="0" xfId="1" applyFont="1" applyFill="1"/>
    <xf numFmtId="0" fontId="2" fillId="0" borderId="0" xfId="1" applyFont="1" applyFill="1" applyBorder="1" applyAlignment="1"/>
    <xf numFmtId="0" fontId="1" fillId="0" borderId="1" xfId="1" applyFill="1" applyBorder="1" applyAlignment="1">
      <alignment horizontal="center"/>
    </xf>
    <xf numFmtId="0" fontId="2" fillId="0" borderId="15" xfId="1" applyFont="1" applyFill="1" applyBorder="1" applyAlignment="1"/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3" borderId="17" xfId="1" applyNumberFormat="1" applyFont="1" applyFill="1" applyBorder="1" applyAlignment="1">
      <alignment horizontal="center" vertical="center"/>
    </xf>
    <xf numFmtId="3" fontId="1" fillId="5" borderId="17" xfId="1" applyNumberFormat="1" applyFont="1" applyFill="1" applyBorder="1" applyAlignment="1">
      <alignment horizontal="center" vertical="center"/>
    </xf>
    <xf numFmtId="3" fontId="1" fillId="7" borderId="17" xfId="1" applyNumberFormat="1" applyFont="1" applyFill="1" applyBorder="1" applyAlignment="1">
      <alignment horizontal="center" vertical="center"/>
    </xf>
    <xf numFmtId="3" fontId="1" fillId="8" borderId="17" xfId="1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1" fillId="3" borderId="2" xfId="1" applyNumberFormat="1" applyFill="1" applyBorder="1" applyAlignment="1">
      <alignment horizontal="center" vertical="center"/>
    </xf>
    <xf numFmtId="3" fontId="1" fillId="5" borderId="2" xfId="1" applyNumberFormat="1" applyFill="1" applyBorder="1" applyAlignment="1">
      <alignment horizontal="center" vertical="center"/>
    </xf>
    <xf numFmtId="3" fontId="1" fillId="7" borderId="2" xfId="1" applyNumberForma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5" borderId="2" xfId="1" applyNumberFormat="1" applyFont="1" applyFill="1" applyBorder="1" applyAlignment="1">
      <alignment horizontal="center" vertical="center"/>
    </xf>
    <xf numFmtId="3" fontId="4" fillId="7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center" vertical="center"/>
    </xf>
    <xf numFmtId="3" fontId="4" fillId="7" borderId="4" xfId="1" applyNumberFormat="1" applyFont="1" applyFill="1" applyBorder="1" applyAlignment="1">
      <alignment horizontal="center" vertical="center"/>
    </xf>
    <xf numFmtId="3" fontId="1" fillId="0" borderId="0" xfId="1" applyNumberFormat="1" applyFill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3" fontId="1" fillId="3" borderId="8" xfId="1" applyNumberFormat="1" applyFill="1" applyBorder="1" applyAlignment="1">
      <alignment horizontal="center" vertical="center"/>
    </xf>
    <xf numFmtId="3" fontId="1" fillId="7" borderId="8" xfId="1" applyNumberForma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" fillId="3" borderId="6" xfId="1" applyNumberFormat="1" applyFill="1" applyBorder="1" applyAlignment="1">
      <alignment horizontal="center" vertical="center"/>
    </xf>
    <xf numFmtId="3" fontId="1" fillId="7" borderId="6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/>
    <xf numFmtId="3" fontId="1" fillId="0" borderId="0" xfId="1" applyNumberFormat="1" applyFill="1" applyBorder="1" applyAlignment="1"/>
    <xf numFmtId="3" fontId="1" fillId="0" borderId="0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8" borderId="8" xfId="1" applyNumberFormat="1" applyFill="1" applyBorder="1" applyAlignment="1">
      <alignment horizontal="center" vertical="center"/>
    </xf>
    <xf numFmtId="3" fontId="1" fillId="8" borderId="6" xfId="1" applyNumberFormat="1" applyFill="1" applyBorder="1" applyAlignment="1">
      <alignment horizontal="center" vertical="center"/>
    </xf>
    <xf numFmtId="3" fontId="8" fillId="0" borderId="0" xfId="1" applyNumberFormat="1" applyFont="1" applyFill="1" applyBorder="1"/>
    <xf numFmtId="3" fontId="1" fillId="0" borderId="0" xfId="1" applyNumberFormat="1"/>
    <xf numFmtId="164" fontId="1" fillId="0" borderId="8" xfId="1" applyNumberFormat="1" applyFill="1" applyBorder="1" applyAlignment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0" fontId="3" fillId="0" borderId="0" xfId="1" applyFont="1" applyAlignment="1"/>
    <xf numFmtId="3" fontId="2" fillId="10" borderId="6" xfId="1" applyNumberFormat="1" applyFont="1" applyFill="1" applyBorder="1" applyAlignment="1">
      <alignment horizontal="center" vertical="center"/>
    </xf>
    <xf numFmtId="0" fontId="1" fillId="0" borderId="20" xfId="1" applyFill="1" applyBorder="1" applyAlignment="1">
      <alignment horizontal="center"/>
    </xf>
    <xf numFmtId="3" fontId="1" fillId="3" borderId="29" xfId="1" applyNumberFormat="1" applyFill="1" applyBorder="1" applyAlignment="1">
      <alignment horizontal="center" vertical="center"/>
    </xf>
    <xf numFmtId="3" fontId="1" fillId="5" borderId="29" xfId="1" applyNumberFormat="1" applyFill="1" applyBorder="1" applyAlignment="1">
      <alignment horizontal="center" vertical="center"/>
    </xf>
    <xf numFmtId="3" fontId="1" fillId="7" borderId="29" xfId="1" applyNumberFormat="1" applyFill="1" applyBorder="1" applyAlignment="1">
      <alignment horizontal="center" vertical="center"/>
    </xf>
    <xf numFmtId="3" fontId="5" fillId="3" borderId="31" xfId="1" applyNumberFormat="1" applyFont="1" applyFill="1" applyBorder="1" applyAlignment="1">
      <alignment horizontal="center" vertical="center"/>
    </xf>
    <xf numFmtId="3" fontId="5" fillId="5" borderId="31" xfId="1" applyNumberFormat="1" applyFont="1" applyFill="1" applyBorder="1" applyAlignment="1">
      <alignment horizontal="center" vertical="center"/>
    </xf>
    <xf numFmtId="3" fontId="5" fillId="7" borderId="31" xfId="1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2" fillId="5" borderId="10" xfId="1" applyNumberFormat="1" applyFont="1" applyFill="1" applyBorder="1" applyAlignment="1">
      <alignment horizontal="center" vertical="center"/>
    </xf>
    <xf numFmtId="3" fontId="2" fillId="7" borderId="1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0" fontId="10" fillId="0" borderId="0" xfId="1" applyFont="1" applyFill="1" applyAlignment="1"/>
    <xf numFmtId="0" fontId="3" fillId="0" borderId="0" xfId="1" applyFont="1" applyAlignment="1">
      <alignment horizontal="center"/>
    </xf>
    <xf numFmtId="3" fontId="2" fillId="3" borderId="24" xfId="1" applyNumberFormat="1" applyFont="1" applyFill="1" applyBorder="1" applyAlignment="1">
      <alignment horizontal="center" vertical="center"/>
    </xf>
    <xf numFmtId="3" fontId="2" fillId="7" borderId="24" xfId="1" applyNumberFormat="1" applyFont="1" applyFill="1" applyBorder="1" applyAlignment="1">
      <alignment horizontal="center" vertical="center"/>
    </xf>
    <xf numFmtId="3" fontId="2" fillId="8" borderId="24" xfId="1" applyNumberFormat="1" applyFont="1" applyFill="1" applyBorder="1" applyAlignment="1">
      <alignment horizontal="center" vertical="center"/>
    </xf>
    <xf numFmtId="164" fontId="1" fillId="3" borderId="28" xfId="1" applyNumberFormat="1" applyFill="1" applyBorder="1" applyAlignment="1">
      <alignment horizontal="center" vertical="center"/>
    </xf>
    <xf numFmtId="164" fontId="1" fillId="10" borderId="28" xfId="1" applyNumberFormat="1" applyFont="1" applyFill="1" applyBorder="1" applyAlignment="1">
      <alignment horizontal="center" vertical="center"/>
    </xf>
    <xf numFmtId="3" fontId="5" fillId="10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Fill="1" applyAlignment="1">
      <alignment horizontal="center"/>
    </xf>
    <xf numFmtId="3" fontId="1" fillId="0" borderId="0" xfId="1" applyNumberFormat="1" applyAlignment="1">
      <alignment horizontal="center"/>
    </xf>
    <xf numFmtId="0" fontId="1" fillId="0" borderId="0" xfId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3" fontId="2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3" fontId="1" fillId="10" borderId="6" xfId="1" applyNumberFormat="1" applyFill="1" applyBorder="1" applyAlignment="1">
      <alignment horizontal="center" vertical="center" wrapText="1"/>
    </xf>
    <xf numFmtId="164" fontId="1" fillId="7" borderId="28" xfId="1" applyNumberFormat="1" applyFill="1" applyBorder="1" applyAlignment="1">
      <alignment horizontal="center" vertical="center"/>
    </xf>
    <xf numFmtId="164" fontId="1" fillId="8" borderId="28" xfId="1" applyNumberFormat="1" applyFill="1" applyBorder="1" applyAlignment="1">
      <alignment horizontal="center" vertical="center"/>
    </xf>
    <xf numFmtId="3" fontId="5" fillId="10" borderId="10" xfId="1" applyNumberFormat="1" applyFont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/>
    </xf>
    <xf numFmtId="3" fontId="1" fillId="11" borderId="8" xfId="1" applyNumberFormat="1" applyFill="1" applyBorder="1" applyAlignment="1">
      <alignment horizontal="center" vertical="center"/>
    </xf>
    <xf numFmtId="3" fontId="1" fillId="11" borderId="6" xfId="1" applyNumberFormat="1" applyFill="1" applyBorder="1" applyAlignment="1">
      <alignment horizontal="center" vertical="center"/>
    </xf>
    <xf numFmtId="164" fontId="1" fillId="11" borderId="28" xfId="1" applyNumberFormat="1" applyFill="1" applyBorder="1" applyAlignment="1">
      <alignment horizontal="center" vertical="center"/>
    </xf>
    <xf numFmtId="3" fontId="2" fillId="11" borderId="24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3" fontId="1" fillId="3" borderId="29" xfId="1" applyNumberFormat="1" applyFont="1" applyFill="1" applyBorder="1" applyAlignment="1">
      <alignment horizontal="center" vertical="center"/>
    </xf>
    <xf numFmtId="3" fontId="1" fillId="5" borderId="29" xfId="1" applyNumberFormat="1" applyFont="1" applyFill="1" applyBorder="1" applyAlignment="1">
      <alignment horizontal="center" vertical="center"/>
    </xf>
    <xf numFmtId="3" fontId="1" fillId="7" borderId="29" xfId="1" applyNumberFormat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 vertical="center"/>
    </xf>
    <xf numFmtId="3" fontId="4" fillId="10" borderId="2" xfId="1" applyNumberFormat="1" applyFont="1" applyFill="1" applyBorder="1" applyAlignment="1">
      <alignment horizontal="center" vertical="center"/>
    </xf>
    <xf numFmtId="3" fontId="1" fillId="10" borderId="2" xfId="1" applyNumberFormat="1" applyFill="1" applyBorder="1" applyAlignment="1">
      <alignment horizontal="center" vertical="center"/>
    </xf>
    <xf numFmtId="3" fontId="4" fillId="10" borderId="4" xfId="1" applyNumberFormat="1" applyFont="1" applyFill="1" applyBorder="1" applyAlignment="1">
      <alignment horizontal="center" vertical="center"/>
    </xf>
    <xf numFmtId="3" fontId="2" fillId="10" borderId="10" xfId="1" applyNumberFormat="1" applyFont="1" applyFill="1" applyBorder="1" applyAlignment="1">
      <alignment horizontal="center" vertical="center"/>
    </xf>
    <xf numFmtId="3" fontId="1" fillId="10" borderId="29" xfId="1" applyNumberForma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/>
    </xf>
    <xf numFmtId="3" fontId="1" fillId="10" borderId="2" xfId="1" applyNumberFormat="1" applyFill="1" applyBorder="1" applyAlignment="1">
      <alignment horizontal="center"/>
    </xf>
    <xf numFmtId="3" fontId="4" fillId="10" borderId="2" xfId="1" applyNumberFormat="1" applyFont="1" applyFill="1" applyBorder="1" applyAlignment="1">
      <alignment horizontal="center"/>
    </xf>
    <xf numFmtId="3" fontId="7" fillId="10" borderId="2" xfId="1" applyNumberFormat="1" applyFont="1" applyFill="1" applyBorder="1" applyAlignment="1">
      <alignment horizontal="center"/>
    </xf>
    <xf numFmtId="3" fontId="4" fillId="10" borderId="3" xfId="1" applyNumberFormat="1" applyFont="1" applyFill="1" applyBorder="1" applyAlignment="1">
      <alignment horizontal="center"/>
    </xf>
    <xf numFmtId="3" fontId="1" fillId="3" borderId="4" xfId="1" applyNumberFormat="1" applyFill="1" applyBorder="1" applyAlignment="1">
      <alignment horizontal="center" vertical="center"/>
    </xf>
    <xf numFmtId="3" fontId="1" fillId="5" borderId="4" xfId="1" applyNumberFormat="1" applyFill="1" applyBorder="1" applyAlignment="1">
      <alignment horizontal="center" vertical="center"/>
    </xf>
    <xf numFmtId="3" fontId="1" fillId="7" borderId="4" xfId="1" applyNumberFormat="1" applyFill="1" applyBorder="1" applyAlignment="1">
      <alignment horizontal="center" vertical="center"/>
    </xf>
    <xf numFmtId="3" fontId="1" fillId="10" borderId="40" xfId="1" applyNumberForma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11" fillId="0" borderId="0" xfId="1" applyFont="1" applyFill="1" applyBorder="1" applyAlignment="1"/>
    <xf numFmtId="0" fontId="13" fillId="0" borderId="0" xfId="0" applyFont="1"/>
    <xf numFmtId="0" fontId="12" fillId="0" borderId="0" xfId="0" applyFont="1"/>
    <xf numFmtId="0" fontId="2" fillId="0" borderId="8" xfId="1" applyFont="1" applyFill="1" applyBorder="1" applyAlignment="1">
      <alignment horizontal="center" vertical="center"/>
    </xf>
    <xf numFmtId="3" fontId="1" fillId="0" borderId="24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" fillId="12" borderId="8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 vertical="center"/>
    </xf>
    <xf numFmtId="3" fontId="1" fillId="12" borderId="2" xfId="1" applyNumberFormat="1" applyFill="1" applyBorder="1" applyAlignment="1">
      <alignment horizontal="center" vertical="center"/>
    </xf>
    <xf numFmtId="3" fontId="4" fillId="12" borderId="2" xfId="1" applyNumberFormat="1" applyFont="1" applyFill="1" applyBorder="1" applyAlignment="1">
      <alignment horizontal="center" vertical="center"/>
    </xf>
    <xf numFmtId="3" fontId="7" fillId="12" borderId="2" xfId="1" applyNumberFormat="1" applyFont="1" applyFill="1" applyBorder="1" applyAlignment="1">
      <alignment horizontal="center" vertical="center"/>
    </xf>
    <xf numFmtId="3" fontId="4" fillId="12" borderId="4" xfId="1" applyNumberFormat="1" applyFont="1" applyFill="1" applyBorder="1" applyAlignment="1">
      <alignment horizontal="center" vertical="center"/>
    </xf>
    <xf numFmtId="3" fontId="2" fillId="12" borderId="10" xfId="1" applyNumberFormat="1" applyFont="1" applyFill="1" applyBorder="1" applyAlignment="1">
      <alignment horizontal="center" vertical="center"/>
    </xf>
    <xf numFmtId="3" fontId="1" fillId="12" borderId="29" xfId="1" applyNumberFormat="1" applyFill="1" applyBorder="1" applyAlignment="1">
      <alignment horizontal="center" vertical="center"/>
    </xf>
    <xf numFmtId="3" fontId="1" fillId="12" borderId="4" xfId="1" applyNumberFormat="1" applyFill="1" applyBorder="1" applyAlignment="1">
      <alignment horizontal="center" vertical="center"/>
    </xf>
    <xf numFmtId="3" fontId="5" fillId="12" borderId="31" xfId="1" applyNumberFormat="1" applyFont="1" applyFill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1" fillId="0" borderId="15" xfId="1" applyNumberFormat="1" applyFill="1" applyBorder="1" applyAlignment="1">
      <alignment horizontal="center" vertical="center"/>
    </xf>
    <xf numFmtId="0" fontId="1" fillId="10" borderId="43" xfId="1" applyNumberFormat="1" applyFill="1" applyBorder="1" applyAlignment="1">
      <alignment horizontal="center" vertical="center" wrapText="1"/>
    </xf>
    <xf numFmtId="3" fontId="2" fillId="10" borderId="44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23" xfId="1" applyNumberFormat="1" applyFont="1" applyFill="1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3" fontId="1" fillId="10" borderId="8" xfId="1" applyNumberForma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 vertical="center"/>
    </xf>
    <xf numFmtId="3" fontId="1" fillId="0" borderId="0" xfId="1" applyNumberFormat="1" applyFont="1" applyAlignment="1">
      <alignment wrapText="1"/>
    </xf>
    <xf numFmtId="3" fontId="5" fillId="0" borderId="46" xfId="1" applyNumberFormat="1" applyFont="1" applyFill="1" applyBorder="1" applyAlignment="1"/>
    <xf numFmtId="3" fontId="5" fillId="0" borderId="30" xfId="1" applyNumberFormat="1" applyFont="1" applyFill="1" applyBorder="1" applyAlignment="1"/>
    <xf numFmtId="0" fontId="2" fillId="0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3" fontId="1" fillId="0" borderId="24" xfId="1" applyNumberFormat="1" applyFont="1" applyFill="1" applyBorder="1" applyAlignment="1">
      <alignment horizontal="center" vertical="center"/>
    </xf>
    <xf numFmtId="3" fontId="1" fillId="0" borderId="9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0" fillId="0" borderId="0" xfId="1" applyFont="1" applyFill="1" applyAlignment="1">
      <alignment horizontal="left" vertical="top"/>
    </xf>
    <xf numFmtId="3" fontId="15" fillId="10" borderId="29" xfId="1" applyNumberFormat="1" applyFont="1" applyFill="1" applyBorder="1" applyAlignment="1">
      <alignment horizontal="center" vertical="center"/>
    </xf>
    <xf numFmtId="3" fontId="15" fillId="10" borderId="2" xfId="1" applyNumberFormat="1" applyFont="1" applyFill="1" applyBorder="1" applyAlignment="1">
      <alignment horizontal="center" vertical="center"/>
    </xf>
    <xf numFmtId="3" fontId="16" fillId="10" borderId="10" xfId="1" applyNumberFormat="1" applyFont="1" applyFill="1" applyBorder="1" applyAlignment="1">
      <alignment horizontal="center" vertical="center"/>
    </xf>
    <xf numFmtId="3" fontId="15" fillId="10" borderId="40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3" fontId="1" fillId="8" borderId="20" xfId="1" applyNumberFormat="1" applyFont="1" applyFill="1" applyBorder="1" applyAlignment="1">
      <alignment horizontal="center" vertical="center"/>
    </xf>
    <xf numFmtId="3" fontId="1" fillId="8" borderId="1" xfId="1" applyNumberForma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4" fillId="8" borderId="12" xfId="1" applyNumberFormat="1" applyFont="1" applyFill="1" applyBorder="1" applyAlignment="1">
      <alignment horizontal="center" vertical="center"/>
    </xf>
    <xf numFmtId="3" fontId="2" fillId="8" borderId="13" xfId="1" applyNumberFormat="1" applyFont="1" applyFill="1" applyBorder="1" applyAlignment="1">
      <alignment horizontal="center" vertical="center"/>
    </xf>
    <xf numFmtId="3" fontId="1" fillId="8" borderId="20" xfId="1" applyNumberFormat="1" applyFill="1" applyBorder="1" applyAlignment="1">
      <alignment horizontal="center" vertical="center"/>
    </xf>
    <xf numFmtId="3" fontId="1" fillId="8" borderId="12" xfId="1" applyNumberFormat="1" applyFill="1" applyBorder="1" applyAlignment="1">
      <alignment horizontal="center" vertical="center"/>
    </xf>
    <xf numFmtId="3" fontId="5" fillId="8" borderId="22" xfId="1" applyNumberFormat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3" fontId="2" fillId="12" borderId="11" xfId="1" applyNumberFormat="1" applyFont="1" applyFill="1" applyBorder="1" applyAlignment="1">
      <alignment horizontal="center" vertical="center"/>
    </xf>
    <xf numFmtId="3" fontId="5" fillId="0" borderId="48" xfId="1" applyNumberFormat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3" fontId="2" fillId="12" borderId="9" xfId="1" applyNumberFormat="1" applyFont="1" applyFill="1" applyBorder="1" applyAlignment="1">
      <alignment horizontal="center" vertical="center"/>
    </xf>
    <xf numFmtId="3" fontId="5" fillId="12" borderId="9" xfId="1" applyNumberFormat="1" applyFont="1" applyFill="1" applyBorder="1" applyAlignment="1">
      <alignment horizontal="center" vertical="center"/>
    </xf>
    <xf numFmtId="3" fontId="2" fillId="10" borderId="24" xfId="1" applyNumberFormat="1" applyFont="1" applyFill="1" applyBorder="1" applyAlignment="1">
      <alignment horizontal="center" vertical="center"/>
    </xf>
    <xf numFmtId="0" fontId="2" fillId="10" borderId="61" xfId="1" applyFont="1" applyFill="1" applyBorder="1" applyAlignment="1">
      <alignment horizontal="center"/>
    </xf>
    <xf numFmtId="3" fontId="15" fillId="10" borderId="4" xfId="1" applyNumberFormat="1" applyFont="1" applyFill="1" applyBorder="1" applyAlignment="1">
      <alignment horizontal="center" vertical="center"/>
    </xf>
    <xf numFmtId="3" fontId="1" fillId="10" borderId="8" xfId="1" applyNumberFormat="1" applyFont="1" applyFill="1" applyBorder="1" applyAlignment="1">
      <alignment horizontal="center" vertical="center"/>
    </xf>
    <xf numFmtId="3" fontId="1" fillId="10" borderId="1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3" fontId="1" fillId="12" borderId="24" xfId="1" applyNumberFormat="1" applyFont="1" applyFill="1" applyBorder="1" applyAlignment="1">
      <alignment horizontal="center" vertical="center"/>
    </xf>
    <xf numFmtId="3" fontId="1" fillId="12" borderId="0" xfId="1" applyNumberFormat="1" applyFont="1" applyFill="1" applyAlignment="1">
      <alignment horizontal="center" vertical="center"/>
    </xf>
    <xf numFmtId="0" fontId="2" fillId="12" borderId="0" xfId="1" applyFont="1" applyFill="1" applyAlignment="1">
      <alignment horizontal="center" vertical="center"/>
    </xf>
    <xf numFmtId="3" fontId="1" fillId="12" borderId="20" xfId="1" applyNumberFormat="1" applyFont="1" applyFill="1" applyBorder="1" applyAlignment="1">
      <alignment horizontal="center" vertical="center"/>
    </xf>
    <xf numFmtId="3" fontId="1" fillId="12" borderId="1" xfId="1" applyNumberFormat="1" applyFill="1" applyBorder="1" applyAlignment="1">
      <alignment horizontal="center" vertical="center"/>
    </xf>
    <xf numFmtId="3" fontId="4" fillId="12" borderId="1" xfId="1" applyNumberFormat="1" applyFont="1" applyFill="1" applyBorder="1" applyAlignment="1">
      <alignment horizontal="center" vertical="center"/>
    </xf>
    <xf numFmtId="3" fontId="7" fillId="12" borderId="1" xfId="1" applyNumberFormat="1" applyFont="1" applyFill="1" applyBorder="1" applyAlignment="1">
      <alignment horizontal="center" vertical="center"/>
    </xf>
    <xf numFmtId="3" fontId="4" fillId="12" borderId="12" xfId="1" applyNumberFormat="1" applyFont="1" applyFill="1" applyBorder="1" applyAlignment="1">
      <alignment horizontal="center" vertical="center"/>
    </xf>
    <xf numFmtId="3" fontId="1" fillId="12" borderId="20" xfId="1" applyNumberFormat="1" applyFill="1" applyBorder="1" applyAlignment="1">
      <alignment horizontal="center" vertical="center"/>
    </xf>
    <xf numFmtId="3" fontId="1" fillId="12" borderId="12" xfId="1" applyNumberFormat="1" applyFill="1" applyBorder="1" applyAlignment="1">
      <alignment horizontal="center" vertical="center"/>
    </xf>
    <xf numFmtId="3" fontId="1" fillId="12" borderId="40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/>
    </xf>
    <xf numFmtId="3" fontId="1" fillId="12" borderId="2" xfId="1" applyNumberFormat="1" applyFill="1" applyBorder="1" applyAlignment="1">
      <alignment horizontal="center"/>
    </xf>
    <xf numFmtId="3" fontId="4" fillId="12" borderId="2" xfId="1" applyNumberFormat="1" applyFont="1" applyFill="1" applyBorder="1" applyAlignment="1">
      <alignment horizontal="center"/>
    </xf>
    <xf numFmtId="3" fontId="7" fillId="12" borderId="2" xfId="1" applyNumberFormat="1" applyFont="1" applyFill="1" applyBorder="1" applyAlignment="1">
      <alignment horizontal="center"/>
    </xf>
    <xf numFmtId="3" fontId="4" fillId="12" borderId="3" xfId="1" applyNumberFormat="1" applyFont="1" applyFill="1" applyBorder="1" applyAlignment="1">
      <alignment horizontal="center"/>
    </xf>
    <xf numFmtId="3" fontId="1" fillId="12" borderId="0" xfId="1" applyNumberFormat="1" applyFill="1" applyAlignment="1">
      <alignment horizontal="center"/>
    </xf>
    <xf numFmtId="3" fontId="1" fillId="12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wrapText="1"/>
    </xf>
    <xf numFmtId="0" fontId="12" fillId="0" borderId="0" xfId="0" applyFont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1" fillId="0" borderId="29" xfId="1" applyNumberFormat="1" applyFont="1" applyFill="1" applyBorder="1" applyAlignment="1">
      <alignment horizontal="center" vertical="center"/>
    </xf>
    <xf numFmtId="3" fontId="1" fillId="0" borderId="2" xfId="1" applyNumberForma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1" fillId="0" borderId="29" xfId="1" applyNumberFormat="1" applyFill="1" applyBorder="1" applyAlignment="1">
      <alignment horizontal="center" vertical="center"/>
    </xf>
    <xf numFmtId="3" fontId="1" fillId="0" borderId="4" xfId="1" applyNumberFormat="1" applyFill="1" applyBorder="1" applyAlignment="1">
      <alignment horizontal="center" vertical="center"/>
    </xf>
    <xf numFmtId="3" fontId="5" fillId="0" borderId="31" xfId="1" applyNumberFormat="1" applyFont="1" applyFill="1" applyBorder="1" applyAlignment="1">
      <alignment horizontal="center" vertical="center"/>
    </xf>
    <xf numFmtId="3" fontId="1" fillId="0" borderId="6" xfId="1" applyNumberForma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2" fillId="11" borderId="9" xfId="1" applyNumberFormat="1" applyFont="1" applyFill="1" applyBorder="1" applyAlignment="1">
      <alignment horizontal="center" vertical="center"/>
    </xf>
    <xf numFmtId="3" fontId="2" fillId="7" borderId="9" xfId="1" applyNumberFormat="1" applyFont="1" applyFill="1" applyBorder="1" applyAlignment="1">
      <alignment horizontal="center" vertical="center"/>
    </xf>
    <xf numFmtId="3" fontId="2" fillId="8" borderId="9" xfId="1" applyNumberFormat="1" applyFont="1" applyFill="1" applyBorder="1" applyAlignment="1">
      <alignment horizontal="center" vertical="center"/>
    </xf>
    <xf numFmtId="3" fontId="1" fillId="0" borderId="45" xfId="1" applyNumberFormat="1" applyBorder="1"/>
    <xf numFmtId="3" fontId="1" fillId="0" borderId="8" xfId="1" applyNumberFormat="1" applyBorder="1"/>
    <xf numFmtId="3" fontId="2" fillId="0" borderId="5" xfId="1" applyNumberFormat="1" applyFont="1" applyFill="1" applyBorder="1"/>
    <xf numFmtId="3" fontId="2" fillId="0" borderId="13" xfId="1" applyNumberFormat="1" applyFont="1" applyFill="1" applyBorder="1"/>
    <xf numFmtId="3" fontId="1" fillId="0" borderId="15" xfId="1" applyNumberFormat="1" applyFont="1" applyBorder="1" applyAlignment="1">
      <alignment horizontal="left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1" fillId="0" borderId="8" xfId="1" applyNumberFormat="1" applyFill="1" applyBorder="1"/>
    <xf numFmtId="3" fontId="5" fillId="0" borderId="46" xfId="1" applyNumberFormat="1" applyFont="1" applyFill="1" applyBorder="1" applyAlignment="1">
      <alignment horizontal="left"/>
    </xf>
    <xf numFmtId="3" fontId="5" fillId="0" borderId="30" xfId="1" applyNumberFormat="1" applyFont="1" applyFill="1" applyBorder="1" applyAlignment="1">
      <alignment horizontal="left"/>
    </xf>
    <xf numFmtId="0" fontId="1" fillId="0" borderId="18" xfId="1" applyFill="1" applyBorder="1"/>
    <xf numFmtId="0" fontId="1" fillId="0" borderId="19" xfId="1" applyFill="1" applyBorder="1"/>
    <xf numFmtId="3" fontId="1" fillId="0" borderId="39" xfId="1" applyNumberFormat="1" applyBorder="1"/>
    <xf numFmtId="3" fontId="1" fillId="0" borderId="6" xfId="1" applyNumberFormat="1" applyBorder="1"/>
    <xf numFmtId="0" fontId="1" fillId="0" borderId="39" xfId="1" applyFill="1" applyBorder="1"/>
    <xf numFmtId="0" fontId="1" fillId="0" borderId="12" xfId="1" applyFill="1" applyBorder="1"/>
    <xf numFmtId="0" fontId="2" fillId="0" borderId="16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" fillId="10" borderId="59" xfId="1" applyFont="1" applyFill="1" applyBorder="1" applyAlignment="1">
      <alignment horizontal="center"/>
    </xf>
    <xf numFmtId="0" fontId="2" fillId="10" borderId="60" xfId="1" applyFont="1" applyFill="1" applyBorder="1" applyAlignment="1">
      <alignment horizont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9" borderId="54" xfId="1" applyFont="1" applyFill="1" applyBorder="1" applyAlignment="1">
      <alignment horizontal="center" vertical="center"/>
    </xf>
    <xf numFmtId="0" fontId="2" fillId="9" borderId="55" xfId="1" applyFont="1" applyFill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3" fontId="1" fillId="0" borderId="38" xfId="1" applyNumberFormat="1" applyFill="1" applyBorder="1" applyAlignment="1">
      <alignment horizontal="center"/>
    </xf>
    <xf numFmtId="0" fontId="2" fillId="9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7" fillId="0" borderId="8" xfId="1" applyFont="1" applyFill="1" applyBorder="1"/>
    <xf numFmtId="0" fontId="7" fillId="0" borderId="1" xfId="1" applyFont="1" applyFill="1" applyBorder="1"/>
    <xf numFmtId="0" fontId="4" fillId="0" borderId="6" xfId="1" applyFont="1" applyFill="1" applyBorder="1"/>
    <xf numFmtId="0" fontId="4" fillId="0" borderId="12" xfId="1" applyFont="1" applyFill="1" applyBorder="1"/>
    <xf numFmtId="0" fontId="2" fillId="0" borderId="47" xfId="1" applyFont="1" applyFill="1" applyBorder="1" applyAlignment="1">
      <alignment horizontal="center"/>
    </xf>
    <xf numFmtId="0" fontId="2" fillId="0" borderId="62" xfId="1" applyFont="1" applyFill="1" applyBorder="1" applyAlignment="1">
      <alignment horizontal="center"/>
    </xf>
    <xf numFmtId="3" fontId="2" fillId="10" borderId="25" xfId="1" applyNumberFormat="1" applyFont="1" applyFill="1" applyBorder="1" applyAlignment="1">
      <alignment horizontal="center" vertical="center"/>
    </xf>
    <xf numFmtId="3" fontId="2" fillId="10" borderId="1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1" fillId="0" borderId="7" xfId="1" applyFill="1" applyBorder="1"/>
    <xf numFmtId="0" fontId="1" fillId="0" borderId="20" xfId="1" applyFill="1" applyBorder="1"/>
    <xf numFmtId="0" fontId="4" fillId="0" borderId="8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12" fillId="0" borderId="0" xfId="0" applyFont="1" applyAlignment="1">
      <alignment horizontal="left"/>
    </xf>
    <xf numFmtId="0" fontId="2" fillId="10" borderId="56" xfId="1" applyFont="1" applyFill="1" applyBorder="1" applyAlignment="1">
      <alignment horizontal="center" vertical="center"/>
    </xf>
    <xf numFmtId="0" fontId="2" fillId="10" borderId="57" xfId="1" applyFont="1" applyFill="1" applyBorder="1" applyAlignment="1">
      <alignment horizontal="center" vertical="center"/>
    </xf>
    <xf numFmtId="0" fontId="2" fillId="10" borderId="58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/>
    </xf>
    <xf numFmtId="0" fontId="2" fillId="10" borderId="53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3" fontId="2" fillId="0" borderId="32" xfId="1" applyNumberFormat="1" applyFont="1" applyFill="1" applyBorder="1" applyAlignment="1">
      <alignment vertical="center"/>
    </xf>
    <xf numFmtId="3" fontId="1" fillId="0" borderId="23" xfId="1" applyNumberForma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Layout" zoomScale="120" zoomScaleNormal="100" zoomScalePageLayoutView="120" workbookViewId="0">
      <selection activeCell="A64" sqref="A64:C64"/>
    </sheetView>
  </sheetViews>
  <sheetFormatPr defaultColWidth="9.140625" defaultRowHeight="15" x14ac:dyDescent="0.25"/>
  <cols>
    <col min="1" max="2" width="9.42578125" customWidth="1"/>
    <col min="3" max="13" width="9.140625" style="9" customWidth="1"/>
    <col min="14" max="14" width="9.140625" style="68" customWidth="1"/>
    <col min="15" max="15" width="10.42578125" style="68" customWidth="1"/>
  </cols>
  <sheetData>
    <row r="1" spans="1:20" s="1" customFormat="1" ht="15.75" x14ac:dyDescent="0.25">
      <c r="A1" s="59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1"/>
      <c r="O1" s="69"/>
    </row>
    <row r="2" spans="1:20" ht="15.75" thickBot="1" x14ac:dyDescent="0.3">
      <c r="A2" s="59"/>
      <c r="B2" s="82"/>
      <c r="C2" s="83"/>
      <c r="D2" s="83"/>
      <c r="E2" s="83"/>
      <c r="F2" s="83"/>
      <c r="G2" s="84"/>
      <c r="H2" s="84"/>
      <c r="I2" s="83"/>
      <c r="J2" s="83"/>
      <c r="K2" s="83"/>
      <c r="L2" s="83"/>
      <c r="M2" s="83"/>
      <c r="N2" s="77"/>
      <c r="O2" s="77"/>
    </row>
    <row r="3" spans="1:20" ht="15.75" thickTop="1" x14ac:dyDescent="0.25">
      <c r="A3" s="248" t="s">
        <v>0</v>
      </c>
      <c r="B3" s="249"/>
      <c r="C3" s="263" t="s">
        <v>1</v>
      </c>
      <c r="D3" s="263"/>
      <c r="E3" s="261" t="s">
        <v>2</v>
      </c>
      <c r="F3" s="261"/>
      <c r="G3" s="262" t="s">
        <v>3</v>
      </c>
      <c r="H3" s="262"/>
      <c r="I3" s="259" t="s">
        <v>4</v>
      </c>
      <c r="J3" s="260"/>
      <c r="K3" s="283" t="s">
        <v>25</v>
      </c>
      <c r="L3" s="284"/>
      <c r="M3" s="285"/>
      <c r="N3" s="246" t="s">
        <v>5</v>
      </c>
      <c r="O3" s="247"/>
    </row>
    <row r="4" spans="1:20" s="1" customFormat="1" ht="15" customHeight="1" x14ac:dyDescent="0.25">
      <c r="A4" s="250"/>
      <c r="B4" s="251"/>
      <c r="C4" s="254" t="s">
        <v>28</v>
      </c>
      <c r="D4" s="256"/>
      <c r="E4" s="254" t="s">
        <v>28</v>
      </c>
      <c r="F4" s="256"/>
      <c r="G4" s="254" t="s">
        <v>28</v>
      </c>
      <c r="H4" s="256"/>
      <c r="I4" s="254" t="s">
        <v>28</v>
      </c>
      <c r="J4" s="255"/>
      <c r="K4" s="286" t="s">
        <v>28</v>
      </c>
      <c r="L4" s="287"/>
      <c r="M4" s="288"/>
      <c r="N4" s="257" t="s">
        <v>28</v>
      </c>
      <c r="O4" s="258"/>
    </row>
    <row r="5" spans="1:20" s="1" customFormat="1" x14ac:dyDescent="0.25">
      <c r="A5" s="250"/>
      <c r="B5" s="251"/>
      <c r="C5" s="256"/>
      <c r="D5" s="256"/>
      <c r="E5" s="256"/>
      <c r="F5" s="256"/>
      <c r="G5" s="256"/>
      <c r="H5" s="256"/>
      <c r="I5" s="256"/>
      <c r="J5" s="255"/>
      <c r="K5" s="289"/>
      <c r="L5" s="290"/>
      <c r="M5" s="291"/>
      <c r="N5" s="257"/>
      <c r="O5" s="258"/>
    </row>
    <row r="6" spans="1:20" x14ac:dyDescent="0.25">
      <c r="A6" s="252"/>
      <c r="B6" s="253"/>
      <c r="C6" s="147" t="s">
        <v>54</v>
      </c>
      <c r="D6" s="85" t="s">
        <v>61</v>
      </c>
      <c r="E6" s="147" t="s">
        <v>54</v>
      </c>
      <c r="F6" s="101" t="s">
        <v>61</v>
      </c>
      <c r="G6" s="147" t="s">
        <v>54</v>
      </c>
      <c r="H6" s="86" t="s">
        <v>61</v>
      </c>
      <c r="I6" s="147" t="s">
        <v>54</v>
      </c>
      <c r="J6" s="157" t="s">
        <v>61</v>
      </c>
      <c r="K6" s="170" t="s">
        <v>54</v>
      </c>
      <c r="L6" s="148" t="s">
        <v>61</v>
      </c>
      <c r="M6" s="292" t="s">
        <v>50</v>
      </c>
      <c r="N6" s="167" t="s">
        <v>54</v>
      </c>
      <c r="O6" s="174" t="s">
        <v>61</v>
      </c>
    </row>
    <row r="7" spans="1:20" ht="15.75" thickBot="1" x14ac:dyDescent="0.3">
      <c r="A7" s="225" t="s">
        <v>6</v>
      </c>
      <c r="B7" s="226"/>
      <c r="C7" s="229" t="s">
        <v>51</v>
      </c>
      <c r="D7" s="226" t="s">
        <v>7</v>
      </c>
      <c r="E7" s="229" t="s">
        <v>51</v>
      </c>
      <c r="F7" s="226" t="s">
        <v>7</v>
      </c>
      <c r="G7" s="229" t="s">
        <v>51</v>
      </c>
      <c r="H7" s="226" t="s">
        <v>7</v>
      </c>
      <c r="I7" s="229" t="s">
        <v>51</v>
      </c>
      <c r="J7" s="226" t="s">
        <v>7</v>
      </c>
      <c r="K7" s="229" t="s">
        <v>51</v>
      </c>
      <c r="L7" s="226" t="s">
        <v>7</v>
      </c>
      <c r="M7" s="293"/>
      <c r="N7" s="272" t="s">
        <v>8</v>
      </c>
      <c r="O7" s="273" t="s">
        <v>8</v>
      </c>
    </row>
    <row r="8" spans="1:20" ht="15.75" thickTop="1" x14ac:dyDescent="0.25">
      <c r="A8" s="222" t="s">
        <v>27</v>
      </c>
      <c r="B8" s="49" t="s">
        <v>9</v>
      </c>
      <c r="C8" s="201">
        <v>774</v>
      </c>
      <c r="D8" s="98">
        <v>816</v>
      </c>
      <c r="E8" s="201">
        <v>302</v>
      </c>
      <c r="F8" s="99">
        <v>265</v>
      </c>
      <c r="G8" s="125">
        <v>633</v>
      </c>
      <c r="H8" s="100">
        <v>698</v>
      </c>
      <c r="I8" s="182">
        <v>414</v>
      </c>
      <c r="J8" s="158">
        <v>443</v>
      </c>
      <c r="K8" s="125">
        <v>2123</v>
      </c>
      <c r="L8" s="102">
        <v>2222</v>
      </c>
      <c r="M8" s="153">
        <f>L8-K8</f>
        <v>99</v>
      </c>
      <c r="N8" s="190">
        <v>35</v>
      </c>
      <c r="O8" s="108">
        <v>35</v>
      </c>
    </row>
    <row r="9" spans="1:20" x14ac:dyDescent="0.25">
      <c r="A9" s="223"/>
      <c r="B9" s="4" t="s">
        <v>10</v>
      </c>
      <c r="C9" s="202">
        <v>573</v>
      </c>
      <c r="D9" s="16">
        <v>530</v>
      </c>
      <c r="E9" s="202">
        <v>169</v>
      </c>
      <c r="F9" s="17">
        <v>188</v>
      </c>
      <c r="G9" s="126">
        <v>267</v>
      </c>
      <c r="H9" s="18">
        <v>284</v>
      </c>
      <c r="I9" s="183">
        <v>131</v>
      </c>
      <c r="J9" s="159">
        <v>145</v>
      </c>
      <c r="K9" s="125">
        <v>1140</v>
      </c>
      <c r="L9" s="102">
        <v>1147</v>
      </c>
      <c r="M9" s="153">
        <f t="shared" ref="M9:M21" si="0">L9-K9</f>
        <v>7</v>
      </c>
      <c r="N9" s="191">
        <v>13</v>
      </c>
      <c r="O9" s="109">
        <v>13</v>
      </c>
      <c r="T9" s="1"/>
    </row>
    <row r="10" spans="1:20" x14ac:dyDescent="0.25">
      <c r="A10" s="224"/>
      <c r="B10" s="4" t="s">
        <v>11</v>
      </c>
      <c r="C10" s="202">
        <v>0</v>
      </c>
      <c r="D10" s="16">
        <v>0</v>
      </c>
      <c r="E10" s="202">
        <v>58</v>
      </c>
      <c r="F10" s="17">
        <v>50</v>
      </c>
      <c r="G10" s="126">
        <v>0</v>
      </c>
      <c r="H10" s="18">
        <v>0</v>
      </c>
      <c r="I10" s="183">
        <v>107</v>
      </c>
      <c r="J10" s="159">
        <v>118</v>
      </c>
      <c r="K10" s="125">
        <v>165</v>
      </c>
      <c r="L10" s="102">
        <v>168</v>
      </c>
      <c r="M10" s="153">
        <f t="shared" si="0"/>
        <v>3</v>
      </c>
      <c r="N10" s="191">
        <v>3</v>
      </c>
      <c r="O10" s="109">
        <v>3</v>
      </c>
      <c r="T10" s="1"/>
    </row>
    <row r="11" spans="1:20" s="1" customFormat="1" x14ac:dyDescent="0.25">
      <c r="A11" s="227" t="s">
        <v>26</v>
      </c>
      <c r="B11" s="228"/>
      <c r="C11" s="203">
        <v>1347</v>
      </c>
      <c r="D11" s="19">
        <v>1346</v>
      </c>
      <c r="E11" s="203">
        <v>529</v>
      </c>
      <c r="F11" s="20">
        <v>503</v>
      </c>
      <c r="G11" s="127">
        <v>900</v>
      </c>
      <c r="H11" s="21">
        <v>982</v>
      </c>
      <c r="I11" s="184">
        <v>652</v>
      </c>
      <c r="J11" s="160">
        <v>706</v>
      </c>
      <c r="K11" s="127">
        <v>3428</v>
      </c>
      <c r="L11" s="103">
        <v>3537</v>
      </c>
      <c r="M11" s="154">
        <f t="shared" si="0"/>
        <v>109</v>
      </c>
      <c r="N11" s="192">
        <v>51</v>
      </c>
      <c r="O11" s="110">
        <v>51</v>
      </c>
      <c r="S11" s="15"/>
    </row>
    <row r="12" spans="1:20" x14ac:dyDescent="0.25">
      <c r="A12" s="280" t="s">
        <v>12</v>
      </c>
      <c r="B12" s="281"/>
      <c r="C12" s="203">
        <v>1344</v>
      </c>
      <c r="D12" s="19">
        <v>1489</v>
      </c>
      <c r="E12" s="203">
        <v>1172</v>
      </c>
      <c r="F12" s="20">
        <v>1300</v>
      </c>
      <c r="G12" s="127">
        <v>1190</v>
      </c>
      <c r="H12" s="21">
        <v>1229</v>
      </c>
      <c r="I12" s="184">
        <v>1027</v>
      </c>
      <c r="J12" s="160">
        <v>1258</v>
      </c>
      <c r="K12" s="127">
        <v>4733</v>
      </c>
      <c r="L12" s="103">
        <v>5276</v>
      </c>
      <c r="M12" s="154">
        <f>L12-K12</f>
        <v>543</v>
      </c>
      <c r="N12" s="192">
        <v>99</v>
      </c>
      <c r="O12" s="110">
        <v>113</v>
      </c>
      <c r="P12" s="15"/>
      <c r="S12" s="15"/>
      <c r="T12" s="1"/>
    </row>
    <row r="13" spans="1:20" x14ac:dyDescent="0.25">
      <c r="A13" s="268" t="s">
        <v>13</v>
      </c>
      <c r="B13" s="269"/>
      <c r="C13" s="204">
        <v>120</v>
      </c>
      <c r="D13" s="22">
        <v>88</v>
      </c>
      <c r="E13" s="204">
        <v>0</v>
      </c>
      <c r="F13" s="23">
        <v>0</v>
      </c>
      <c r="G13" s="128">
        <v>0</v>
      </c>
      <c r="H13" s="24">
        <v>0</v>
      </c>
      <c r="I13" s="185">
        <v>51</v>
      </c>
      <c r="J13" s="161">
        <v>87</v>
      </c>
      <c r="K13" s="126">
        <v>171</v>
      </c>
      <c r="L13" s="104">
        <v>175</v>
      </c>
      <c r="M13" s="154">
        <f>L13-K13</f>
        <v>4</v>
      </c>
      <c r="N13" s="193">
        <v>3</v>
      </c>
      <c r="O13" s="111">
        <v>4</v>
      </c>
      <c r="P13" s="15"/>
      <c r="S13" s="15"/>
      <c r="T13" s="1"/>
    </row>
    <row r="14" spans="1:20" x14ac:dyDescent="0.25">
      <c r="A14" s="268" t="s">
        <v>14</v>
      </c>
      <c r="B14" s="269"/>
      <c r="C14" s="204">
        <v>1224</v>
      </c>
      <c r="D14" s="22">
        <v>1401</v>
      </c>
      <c r="E14" s="204">
        <v>1172</v>
      </c>
      <c r="F14" s="23">
        <v>1300</v>
      </c>
      <c r="G14" s="128">
        <v>1190</v>
      </c>
      <c r="H14" s="24">
        <v>1229</v>
      </c>
      <c r="I14" s="185">
        <v>976</v>
      </c>
      <c r="J14" s="161">
        <v>1171</v>
      </c>
      <c r="K14" s="126">
        <v>4562</v>
      </c>
      <c r="L14" s="104">
        <v>5101</v>
      </c>
      <c r="M14" s="154">
        <f>L14-K14</f>
        <v>539</v>
      </c>
      <c r="N14" s="193">
        <v>96</v>
      </c>
      <c r="O14" s="111">
        <v>109</v>
      </c>
      <c r="P14" s="15"/>
      <c r="S14" s="15"/>
      <c r="T14" s="1"/>
    </row>
    <row r="15" spans="1:20" ht="15.75" thickBot="1" x14ac:dyDescent="0.3">
      <c r="A15" s="270" t="s">
        <v>15</v>
      </c>
      <c r="B15" s="271"/>
      <c r="C15" s="205">
        <v>385</v>
      </c>
      <c r="D15" s="25">
        <v>392</v>
      </c>
      <c r="E15" s="205">
        <v>125</v>
      </c>
      <c r="F15" s="26">
        <v>117</v>
      </c>
      <c r="G15" s="129">
        <v>255</v>
      </c>
      <c r="H15" s="27">
        <v>283</v>
      </c>
      <c r="I15" s="186">
        <v>155</v>
      </c>
      <c r="J15" s="162">
        <v>171</v>
      </c>
      <c r="K15" s="129">
        <v>920</v>
      </c>
      <c r="L15" s="105">
        <v>963</v>
      </c>
      <c r="M15" s="175">
        <f t="shared" si="0"/>
        <v>43</v>
      </c>
      <c r="N15" s="194">
        <v>29</v>
      </c>
      <c r="O15" s="112">
        <v>28</v>
      </c>
    </row>
    <row r="16" spans="1:20" s="1" customFormat="1" ht="24" customHeight="1" thickBot="1" x14ac:dyDescent="0.3">
      <c r="A16" s="240" t="s">
        <v>29</v>
      </c>
      <c r="B16" s="241"/>
      <c r="C16" s="206">
        <v>3076</v>
      </c>
      <c r="D16" s="56">
        <v>3227</v>
      </c>
      <c r="E16" s="206">
        <v>1826</v>
      </c>
      <c r="F16" s="57">
        <v>1920</v>
      </c>
      <c r="G16" s="130">
        <v>2345</v>
      </c>
      <c r="H16" s="58">
        <v>2494</v>
      </c>
      <c r="I16" s="130">
        <v>1834</v>
      </c>
      <c r="J16" s="163">
        <v>2135</v>
      </c>
      <c r="K16" s="171">
        <v>9081</v>
      </c>
      <c r="L16" s="106">
        <v>9776</v>
      </c>
      <c r="M16" s="155">
        <f t="shared" si="0"/>
        <v>695</v>
      </c>
      <c r="N16" s="168">
        <v>179</v>
      </c>
      <c r="O16" s="106">
        <v>192</v>
      </c>
    </row>
    <row r="17" spans="1:15" x14ac:dyDescent="0.25">
      <c r="A17" s="278" t="s">
        <v>16</v>
      </c>
      <c r="B17" s="279"/>
      <c r="C17" s="207">
        <v>638</v>
      </c>
      <c r="D17" s="50">
        <v>688</v>
      </c>
      <c r="E17" s="207">
        <v>402</v>
      </c>
      <c r="F17" s="51">
        <v>386</v>
      </c>
      <c r="G17" s="131">
        <v>634</v>
      </c>
      <c r="H17" s="52">
        <v>696</v>
      </c>
      <c r="I17" s="187">
        <v>652</v>
      </c>
      <c r="J17" s="164">
        <v>752</v>
      </c>
      <c r="K17" s="131">
        <v>2326</v>
      </c>
      <c r="L17" s="107">
        <v>2522</v>
      </c>
      <c r="M17" s="153">
        <f t="shared" si="0"/>
        <v>196</v>
      </c>
      <c r="N17" s="195"/>
      <c r="O17" s="97"/>
    </row>
    <row r="18" spans="1:15" x14ac:dyDescent="0.25">
      <c r="A18" s="234" t="s">
        <v>17</v>
      </c>
      <c r="B18" s="235"/>
      <c r="C18" s="202">
        <v>42</v>
      </c>
      <c r="D18" s="16">
        <v>63</v>
      </c>
      <c r="E18" s="202">
        <v>26</v>
      </c>
      <c r="F18" s="17">
        <v>40</v>
      </c>
      <c r="G18" s="126">
        <v>20</v>
      </c>
      <c r="H18" s="18">
        <v>32</v>
      </c>
      <c r="I18" s="183">
        <v>30</v>
      </c>
      <c r="J18" s="159">
        <v>40</v>
      </c>
      <c r="K18" s="131">
        <v>115</v>
      </c>
      <c r="L18" s="107">
        <v>175</v>
      </c>
      <c r="M18" s="153">
        <f t="shared" si="0"/>
        <v>60</v>
      </c>
      <c r="N18" s="195"/>
      <c r="O18" s="71"/>
    </row>
    <row r="19" spans="1:15" ht="15.75" thickBot="1" x14ac:dyDescent="0.3">
      <c r="A19" s="238" t="s">
        <v>58</v>
      </c>
      <c r="B19" s="239"/>
      <c r="C19" s="208">
        <v>17</v>
      </c>
      <c r="D19" s="113">
        <v>23</v>
      </c>
      <c r="E19" s="208">
        <v>1</v>
      </c>
      <c r="F19" s="114">
        <v>4</v>
      </c>
      <c r="G19" s="132">
        <v>8</v>
      </c>
      <c r="H19" s="115">
        <v>1</v>
      </c>
      <c r="I19" s="188">
        <v>8</v>
      </c>
      <c r="J19" s="165">
        <v>9</v>
      </c>
      <c r="K19" s="189">
        <v>34</v>
      </c>
      <c r="L19" s="116">
        <v>37</v>
      </c>
      <c r="M19" s="156">
        <f t="shared" si="0"/>
        <v>3</v>
      </c>
      <c r="N19" s="70"/>
      <c r="O19" s="71"/>
    </row>
    <row r="20" spans="1:15" s="1" customFormat="1" ht="25.5" customHeight="1" thickBot="1" x14ac:dyDescent="0.3">
      <c r="A20" s="240" t="s">
        <v>31</v>
      </c>
      <c r="B20" s="241"/>
      <c r="C20" s="206">
        <v>697</v>
      </c>
      <c r="D20" s="56">
        <v>774</v>
      </c>
      <c r="E20" s="206">
        <v>429</v>
      </c>
      <c r="F20" s="57">
        <v>430</v>
      </c>
      <c r="G20" s="130">
        <v>659</v>
      </c>
      <c r="H20" s="58">
        <v>729</v>
      </c>
      <c r="I20" s="130">
        <v>690</v>
      </c>
      <c r="J20" s="163">
        <v>801</v>
      </c>
      <c r="K20" s="171">
        <v>2475</v>
      </c>
      <c r="L20" s="106">
        <v>2734</v>
      </c>
      <c r="M20" s="155">
        <f t="shared" si="0"/>
        <v>259</v>
      </c>
      <c r="N20" s="264" t="s">
        <v>32</v>
      </c>
      <c r="O20" s="264"/>
    </row>
    <row r="21" spans="1:15" ht="26.25" customHeight="1" thickBot="1" x14ac:dyDescent="0.3">
      <c r="A21" s="242" t="s">
        <v>18</v>
      </c>
      <c r="B21" s="243"/>
      <c r="C21" s="209">
        <v>3773</v>
      </c>
      <c r="D21" s="53">
        <v>4001</v>
      </c>
      <c r="E21" s="209">
        <v>2255</v>
      </c>
      <c r="F21" s="54">
        <v>2350</v>
      </c>
      <c r="G21" s="133">
        <v>3004</v>
      </c>
      <c r="H21" s="55">
        <v>3223</v>
      </c>
      <c r="I21" s="133">
        <v>2524</v>
      </c>
      <c r="J21" s="166">
        <v>2936</v>
      </c>
      <c r="K21" s="172">
        <v>11556</v>
      </c>
      <c r="L21" s="81">
        <v>12510</v>
      </c>
      <c r="M21" s="155">
        <f t="shared" si="0"/>
        <v>954</v>
      </c>
      <c r="N21" s="169">
        <f>N8+N9+N10+N12+N15</f>
        <v>179</v>
      </c>
      <c r="O21" s="67">
        <f>O8+O9+O10+O12+O15</f>
        <v>192</v>
      </c>
    </row>
    <row r="22" spans="1:15" ht="15.75" thickBot="1" x14ac:dyDescent="0.3">
      <c r="A22" s="5" t="s">
        <v>64</v>
      </c>
      <c r="B22" s="5"/>
      <c r="C22" s="28"/>
      <c r="D22" s="11">
        <f>D21-C21</f>
        <v>228</v>
      </c>
      <c r="E22" s="180"/>
      <c r="F22" s="12">
        <f>F21-E21</f>
        <v>95</v>
      </c>
      <c r="G22" s="180"/>
      <c r="H22" s="13">
        <f>H21-G21</f>
        <v>219</v>
      </c>
      <c r="I22" s="180"/>
      <c r="J22" s="14">
        <f>J21-I21</f>
        <v>412</v>
      </c>
      <c r="K22" s="30"/>
      <c r="L22" s="274">
        <f>L21-K21</f>
        <v>954</v>
      </c>
      <c r="M22" s="1" t="s">
        <v>35</v>
      </c>
      <c r="N22" s="70"/>
      <c r="O22" s="91">
        <f>O21-N21</f>
        <v>13</v>
      </c>
    </row>
    <row r="23" spans="1:15" ht="15.75" thickBot="1" x14ac:dyDescent="0.3">
      <c r="A23" s="3"/>
      <c r="B23" s="3"/>
      <c r="C23" s="8"/>
      <c r="D23" s="8"/>
      <c r="E23" s="8"/>
      <c r="F23" s="8"/>
      <c r="G23" s="181"/>
      <c r="H23" s="8"/>
      <c r="I23" s="6"/>
      <c r="J23" s="6"/>
      <c r="K23" s="6"/>
      <c r="L23" s="275"/>
      <c r="M23" s="1"/>
      <c r="N23" s="152"/>
      <c r="O23" s="151" t="s">
        <v>36</v>
      </c>
    </row>
    <row r="24" spans="1:15" s="1" customFormat="1" x14ac:dyDescent="0.25">
      <c r="A24" s="3" t="s">
        <v>33</v>
      </c>
      <c r="B24" s="3"/>
      <c r="C24" s="8"/>
      <c r="D24" s="8"/>
      <c r="E24" s="8"/>
      <c r="F24" s="8"/>
      <c r="G24" s="8"/>
      <c r="H24" s="8"/>
      <c r="I24" s="6"/>
      <c r="J24" s="6"/>
      <c r="K24" s="6"/>
      <c r="L24" s="6"/>
      <c r="M24" s="6"/>
      <c r="N24" s="72"/>
      <c r="O24" s="69"/>
    </row>
    <row r="25" spans="1:15" s="1" customFormat="1" x14ac:dyDescent="0.25">
      <c r="A25" s="118" t="s">
        <v>37</v>
      </c>
      <c r="B25" s="3"/>
      <c r="C25" s="8"/>
      <c r="D25" s="8"/>
      <c r="E25" s="8"/>
      <c r="F25" s="8"/>
      <c r="G25" s="8"/>
      <c r="O25" s="69"/>
    </row>
    <row r="26" spans="1:15" s="1" customFormat="1" x14ac:dyDescent="0.25">
      <c r="A26" s="178" t="s">
        <v>68</v>
      </c>
      <c r="B26" s="3"/>
      <c r="C26" s="8"/>
      <c r="D26" s="8"/>
      <c r="E26" s="8"/>
      <c r="F26" s="8"/>
      <c r="G26" s="8"/>
      <c r="O26" s="69"/>
    </row>
    <row r="27" spans="1:15" s="1" customFormat="1" x14ac:dyDescent="0.25">
      <c r="A27" s="117"/>
      <c r="B27" s="3"/>
      <c r="C27" s="8"/>
      <c r="D27" s="8"/>
      <c r="E27" s="8"/>
      <c r="F27" s="8"/>
      <c r="G27" s="8"/>
      <c r="H27" s="117"/>
      <c r="I27" s="6"/>
      <c r="J27" s="6"/>
      <c r="K27" s="6"/>
      <c r="L27" s="6"/>
      <c r="M27" s="6"/>
      <c r="N27" s="72"/>
      <c r="O27" s="69"/>
    </row>
    <row r="28" spans="1:15" s="1" customFormat="1" x14ac:dyDescent="0.25">
      <c r="A28" s="118" t="s">
        <v>38</v>
      </c>
      <c r="B28" s="6"/>
      <c r="C28" s="6"/>
      <c r="D28" s="6"/>
      <c r="E28" s="6"/>
      <c r="F28" s="72"/>
    </row>
    <row r="29" spans="1:15" s="1" customFormat="1" x14ac:dyDescent="0.25">
      <c r="A29" s="178" t="s">
        <v>69</v>
      </c>
      <c r="B29" s="6"/>
      <c r="C29" s="6"/>
      <c r="D29" s="6"/>
      <c r="E29" s="6"/>
      <c r="F29" s="72"/>
      <c r="G29" s="8"/>
      <c r="H29" s="8"/>
      <c r="I29" s="6"/>
      <c r="J29" s="6"/>
      <c r="K29" s="6"/>
      <c r="L29" s="6"/>
      <c r="M29" s="6"/>
      <c r="N29" s="72"/>
      <c r="O29" s="69"/>
    </row>
    <row r="30" spans="1:15" s="1" customFormat="1" x14ac:dyDescent="0.25">
      <c r="A30" s="3"/>
      <c r="B30" s="3"/>
      <c r="C30" s="8"/>
      <c r="D30" s="8"/>
      <c r="E30" s="8"/>
      <c r="F30" s="8"/>
      <c r="G30" s="8"/>
      <c r="H30" s="8"/>
      <c r="I30" s="6"/>
      <c r="J30" s="6"/>
      <c r="K30" s="6"/>
      <c r="L30" s="6"/>
      <c r="M30" s="6"/>
      <c r="N30" s="72"/>
      <c r="O30" s="69"/>
    </row>
    <row r="31" spans="1:15" s="1" customFormat="1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</row>
    <row r="32" spans="1:15" s="1" customFormat="1" x14ac:dyDescent="0.25"/>
    <row r="33" spans="1:15" s="1" customFormat="1" x14ac:dyDescent="0.25">
      <c r="A33" s="3"/>
      <c r="B33" s="3"/>
      <c r="C33" s="8"/>
      <c r="D33" s="8"/>
      <c r="E33" s="8"/>
      <c r="F33" s="8"/>
      <c r="G33" s="8"/>
      <c r="H33" s="8"/>
      <c r="I33" s="6"/>
      <c r="J33" s="6"/>
      <c r="K33" s="6"/>
      <c r="L33" s="6"/>
      <c r="M33" s="6"/>
      <c r="N33" s="72"/>
      <c r="O33" s="69"/>
    </row>
    <row r="34" spans="1:15" s="1" customFormat="1" ht="15.75" x14ac:dyDescent="0.25">
      <c r="A34" s="59" t="s">
        <v>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73"/>
      <c r="O34" s="73"/>
    </row>
    <row r="35" spans="1:15" s="1" customFormat="1" x14ac:dyDescent="0.25">
      <c r="A35" s="230" t="s">
        <v>60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69"/>
    </row>
    <row r="36" spans="1:15" s="1" customFormat="1" x14ac:dyDescent="0.25">
      <c r="A36" s="3"/>
      <c r="B36" s="3"/>
      <c r="C36" s="276" t="s">
        <v>1</v>
      </c>
      <c r="D36" s="276"/>
      <c r="E36" s="277" t="s">
        <v>2</v>
      </c>
      <c r="F36" s="277"/>
      <c r="G36" s="294" t="s">
        <v>3</v>
      </c>
      <c r="H36" s="294"/>
      <c r="I36" s="265" t="s">
        <v>4</v>
      </c>
      <c r="J36" s="265"/>
      <c r="K36" s="266" t="s">
        <v>25</v>
      </c>
      <c r="L36" s="266"/>
      <c r="M36" s="72"/>
      <c r="N36" s="72"/>
      <c r="O36" s="69"/>
    </row>
    <row r="37" spans="1:15" s="1" customFormat="1" x14ac:dyDescent="0.25">
      <c r="A37" s="3"/>
      <c r="B37" s="3"/>
      <c r="C37" s="254" t="s">
        <v>28</v>
      </c>
      <c r="D37" s="256"/>
      <c r="E37" s="254" t="s">
        <v>28</v>
      </c>
      <c r="F37" s="256"/>
      <c r="G37" s="254" t="s">
        <v>28</v>
      </c>
      <c r="H37" s="256"/>
      <c r="I37" s="254" t="s">
        <v>28</v>
      </c>
      <c r="J37" s="256"/>
      <c r="K37" s="254" t="s">
        <v>28</v>
      </c>
      <c r="L37" s="256"/>
      <c r="M37" s="72"/>
      <c r="N37" s="72"/>
      <c r="O37" s="69"/>
    </row>
    <row r="38" spans="1:15" s="1" customFormat="1" x14ac:dyDescent="0.25">
      <c r="A38" s="3"/>
      <c r="B38" s="3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72"/>
      <c r="N38" s="72"/>
      <c r="O38" s="69"/>
    </row>
    <row r="39" spans="1:15" x14ac:dyDescent="0.25">
      <c r="B39" s="2"/>
      <c r="C39" s="88" t="s">
        <v>55</v>
      </c>
      <c r="D39" s="85" t="s">
        <v>62</v>
      </c>
      <c r="E39" s="121" t="s">
        <v>55</v>
      </c>
      <c r="F39" s="92" t="s">
        <v>62</v>
      </c>
      <c r="G39" s="121" t="s">
        <v>55</v>
      </c>
      <c r="H39" s="86" t="s">
        <v>62</v>
      </c>
      <c r="I39" s="121" t="s">
        <v>55</v>
      </c>
      <c r="J39" s="87" t="s">
        <v>62</v>
      </c>
      <c r="K39" s="121" t="s">
        <v>55</v>
      </c>
      <c r="L39" s="88" t="s">
        <v>62</v>
      </c>
      <c r="M39" s="74"/>
      <c r="N39" s="74"/>
      <c r="O39" s="69"/>
    </row>
    <row r="40" spans="1:15" s="1" customFormat="1" x14ac:dyDescent="0.25">
      <c r="B40" s="2"/>
      <c r="C40" s="88" t="s">
        <v>7</v>
      </c>
      <c r="D40" s="85" t="s">
        <v>7</v>
      </c>
      <c r="E40" s="88" t="s">
        <v>7</v>
      </c>
      <c r="F40" s="92" t="s">
        <v>7</v>
      </c>
      <c r="G40" s="88" t="s">
        <v>7</v>
      </c>
      <c r="H40" s="86" t="s">
        <v>7</v>
      </c>
      <c r="I40" s="88" t="s">
        <v>7</v>
      </c>
      <c r="J40" s="87" t="s">
        <v>7</v>
      </c>
      <c r="K40" s="89" t="s">
        <v>7</v>
      </c>
      <c r="L40" s="141" t="s">
        <v>7</v>
      </c>
      <c r="M40" s="74"/>
      <c r="N40" s="74"/>
      <c r="O40" s="69"/>
    </row>
    <row r="41" spans="1:15" x14ac:dyDescent="0.25">
      <c r="A41" s="231" t="s">
        <v>19</v>
      </c>
      <c r="B41" s="231"/>
      <c r="C41" s="46">
        <v>3200</v>
      </c>
      <c r="D41" s="31">
        <v>3471</v>
      </c>
      <c r="E41" s="46">
        <v>2028</v>
      </c>
      <c r="F41" s="93">
        <v>2112</v>
      </c>
      <c r="G41" s="46">
        <v>2737</v>
      </c>
      <c r="H41" s="32">
        <v>2939</v>
      </c>
      <c r="I41" s="46">
        <v>2286</v>
      </c>
      <c r="J41" s="41">
        <v>2673</v>
      </c>
      <c r="K41" s="90">
        <f>C41+E41+G41+I41</f>
        <v>10251</v>
      </c>
      <c r="L41" s="176">
        <f>D41+F41+H41+J41</f>
        <v>11195</v>
      </c>
      <c r="M41" s="75"/>
      <c r="N41" s="75"/>
      <c r="O41" s="69"/>
    </row>
    <row r="42" spans="1:15" ht="15.75" thickBot="1" x14ac:dyDescent="0.3">
      <c r="A42" s="231" t="s">
        <v>20</v>
      </c>
      <c r="B42" s="231"/>
      <c r="C42" s="46">
        <v>1531</v>
      </c>
      <c r="D42" s="34">
        <v>1614</v>
      </c>
      <c r="E42" s="46">
        <v>781</v>
      </c>
      <c r="F42" s="94">
        <v>832</v>
      </c>
      <c r="G42" s="46">
        <v>1169</v>
      </c>
      <c r="H42" s="35">
        <v>1211</v>
      </c>
      <c r="I42" s="46">
        <v>1152</v>
      </c>
      <c r="J42" s="42">
        <v>1265</v>
      </c>
      <c r="K42" s="90">
        <f>C42+E42+G42+I42</f>
        <v>4633</v>
      </c>
      <c r="L42" s="176">
        <f>D42+F42+H42+J42</f>
        <v>4922</v>
      </c>
      <c r="M42" s="75"/>
      <c r="N42" s="75"/>
      <c r="O42" s="69"/>
    </row>
    <row r="43" spans="1:15" ht="23.25" customHeight="1" thickBot="1" x14ac:dyDescent="0.3">
      <c r="A43" s="295" t="s">
        <v>65</v>
      </c>
      <c r="B43" s="295"/>
      <c r="C43" s="296"/>
      <c r="D43" s="211">
        <f>D42-C42</f>
        <v>83</v>
      </c>
      <c r="E43" s="33"/>
      <c r="F43" s="212">
        <f>F42-E42</f>
        <v>51</v>
      </c>
      <c r="G43" s="33"/>
      <c r="H43" s="213">
        <f>H42-G42</f>
        <v>42</v>
      </c>
      <c r="I43" s="33"/>
      <c r="J43" s="214">
        <f>J42-I42</f>
        <v>113</v>
      </c>
      <c r="K43" s="33"/>
      <c r="L43" s="143">
        <f>L42-K42</f>
        <v>289</v>
      </c>
      <c r="M43" s="70"/>
      <c r="N43" s="70"/>
      <c r="O43" s="69"/>
    </row>
    <row r="44" spans="1:15" x14ac:dyDescent="0.25">
      <c r="A44" s="36" t="s">
        <v>24</v>
      </c>
      <c r="B44" s="37"/>
      <c r="C44" s="45">
        <v>2.1</v>
      </c>
      <c r="D44" s="65">
        <f>D41/D42</f>
        <v>2.1505576208178439</v>
      </c>
      <c r="E44" s="45">
        <v>2.6</v>
      </c>
      <c r="F44" s="95">
        <f>F41/F42</f>
        <v>2.5384615384615383</v>
      </c>
      <c r="G44" s="45">
        <f t="shared" ref="G44:L44" si="1">G41/G42</f>
        <v>2.341317365269461</v>
      </c>
      <c r="H44" s="79">
        <f t="shared" si="1"/>
        <v>2.4269199009083402</v>
      </c>
      <c r="I44" s="45">
        <f>I41/I42</f>
        <v>1.984375</v>
      </c>
      <c r="J44" s="80">
        <f>J41/J42</f>
        <v>2.1130434782608694</v>
      </c>
      <c r="K44" s="45">
        <f t="shared" si="1"/>
        <v>2.2126052233973668</v>
      </c>
      <c r="L44" s="66">
        <f t="shared" si="1"/>
        <v>2.274481917919545</v>
      </c>
      <c r="M44" s="71"/>
      <c r="N44" s="71"/>
      <c r="O44" s="69"/>
    </row>
    <row r="45" spans="1:15" s="10" customFormat="1" ht="11.25" customHeight="1" thickBot="1" x14ac:dyDescent="0.3">
      <c r="A45" s="36"/>
      <c r="B45" s="37"/>
      <c r="C45" s="38"/>
      <c r="D45" s="33"/>
      <c r="E45" s="39"/>
      <c r="F45" s="33"/>
      <c r="G45" s="39"/>
      <c r="H45" s="33"/>
      <c r="I45" s="39"/>
      <c r="J45" s="38"/>
      <c r="K45" s="39"/>
      <c r="L45" s="39"/>
      <c r="M45" s="39"/>
      <c r="N45" s="70"/>
      <c r="O45" s="72"/>
    </row>
    <row r="46" spans="1:15" x14ac:dyDescent="0.25">
      <c r="A46" s="244" t="s">
        <v>52</v>
      </c>
      <c r="B46" s="245"/>
      <c r="C46" s="135"/>
      <c r="D46" s="135"/>
      <c r="E46" s="135"/>
      <c r="F46" s="135"/>
      <c r="G46" s="135"/>
      <c r="H46" s="135"/>
      <c r="I46" s="135"/>
      <c r="J46" s="135"/>
      <c r="K46" s="136" t="s">
        <v>56</v>
      </c>
      <c r="L46" s="136" t="s">
        <v>63</v>
      </c>
      <c r="M46" s="137" t="s">
        <v>22</v>
      </c>
      <c r="O46" s="69"/>
    </row>
    <row r="47" spans="1:15" x14ac:dyDescent="0.25">
      <c r="A47" s="215" t="s">
        <v>21</v>
      </c>
      <c r="B47" s="216"/>
      <c r="C47" s="46">
        <v>88</v>
      </c>
      <c r="D47" s="31">
        <v>124</v>
      </c>
      <c r="E47" s="46">
        <v>62</v>
      </c>
      <c r="F47" s="93">
        <v>47</v>
      </c>
      <c r="G47" s="46">
        <v>65</v>
      </c>
      <c r="H47" s="32">
        <v>100</v>
      </c>
      <c r="I47" s="46">
        <v>73</v>
      </c>
      <c r="J47" s="41">
        <v>115</v>
      </c>
      <c r="K47" s="40">
        <f>C47+E47+G47+I47</f>
        <v>288</v>
      </c>
      <c r="L47" s="142">
        <f>D47+F47+H47+J47</f>
        <v>386</v>
      </c>
      <c r="M47" s="138">
        <f>L47-K47</f>
        <v>98</v>
      </c>
      <c r="O47" s="69"/>
    </row>
    <row r="48" spans="1:15" ht="15.75" thickBot="1" x14ac:dyDescent="0.3">
      <c r="A48" s="236" t="s">
        <v>43</v>
      </c>
      <c r="B48" s="237"/>
      <c r="C48" s="210">
        <v>8</v>
      </c>
      <c r="D48" s="34">
        <v>1</v>
      </c>
      <c r="E48" s="210">
        <v>1</v>
      </c>
      <c r="F48" s="94">
        <v>0</v>
      </c>
      <c r="G48" s="210">
        <v>20</v>
      </c>
      <c r="H48" s="35">
        <v>24</v>
      </c>
      <c r="I48" s="210">
        <v>7</v>
      </c>
      <c r="J48" s="42">
        <v>7</v>
      </c>
      <c r="K48" s="134">
        <f>C48+E48+G48+I48</f>
        <v>36</v>
      </c>
      <c r="L48" s="142">
        <f>D48+F48+H48+J48</f>
        <v>32</v>
      </c>
      <c r="M48" s="139">
        <f>L48-K48</f>
        <v>-4</v>
      </c>
      <c r="O48" s="69"/>
    </row>
    <row r="49" spans="1:15" s="15" customFormat="1" ht="15.75" thickBot="1" x14ac:dyDescent="0.3">
      <c r="A49" s="217" t="s">
        <v>39</v>
      </c>
      <c r="B49" s="218"/>
      <c r="C49" s="149">
        <f>SUM(C47:C48)</f>
        <v>96</v>
      </c>
      <c r="D49" s="62">
        <f>D47+D48</f>
        <v>125</v>
      </c>
      <c r="E49" s="149">
        <f t="shared" ref="E49:K49" si="2">SUM(E47:E48)</f>
        <v>63</v>
      </c>
      <c r="F49" s="96">
        <f>F47+F48</f>
        <v>47</v>
      </c>
      <c r="G49" s="149">
        <f t="shared" si="2"/>
        <v>85</v>
      </c>
      <c r="H49" s="63">
        <f>H47+H48</f>
        <v>124</v>
      </c>
      <c r="I49" s="179">
        <f t="shared" si="2"/>
        <v>80</v>
      </c>
      <c r="J49" s="64">
        <f>J47+J48</f>
        <v>122</v>
      </c>
      <c r="K49" s="150">
        <f t="shared" si="2"/>
        <v>324</v>
      </c>
      <c r="L49" s="143">
        <f>L47+L48</f>
        <v>418</v>
      </c>
      <c r="M49" s="91">
        <f>L49-K49</f>
        <v>94</v>
      </c>
      <c r="O49" s="76"/>
    </row>
    <row r="50" spans="1:15" s="15" customFormat="1" x14ac:dyDescent="0.25">
      <c r="A50" s="232" t="s">
        <v>53</v>
      </c>
      <c r="B50" s="233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40"/>
      <c r="O50" s="76"/>
    </row>
    <row r="51" spans="1:15" s="1" customFormat="1" x14ac:dyDescent="0.25">
      <c r="A51" s="215" t="s">
        <v>40</v>
      </c>
      <c r="B51" s="216"/>
      <c r="C51" s="46">
        <v>10</v>
      </c>
      <c r="D51" s="31">
        <v>0</v>
      </c>
      <c r="E51" s="124">
        <v>0</v>
      </c>
      <c r="F51" s="93">
        <f t="shared" ref="F51:F52" si="3">SUM(E51)</f>
        <v>0</v>
      </c>
      <c r="G51" s="124">
        <v>0</v>
      </c>
      <c r="H51" s="32">
        <v>0</v>
      </c>
      <c r="I51" s="124">
        <v>1</v>
      </c>
      <c r="J51" s="41">
        <v>0</v>
      </c>
      <c r="K51" s="40">
        <f>C51+E51+G51+I51</f>
        <v>11</v>
      </c>
      <c r="L51" s="142">
        <f>D51+F51+H51+J51</f>
        <v>0</v>
      </c>
      <c r="M51" s="138">
        <f>L51-K51</f>
        <v>-11</v>
      </c>
      <c r="O51" s="69"/>
    </row>
    <row r="52" spans="1:15" s="1" customFormat="1" ht="15.75" thickBot="1" x14ac:dyDescent="0.3">
      <c r="A52" s="215" t="s">
        <v>41</v>
      </c>
      <c r="B52" s="216"/>
      <c r="C52" s="90">
        <v>121</v>
      </c>
      <c r="D52" s="31">
        <v>168</v>
      </c>
      <c r="E52" s="124">
        <v>0</v>
      </c>
      <c r="F52" s="93">
        <f t="shared" si="3"/>
        <v>0</v>
      </c>
      <c r="G52" s="124">
        <v>34</v>
      </c>
      <c r="H52" s="32">
        <v>28</v>
      </c>
      <c r="I52" s="124">
        <v>0</v>
      </c>
      <c r="J52" s="42">
        <v>0</v>
      </c>
      <c r="K52" s="40">
        <f>C52+E52+G52+I52</f>
        <v>155</v>
      </c>
      <c r="L52" s="142">
        <f>D52+F52+H52+J52</f>
        <v>196</v>
      </c>
      <c r="M52" s="138">
        <f>L52-K52</f>
        <v>41</v>
      </c>
      <c r="O52" s="69"/>
    </row>
    <row r="53" spans="1:15" s="1" customFormat="1" ht="15.75" thickBot="1" x14ac:dyDescent="0.3">
      <c r="A53" s="217" t="s">
        <v>42</v>
      </c>
      <c r="B53" s="218"/>
      <c r="C53" s="149">
        <f>SUM(C51:C52)</f>
        <v>131</v>
      </c>
      <c r="D53" s="62">
        <f>D51+D52</f>
        <v>168</v>
      </c>
      <c r="E53" s="149">
        <f>SUM(E51:E52)</f>
        <v>0</v>
      </c>
      <c r="F53" s="96">
        <f>F51+F52</f>
        <v>0</v>
      </c>
      <c r="G53" s="179">
        <f t="shared" ref="G53:K53" si="4">SUM(G51:G52)</f>
        <v>34</v>
      </c>
      <c r="H53" s="63">
        <f>H51+H52</f>
        <v>28</v>
      </c>
      <c r="I53" s="149">
        <f t="shared" si="4"/>
        <v>1</v>
      </c>
      <c r="J53" s="64">
        <f>J51+J52</f>
        <v>0</v>
      </c>
      <c r="K53" s="150">
        <f t="shared" si="4"/>
        <v>166</v>
      </c>
      <c r="L53" s="143">
        <f>L51+L52</f>
        <v>196</v>
      </c>
      <c r="M53" s="91">
        <f>L53-K53</f>
        <v>30</v>
      </c>
      <c r="O53" s="69"/>
    </row>
    <row r="54" spans="1:15" s="1" customFormat="1" x14ac:dyDescent="0.25">
      <c r="A54" s="145" t="s">
        <v>49</v>
      </c>
      <c r="B54" s="146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140"/>
      <c r="O54" s="69"/>
    </row>
    <row r="55" spans="1:15" s="1" customFormat="1" x14ac:dyDescent="0.25">
      <c r="A55" s="215" t="s">
        <v>44</v>
      </c>
      <c r="B55" s="216"/>
      <c r="C55" s="90">
        <v>5</v>
      </c>
      <c r="D55" s="31">
        <v>0</v>
      </c>
      <c r="E55" s="124">
        <v>0</v>
      </c>
      <c r="F55" s="93">
        <v>0</v>
      </c>
      <c r="G55" s="124">
        <v>53</v>
      </c>
      <c r="H55" s="32">
        <v>83</v>
      </c>
      <c r="I55" s="124">
        <v>0</v>
      </c>
      <c r="J55" s="41">
        <v>0</v>
      </c>
      <c r="K55" s="124">
        <f>C55+E55+G55+I55</f>
        <v>58</v>
      </c>
      <c r="L55" s="142">
        <f>D55+F55+H55+J55</f>
        <v>83</v>
      </c>
      <c r="M55" s="138">
        <f>L55-K55</f>
        <v>25</v>
      </c>
      <c r="O55" s="69"/>
    </row>
    <row r="56" spans="1:15" s="1" customFormat="1" x14ac:dyDescent="0.25">
      <c r="A56" s="215" t="s">
        <v>45</v>
      </c>
      <c r="B56" s="216"/>
      <c r="C56" s="46">
        <v>0</v>
      </c>
      <c r="D56" s="31">
        <v>0</v>
      </c>
      <c r="E56" s="124">
        <v>1</v>
      </c>
      <c r="F56" s="93">
        <v>3</v>
      </c>
      <c r="G56" s="124">
        <v>0</v>
      </c>
      <c r="H56" s="32">
        <v>0</v>
      </c>
      <c r="I56" s="124">
        <v>0</v>
      </c>
      <c r="J56" s="41">
        <v>2</v>
      </c>
      <c r="K56" s="124">
        <f t="shared" ref="K56:K58" si="5">C56+E56+G56+I56</f>
        <v>1</v>
      </c>
      <c r="L56" s="142">
        <f t="shared" ref="L56:L58" si="6">D56+F56+H56+J56</f>
        <v>5</v>
      </c>
      <c r="M56" s="138">
        <f>L56-K56</f>
        <v>4</v>
      </c>
      <c r="O56" s="69"/>
    </row>
    <row r="57" spans="1:15" s="1" customFormat="1" x14ac:dyDescent="0.25">
      <c r="A57" s="215" t="s">
        <v>46</v>
      </c>
      <c r="B57" s="216"/>
      <c r="C57" s="46">
        <v>0</v>
      </c>
      <c r="D57" s="31">
        <v>0</v>
      </c>
      <c r="E57" s="124">
        <v>0</v>
      </c>
      <c r="F57" s="93">
        <v>0</v>
      </c>
      <c r="G57" s="124">
        <v>0</v>
      </c>
      <c r="H57" s="32">
        <v>0</v>
      </c>
      <c r="I57" s="124">
        <v>0</v>
      </c>
      <c r="J57" s="41">
        <v>0</v>
      </c>
      <c r="K57" s="124">
        <f t="shared" si="5"/>
        <v>0</v>
      </c>
      <c r="L57" s="142">
        <f t="shared" si="6"/>
        <v>0</v>
      </c>
      <c r="M57" s="138">
        <f>L57-K57</f>
        <v>0</v>
      </c>
      <c r="O57" s="69"/>
    </row>
    <row r="58" spans="1:15" s="1" customFormat="1" ht="15.75" thickBot="1" x14ac:dyDescent="0.3">
      <c r="A58" s="215" t="s">
        <v>47</v>
      </c>
      <c r="B58" s="216"/>
      <c r="C58" s="46">
        <v>0</v>
      </c>
      <c r="D58" s="31">
        <v>0</v>
      </c>
      <c r="E58" s="124">
        <v>0</v>
      </c>
      <c r="F58" s="93">
        <v>0</v>
      </c>
      <c r="G58" s="124">
        <v>2</v>
      </c>
      <c r="H58" s="32">
        <v>2</v>
      </c>
      <c r="I58" s="124">
        <v>0</v>
      </c>
      <c r="J58" s="41">
        <v>0</v>
      </c>
      <c r="K58" s="124">
        <f t="shared" si="5"/>
        <v>2</v>
      </c>
      <c r="L58" s="142">
        <f t="shared" si="6"/>
        <v>2</v>
      </c>
      <c r="M58" s="138">
        <f>L58-K58</f>
        <v>0</v>
      </c>
      <c r="O58" s="69"/>
    </row>
    <row r="59" spans="1:15" s="1" customFormat="1" ht="15.75" thickBot="1" x14ac:dyDescent="0.3">
      <c r="A59" s="217" t="s">
        <v>48</v>
      </c>
      <c r="B59" s="218"/>
      <c r="C59" s="149">
        <f t="shared" ref="C59:I59" si="7">SUM(C55:C58)</f>
        <v>5</v>
      </c>
      <c r="D59" s="62">
        <f>D55+D56+D57+D58</f>
        <v>0</v>
      </c>
      <c r="E59" s="179">
        <f t="shared" si="7"/>
        <v>1</v>
      </c>
      <c r="F59" s="96">
        <f>F55+F56+F57+F58</f>
        <v>3</v>
      </c>
      <c r="G59" s="149">
        <f t="shared" si="7"/>
        <v>55</v>
      </c>
      <c r="H59" s="63">
        <f>H55+H56+H57+H58</f>
        <v>85</v>
      </c>
      <c r="I59" s="149">
        <f t="shared" si="7"/>
        <v>0</v>
      </c>
      <c r="J59" s="64">
        <f>J55+J56+J57+J58</f>
        <v>2</v>
      </c>
      <c r="K59" s="196">
        <f>K55+K56+K57+K58</f>
        <v>61</v>
      </c>
      <c r="L59" s="196">
        <f>L55+L56+L57+L58</f>
        <v>90</v>
      </c>
      <c r="M59" s="91">
        <f>L59-K59</f>
        <v>29</v>
      </c>
      <c r="O59" s="69"/>
    </row>
    <row r="60" spans="1:15" s="15" customFormat="1" ht="12" customHeight="1" x14ac:dyDescent="0.25">
      <c r="A60" s="43"/>
      <c r="B60" s="43"/>
      <c r="C60" s="39"/>
      <c r="D60" s="33"/>
      <c r="E60" s="39"/>
      <c r="F60" s="33"/>
      <c r="G60" s="39"/>
      <c r="H60" s="33"/>
      <c r="I60" s="39"/>
      <c r="J60" s="33"/>
      <c r="K60" s="39"/>
      <c r="L60" s="33"/>
      <c r="M60" s="75"/>
      <c r="O60" s="76"/>
    </row>
    <row r="61" spans="1:15" ht="27" customHeight="1" thickBot="1" x14ac:dyDescent="0.3">
      <c r="A61" s="44"/>
      <c r="B61" s="44"/>
      <c r="C61" s="29"/>
      <c r="D61" s="29"/>
      <c r="E61" s="29"/>
      <c r="F61" s="29"/>
      <c r="G61" s="29"/>
      <c r="H61" s="29"/>
      <c r="I61" s="29"/>
      <c r="J61" s="29"/>
      <c r="K61" s="78" t="s">
        <v>57</v>
      </c>
      <c r="L61" s="78" t="s">
        <v>67</v>
      </c>
      <c r="M61" s="48" t="s">
        <v>22</v>
      </c>
      <c r="O61" s="69"/>
    </row>
    <row r="62" spans="1:15" s="9" customFormat="1" ht="61.5" customHeight="1" thickBot="1" x14ac:dyDescent="0.25">
      <c r="A62" s="220" t="s">
        <v>23</v>
      </c>
      <c r="B62" s="221"/>
      <c r="C62" s="122">
        <f>C21+C49+C53+C59</f>
        <v>4005</v>
      </c>
      <c r="D62" s="62">
        <f>D21+D49+D53+D59</f>
        <v>4294</v>
      </c>
      <c r="E62" s="122">
        <f t="shared" ref="E62:K62" si="8">E21+E49+E53+E59</f>
        <v>2319</v>
      </c>
      <c r="F62" s="96">
        <f t="shared" si="8"/>
        <v>2400</v>
      </c>
      <c r="G62" s="122">
        <f t="shared" si="8"/>
        <v>3178</v>
      </c>
      <c r="H62" s="63">
        <f t="shared" si="8"/>
        <v>3460</v>
      </c>
      <c r="I62" s="122">
        <f t="shared" si="8"/>
        <v>2605</v>
      </c>
      <c r="J62" s="64">
        <f t="shared" si="8"/>
        <v>3060</v>
      </c>
      <c r="K62" s="122">
        <f t="shared" si="8"/>
        <v>12107</v>
      </c>
      <c r="L62" s="173">
        <f>D62+F62+H62+J62</f>
        <v>13214</v>
      </c>
      <c r="M62" s="177">
        <f>L62-K62</f>
        <v>1107</v>
      </c>
      <c r="O62" s="69"/>
    </row>
    <row r="63" spans="1:15" ht="15" customHeight="1" x14ac:dyDescent="0.25">
      <c r="A63" s="219" t="s">
        <v>66</v>
      </c>
      <c r="B63" s="219"/>
      <c r="C63" s="219"/>
      <c r="D63" s="219"/>
      <c r="E63" s="219"/>
      <c r="F63" s="219"/>
      <c r="G63" s="219"/>
      <c r="H63" s="118" t="s">
        <v>34</v>
      </c>
      <c r="I63" s="120"/>
      <c r="J63" s="200"/>
      <c r="K63" s="200"/>
      <c r="L63" s="200"/>
      <c r="M63" s="200"/>
      <c r="N63" s="197"/>
      <c r="O63" s="144"/>
    </row>
    <row r="64" spans="1:15" x14ac:dyDescent="0.25">
      <c r="A64" s="282" t="s">
        <v>71</v>
      </c>
      <c r="B64" s="282"/>
      <c r="C64" s="282"/>
      <c r="D64" s="198"/>
      <c r="E64" s="198"/>
      <c r="F64" s="198"/>
      <c r="G64" s="199"/>
      <c r="H64" s="117" t="s">
        <v>70</v>
      </c>
      <c r="I64" s="120"/>
      <c r="J64" s="200"/>
      <c r="K64" s="200"/>
      <c r="L64" s="200"/>
      <c r="M64" s="200"/>
      <c r="N64" s="123"/>
      <c r="O64" s="123"/>
    </row>
    <row r="65" spans="1:8" x14ac:dyDescent="0.25">
      <c r="B65" s="119"/>
      <c r="G65" s="7"/>
      <c r="H65" s="7"/>
    </row>
    <row r="66" spans="1:8" x14ac:dyDescent="0.25">
      <c r="A66" s="119"/>
      <c r="G66" s="7"/>
      <c r="H66" s="7"/>
    </row>
    <row r="67" spans="1:8" x14ac:dyDescent="0.25">
      <c r="A67" s="118"/>
    </row>
    <row r="68" spans="1:8" x14ac:dyDescent="0.25">
      <c r="A68" s="117"/>
    </row>
    <row r="69" spans="1:8" x14ac:dyDescent="0.25">
      <c r="A69" s="117"/>
    </row>
    <row r="70" spans="1:8" x14ac:dyDescent="0.25">
      <c r="A70" s="117"/>
    </row>
    <row r="71" spans="1:8" x14ac:dyDescent="0.25">
      <c r="A71" s="120"/>
    </row>
  </sheetData>
  <mergeCells count="66">
    <mergeCell ref="A64:C64"/>
    <mergeCell ref="K3:M3"/>
    <mergeCell ref="K4:M5"/>
    <mergeCell ref="M6:M7"/>
    <mergeCell ref="E7:F7"/>
    <mergeCell ref="G7:H7"/>
    <mergeCell ref="G36:H36"/>
    <mergeCell ref="A52:B52"/>
    <mergeCell ref="A51:B51"/>
    <mergeCell ref="E37:F38"/>
    <mergeCell ref="G37:H38"/>
    <mergeCell ref="I37:J38"/>
    <mergeCell ref="K37:L38"/>
    <mergeCell ref="A47:B47"/>
    <mergeCell ref="A43:C43"/>
    <mergeCell ref="C37:D38"/>
    <mergeCell ref="N20:O20"/>
    <mergeCell ref="I36:J36"/>
    <mergeCell ref="K36:L36"/>
    <mergeCell ref="I7:J7"/>
    <mergeCell ref="K7:L7"/>
    <mergeCell ref="A31:O31"/>
    <mergeCell ref="A13:B13"/>
    <mergeCell ref="A14:B14"/>
    <mergeCell ref="A15:B15"/>
    <mergeCell ref="A16:B16"/>
    <mergeCell ref="N7:O7"/>
    <mergeCell ref="L22:L23"/>
    <mergeCell ref="C36:D36"/>
    <mergeCell ref="E36:F36"/>
    <mergeCell ref="A17:B17"/>
    <mergeCell ref="A12:B12"/>
    <mergeCell ref="N3:O3"/>
    <mergeCell ref="A3:B6"/>
    <mergeCell ref="I4:J5"/>
    <mergeCell ref="N4:O5"/>
    <mergeCell ref="I3:J3"/>
    <mergeCell ref="E3:F3"/>
    <mergeCell ref="E4:F5"/>
    <mergeCell ref="G4:H5"/>
    <mergeCell ref="G3:H3"/>
    <mergeCell ref="C3:D3"/>
    <mergeCell ref="C4:D5"/>
    <mergeCell ref="A8:A10"/>
    <mergeCell ref="A7:B7"/>
    <mergeCell ref="A11:B11"/>
    <mergeCell ref="C7:D7"/>
    <mergeCell ref="A53:B53"/>
    <mergeCell ref="A35:N35"/>
    <mergeCell ref="A42:B42"/>
    <mergeCell ref="A49:B49"/>
    <mergeCell ref="A50:B50"/>
    <mergeCell ref="A18:B18"/>
    <mergeCell ref="A48:B48"/>
    <mergeCell ref="A19:B19"/>
    <mergeCell ref="A20:B20"/>
    <mergeCell ref="A21:B21"/>
    <mergeCell ref="A41:B41"/>
    <mergeCell ref="A46:B46"/>
    <mergeCell ref="A55:B55"/>
    <mergeCell ref="A56:B56"/>
    <mergeCell ref="A59:B59"/>
    <mergeCell ref="A63:G63"/>
    <mergeCell ref="A57:B57"/>
    <mergeCell ref="A62:B62"/>
    <mergeCell ref="A58:B58"/>
  </mergeCells>
  <pageMargins left="0.11811023622047245" right="0.19685039370078741" top="0.78740157480314965" bottom="3.937007874015748E-2" header="0.31496062992125984" footer="0.31496062992125984"/>
  <pageSetup paperSize="9" orientation="landscape" r:id="rId1"/>
  <headerFooter>
    <oddHeader>&amp;C&amp;"Arial,Tučné"&amp;12&amp;U&amp;K000000Přijímací řízení na SŠ &amp;KFF0000pro školní rok 2020/2021&amp;K000000- počty přihlášek &amp;KFF0000pro 1. kolo přijímacího řízení&amp;K000000 a předpokládané počty otevíraných tříd
(bez konzervatoře)</oddHeader>
  </headerFooter>
  <ignoredErrors>
    <ignoredError sqref="M11 M14 M16 D49:L49 K59 D59:J59 M59 D53:M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olbertova</dc:creator>
  <cp:lastModifiedBy>Janalíková Lenka</cp:lastModifiedBy>
  <cp:lastPrinted>2020-02-25T06:58:30Z</cp:lastPrinted>
  <dcterms:created xsi:type="dcterms:W3CDTF">2012-03-08T08:53:07Z</dcterms:created>
  <dcterms:modified xsi:type="dcterms:W3CDTF">2020-04-02T09:37:10Z</dcterms:modified>
</cp:coreProperties>
</file>