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https://krzlinsky-my.sharepoint.com/personal/tomas_marek_zlinskykraj_cz/Documents/Dokumenty/602/"/>
    </mc:Choice>
  </mc:AlternateContent>
  <xr:revisionPtr revIDLastSave="0" documentId="8_{EBF3145C-0FB8-420A-A0CD-136325F21528}" xr6:coauthVersionLast="47" xr6:coauthVersionMax="47" xr10:uidLastSave="{00000000-0000-0000-0000-000000000000}"/>
  <bookViews>
    <workbookView xWindow="-120" yWindow="-120" windowWidth="29040" windowHeight="15840" xr2:uid="{00000000-000D-0000-FFFF-FFFF00000000}"/>
  </bookViews>
  <sheets>
    <sheet name="Žádost RP26" sheetId="1" r:id="rId1"/>
    <sheet name="Počty obyvatel k 1.1.2023" sheetId="13" state="hidden" r:id="rId2"/>
    <sheet name="Katastry_pomocná tab." sheetId="9" state="hidden" r:id="rId3"/>
    <sheet name="projekt" sheetId="3" state="hidden" r:id="rId4"/>
    <sheet name="TEMP_sumar" sheetId="10" state="hidden" r:id="rId5"/>
    <sheet name="sumar_katastr" sheetId="12" state="hidden" r:id="rId6"/>
    <sheet name="sumar_ucel" sheetId="11" state="hidden" r:id="rId7"/>
    <sheet name="sumar_vystupy" sheetId="7" state="hidden" r:id="rId8"/>
    <sheet name="sumar_vydaje" sheetId="8" state="hidden" r:id="rId9"/>
    <sheet name="sumar" sheetId="4" state="hidden" r:id="rId10"/>
    <sheet name="Příloha Žádosti" sheetId="2" state="hidden" r:id="rId11"/>
  </sheets>
  <definedNames>
    <definedName name="dotace_pozadovana">'Žádost RP26'!#REF!</definedName>
    <definedName name="ku_obce_spr_cleneni" localSheetId="2">'Katastry_pomocná tab.'!$C$1:$H$444</definedName>
    <definedName name="_xlnm.Print_Area" localSheetId="10">'Příloha Žádosti'!$A$1:$F$50</definedName>
    <definedName name="_xlnm.Print_Area" localSheetId="0">'Žádost RP26'!$A$1:$BE$402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 l="1"/>
  <c r="G2" i="4" s="1"/>
  <c r="O13" i="1"/>
  <c r="O12" i="1"/>
  <c r="BF165" i="1"/>
  <c r="U136" i="1"/>
  <c r="BI165" i="1" s="1"/>
  <c r="BI167" i="1"/>
  <c r="U137" i="1"/>
  <c r="AG163" i="1"/>
  <c r="AM149" i="1"/>
  <c r="B66" i="1"/>
  <c r="O9" i="1"/>
  <c r="K2" i="4" s="1"/>
  <c r="D317" i="13"/>
  <c r="DM2" i="4"/>
  <c r="DK2" i="4"/>
  <c r="DI2" i="4"/>
  <c r="DG2" i="4"/>
  <c r="DE2" i="4"/>
  <c r="DC2" i="4"/>
  <c r="CF2" i="4"/>
  <c r="CE2" i="4"/>
  <c r="CD2" i="4"/>
  <c r="CC2" i="4"/>
  <c r="CA2" i="4"/>
  <c r="BZ2" i="4"/>
  <c r="BY2" i="4"/>
  <c r="BX2" i="4"/>
  <c r="BV2" i="4"/>
  <c r="BU2" i="4"/>
  <c r="BT2" i="4"/>
  <c r="BS2" i="4"/>
  <c r="BQ2" i="4"/>
  <c r="BP2" i="4"/>
  <c r="BO2" i="4"/>
  <c r="BN2" i="4"/>
  <c r="BL2" i="4"/>
  <c r="BK2" i="4"/>
  <c r="BJ2" i="4"/>
  <c r="BI2" i="4"/>
  <c r="BG2" i="4"/>
  <c r="BF2" i="4"/>
  <c r="BE2" i="4"/>
  <c r="BD2" i="4"/>
  <c r="BB2" i="4"/>
  <c r="BA2" i="4"/>
  <c r="AZ2" i="4"/>
  <c r="AY2" i="4"/>
  <c r="AX2" i="4"/>
  <c r="AU2" i="4"/>
  <c r="AS2" i="4"/>
  <c r="AM2" i="4"/>
  <c r="AJ2" i="4"/>
  <c r="AI2" i="4"/>
  <c r="AH2" i="4"/>
  <c r="AG2" i="4"/>
  <c r="AF2" i="4"/>
  <c r="AE2" i="4"/>
  <c r="AD2" i="4"/>
  <c r="AC2" i="4"/>
  <c r="AB2" i="4"/>
  <c r="AA2" i="4"/>
  <c r="Z2" i="4"/>
  <c r="Y2" i="4"/>
  <c r="X2" i="4"/>
  <c r="W2" i="4"/>
  <c r="V2" i="4"/>
  <c r="U2" i="4"/>
  <c r="T2" i="4"/>
  <c r="S2" i="4"/>
  <c r="R2" i="4"/>
  <c r="Q2" i="4"/>
  <c r="P2" i="4"/>
  <c r="O2" i="4"/>
  <c r="N2" i="4"/>
  <c r="M2" i="4"/>
  <c r="L2" i="4"/>
  <c r="J2" i="4"/>
  <c r="H2" i="4"/>
  <c r="D2" i="4"/>
  <c r="A2" i="4"/>
  <c r="I2" i="4"/>
  <c r="B68" i="1"/>
  <c r="B67" i="1"/>
  <c r="B65" i="1"/>
  <c r="B64" i="1"/>
  <c r="G11" i="12"/>
  <c r="F11" i="12"/>
  <c r="E11" i="12"/>
  <c r="D11" i="12"/>
  <c r="G10" i="12"/>
  <c r="F10" i="12"/>
  <c r="E10" i="12"/>
  <c r="D10" i="12"/>
  <c r="G9" i="12"/>
  <c r="F9" i="12"/>
  <c r="E9" i="12"/>
  <c r="D9" i="12"/>
  <c r="G8" i="12"/>
  <c r="F8" i="12"/>
  <c r="E8" i="12"/>
  <c r="D8" i="12"/>
  <c r="G7" i="12"/>
  <c r="F7" i="12"/>
  <c r="E7" i="12"/>
  <c r="D7" i="12"/>
  <c r="G6" i="12"/>
  <c r="F6" i="12"/>
  <c r="E6" i="12"/>
  <c r="D6" i="12"/>
  <c r="G5" i="12"/>
  <c r="F5" i="12"/>
  <c r="E5" i="12"/>
  <c r="D5" i="12"/>
  <c r="G4" i="12"/>
  <c r="F4" i="12"/>
  <c r="E4" i="12"/>
  <c r="D4" i="12"/>
  <c r="G3" i="12"/>
  <c r="F3" i="12"/>
  <c r="E3" i="12"/>
  <c r="D3" i="12"/>
  <c r="G2" i="12"/>
  <c r="F2" i="12"/>
  <c r="E2" i="12"/>
  <c r="D2" i="12"/>
  <c r="B7" i="12"/>
  <c r="B8" i="12"/>
  <c r="B9" i="12"/>
  <c r="B10" i="12"/>
  <c r="B11" i="12"/>
  <c r="B6" i="12"/>
  <c r="B5" i="12"/>
  <c r="B4" i="12"/>
  <c r="B3" i="12"/>
  <c r="B2" i="12"/>
  <c r="B3" i="11"/>
  <c r="B4" i="11"/>
  <c r="B5" i="11"/>
  <c r="B6" i="11"/>
  <c r="B2" i="11"/>
  <c r="E6" i="11"/>
  <c r="E5" i="11"/>
  <c r="E4" i="11"/>
  <c r="E3" i="11"/>
  <c r="E2" i="11"/>
  <c r="B3" i="8"/>
  <c r="B4" i="8"/>
  <c r="B5" i="8"/>
  <c r="B6" i="8"/>
  <c r="B7" i="8"/>
  <c r="B8" i="8"/>
  <c r="B2" i="8"/>
  <c r="B2" i="7"/>
  <c r="E2" i="7"/>
  <c r="G8" i="8"/>
  <c r="F8" i="8"/>
  <c r="E8" i="8"/>
  <c r="D8" i="8"/>
  <c r="G7" i="8"/>
  <c r="F7" i="8"/>
  <c r="E7" i="8"/>
  <c r="D7" i="8"/>
  <c r="G6" i="8"/>
  <c r="F6" i="8"/>
  <c r="E6" i="8"/>
  <c r="D6" i="8"/>
  <c r="G5" i="8"/>
  <c r="F5" i="8"/>
  <c r="E5" i="8"/>
  <c r="D5" i="8"/>
  <c r="G4" i="8"/>
  <c r="F4" i="8"/>
  <c r="E4" i="8"/>
  <c r="D4" i="8"/>
  <c r="G3" i="8"/>
  <c r="F3" i="8"/>
  <c r="E3" i="8"/>
  <c r="D3" i="8"/>
  <c r="G2" i="8"/>
  <c r="F2" i="8"/>
  <c r="E2" i="8"/>
  <c r="D2" i="8"/>
  <c r="D2" i="7"/>
  <c r="C309" i="1"/>
  <c r="C292" i="1"/>
  <c r="AS151" i="1"/>
  <c r="BH2" i="4" s="1"/>
  <c r="H3" i="8"/>
  <c r="AS152" i="1"/>
  <c r="H4" i="8" s="1"/>
  <c r="AS153" i="1"/>
  <c r="H5" i="8" s="1"/>
  <c r="AS154" i="1"/>
  <c r="H6" i="8" s="1"/>
  <c r="AS155" i="1"/>
  <c r="CB2" i="4" s="1"/>
  <c r="AS156" i="1"/>
  <c r="CG2" i="4" s="1"/>
  <c r="H8" i="8"/>
  <c r="AS157" i="1"/>
  <c r="AS158" i="1"/>
  <c r="AS159" i="1"/>
  <c r="AS150" i="1"/>
  <c r="BC2" i="4" s="1"/>
  <c r="B183" i="1"/>
  <c r="O14" i="1"/>
  <c r="DL2" i="4"/>
  <c r="D5" i="11"/>
  <c r="DH2" i="4"/>
  <c r="DF2" i="4"/>
  <c r="DD2" i="4"/>
  <c r="B185" i="1"/>
  <c r="B184" i="1"/>
  <c r="B182" i="1"/>
  <c r="B181" i="1"/>
  <c r="O15" i="1"/>
  <c r="A4" i="1"/>
  <c r="B90" i="3"/>
  <c r="B89" i="3"/>
  <c r="B87" i="3"/>
  <c r="B86" i="3"/>
  <c r="B85" i="3"/>
  <c r="B84" i="3"/>
  <c r="B82" i="3"/>
  <c r="B81" i="3"/>
  <c r="B79" i="3"/>
  <c r="B77" i="3"/>
  <c r="B76" i="3"/>
  <c r="B74" i="3"/>
  <c r="B72" i="3"/>
  <c r="B71" i="3"/>
  <c r="B68" i="3"/>
  <c r="B65" i="3"/>
  <c r="B64" i="3"/>
  <c r="B61" i="3"/>
  <c r="B60" i="3"/>
  <c r="B57" i="3"/>
  <c r="B56" i="3"/>
  <c r="B55" i="3"/>
  <c r="B54" i="3"/>
  <c r="B53" i="3"/>
  <c r="B43" i="3"/>
  <c r="B40" i="3"/>
  <c r="B39" i="3"/>
  <c r="B38" i="3"/>
  <c r="B37" i="3"/>
  <c r="B36" i="3"/>
  <c r="B35" i="3"/>
  <c r="B34" i="3"/>
  <c r="B33" i="3"/>
  <c r="B32" i="3"/>
  <c r="B28" i="3"/>
  <c r="B27" i="3"/>
  <c r="B26" i="3"/>
  <c r="B25" i="3"/>
  <c r="B24" i="3"/>
  <c r="B23" i="3"/>
  <c r="B22" i="3"/>
  <c r="B21" i="3"/>
  <c r="B20" i="3"/>
  <c r="B19" i="3"/>
  <c r="B17" i="3"/>
  <c r="B16" i="3"/>
  <c r="B15" i="3"/>
  <c r="B14" i="3"/>
  <c r="B13" i="3"/>
  <c r="B12" i="3"/>
  <c r="B11" i="3"/>
  <c r="B10" i="3"/>
  <c r="B9" i="3"/>
  <c r="B1" i="3"/>
  <c r="B8" i="3"/>
  <c r="B83" i="3"/>
  <c r="B73" i="3"/>
  <c r="A49" i="2"/>
  <c r="A48" i="2"/>
  <c r="F45" i="2"/>
  <c r="F49" i="2"/>
  <c r="F47" i="2"/>
  <c r="F24" i="2"/>
  <c r="F48" i="2"/>
  <c r="B66" i="3"/>
  <c r="B88" i="3"/>
  <c r="B67" i="3"/>
  <c r="B63" i="3"/>
  <c r="B59" i="3"/>
  <c r="B78" i="3"/>
  <c r="B70" i="3"/>
  <c r="B80" i="3"/>
  <c r="B75" i="3"/>
  <c r="B62" i="3"/>
  <c r="B58" i="3"/>
  <c r="B69" i="3"/>
  <c r="B91" i="3"/>
  <c r="B51" i="3"/>
  <c r="B46" i="3"/>
  <c r="B48" i="3" s="1"/>
  <c r="B49" i="3"/>
  <c r="B52" i="3"/>
  <c r="B50" i="3"/>
  <c r="O8" i="1"/>
  <c r="A9" i="12" s="1"/>
  <c r="C2" i="12"/>
  <c r="AW2" i="4"/>
  <c r="C2" i="8"/>
  <c r="C8" i="8" s="1"/>
  <c r="C8" i="12"/>
  <c r="BR2" i="4"/>
  <c r="AS160" i="1"/>
  <c r="AS165" i="1" s="1"/>
  <c r="C5" i="11"/>
  <c r="C4" i="12"/>
  <c r="C3" i="11"/>
  <c r="C10" i="12"/>
  <c r="C2" i="11"/>
  <c r="C4" i="11"/>
  <c r="C5" i="12"/>
  <c r="C7" i="12"/>
  <c r="C11" i="12"/>
  <c r="C6" i="12"/>
  <c r="C9" i="12"/>
  <c r="C2" i="7"/>
  <c r="C3" i="12"/>
  <c r="C6" i="11"/>
  <c r="D4" i="11"/>
  <c r="D2" i="11"/>
  <c r="DJ2" i="4"/>
  <c r="D6" i="11"/>
  <c r="A6" i="8"/>
  <c r="A3" i="11"/>
  <c r="BM2" i="4"/>
  <c r="A4" i="8"/>
  <c r="D3" i="11"/>
  <c r="A6" i="12" l="1"/>
  <c r="A3" i="8"/>
  <c r="BW2" i="4"/>
  <c r="H7" i="8"/>
  <c r="A5" i="12"/>
  <c r="A5" i="8"/>
  <c r="A2" i="7"/>
  <c r="A2" i="11"/>
  <c r="AQ2" i="4"/>
  <c r="H2" i="8"/>
  <c r="A3" i="12"/>
  <c r="B2" i="4"/>
  <c r="A2" i="12"/>
  <c r="A5" i="11"/>
  <c r="A6" i="11"/>
  <c r="A10" i="12"/>
  <c r="A4" i="11"/>
  <c r="A4" i="12"/>
  <c r="A11" i="12"/>
  <c r="A8" i="12"/>
  <c r="A2" i="8"/>
  <c r="A7" i="12"/>
  <c r="A7" i="8"/>
  <c r="C7" i="8"/>
  <c r="C5" i="8"/>
  <c r="C6" i="8"/>
  <c r="C3" i="8"/>
  <c r="AP2" i="4"/>
  <c r="AG164" i="1"/>
  <c r="C4" i="8"/>
  <c r="AS166" i="1"/>
  <c r="AT2" i="4" s="1"/>
  <c r="AS167" i="1"/>
  <c r="A8" i="8"/>
  <c r="AV2" i="4"/>
  <c r="AS164"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ku_obce_spr_cleneni" type="6" refreshedVersion="4" background="1" saveData="1">
    <textPr codePage="65001" sourceFile="C:\GIS\ku_obce_spr_cleneni.txt" decimal="," thousands=" " semicolon="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<sst xmlns="http://schemas.openxmlformats.org/spreadsheetml/2006/main" count="4220" uniqueCount="1089">
  <si>
    <t>I. IDENTIFIKACE ŽÁDOSTI</t>
  </si>
  <si>
    <t>Datum zahájení:</t>
  </si>
  <si>
    <t>Email:</t>
  </si>
  <si>
    <t>Sídlo:</t>
  </si>
  <si>
    <t>Jméno:</t>
  </si>
  <si>
    <t>Příjmení:</t>
  </si>
  <si>
    <t>Titul:</t>
  </si>
  <si>
    <t>Výše podílu/akcií</t>
  </si>
  <si>
    <t>Jmenovitá hodnota akcií</t>
  </si>
  <si>
    <t>Počet kusů akcií:</t>
  </si>
  <si>
    <t>PRÁVNICKÉ OSOBY</t>
  </si>
  <si>
    <t>Název:</t>
  </si>
  <si>
    <t>Název zřizovatele:</t>
  </si>
  <si>
    <t>Číslo účtu a kód banky zřizovatele:</t>
  </si>
  <si>
    <t>Jste registrován jako plátce DPH?</t>
  </si>
  <si>
    <t>Jste-li registrován jako plátce DPH uveďte, zda máte nárok na odpočet vstupu u aktivity, na kterou žádáte podporu?</t>
  </si>
  <si>
    <t>Uplatnění v režimu přenesené daňové povinnosti?</t>
  </si>
  <si>
    <t>Identifikace osob, v nichž má žadatel přímý podíl, včetně uvedení výše tohoto podílu:</t>
  </si>
  <si>
    <t>Má žadatel přímý podíl v nějaké právnické osobě:</t>
  </si>
  <si>
    <t>Ano</t>
  </si>
  <si>
    <t>Ne</t>
  </si>
  <si>
    <t>Žadatel o podporu prohlašuje, že:</t>
  </si>
  <si>
    <t>Žadatel je povinen v případě čerpání podpory:</t>
  </si>
  <si>
    <t>5.4 Údaje o plátcovství daně z přidané hodnoty</t>
  </si>
  <si>
    <t>Číslo účtu a kód banky:</t>
  </si>
  <si>
    <t>b) není v likvidaci; pokud je žadatel fyzickou osobou, prohlašuje dále, že mu nebyl v předchozích třech letech uložen soudem nebo správním orgánem zákaz činnosti, týkající se provozování živnosti,</t>
  </si>
  <si>
    <t>d) nepozastavil své činnosti, které mají bezprostřední vztah k realizaci projektu, anebo není v nějaké analogické situaci,</t>
  </si>
  <si>
    <t>e) ke dni zpracování této Žádosti nemá v evidenci daní zachycen daňový nedoplatek nebo splatný nedoplatek na pojistném nebo na penále na veřejné zdravotní pojištění nebo na pojistném nebo na penále na sociální zabezpečení a příspěvku na státní politiku zaměstnanosti,</t>
  </si>
  <si>
    <t>Uveďte údaje o bankovním spojení, tj. název banky a číslo účtu, na který poskytovatel podpory podporu žadateli odešle.</t>
  </si>
  <si>
    <t>(Vyplňují pouze organizace zřizované obcemi, tj. příspěvkové organizace obcí)</t>
  </si>
  <si>
    <t>(Vyplňte jen v případě, že je korespondenční adresa odlišná od sídla žadatele)</t>
  </si>
  <si>
    <t>a) ve všech částech této Žádosti uvedl úplně a pravdivě všechny údaje jemu známé o skutečnostech a záměrech, k jejichž sdělení byl v této Žádosti vyzván,</t>
  </si>
  <si>
    <t>Telefon:</t>
  </si>
  <si>
    <t>Titul, jméno a příjmení:</t>
  </si>
  <si>
    <t>jednotka</t>
  </si>
  <si>
    <t>počet jednotek</t>
  </si>
  <si>
    <t>výdajová položka</t>
  </si>
  <si>
    <t>Příloha č. 1 Žádosti - Podrobný položkový rozpočet</t>
  </si>
  <si>
    <t>jednotková cena (Kč)</t>
  </si>
  <si>
    <t>Způsobilé investiční výdaje</t>
  </si>
  <si>
    <t>ZPŮSOBILÉ INVESTIČNÍ VÝDAJE - CELKEM</t>
  </si>
  <si>
    <t>Způsobilé neinvestiční výdaje</t>
  </si>
  <si>
    <t>ZPŮSOBILÉ NEINVESTIČNÍ VÝDAJE - CELKEM</t>
  </si>
  <si>
    <t>CELKOVÉ ZPŮSOBILÉ VÝDAJE (investiční + neinvestiční)</t>
  </si>
  <si>
    <t>celková výše způsobilých výdajů (Kč)</t>
  </si>
  <si>
    <t>Korespondenční adresa:
(ulice, č.p., PSČ, obec)</t>
  </si>
  <si>
    <t>Sídlo zřizovatele:
(ulice, č.p., PSČ, obec)</t>
  </si>
  <si>
    <t>Název banky zřizovatele, pobočka:</t>
  </si>
  <si>
    <t>Název banky, pobočka:</t>
  </si>
  <si>
    <t>Podpis žadatele / osoby zastupující žadatele:</t>
  </si>
  <si>
    <t>Specifikujte dobu realizace projektu, akce nebo aktivity ve formátu den-měsíc-rok. Žadateli se při nastavení doby realizace projektu, akce nebo aktivity doporučuje počítat s časovou rezervou pro případ neočekávaných okolností, které by vedly k prodloužení realizace projektu, akce nebo aktivity. Za způsobilé výdaje, které budou poskytovatelem podpory proplaceny, budou považovány pouze ty výdaje, které žadateli v této době vzniknou a budou v ní i uhrazeny. U typu financování, kdy žadatel při vyúčtování předkládá pouze vznik výdajů a úhradu výdajů dokládá až měsíc po vyplacení podpory, se jedná o výdaje, které v této době žadateli vzniknou. V případě kulturních, společenských a sportovních akcí uvádí žadatel i termín, ve kterém se bude akce konat.</t>
  </si>
  <si>
    <t>Datum ukončení:</t>
  </si>
  <si>
    <t>Osoba zastupující žadatele:</t>
  </si>
  <si>
    <t>Právní důvod zastoupení:</t>
  </si>
  <si>
    <t>Zákonné</t>
  </si>
  <si>
    <t>Plná moc</t>
  </si>
  <si>
    <t>Titul, jméno a příjmení, titul za:</t>
  </si>
  <si>
    <t>c) vůči jeho majetku neprobíhá insolvenční řízení, v němž bylo vydáno rozhodnutí o úpadku nebo nebyl insolvenční návrh zamítnut proto, že majetek nepostačuje k úhradě nákladů insolvenčního řízení nebo nebyl konkurs zrušen proto, že majetek byl zcela nepostačující k uspokojení věřitelů (zákon č. 182/2006 Sb.,  insolvenční zákon, ve znění pozdějších předpisů), a není proti němu vedeno exekuční řízení či řízení o výkonu rozhodnutí;</t>
  </si>
  <si>
    <t>Žadatel:</t>
  </si>
  <si>
    <t>ID datové schránky:</t>
  </si>
  <si>
    <t>V. Informace o zpracování osobních údajů</t>
  </si>
  <si>
    <t>(týká se pouze žadatele, kterým je fyzická osoba podnikající či nepodnikající)</t>
  </si>
  <si>
    <t>Právní forma žadatele:</t>
  </si>
  <si>
    <t>právnická osoba</t>
  </si>
  <si>
    <t>podnikající fyzická osoba</t>
  </si>
  <si>
    <r>
      <rPr>
        <vertAlign val="superscript"/>
        <sz val="8"/>
        <rFont val="Arial"/>
        <family val="2"/>
        <charset val="238"/>
      </rPr>
      <t>1)</t>
    </r>
    <r>
      <rPr>
        <sz val="8"/>
        <rFont val="Arial"/>
        <family val="2"/>
        <charset val="238"/>
      </rPr>
      <t xml:space="preserve"> Dle Vyhlášky Ministerstva financí ČR o procentním podílu jednotlivých obcí na částech celostátního hrubého výnosu daně z přidané hodnoty a daní z příjmů (dále jen „vyhláška“) účinné k 1.1. příslušného kalendářního roku, ve kterém je o podporu žádáno.</t>
    </r>
  </si>
  <si>
    <r>
      <t xml:space="preserve">Identifikace osob zastupujících právnickou osobu s uvedením právního důvodu zastoupení, tj.  </t>
    </r>
    <r>
      <rPr>
        <u/>
        <sz val="11"/>
        <rFont val="Arial"/>
        <family val="2"/>
        <charset val="238"/>
      </rPr>
      <t>zastoupení statutárním orgánem nebo zastoupení na základě plné moci</t>
    </r>
    <r>
      <rPr>
        <sz val="11"/>
        <rFont val="Arial"/>
        <family val="2"/>
        <charset val="238"/>
      </rPr>
      <t>:</t>
    </r>
  </si>
  <si>
    <r>
      <rPr>
        <sz val="10"/>
        <rFont val="Arial"/>
        <family val="2"/>
        <charset val="238"/>
      </rPr>
      <t xml:space="preserve">Zastoupení   </t>
    </r>
    <r>
      <rPr>
        <sz val="11"/>
        <rFont val="Arial"/>
        <family val="2"/>
        <charset val="238"/>
      </rPr>
      <t xml:space="preserve">                 </t>
    </r>
    <r>
      <rPr>
        <sz val="9"/>
        <rFont val="Arial"/>
        <family val="2"/>
        <charset val="238"/>
      </rPr>
      <t>(doplňte název funkce nebo plnou moc s uvedením data):</t>
    </r>
  </si>
  <si>
    <t>Kontaktní osoba:</t>
  </si>
  <si>
    <t>ANO</t>
  </si>
  <si>
    <t>NE</t>
  </si>
  <si>
    <t>Máte nárok na odpočet vstupu u aktivity, na kterou žádáte podporu?</t>
  </si>
  <si>
    <r>
      <t xml:space="preserve">IČO: </t>
    </r>
    <r>
      <rPr>
        <i/>
        <sz val="8"/>
        <rFont val="Arial"/>
        <family val="2"/>
        <charset val="238"/>
      </rPr>
      <t>(bylo-li přiděleno)</t>
    </r>
  </si>
  <si>
    <t>IČO zřizovatele:</t>
  </si>
  <si>
    <t xml:space="preserve">Právní základ zpracování a důvod poskytnutí osobních údajů:
Osobní údaje žadatele, tj. subjektu údajů, poskytnuté správci prostřednictvím žádosti, jsou poskytnuty povinně a mohou být zpracovány bez souhlasu žadatele, přičemž právním základem pro zpracování je dle čl. 6 odst. 1 NAŘÍZENÍ EVROPSKÉHO PARLAMENTU A RADY (EU) 2016/679 ze dne 27. dubna 2016 o ochraně fyzických osob v souvislosti se zpracováním osobních údajů a o volném pohybu těchto údajů a o zrušení směrnice 95/46/ES (dále jen „Obecné nařízení o ochraně osobních údajů“), písmena:
</t>
  </si>
  <si>
    <t>Výpis z evidence skutečných majitelů</t>
  </si>
  <si>
    <t>vyberte</t>
  </si>
  <si>
    <t>Žadatel je povinen k žádosti předložit úplný výpis platných údajů a údajů, které byly vymazány bez náhrady nebo s nahrazenými novými údaji, o skutečném majiteli právnické osoby podle  zákona upravujícího evidenci skutečných majitelů. V případě, že je žadatel o dotaci zahraniční právnickou osobou, doloží údaje o svém skutečném majiteli buď výpisem ze zahraniční evidence obdobné evidenci skutečných majitelů, nebo, pokud taková zahraniční evidence neexistuje, sdělí identifikační údaje všech osob, které jsou skutečným majitelem zahraniční právnické osoby, a předloží doklady, z nichž vyplývá vztah všech osob k zahraniční právnické osobě, zejména výpis ze zahraniční evidence obdobné obchodnímu rejstříku, seznam akcionářů, rozhodnutí statutárního orgánu o vyplacení podílu na zisku, společenská smlouva, zakladatelská listina nebo stanovy.</t>
  </si>
  <si>
    <t xml:space="preserve"> majitelů:</t>
  </si>
  <si>
    <t xml:space="preserve">Žadatel je právnickou osobou s povinností evidovat skutečné majitele podle zákona o evidenci skutečných </t>
  </si>
  <si>
    <r>
      <t xml:space="preserve"> </t>
    </r>
    <r>
      <rPr>
        <b/>
        <sz val="10"/>
        <rFont val="Arial"/>
        <family val="2"/>
        <charset val="238"/>
      </rPr>
      <t>(dále jen „Žádost“)</t>
    </r>
  </si>
  <si>
    <t>FOND ZLÍNSKÉHO KRAJE</t>
  </si>
  <si>
    <t>SEKCE ROZVOJOVÉ PROGRAMY A KRIZOVÉ ŘÍZENÍ</t>
  </si>
  <si>
    <t>Požadovaná výše dotace v Kč:</t>
  </si>
  <si>
    <r>
      <t>Registrační číslo:</t>
    </r>
    <r>
      <rPr>
        <b/>
        <sz val="9"/>
        <rFont val="Arial"/>
        <family val="2"/>
        <charset val="238"/>
      </rPr>
      <t xml:space="preserve">
</t>
    </r>
    <r>
      <rPr>
        <sz val="9"/>
        <rFont val="Arial"/>
        <family val="2"/>
        <charset val="238"/>
      </rPr>
      <t>(pouze pro vnitřní potřebu)</t>
    </r>
  </si>
  <si>
    <t xml:space="preserve">Název projektu: </t>
  </si>
  <si>
    <t>II. IDENTIFIKACE PROJEKTU</t>
  </si>
  <si>
    <t>Doba realizace projektu:</t>
  </si>
  <si>
    <t>2.2 Termín konání fyzické realizace projektu</t>
  </si>
  <si>
    <t>Okres:</t>
  </si>
  <si>
    <t>Forma podpory:</t>
  </si>
  <si>
    <t>Dotace</t>
  </si>
  <si>
    <t>Vyberte</t>
  </si>
  <si>
    <t>IČO: (bylo-li přiděleno)</t>
  </si>
  <si>
    <r>
      <rPr>
        <b/>
        <sz val="9"/>
        <rFont val="Arial"/>
        <family val="2"/>
        <charset val="238"/>
      </rPr>
      <t>Správce osobních údajů – kontaktní údaje:</t>
    </r>
    <r>
      <rPr>
        <sz val="9"/>
        <rFont val="Arial"/>
        <family val="2"/>
        <charset val="238"/>
      </rPr>
      <t xml:space="preserve">
Zlínský kraj, třída Tomáše Bati 21, 761 90 Zlín, IČO: 70 89 13 20, telefon: +420 577 043 111, ID datové schránky: scsbwku (dále také „správce“)</t>
    </r>
  </si>
  <si>
    <r>
      <rPr>
        <b/>
        <sz val="9"/>
        <rFont val="Arial"/>
        <family val="2"/>
        <charset val="238"/>
      </rPr>
      <t xml:space="preserve">Pověřenec pro ochranu osobních údajů – kontaktní údaje: </t>
    </r>
    <r>
      <rPr>
        <sz val="9"/>
        <rFont val="Arial"/>
        <family val="2"/>
        <charset val="238"/>
      </rPr>
      <t xml:space="preserve">
Zlínský kraj, Mgr. Ing. Zdeněk Vašátko, třída Tomáše Bati 21, 761 90 Zlín, telefon: +420 577 043 580, ID datové schránky: scsbwku, poverenec.oou@kr-zlinsky.cz (dále také „pověřenec)</t>
    </r>
  </si>
  <si>
    <r>
      <rPr>
        <b/>
        <sz val="9"/>
        <rFont val="Arial"/>
        <family val="2"/>
        <charset val="238"/>
      </rPr>
      <t>Účel zpracování osobních údajů:</t>
    </r>
    <r>
      <rPr>
        <sz val="9"/>
        <rFont val="Arial"/>
        <family val="2"/>
        <charset val="238"/>
      </rPr>
      <t xml:space="preserve">
Účelem zpracování osobních údajů je poskytování veřejné finanční podpory Zlínským krajem (sběr a vyhodnocení žádostí o poskytnutí dotace, schvalování poskytnutí/neposkytnutí dotace, uzavření veřejnoprávní smlouvy o poskytnutí dotace) a dále veřejnosprávní kontrola u žadatelů/příjemců veřejné finanční podpory.</t>
    </r>
  </si>
  <si>
    <r>
      <rPr>
        <b/>
        <sz val="9"/>
        <rFont val="Arial"/>
        <family val="2"/>
        <charset val="238"/>
      </rPr>
      <t>Kategorie osobních údajů, kategorie příjemců osobních údajů a prostředky zpracování osobních údajů:</t>
    </r>
    <r>
      <rPr>
        <sz val="9"/>
        <rFont val="Arial"/>
        <family val="2"/>
        <charset val="238"/>
      </rPr>
      <t xml:space="preserve">
Žadatel poskytuje osobní údaje v rozsahu uvedeném v žádosti. Pro účely zveřejnění ve smyslu § 8b odst. 3 zákona č. 106/1999 Sb., o svobodném přístupu k informacím pouze v rozsahu: jméno, příjmení, rok narození, obec, kde má příjemce dotace trvalý pobyt, výše, účel a podmínky poskytnutých veřejných prostředků, kdy takové osobní údaje budou zpřístupněny všem osobám. Pokud se týče ostatních osobních údajů, takové nebudou správcem veřejně zpřístupněny, přičemž budou zpřístupněny pouze zaměstnancům správce, kteří takové osobní údaje budou zpracovávat a rovněž všem orgánům způsobilým vykonávat kontrolu.
Osobní údaje budou zpracovávány manuálně v listinné a automatizovaně v elektronické podobě.</t>
    </r>
  </si>
  <si>
    <r>
      <rPr>
        <b/>
        <sz val="9"/>
        <rFont val="Arial"/>
        <family val="2"/>
        <charset val="238"/>
      </rPr>
      <t>Doba uložení osobních údajů:</t>
    </r>
    <r>
      <rPr>
        <sz val="9"/>
        <rFont val="Arial"/>
        <family val="2"/>
        <charset val="238"/>
      </rPr>
      <t xml:space="preserve">
Osobní údaje v rozsahu uvedeném v žádosti budou uloženy u správce po celou dobu trvání projektu, v období udržitelnosti projektu a dále dle příslušných lhůt pro dané dokumenty v souladu příslušnými právními předpisy v oblasti archivnictví a spisové služby (včetně interních předpisů správce).</t>
    </r>
  </si>
  <si>
    <r>
      <rPr>
        <b/>
        <sz val="9"/>
        <rFont val="Arial"/>
        <family val="2"/>
        <charset val="238"/>
      </rPr>
      <t>Práva subjektu údajů:</t>
    </r>
    <r>
      <rPr>
        <sz val="9"/>
        <rFont val="Arial"/>
        <family val="2"/>
        <charset val="238"/>
      </rPr>
      <t xml:space="preserve">
V souladu s příslušnými ustanoveními Obecného nařízení o ochraně osobních údajů má subjekt údajů právo požadovat od správce přístup k osobním údajům, které se ho týkají, jejich opravu nebo výmaz, popřípadě omezení zpracování, a vznést námitku proti zpracování, jakož i práva na přenositelnost údajů. Tato výše uvedená práva jsou limitována zákonnými povinnostmi správce při zpracování osobních údajů.
Subjekt údajů má také právo podat stížnost u Úřadu pro ochranu osobních údajů, má-li za to, že správce při zpracování osobních údajů postupuje v rozporu s Obecným nařízením o ochraně osobních údajů. 
Požadavky subjektu údajů budou vždy řádně posouzeny a vypořádány v souladu s příslušnými ustanoveními Obecného nařízení o ochraně osobních údajů.
Svá práva vůči správci uplatňuje subjekt údajů cestou podání na správce nebo na pověřence pro ochranu osobních údajů prokazatelnou formou.</t>
    </r>
  </si>
  <si>
    <r>
      <rPr>
        <b/>
        <sz val="9"/>
        <rFont val="Arial"/>
        <family val="2"/>
        <charset val="238"/>
      </rPr>
      <t>Automatizované rozhodování:</t>
    </r>
    <r>
      <rPr>
        <sz val="9"/>
        <rFont val="Arial"/>
        <family val="2"/>
        <charset val="238"/>
      </rPr>
      <t xml:space="preserve">
Při zpracování osobních údajů subjektu údajů nebude docházet k automatizovanému rozhodování ani k profilování.</t>
    </r>
  </si>
  <si>
    <t>Podrobný položkový rozpočet</t>
  </si>
  <si>
    <t>1.</t>
  </si>
  <si>
    <t>2.</t>
  </si>
  <si>
    <t>3.</t>
  </si>
  <si>
    <t>4.</t>
  </si>
  <si>
    <t>5.</t>
  </si>
  <si>
    <t>Nerelevantní</t>
  </si>
  <si>
    <t>Doloženo</t>
  </si>
  <si>
    <t>-</t>
  </si>
  <si>
    <t>Včasnost předložení projektu</t>
  </si>
  <si>
    <t>Neporušená a náležitě označená obálka</t>
  </si>
  <si>
    <t>Elektronická verze Žádosti o poskytnutí dotace</t>
  </si>
  <si>
    <t>Způsobilost žadatele</t>
  </si>
  <si>
    <t>Způsobilost projektu</t>
  </si>
  <si>
    <t>Způsobilost výdajů projektu</t>
  </si>
  <si>
    <t>Celková přijatelnost žádosti o poskytnutí dotace</t>
  </si>
  <si>
    <r>
      <t xml:space="preserve">Kontrolní seznam </t>
    </r>
    <r>
      <rPr>
        <i/>
        <sz val="10"/>
        <color indexed="63"/>
        <rFont val="Arial"/>
        <family val="2"/>
        <charset val="238"/>
      </rPr>
      <t>(pro potřeby administrátora)</t>
    </r>
  </si>
  <si>
    <t>Charakter podpory:</t>
  </si>
  <si>
    <t>2.4 Předpokládané výstupy projektu (monitorovací indikátory):</t>
  </si>
  <si>
    <t>2.5. Odůvodnění Žádosti</t>
  </si>
  <si>
    <t>2.6. Účel, na který bude podpora použita</t>
  </si>
  <si>
    <r>
      <t>Počet obyvatel k 1.1. kal. roku, ve kterém je o podporu žádáno</t>
    </r>
    <r>
      <rPr>
        <vertAlign val="superscript"/>
        <sz val="10"/>
        <rFont val="Arial"/>
        <family val="2"/>
        <charset val="238"/>
      </rPr>
      <t>1)</t>
    </r>
    <r>
      <rPr>
        <sz val="10"/>
        <rFont val="Arial"/>
        <family val="2"/>
        <charset val="238"/>
      </rPr>
      <t xml:space="preserve">: </t>
    </r>
    <r>
      <rPr>
        <sz val="8"/>
        <rFont val="Arial"/>
        <family val="2"/>
        <charset val="238"/>
      </rPr>
      <t xml:space="preserve">                          </t>
    </r>
    <r>
      <rPr>
        <i/>
        <sz val="8"/>
        <rFont val="Arial"/>
        <family val="2"/>
        <charset val="238"/>
      </rPr>
      <t xml:space="preserve"> </t>
    </r>
  </si>
  <si>
    <t>Zapsaný u krajského/městského soudu:</t>
  </si>
  <si>
    <t>Jiná evidence:</t>
  </si>
  <si>
    <t>- c) zpracování je nezbytné pro splnění právní povinnosti, která se na správce vztahuje dle zákona 
č. 129/2000 Sb., o krajích, č. 250/2000 Sb., o rozpočtových pravidlech územních rozpočtů, č. 320/2001 Sb., o finanční kontrole ve veřejné správě a o změně některých zákonů, č. 255/2012 Sb., kontrolní řád, č. 340/2015 Sb., o registru smluv.  
Neposkytnutí osobních údajů subjektem údajů bude znamenat, že správce nebude moci zařadit subjekt údajů mezi žadatele o dotaci.</t>
  </si>
  <si>
    <t>- b) zpracování je nezbytné pro splnění smlouvy, jejíž smluvní stranou je subjekt údajů, nebo pro provedení opatření přijatých před uzavřením smlouvy na žádost tohoto subjektu údajů,</t>
  </si>
  <si>
    <t>2.2 Místo realizace projektu</t>
  </si>
  <si>
    <t>Nákladová položka (= název jednotky)</t>
  </si>
  <si>
    <t>% z celkové částky</t>
  </si>
  <si>
    <t>Datum vyhotovení Žádosti:</t>
  </si>
  <si>
    <t>registracni_cislo</t>
  </si>
  <si>
    <t>a_program_cislo</t>
  </si>
  <si>
    <t>a_program_nazev</t>
  </si>
  <si>
    <t>a_rok</t>
  </si>
  <si>
    <t>dotacni_titul</t>
  </si>
  <si>
    <t>opatreni</t>
  </si>
  <si>
    <t>pocet_obyvatel</t>
  </si>
  <si>
    <t>nazev_projektu</t>
  </si>
  <si>
    <t>zadatel_ico</t>
  </si>
  <si>
    <t>zadatel_dic</t>
  </si>
  <si>
    <t>zadatel_nazev</t>
  </si>
  <si>
    <t>zadatel_typ</t>
  </si>
  <si>
    <t>zadatel_evidence_ks</t>
  </si>
  <si>
    <t>zadatel_adresa</t>
  </si>
  <si>
    <t>zadatel_adresa_koresp</t>
  </si>
  <si>
    <t>zadatel_zastupujici_1</t>
  </si>
  <si>
    <t>zadatel_zastupujici_2</t>
  </si>
  <si>
    <t>zadatel_kontaktni_osoba</t>
  </si>
  <si>
    <t>zadatel_telefon</t>
  </si>
  <si>
    <t>zadatel_email</t>
  </si>
  <si>
    <t>zadatel_banka_ucet</t>
  </si>
  <si>
    <t>dph_platce</t>
  </si>
  <si>
    <t>dph_odpocet</t>
  </si>
  <si>
    <t>dph_prenesena</t>
  </si>
  <si>
    <t>zrizovatel_nazev</t>
  </si>
  <si>
    <t>zrizovatel_ico</t>
  </si>
  <si>
    <t>zrizovatel_adresa</t>
  </si>
  <si>
    <t>zrizovatel_banka_nazev</t>
  </si>
  <si>
    <t>zrizovatel_banka_ucet</t>
  </si>
  <si>
    <t>datum_zahajeni</t>
  </si>
  <si>
    <t>datum_ukonceni</t>
  </si>
  <si>
    <t>datum_zahajeni_akce</t>
  </si>
  <si>
    <t>datum_ukonceni_akce</t>
  </si>
  <si>
    <t>misto_realizace_okres</t>
  </si>
  <si>
    <t>misto_realizace_orp</t>
  </si>
  <si>
    <t>misto_realizace</t>
  </si>
  <si>
    <t>forma_podpory</t>
  </si>
  <si>
    <t>inv_neinv</t>
  </si>
  <si>
    <t>NEINVESTIČNÍ</t>
  </si>
  <si>
    <t>celkem</t>
  </si>
  <si>
    <t>celkem_investicni</t>
  </si>
  <si>
    <t>celkem_neinvesticni</t>
  </si>
  <si>
    <t>dotace_pozadovana_od_kraje_kc</t>
  </si>
  <si>
    <t>dotace_pozadovana_od_kraje_procenta</t>
  </si>
  <si>
    <t>vystup</t>
  </si>
  <si>
    <t>souhlas_osobni_udaje</t>
  </si>
  <si>
    <t>a_KUSP</t>
  </si>
  <si>
    <t>a_KUZL</t>
  </si>
  <si>
    <t>a_vyzva_k_doplneni</t>
  </si>
  <si>
    <t>a_doplneno_ve_lhute</t>
  </si>
  <si>
    <t>a_ukonceni_akce_EKO</t>
  </si>
  <si>
    <t>a_bodove_hodnoceni</t>
  </si>
  <si>
    <t>a_cislo_smlouvy</t>
  </si>
  <si>
    <t>a_schvalena_dotace</t>
  </si>
  <si>
    <t>a_schvalena_dotace_procenta</t>
  </si>
  <si>
    <t>a_schvalena_dotace_slovy</t>
  </si>
  <si>
    <t>a_schvalena_financni_vypomoc</t>
  </si>
  <si>
    <t>a_schvalena_financni_procenta</t>
  </si>
  <si>
    <t>a_schvalena_financni_slovy</t>
  </si>
  <si>
    <t>a_celkove_vydaje_slovy</t>
  </si>
  <si>
    <t>a_RZK_ZZK</t>
  </si>
  <si>
    <t>a_duvod_neprideleni</t>
  </si>
  <si>
    <t>a_zaloha</t>
  </si>
  <si>
    <t>odbor</t>
  </si>
  <si>
    <t>oddeleni</t>
  </si>
  <si>
    <t>vedouci</t>
  </si>
  <si>
    <t>odpovedna osoba</t>
  </si>
  <si>
    <t>zadatel_adresa_obec</t>
  </si>
  <si>
    <t>zadatel_adresa_orp</t>
  </si>
  <si>
    <t>zadatel_adresa_okres</t>
  </si>
  <si>
    <t>RP25</t>
  </si>
  <si>
    <t>Obědy do škol ve Zlínském kraji VI pro školní rok 2023/2024</t>
  </si>
  <si>
    <t>PROGRAM NA PODPORU - Obědy do škol ve Zlínském kraji VI pro školní rok 2023/2024</t>
  </si>
  <si>
    <t>zadatel_evidence_jina</t>
  </si>
  <si>
    <t>zadatel_zastupujici_3</t>
  </si>
  <si>
    <t>pocet_deti</t>
  </si>
  <si>
    <t>pocet_jednotek</t>
  </si>
  <si>
    <t>pocet_dnu</t>
  </si>
  <si>
    <t>pocet_jednotek1</t>
  </si>
  <si>
    <t>pocet_deti1</t>
  </si>
  <si>
    <t>pocet_dnu1</t>
  </si>
  <si>
    <t>pocet_jednotek2</t>
  </si>
  <si>
    <t>pocet_deti2</t>
  </si>
  <si>
    <t>pocet_dnu2</t>
  </si>
  <si>
    <t>pocet_jednotek3</t>
  </si>
  <si>
    <t>pocet_deti3</t>
  </si>
  <si>
    <t>pocet_dnu3</t>
  </si>
  <si>
    <t>vystup1</t>
  </si>
  <si>
    <t>vystup2</t>
  </si>
  <si>
    <t>vystup3</t>
  </si>
  <si>
    <t>vystup_celkem_deti</t>
  </si>
  <si>
    <t>vystup_celkem_jednotek</t>
  </si>
  <si>
    <t>vydaj_nazev</t>
  </si>
  <si>
    <t>jednotkova_cena</t>
  </si>
  <si>
    <t>vydaj_naklady</t>
  </si>
  <si>
    <t>vydaj_nazev1</t>
  </si>
  <si>
    <t>jednotkova_cena1</t>
  </si>
  <si>
    <t>vydaj_naklady1</t>
  </si>
  <si>
    <t>vydaj_nazev2</t>
  </si>
  <si>
    <t>jednotkova_cena2</t>
  </si>
  <si>
    <t>vydaj_naklady2</t>
  </si>
  <si>
    <t>vydaj_nazev3</t>
  </si>
  <si>
    <t>jednotkova_cena3</t>
  </si>
  <si>
    <t>vydaj_naklady3</t>
  </si>
  <si>
    <t>vydaje_celkem</t>
  </si>
  <si>
    <t>financni_podil_ESF</t>
  </si>
  <si>
    <t>financni_podil_ESF_procenta</t>
  </si>
  <si>
    <t>zadatel_RED_IZO</t>
  </si>
  <si>
    <t>Oddělení přípravy a realizace projektů</t>
  </si>
  <si>
    <t>Odbor řízení dotačních projektů</t>
  </si>
  <si>
    <t>Ing. Jitka Václavíková</t>
  </si>
  <si>
    <t>Bc. Zárubová Marcela</t>
  </si>
  <si>
    <t>zadatel_zastupujici</t>
  </si>
  <si>
    <t>zadatel_kontaktni_osoba_email</t>
  </si>
  <si>
    <t>zadatel_kontaktni_osoba_telefon</t>
  </si>
  <si>
    <t>zadatel_datova_schranka</t>
  </si>
  <si>
    <t>ico</t>
  </si>
  <si>
    <t>2.1 Doba realizace projektu</t>
  </si>
  <si>
    <t>Investiční</t>
  </si>
  <si>
    <t>Způsobilé INVESTIČNÍ náklady</t>
  </si>
  <si>
    <t>CELKEM způsobilé INVESTIČNÍ výdaje</t>
  </si>
  <si>
    <r>
      <rPr>
        <b/>
        <strike/>
        <u/>
        <sz val="9"/>
        <color indexed="10"/>
        <rFont val="Arial Black"/>
        <family val="2"/>
        <charset val="238"/>
      </rPr>
      <t>Upozornění:</t>
    </r>
    <r>
      <rPr>
        <b/>
        <strike/>
        <sz val="9"/>
        <color indexed="8"/>
        <rFont val="Arial"/>
        <family val="2"/>
        <charset val="238"/>
      </rPr>
      <t xml:space="preserve"> Tento vyplněný formulář Žádosti musí být podán prostřednictvím datové schránky jednak ve formátu xls nebo xlsx a také v pdf verzí s kvalifikovaným elektronickým podpisem včetně všech příloh.</t>
    </r>
  </si>
  <si>
    <t>????? Tuto větu asi ne, je to podmnožina odstavce výše</t>
  </si>
  <si>
    <t>Okres</t>
  </si>
  <si>
    <t>Obec</t>
  </si>
  <si>
    <t>Katastrální území</t>
  </si>
  <si>
    <t>Kód KU</t>
  </si>
  <si>
    <t>Kód obce</t>
  </si>
  <si>
    <t>POU</t>
  </si>
  <si>
    <t>ORP</t>
  </si>
  <si>
    <t>Stavební úřad</t>
  </si>
  <si>
    <t>Kroměříž</t>
  </si>
  <si>
    <t>Bařice-Velké Těšany</t>
  </si>
  <si>
    <t>Bařice</t>
  </si>
  <si>
    <t>Velké Těšany</t>
  </si>
  <si>
    <t>Bělov</t>
  </si>
  <si>
    <t>Otrokovice</t>
  </si>
  <si>
    <t>Bezměrov</t>
  </si>
  <si>
    <t>Blazice</t>
  </si>
  <si>
    <t>Bystřice pod Hostýnem</t>
  </si>
  <si>
    <t>Bořenovice</t>
  </si>
  <si>
    <t>Holešov</t>
  </si>
  <si>
    <t>Brusné</t>
  </si>
  <si>
    <t>Břest</t>
  </si>
  <si>
    <t>Hulín</t>
  </si>
  <si>
    <t>Bílavsko</t>
  </si>
  <si>
    <t>Hlinsko pod Hostýnem</t>
  </si>
  <si>
    <t>Rychlov u Bystřice pod Hostýnem</t>
  </si>
  <si>
    <t>Sovadina</t>
  </si>
  <si>
    <t>Cetechovice</t>
  </si>
  <si>
    <t>Koryčany</t>
  </si>
  <si>
    <t>Zdounky</t>
  </si>
  <si>
    <t>Dřínov</t>
  </si>
  <si>
    <t>Dřínov u Kroměříže</t>
  </si>
  <si>
    <t>Morkovice-Slížany</t>
  </si>
  <si>
    <t>Dobrotice</t>
  </si>
  <si>
    <t>Količín</t>
  </si>
  <si>
    <t>Tučapy u Holešova</t>
  </si>
  <si>
    <t>Všetuly</t>
  </si>
  <si>
    <t>Žopy</t>
  </si>
  <si>
    <t>Honětice</t>
  </si>
  <si>
    <t>Horní Lapač</t>
  </si>
  <si>
    <t>Hoštice</t>
  </si>
  <si>
    <t>Hoštice u Litenčic</t>
  </si>
  <si>
    <t>Chrášťany u Hulína</t>
  </si>
  <si>
    <t>Záhlinice</t>
  </si>
  <si>
    <t>Chomýž</t>
  </si>
  <si>
    <t>Chropyně</t>
  </si>
  <si>
    <t>Plešovec</t>
  </si>
  <si>
    <t>Chvalčov</t>
  </si>
  <si>
    <t>Chvalčova Lhota</t>
  </si>
  <si>
    <t>Chvalnov-Lísky</t>
  </si>
  <si>
    <t>Chvalnov</t>
  </si>
  <si>
    <t>Lísky</t>
  </si>
  <si>
    <t>Jankovice</t>
  </si>
  <si>
    <t>Jankovice u Holešova</t>
  </si>
  <si>
    <t>Jarohněvice</t>
  </si>
  <si>
    <t>Karolín</t>
  </si>
  <si>
    <t>Karolín u Sulimova</t>
  </si>
  <si>
    <t>Kvasice</t>
  </si>
  <si>
    <t>Komárno</t>
  </si>
  <si>
    <t>Blišice</t>
  </si>
  <si>
    <t>Jestřabice</t>
  </si>
  <si>
    <t>Lískovec</t>
  </si>
  <si>
    <t>Kostelany</t>
  </si>
  <si>
    <t>Lhotka u Kroměříže</t>
  </si>
  <si>
    <t>Újezdsko</t>
  </si>
  <si>
    <t>Kostelec u Holešova</t>
  </si>
  <si>
    <t>Karlovice u Holešova</t>
  </si>
  <si>
    <t>Bílany</t>
  </si>
  <si>
    <t>Drahlov u Jarohněvic</t>
  </si>
  <si>
    <t>Hradisko</t>
  </si>
  <si>
    <t>Kotojedy</t>
  </si>
  <si>
    <t>Miňůvky</t>
  </si>
  <si>
    <t>Postoupky</t>
  </si>
  <si>
    <t>Těšnovice</t>
  </si>
  <si>
    <t>Trávník</t>
  </si>
  <si>
    <t>Vážany u Kroměříže</t>
  </si>
  <si>
    <t>Zlámanka</t>
  </si>
  <si>
    <t>Kunkovice</t>
  </si>
  <si>
    <t>Kunkovice u Litenčic</t>
  </si>
  <si>
    <t>Kurovice</t>
  </si>
  <si>
    <t>Kyselovice</t>
  </si>
  <si>
    <t>Lechotice</t>
  </si>
  <si>
    <t>Litenčice</t>
  </si>
  <si>
    <t>Strabenice</t>
  </si>
  <si>
    <t>Loukov</t>
  </si>
  <si>
    <t>Libosváry u Bystřice pod Hostýnem</t>
  </si>
  <si>
    <t>Loukov u Bystřice pod Hostýnem</t>
  </si>
  <si>
    <t>Lubná</t>
  </si>
  <si>
    <t>Lubná u Kroměříže</t>
  </si>
  <si>
    <t>Ludslavice</t>
  </si>
  <si>
    <t>Lutopecny</t>
  </si>
  <si>
    <t>Měrůtky</t>
  </si>
  <si>
    <t>Martinice</t>
  </si>
  <si>
    <t>Martinice u Holešova</t>
  </si>
  <si>
    <t>Míškovice</t>
  </si>
  <si>
    <t>Morkovice</t>
  </si>
  <si>
    <t>Slížany</t>
  </si>
  <si>
    <t>Mrlínek</t>
  </si>
  <si>
    <t>Němčice</t>
  </si>
  <si>
    <t>Němčice u Holešova</t>
  </si>
  <si>
    <t>Nítkovice</t>
  </si>
  <si>
    <t>Nová Dědina</t>
  </si>
  <si>
    <t>Osíčko</t>
  </si>
  <si>
    <t>Příkazy u Osíčka</t>
  </si>
  <si>
    <t>Pacetluky</t>
  </si>
  <si>
    <t>Pačlavice</t>
  </si>
  <si>
    <t>Lhota u Pačlavic</t>
  </si>
  <si>
    <t>Pornice</t>
  </si>
  <si>
    <t>Počenice-Tetětice</t>
  </si>
  <si>
    <t>Počenice</t>
  </si>
  <si>
    <t>Tetětice</t>
  </si>
  <si>
    <t>Podhradní Lhota</t>
  </si>
  <si>
    <t>Prasklice</t>
  </si>
  <si>
    <t>Pravčice</t>
  </si>
  <si>
    <t>Prusinovice</t>
  </si>
  <si>
    <t>Přílepy</t>
  </si>
  <si>
    <t>Přílepy u Holešova</t>
  </si>
  <si>
    <t>Rajnochovice</t>
  </si>
  <si>
    <t>Rataje</t>
  </si>
  <si>
    <t>Popovice u Kroměříže</t>
  </si>
  <si>
    <t>Rataje u Kroměříže</t>
  </si>
  <si>
    <t>Sobělice</t>
  </si>
  <si>
    <t>Roštění</t>
  </si>
  <si>
    <t>Roštín</t>
  </si>
  <si>
    <t>Rusava</t>
  </si>
  <si>
    <t>Rymice</t>
  </si>
  <si>
    <t>Skaštice</t>
  </si>
  <si>
    <t>Slavkov pod Hostýnem</t>
  </si>
  <si>
    <t>Soběsuky</t>
  </si>
  <si>
    <t>Milovice</t>
  </si>
  <si>
    <t>Skržice</t>
  </si>
  <si>
    <t>Střílky</t>
  </si>
  <si>
    <t>Střížovice</t>
  </si>
  <si>
    <t>Střížovice u Kvasic</t>
  </si>
  <si>
    <t>Sulimov</t>
  </si>
  <si>
    <t>Šelešovice</t>
  </si>
  <si>
    <t>Troubky-Zdislavice</t>
  </si>
  <si>
    <t>Troubky</t>
  </si>
  <si>
    <t>Zdislavice</t>
  </si>
  <si>
    <t>Třebětice</t>
  </si>
  <si>
    <t>Uhřice</t>
  </si>
  <si>
    <t>Uhřice u Kroměříže</t>
  </si>
  <si>
    <t>Věžky</t>
  </si>
  <si>
    <t>Vlčí Doly</t>
  </si>
  <si>
    <t>Vítonice</t>
  </si>
  <si>
    <t>Vítonice u Bystřice pod Hostýnem</t>
  </si>
  <si>
    <t>Vrbka</t>
  </si>
  <si>
    <t>Vrbka u Sulimova</t>
  </si>
  <si>
    <t>Zahnašovice</t>
  </si>
  <si>
    <t>Záříčí</t>
  </si>
  <si>
    <t>Zástřizly</t>
  </si>
  <si>
    <t>Zborovice</t>
  </si>
  <si>
    <t>Medlov u Zborovic</t>
  </si>
  <si>
    <t>Cvrčovice u Zdounek</t>
  </si>
  <si>
    <t>Divoky</t>
  </si>
  <si>
    <t>Lebedov</t>
  </si>
  <si>
    <t>Nětčice</t>
  </si>
  <si>
    <t>Těšánky</t>
  </si>
  <si>
    <t>Zlobice</t>
  </si>
  <si>
    <t>Bojanovice u Zlobic</t>
  </si>
  <si>
    <t>Žalkovice</t>
  </si>
  <si>
    <t>Žeranovice</t>
  </si>
  <si>
    <t>Uherské Hradiště</t>
  </si>
  <si>
    <t>Babice</t>
  </si>
  <si>
    <t>Babice u Uherského Hradiště</t>
  </si>
  <si>
    <t>Bánov</t>
  </si>
  <si>
    <t>Uherský Brod</t>
  </si>
  <si>
    <t>Bílovice</t>
  </si>
  <si>
    <t>Bílovice u Uherského Hradiště</t>
  </si>
  <si>
    <t>Včelary</t>
  </si>
  <si>
    <t>Bojkovice</t>
  </si>
  <si>
    <t>Bzová u Uherského Brodu</t>
  </si>
  <si>
    <t>Krhov u Bojkovic</t>
  </si>
  <si>
    <t>Přečkovice</t>
  </si>
  <si>
    <t>Boršice</t>
  </si>
  <si>
    <t>Boršice u Buchlovic</t>
  </si>
  <si>
    <t>Boršice u Blatnice</t>
  </si>
  <si>
    <t>Hluk</t>
  </si>
  <si>
    <t>Břestek</t>
  </si>
  <si>
    <t>Buchlovice</t>
  </si>
  <si>
    <t>Březolupy</t>
  </si>
  <si>
    <t>Březová</t>
  </si>
  <si>
    <t>Březová u Uherského Brodu</t>
  </si>
  <si>
    <t>Strání</t>
  </si>
  <si>
    <t>Bystřice pod Lopeníkem</t>
  </si>
  <si>
    <t>Částkov</t>
  </si>
  <si>
    <t>Dolní Němčí</t>
  </si>
  <si>
    <t>Drslavice</t>
  </si>
  <si>
    <t>Horní Němčí</t>
  </si>
  <si>
    <t>Hostějov</t>
  </si>
  <si>
    <t>Hostětín</t>
  </si>
  <si>
    <t>Hradčovice</t>
  </si>
  <si>
    <t>Lhotka u Hradčovic</t>
  </si>
  <si>
    <t>Huštěnovice</t>
  </si>
  <si>
    <t>Jalubí</t>
  </si>
  <si>
    <t>Staré Město</t>
  </si>
  <si>
    <t>Jankovice u Uherského Hradiště</t>
  </si>
  <si>
    <t>Kněžpole</t>
  </si>
  <si>
    <t>Kněžpole u Uherského Hradiště</t>
  </si>
  <si>
    <t>Komňa</t>
  </si>
  <si>
    <t>Korytná</t>
  </si>
  <si>
    <t>Kostelany nad Moravou</t>
  </si>
  <si>
    <t>Košíky</t>
  </si>
  <si>
    <t>Kudlovice</t>
  </si>
  <si>
    <t>Kunovice</t>
  </si>
  <si>
    <t>Kunovice u Uherského Hradiště</t>
  </si>
  <si>
    <t>Lopeník</t>
  </si>
  <si>
    <t>Medlovice</t>
  </si>
  <si>
    <t>Medlovice u Uherského Hradiště</t>
  </si>
  <si>
    <t>Mistřice</t>
  </si>
  <si>
    <t>Javorovec</t>
  </si>
  <si>
    <t>Mistřice I</t>
  </si>
  <si>
    <t>Mistřice II</t>
  </si>
  <si>
    <t>Modrá</t>
  </si>
  <si>
    <t>Modrá u Velehradu</t>
  </si>
  <si>
    <t>Nedachlebice</t>
  </si>
  <si>
    <t>Nedakonice</t>
  </si>
  <si>
    <t>Polešovice</t>
  </si>
  <si>
    <t>Nezdenice</t>
  </si>
  <si>
    <t>Nivnice</t>
  </si>
  <si>
    <t>Ořechov</t>
  </si>
  <si>
    <t>Ořechov u Uherského Hradiště</t>
  </si>
  <si>
    <t>Ostrožská Lhota</t>
  </si>
  <si>
    <t>Uherský Ostroh</t>
  </si>
  <si>
    <t>Ostrožská Nová Ves</t>
  </si>
  <si>
    <t>Chylice</t>
  </si>
  <si>
    <t>Osvětimany</t>
  </si>
  <si>
    <t>Pašovice</t>
  </si>
  <si>
    <t>Pašovice na Moravě</t>
  </si>
  <si>
    <t>Pitín</t>
  </si>
  <si>
    <t>Podolí</t>
  </si>
  <si>
    <t>Podolí nad Olšavou</t>
  </si>
  <si>
    <t>Popovice</t>
  </si>
  <si>
    <t>Popovice u Uherského Hradiště</t>
  </si>
  <si>
    <t>Prakšice</t>
  </si>
  <si>
    <t>Rudice</t>
  </si>
  <si>
    <t>Salaš</t>
  </si>
  <si>
    <t>Salaš u Velehradu</t>
  </si>
  <si>
    <t>Slavkov</t>
  </si>
  <si>
    <t>Slavkov u Uherského Brodu</t>
  </si>
  <si>
    <t>Staré Hutě</t>
  </si>
  <si>
    <t>Staré Hutě na Moravě</t>
  </si>
  <si>
    <t>Staré Město u Uherského Hradiště</t>
  </si>
  <si>
    <t>Starý Hrozenkov</t>
  </si>
  <si>
    <t>Stříbrnice</t>
  </si>
  <si>
    <t>Stříbrnice u Uherského Hradiště</t>
  </si>
  <si>
    <t>Stupava</t>
  </si>
  <si>
    <t>Suchá Loz</t>
  </si>
  <si>
    <t>Sušice</t>
  </si>
  <si>
    <t>Sušice u Uherského Hradiště</t>
  </si>
  <si>
    <t>Svárov</t>
  </si>
  <si>
    <t>Svárov u Uherského Hradiště</t>
  </si>
  <si>
    <t>Šumice</t>
  </si>
  <si>
    <t>Šumice u Uherského Brodu</t>
  </si>
  <si>
    <t>Topolná</t>
  </si>
  <si>
    <t>Traplice</t>
  </si>
  <si>
    <t>Tučapy</t>
  </si>
  <si>
    <t>Tupesy</t>
  </si>
  <si>
    <t>Tupesy na Moravě</t>
  </si>
  <si>
    <t>Jarošov u Uherského Hradiště</t>
  </si>
  <si>
    <t>Mařatice</t>
  </si>
  <si>
    <t>Míkovice nad Olšavou</t>
  </si>
  <si>
    <t>Sady</t>
  </si>
  <si>
    <t>Vésky</t>
  </si>
  <si>
    <t>Havřice</t>
  </si>
  <si>
    <t>Maršov u Uherského Brodu</t>
  </si>
  <si>
    <t>Těšov</t>
  </si>
  <si>
    <t>Újezdec u Luhačovic</t>
  </si>
  <si>
    <t>Kvačice</t>
  </si>
  <si>
    <t>Ostrožské Předměstí</t>
  </si>
  <si>
    <t>Újezdec</t>
  </si>
  <si>
    <t>Újezdec u Osvětiman</t>
  </si>
  <si>
    <t>Vápenice</t>
  </si>
  <si>
    <t>Vápenice u Starého Hrozenkova</t>
  </si>
  <si>
    <t>Vážany</t>
  </si>
  <si>
    <t>Vážany u Uherského Hradiště</t>
  </si>
  <si>
    <t>Velehrad</t>
  </si>
  <si>
    <t>Veletiny</t>
  </si>
  <si>
    <t>Vlčnov</t>
  </si>
  <si>
    <t>Vyškovec</t>
  </si>
  <si>
    <t>Záhorovice</t>
  </si>
  <si>
    <t>Zlámanec</t>
  </si>
  <si>
    <t>Zlechov</t>
  </si>
  <si>
    <t>Žitková</t>
  </si>
  <si>
    <t>Vsetín</t>
  </si>
  <si>
    <t>Branky</t>
  </si>
  <si>
    <t>Valašské Meziříčí</t>
  </si>
  <si>
    <t>Bystřička</t>
  </si>
  <si>
    <t>Bystřička I</t>
  </si>
  <si>
    <t>Bystřička II</t>
  </si>
  <si>
    <t>Dolní Bečva</t>
  </si>
  <si>
    <t>Rožnov pod Radhoštěm</t>
  </si>
  <si>
    <t>Francova Lhota</t>
  </si>
  <si>
    <t>Horní Lideč</t>
  </si>
  <si>
    <t>Pulčín</t>
  </si>
  <si>
    <t>Halenkov</t>
  </si>
  <si>
    <t>Karolinka</t>
  </si>
  <si>
    <t>Horní Bečva</t>
  </si>
  <si>
    <t>Hošťálková</t>
  </si>
  <si>
    <t>Hovězí</t>
  </si>
  <si>
    <t>Huslenky</t>
  </si>
  <si>
    <t>Hutisko-Solanec</t>
  </si>
  <si>
    <t>Hutisko</t>
  </si>
  <si>
    <t>Solanec pod Soláněm</t>
  </si>
  <si>
    <t>Choryně</t>
  </si>
  <si>
    <t>Jablůnka</t>
  </si>
  <si>
    <t>Janová</t>
  </si>
  <si>
    <t>Jarcová</t>
  </si>
  <si>
    <t>Kateřinice</t>
  </si>
  <si>
    <t>Kateřinice u Vsetína</t>
  </si>
  <si>
    <t>Kelč</t>
  </si>
  <si>
    <t>Babice u Kelče</t>
  </si>
  <si>
    <t>Kelč-Nové Město</t>
  </si>
  <si>
    <t>Kelč-Staré Město</t>
  </si>
  <si>
    <t>Komárovice</t>
  </si>
  <si>
    <t>Lhota u Kelče</t>
  </si>
  <si>
    <t>Němetice</t>
  </si>
  <si>
    <t>Kladeruby</t>
  </si>
  <si>
    <t>Krhová</t>
  </si>
  <si>
    <t>Lačnov</t>
  </si>
  <si>
    <t>Leskovec</t>
  </si>
  <si>
    <t>Lešná</t>
  </si>
  <si>
    <t>Jasenice u Valašského Meziříčí</t>
  </si>
  <si>
    <t>Lhotka nad Bečvou</t>
  </si>
  <si>
    <t>Mštěnovice</t>
  </si>
  <si>
    <t>Perná u Valašského Meziříčí</t>
  </si>
  <si>
    <t>Příluky</t>
  </si>
  <si>
    <t>Vysoká u Valašského Meziříčí</t>
  </si>
  <si>
    <t>Lhota u Vsetína</t>
  </si>
  <si>
    <t>Lidečko</t>
  </si>
  <si>
    <t>Liptál</t>
  </si>
  <si>
    <t>Loučka</t>
  </si>
  <si>
    <t>Lázy u Valašského Meziříčí</t>
  </si>
  <si>
    <t>Loučka u Valašského Meziříčí</t>
  </si>
  <si>
    <t>Lužná</t>
  </si>
  <si>
    <t>Lužná u Vsetína</t>
  </si>
  <si>
    <t>Malá Bystřice</t>
  </si>
  <si>
    <t>Mikulůvka</t>
  </si>
  <si>
    <t>Nový Hrozenkov</t>
  </si>
  <si>
    <t>Oznice</t>
  </si>
  <si>
    <t>Podolí u Valašského Meziříčí</t>
  </si>
  <si>
    <t>Police</t>
  </si>
  <si>
    <t>Police u Valašského Meziříčí</t>
  </si>
  <si>
    <t>Poličná</t>
  </si>
  <si>
    <t>Pozděchov</t>
  </si>
  <si>
    <t>Prlov</t>
  </si>
  <si>
    <t>Prostřední Bečva</t>
  </si>
  <si>
    <t>Pržno</t>
  </si>
  <si>
    <t>Pržno u Vsetína</t>
  </si>
  <si>
    <t>Ratiboř</t>
  </si>
  <si>
    <t>Ratiboř u Vsetína</t>
  </si>
  <si>
    <t>Hážovice</t>
  </si>
  <si>
    <t>Tylovice</t>
  </si>
  <si>
    <t>Růžďka</t>
  </si>
  <si>
    <t>Seninka</t>
  </si>
  <si>
    <t>Střelná</t>
  </si>
  <si>
    <t>Střelná na Moravě</t>
  </si>
  <si>
    <t>Střítež nad Bečvou</t>
  </si>
  <si>
    <t>Študlov</t>
  </si>
  <si>
    <t>Valašské Klobouky</t>
  </si>
  <si>
    <t>Ústí</t>
  </si>
  <si>
    <t>Ústí u Vsetína</t>
  </si>
  <si>
    <t>Valašská Bystřice</t>
  </si>
  <si>
    <t>Valašská Polanka</t>
  </si>
  <si>
    <t>Valašská Senice</t>
  </si>
  <si>
    <t>Brňov</t>
  </si>
  <si>
    <t>Bynina</t>
  </si>
  <si>
    <t>Hrachovec</t>
  </si>
  <si>
    <t>Juřinka</t>
  </si>
  <si>
    <t>Krásno nad Bečvou</t>
  </si>
  <si>
    <t>Křivé</t>
  </si>
  <si>
    <t>Lhota u Choryně</t>
  </si>
  <si>
    <t>Valašské Meziříčí-město</t>
  </si>
  <si>
    <t>Valašské Příkazy</t>
  </si>
  <si>
    <t>Velká Lhota</t>
  </si>
  <si>
    <t>Malá Lhota u Valašského Meziříčí</t>
  </si>
  <si>
    <t>Velká Lhota u Valašského Meziříčí</t>
  </si>
  <si>
    <t>Velké Karlovice</t>
  </si>
  <si>
    <t>Malé Karlovice</t>
  </si>
  <si>
    <t>Vidče</t>
  </si>
  <si>
    <t>Vigantice</t>
  </si>
  <si>
    <t>Jasenka</t>
  </si>
  <si>
    <t>Rokytnice u Vsetína</t>
  </si>
  <si>
    <t>Zašová</t>
  </si>
  <si>
    <t>Veselá u Valašského Meziříčí</t>
  </si>
  <si>
    <t>Zděchov</t>
  </si>
  <si>
    <t>Zubří</t>
  </si>
  <si>
    <t>Zlín</t>
  </si>
  <si>
    <t>Biskupice</t>
  </si>
  <si>
    <t>Biskupice u Luhačovic</t>
  </si>
  <si>
    <t>Luhačovice</t>
  </si>
  <si>
    <t>Bohuslavice nad Vláří</t>
  </si>
  <si>
    <t>Slavičín</t>
  </si>
  <si>
    <t>Bohuslavice u Zlína</t>
  </si>
  <si>
    <t>Bratřejov</t>
  </si>
  <si>
    <t>Bratřejov u Vizovic</t>
  </si>
  <si>
    <t>Vizovice</t>
  </si>
  <si>
    <t>Brumov-Bylnice</t>
  </si>
  <si>
    <t>Brumov</t>
  </si>
  <si>
    <t>Bylnice</t>
  </si>
  <si>
    <t>Sidonie</t>
  </si>
  <si>
    <t>Svatý Štěpán</t>
  </si>
  <si>
    <t>Březnice</t>
  </si>
  <si>
    <t>Březnice u Zlína</t>
  </si>
  <si>
    <t>Březová u Zlína</t>
  </si>
  <si>
    <t>Slušovice</t>
  </si>
  <si>
    <t>Březůvky</t>
  </si>
  <si>
    <t>Dešná</t>
  </si>
  <si>
    <t>Dešná u Zlína</t>
  </si>
  <si>
    <t>Dobrkovice</t>
  </si>
  <si>
    <t>Dolní Lhota</t>
  </si>
  <si>
    <t>Dolní Lhota u Luhačovic</t>
  </si>
  <si>
    <t>Doubravy</t>
  </si>
  <si>
    <t>Drnovice</t>
  </si>
  <si>
    <t>Drnovice u Valašských Klobouk</t>
  </si>
  <si>
    <t>Držková</t>
  </si>
  <si>
    <t>Fryšták</t>
  </si>
  <si>
    <t>Dolní Ves</t>
  </si>
  <si>
    <t>Horní Ves u Fryštáku</t>
  </si>
  <si>
    <t>Vítová</t>
  </si>
  <si>
    <t>Halenkovice</t>
  </si>
  <si>
    <t>Napajedla</t>
  </si>
  <si>
    <t>Haluzice</t>
  </si>
  <si>
    <t>Horní Lhota</t>
  </si>
  <si>
    <t>Horní Lhota u Luhačovic</t>
  </si>
  <si>
    <t>Hostišová</t>
  </si>
  <si>
    <t>Hrobice</t>
  </si>
  <si>
    <t>Hrobice na Moravě</t>
  </si>
  <si>
    <t>Hřivínův Újezd</t>
  </si>
  <si>
    <t>Hvozdná</t>
  </si>
  <si>
    <t>Jasenná</t>
  </si>
  <si>
    <t>Jasenná na Moravě</t>
  </si>
  <si>
    <t>Jestřabí</t>
  </si>
  <si>
    <t>Jestřabí nad Vláří</t>
  </si>
  <si>
    <t>Kaňovice</t>
  </si>
  <si>
    <t>Kaňovice u Luhačovic</t>
  </si>
  <si>
    <t>Karlovice</t>
  </si>
  <si>
    <t>Karlovice u Zlína</t>
  </si>
  <si>
    <t>Kašava</t>
  </si>
  <si>
    <t>Kelníky</t>
  </si>
  <si>
    <t>Komárov</t>
  </si>
  <si>
    <t>Komárov u Napajedel</t>
  </si>
  <si>
    <t>Křekov</t>
  </si>
  <si>
    <t>Lhota</t>
  </si>
  <si>
    <t>Lhota u Zlína</t>
  </si>
  <si>
    <t>Lhotsko</t>
  </si>
  <si>
    <t>Lípa</t>
  </si>
  <si>
    <t>Lípa nad Dřevnicí</t>
  </si>
  <si>
    <t>Lipová</t>
  </si>
  <si>
    <t>Lipová u Slavičína</t>
  </si>
  <si>
    <t>Loučka I</t>
  </si>
  <si>
    <t>Loučka II</t>
  </si>
  <si>
    <t>Ludkovice</t>
  </si>
  <si>
    <t>Kladná-Žilín</t>
  </si>
  <si>
    <t>Polichno</t>
  </si>
  <si>
    <t>Řetechov</t>
  </si>
  <si>
    <t>Lukov</t>
  </si>
  <si>
    <t>Lukov u Zlína</t>
  </si>
  <si>
    <t>Lukoveček</t>
  </si>
  <si>
    <t>Lutonina</t>
  </si>
  <si>
    <t>Machová</t>
  </si>
  <si>
    <t>Mysločovice</t>
  </si>
  <si>
    <t>Návojná</t>
  </si>
  <si>
    <t>Nedašov</t>
  </si>
  <si>
    <t>Nedašova Lhota</t>
  </si>
  <si>
    <t>Neubuz</t>
  </si>
  <si>
    <t>Oldřichovice</t>
  </si>
  <si>
    <t>Oldřichovice u Napajedel</t>
  </si>
  <si>
    <t>Ostrata</t>
  </si>
  <si>
    <t>Kvítkovice u Otrokovic</t>
  </si>
  <si>
    <t>Petrůvka</t>
  </si>
  <si>
    <t>Petrůvka u Slavičína</t>
  </si>
  <si>
    <t>Podhradí</t>
  </si>
  <si>
    <t>Podhradí u Luhačovic</t>
  </si>
  <si>
    <t>Podkopná Lhota</t>
  </si>
  <si>
    <t>Pohořelice</t>
  </si>
  <si>
    <t>Pohořelice u Napajedel</t>
  </si>
  <si>
    <t>Poteč</t>
  </si>
  <si>
    <t>Pozlovice</t>
  </si>
  <si>
    <t>Provodov</t>
  </si>
  <si>
    <t>Provodov na Moravě</t>
  </si>
  <si>
    <t>Racková</t>
  </si>
  <si>
    <t>Rokytnice</t>
  </si>
  <si>
    <t>Kochavec</t>
  </si>
  <si>
    <t>Rokytnice u Slavičína</t>
  </si>
  <si>
    <t>Rudimov</t>
  </si>
  <si>
    <t>Sazovice</t>
  </si>
  <si>
    <t>Sehradice</t>
  </si>
  <si>
    <t>Divnice</t>
  </si>
  <si>
    <t>Hrádek na Vlárské dráze</t>
  </si>
  <si>
    <t>Nevšová</t>
  </si>
  <si>
    <t>Slopné</t>
  </si>
  <si>
    <t>Spytihněv</t>
  </si>
  <si>
    <t>Šanov</t>
  </si>
  <si>
    <t>Šarovy</t>
  </si>
  <si>
    <t>Štítná nad Vláří-Popov</t>
  </si>
  <si>
    <t>Popov nad Vláří</t>
  </si>
  <si>
    <t>Štítná nad Vláří</t>
  </si>
  <si>
    <t>Tečovice</t>
  </si>
  <si>
    <t>Tichov</t>
  </si>
  <si>
    <t>Tlumačov</t>
  </si>
  <si>
    <t>Tlumačov na Moravě</t>
  </si>
  <si>
    <t>Trnava</t>
  </si>
  <si>
    <t>Trnava u Zlína</t>
  </si>
  <si>
    <t>Ublo</t>
  </si>
  <si>
    <t>Újezd</t>
  </si>
  <si>
    <t>Újezd u Valašských Klobouk</t>
  </si>
  <si>
    <t>Lipina</t>
  </si>
  <si>
    <t>Mirošov u Valašských Klobouk</t>
  </si>
  <si>
    <t>Smolina</t>
  </si>
  <si>
    <t>Velký Ořechov</t>
  </si>
  <si>
    <t>Veselá</t>
  </si>
  <si>
    <t>Veselá u Zlína</t>
  </si>
  <si>
    <t>Chrastěšov</t>
  </si>
  <si>
    <t>Vlachova Lhota</t>
  </si>
  <si>
    <t>Vlachovice</t>
  </si>
  <si>
    <t>Vrbětice</t>
  </si>
  <si>
    <t>Vlčková</t>
  </si>
  <si>
    <t>Všemina</t>
  </si>
  <si>
    <t>Vysoké Pole</t>
  </si>
  <si>
    <t>Zádveřice-Raková</t>
  </si>
  <si>
    <t>Raková</t>
  </si>
  <si>
    <t>Zádveřice</t>
  </si>
  <si>
    <t>Jaroslavice u Zlína</t>
  </si>
  <si>
    <t>Klečůvka</t>
  </si>
  <si>
    <t>Kostelec u Zlína</t>
  </si>
  <si>
    <t>Kudlov</t>
  </si>
  <si>
    <t>Lhotka u Zlína</t>
  </si>
  <si>
    <t>Louky nad Dřevnicí</t>
  </si>
  <si>
    <t>Lužkovice</t>
  </si>
  <si>
    <t>Malenovice u Zlína</t>
  </si>
  <si>
    <t>Mladcová</t>
  </si>
  <si>
    <t>Prštné</t>
  </si>
  <si>
    <t>Příluky u Zlína</t>
  </si>
  <si>
    <t>Salaš u Zlína</t>
  </si>
  <si>
    <t>Štípa</t>
  </si>
  <si>
    <t>Velíková</t>
  </si>
  <si>
    <t>Želechovice nad Dřevnicí</t>
  </si>
  <si>
    <t>Žlutava</t>
  </si>
  <si>
    <t>Výstupy a jejich kvantifikace uvedené v Žádosti se stanou v případě přidělení podpory orgány kraje součástí Smlouvy (Rozhodnutí). Naplnění výstupů uvedených v Žádosti bude specifikováno příjemcem podpory v Závěrečné zprávě s vyúčtováním podpory.</t>
  </si>
  <si>
    <t>Popis účelu</t>
  </si>
  <si>
    <r>
      <t xml:space="preserve">Požadovaná podpora z rozpočtu Zlínského kraje může dosáhnout maximálně 70 % celkových způsobilých výdajů. Celková výše poskytnuté podpory ze zdrojů Zlínského kraje a dalších zdrojů příjemce nesmí překročit 100 % celkových způsobilých výdajů. Dojde-li k navýšení skutečných zdrojů financování projektu specifikovaných v předložené Žádosti o poskytnutí individuální podpory z Fondu Zlínského kraje a tyto zdroje překročí celkové skutečné způsobilé výdaje projektu, dojde ke krácení poskytované podpory, a to o částku, o kterou veškeré zdroje tohoto projektu (podpora ZK, příjmy projektu, další zdroje financování) převýší celkové skutečné způsobilé výdaje. V případě, že podpora byla již vyplacena, je příjemce povinen tuto částku poskytovateli vrátit do 15 dnů od doručení výzvy. </t>
    </r>
    <r>
      <rPr>
        <b/>
        <i/>
        <strike/>
        <sz val="8.5"/>
        <rFont val="Arial"/>
        <family val="2"/>
        <charset val="238"/>
      </rPr>
      <t>Do tabulky níže vepište souhrn nakupovaného vybavení pod agregovanou položku, zároveň dle druhu výdaje na investiční (vedené na majetkových účtech či  majektové evidenci na kartách dlouhodobého majetku) a neivenstiční (vedené na nákladových účtech či ve výdajích). Tyto tabulky budou rozpracovány v samostatné příloze "Podrobný rozpočet projektu", ve kterém bude konkretizován popis jednotlivého nakupovaného vybavení včetně jednotkových cen za jednotlivé položky.</t>
    </r>
  </si>
  <si>
    <t>Měrná jednotka</t>
  </si>
  <si>
    <r>
      <t>Předpokládané  způsobilé náklady investiční</t>
    </r>
    <r>
      <rPr>
        <sz val="8"/>
        <rFont val="Arial"/>
        <family val="2"/>
        <charset val="238"/>
      </rPr>
      <t xml:space="preserve"> (rozpočet)</t>
    </r>
    <r>
      <rPr>
        <sz val="10"/>
        <rFont val="Arial"/>
        <family val="2"/>
        <charset val="238"/>
      </rPr>
      <t>:</t>
    </r>
  </si>
  <si>
    <t>Celkové způsobilé výdaje a předpokládané finanční zdroje</t>
  </si>
  <si>
    <t>Celkové způsobilé výdaje</t>
  </si>
  <si>
    <t>Podpory od jiných veřejných zdrojů ČR nebo EU a od jiných organizací (partneři, sponzoři, … ) či jiných zdrojů</t>
  </si>
  <si>
    <t>Finanční podíl žadatele</t>
  </si>
  <si>
    <t>g) nebyl pravomocně odsouzen pro trestný čin, jehož skutková podstata souvisí s předmětem podnikání žadatele podle zvláštních právních předpisů nebo došlo k zahlazení odsouzení za spáchání takového trestného činu; jde-li o právnickou osobu, musí tuto podmínku splňovat jak tato právnická osoba, tak její statutární orgán nebo každý člen statutárního orgánu, a je-li statutárním orgánem žadatele či členem statutárního orgánu žadatele právnická osoba, musí tento předpoklad splňovat jak tato právnická osoba, tak její statutární orgán nebo každý člen statutárního orgánu této právnické osoby; podává-li Žádost zahraniční právnická osoba prostřednictvím své organizační složky, musí předpoklad podle tohoto písmene splňovat vedle uvedených osob rovněž vedoucí této organizační složky; tento základní kvalifikační předpoklad musí žadatel splňovat jak ve vztahu k území České republiky, tak k zemi svého sídla, místa podnikání či bydliště,</t>
  </si>
  <si>
    <t>h) nebyl v posledních třech letech disciplinárně potrestán podle zvláštních předpisů upravujících výkon odborné činnosti, pokud tato činnost souvisí s předmětem podpory,</t>
  </si>
  <si>
    <t>i) má zajištěny finanční zdroje na spolufinancování projektu, akce nebo aktivity ve stanovené výši, struktuře (neakceptovatelné je spolufinancování prostřednictvím leasingu),</t>
  </si>
  <si>
    <t>j) oznámí Poskytovateli podpory (Zlínský kraj) veškeré změny v údajích, uvedených v této Žádosti v průběhu jejího posuzování.</t>
  </si>
  <si>
    <t xml:space="preserve">k) není podnikem v potížích podle Sdělení Komise Pokyny pro státní podporu na záchranu a restrukturalizaci nefinančních podniků v obtížích (2014/C 249/01) či podle Nařízení Komise (EU) č. 651/2014 ze dne 17. června 2014, kterým se v souladu s články 107 a 108 Smlouvy prohlašují určité kategorie podpory za slučitelné s vnitřním trhem, </t>
  </si>
  <si>
    <t>l) mu nebyl vystaven inkasní příkaz v návaznosti na rozhodnutí Evropské Komise, jímž byla podpora prohlášena za protiprávní a neslučitelnou s vnitřním trhem.</t>
  </si>
  <si>
    <t xml:space="preserve">n) že není uveden na jmenném seznamu v přílohách nařízení Rady EU č. 208/2014 ze dne 5. března 2014 o omezujících opatřeních vůči některým osobám, subjektům a orgánům vzhledem k situaci na Ukrajině, ve znění jeho novelizací a nařízení Rady EU č. 269/2014 ze dne 17. března 2014 o omezujících opatřeních vzhledem k činnostem narušujícím nebo ohrožujícím územní celistvost, svrchovanost a nezávislost Ukrajiny, ve znění jeho novelizací. </t>
  </si>
  <si>
    <t>o) že není ani jinak sankcionovanou osobou ve smyslu dalších případných právních předpisů EU.</t>
  </si>
  <si>
    <t>q) není veřejný funkcionář.</t>
  </si>
  <si>
    <t>6.</t>
  </si>
  <si>
    <t>7.</t>
  </si>
  <si>
    <t>8.</t>
  </si>
  <si>
    <t>9.</t>
  </si>
  <si>
    <t>10.</t>
  </si>
  <si>
    <t>Název katastrálního území</t>
  </si>
  <si>
    <t>Parcelní číslo</t>
  </si>
  <si>
    <t>Vlastnické právo</t>
  </si>
  <si>
    <t>VI. IDENTIFIKACE ŽADATELE</t>
  </si>
  <si>
    <t>6.1 Právní forma žadatele:</t>
  </si>
  <si>
    <t>6.2 Korespondenční adresa</t>
  </si>
  <si>
    <t>6.3 Údaje o bankovním spojení žadatele</t>
  </si>
  <si>
    <t>6.4 Údaje o zřizovateli žadatele</t>
  </si>
  <si>
    <t>Počet měrných jednotek</t>
  </si>
  <si>
    <r>
      <rPr>
        <sz val="9.5"/>
        <rFont val="Arial"/>
        <family val="2"/>
        <charset val="238"/>
      </rPr>
      <t xml:space="preserve">Jednotkový </t>
    </r>
    <r>
      <rPr>
        <sz val="10"/>
        <rFont val="Arial"/>
        <family val="2"/>
        <charset val="238"/>
      </rPr>
      <t>náklad</t>
    </r>
  </si>
  <si>
    <r>
      <t xml:space="preserve">1.  Žadatel prohlašuje, že jako </t>
    </r>
    <r>
      <rPr>
        <b/>
        <u/>
        <sz val="9"/>
        <rFont val="Arial"/>
        <family val="2"/>
        <charset val="238"/>
      </rPr>
      <t>účetní období</t>
    </r>
    <r>
      <rPr>
        <b/>
        <sz val="9"/>
        <rFont val="Arial"/>
        <family val="2"/>
        <charset val="238"/>
      </rPr>
      <t xml:space="preserve"> používá:</t>
    </r>
  </si>
  <si>
    <t>kalendářní rok</t>
  </si>
  <si>
    <t>hospodářský rok</t>
  </si>
  <si>
    <t>g</t>
  </si>
  <si>
    <t>začátek:</t>
  </si>
  <si>
    <t>konec:</t>
  </si>
  <si>
    <r>
      <t xml:space="preserve">V případě, že během </t>
    </r>
    <r>
      <rPr>
        <b/>
        <u/>
        <sz val="9"/>
        <rFont val="Arial"/>
        <family val="2"/>
        <charset val="238"/>
      </rPr>
      <t>předchozích dvou účetních období</t>
    </r>
    <r>
      <rPr>
        <sz val="9"/>
        <rFont val="Arial"/>
        <family val="2"/>
        <charset val="238"/>
      </rPr>
      <t xml:space="preserve"> </t>
    </r>
    <r>
      <rPr>
        <b/>
        <sz val="9"/>
        <rFont val="Arial"/>
        <family val="2"/>
        <charset val="238"/>
      </rPr>
      <t>došlo k přechodu z kalendářního roku na rok hospodářský anebo opačně</t>
    </r>
    <r>
      <rPr>
        <sz val="9"/>
        <rFont val="Arial"/>
        <family val="2"/>
        <charset val="238"/>
      </rPr>
      <t>, uveďte tuto skutečnost vypsáním účetních období, která byla použita (např. 1. 4. 2017 - 31. 3. 2018; 1. 4. 2018 - 31. 12. 2018):</t>
    </r>
  </si>
  <si>
    <r>
      <t>2.  Podniky</t>
    </r>
    <r>
      <rPr>
        <vertAlign val="superscript"/>
        <sz val="9"/>
        <rFont val="Arial"/>
        <family val="2"/>
        <charset val="238"/>
      </rPr>
      <t>1</t>
    </r>
    <r>
      <rPr>
        <b/>
        <sz val="9"/>
        <rFont val="Arial"/>
        <family val="2"/>
        <charset val="238"/>
      </rPr>
      <t xml:space="preserve">  propojené s žadatelem o podporu</t>
    </r>
  </si>
  <si>
    <r>
      <rPr>
        <b/>
        <sz val="9"/>
        <color indexed="8"/>
        <rFont val="Arial"/>
        <family val="2"/>
        <charset val="238"/>
      </rPr>
      <t>Žadatel o podporu se považuje za propojený</t>
    </r>
    <r>
      <rPr>
        <b/>
        <vertAlign val="superscript"/>
        <sz val="9"/>
        <color indexed="8"/>
        <rFont val="Arial"/>
        <family val="2"/>
        <charset val="238"/>
      </rPr>
      <t>2</t>
    </r>
    <r>
      <rPr>
        <b/>
        <sz val="9"/>
        <color indexed="8"/>
        <rFont val="Arial"/>
        <family val="2"/>
        <charset val="238"/>
      </rPr>
      <t xml:space="preserve">  s jinými podniky, pokud i tyto subjekty mezi sebou mají některý z následujících vztahů:  </t>
    </r>
    <r>
      <rPr>
        <sz val="9"/>
        <color indexed="8"/>
        <rFont val="Arial"/>
        <family val="2"/>
        <charset val="238"/>
      </rPr>
      <t xml:space="preserve">
a) jeden subjekt vlastní více než 50 % hlasovacích práv, která náležejí akcionářům nebo společníkům, v jiném subjektu;
b) jeden subjekt má právo jmenovat nebo odvolat více než 50 % členů správního, řídícího nebo dozorčího orgánu jiného subjektu;
c) jeden subjekt má právo uplatňovat více než 50% vliv v jiném subjektu podle smlouvy uzavřené s daným subjektem nebo dle ustanovení v zakladatelské smlouvě nebo ve stanovách tohoto subjektu;
d) jeden subjekt, který je akcionářem nebo společníkem jiného subjektu, ovládá sám, v souladu s dohodou uzavřenou s jinými akcionáři nebo společníky daného subjektu, více než 50 % hlasovacích práv, náležejících akcionářům nebo společníkům, v daném subjektu.</t>
    </r>
    <r>
      <rPr>
        <sz val="2"/>
        <color indexed="8"/>
        <rFont val="Arial"/>
        <family val="2"/>
        <charset val="238"/>
      </rPr>
      <t xml:space="preserve"> 
</t>
    </r>
    <r>
      <rPr>
        <sz val="9"/>
        <color indexed="8"/>
        <rFont val="Arial"/>
        <family val="2"/>
        <charset val="238"/>
      </rPr>
      <t xml:space="preserve">
</t>
    </r>
  </si>
  <si>
    <t xml:space="preserve">Subjekty, které mají s žadatelem o podporu jakýkoli vztah uvedený pod písm. a) až d) prostřednictvím jednoho nebo více dalších subjektů, se také považují za podnik propojený s žadatelem o podporu. </t>
  </si>
  <si>
    <t xml:space="preserve">Podniky, které mají přímou vazbu na tentýž orgán veřejné moci (tj. obec, kraj, atd.) a nemají žádný vzájemný vztah, se za propojené nepovažují. </t>
  </si>
  <si>
    <t xml:space="preserve">Podniky, které mají přímou vazbu na orgán veřejné moci (tj. obec, kraj, atd.), se za propojené s orgánem veřejné moci nepovažují. </t>
  </si>
  <si>
    <t>Do výčtu podniků propojených přímo či zprostředkovaně se žadatelem o podporu se zahrnují osoby zapsané v základním registru právnických osob, podnikajících fyzických osob a orgánů veřejné moci ("registr osob") v souladu se zákonem č. 111/2009 Sb., o základních registrech, ve znění pozdějších předpisů.</t>
  </si>
  <si>
    <t>Za podnik lze považovat podnikatele definovaného v zákoně č. 89/2012 Sb., občanský zákoník.</t>
  </si>
  <si>
    <t>Bližší informace o propojeném podniku naleznete v METODICKÉ PŘÍRUČCE k aplikaci pojmu „jeden podnik“ z pohledu pravidel podpory de minimis.</t>
  </si>
  <si>
    <t>Žadatel prohlašuje, že</t>
  </si>
  <si>
    <t>není ve výše uvedeném smyslu propojen s jiným podnikem.</t>
  </si>
  <si>
    <t>je ve výše uvedeném smyslu propojen s následujícími podniky:</t>
  </si>
  <si>
    <r>
      <rPr>
        <b/>
        <strike/>
        <u/>
        <sz val="9"/>
        <color indexed="8"/>
        <rFont val="Arial"/>
        <family val="2"/>
        <charset val="238"/>
      </rPr>
      <t>není</t>
    </r>
    <r>
      <rPr>
        <strike/>
        <sz val="9"/>
        <color indexed="8"/>
        <rFont val="Arial"/>
        <family val="2"/>
        <charset val="238"/>
      </rPr>
      <t xml:space="preserve"> ve výše uvedeném smyslu propojen s jiným podnikem.</t>
    </r>
  </si>
  <si>
    <r>
      <rPr>
        <b/>
        <strike/>
        <u/>
        <sz val="9"/>
        <color indexed="8"/>
        <rFont val="Arial"/>
        <family val="2"/>
        <charset val="238"/>
      </rPr>
      <t>je</t>
    </r>
    <r>
      <rPr>
        <strike/>
        <sz val="9"/>
        <color indexed="8"/>
        <rFont val="Arial"/>
        <family val="2"/>
        <charset val="238"/>
      </rPr>
      <t xml:space="preserve"> ve výše uvedeném smyslu propojen s následujícími podniky:</t>
    </r>
  </si>
  <si>
    <t>Obchodní jméno podniku / Jméno a příjmení</t>
  </si>
  <si>
    <t>Sídlo / Místo trvalého pobytu</t>
  </si>
  <si>
    <t>IČO / datum narození</t>
  </si>
  <si>
    <t>3.  Žadatel prohlašuje, že podnik (žadatel) v současném a 2 předcházejících účetních obdobích</t>
  </si>
  <si>
    <t>nevznikl spojením podniků či nabytím podniku.</t>
  </si>
  <si>
    <t>vznikl spojením (fúzí splynutím) níže uvedených podniků:</t>
  </si>
  <si>
    <t>nabytím (fúzí sloučením) převzal jmění níže uvedeného/ých podniku/ů:</t>
  </si>
  <si>
    <r>
      <rPr>
        <b/>
        <strike/>
        <sz val="9"/>
        <color indexed="8"/>
        <rFont val="Arial"/>
        <family val="2"/>
        <charset val="238"/>
      </rPr>
      <t>nevznikl</t>
    </r>
    <r>
      <rPr>
        <strike/>
        <sz val="9"/>
        <color indexed="8"/>
        <rFont val="Arial"/>
        <family val="2"/>
        <charset val="238"/>
      </rPr>
      <t xml:space="preserve"> spojením podniků či nabytím podniku.</t>
    </r>
  </si>
  <si>
    <r>
      <rPr>
        <b/>
        <strike/>
        <sz val="9"/>
        <color indexed="8"/>
        <rFont val="Arial"/>
        <family val="2"/>
        <charset val="238"/>
      </rPr>
      <t xml:space="preserve">vznikl </t>
    </r>
    <r>
      <rPr>
        <strike/>
        <u/>
        <sz val="9"/>
        <color indexed="8"/>
        <rFont val="Arial"/>
        <family val="2"/>
        <charset val="238"/>
      </rPr>
      <t>spojením</t>
    </r>
    <r>
      <rPr>
        <strike/>
        <sz val="9"/>
        <color indexed="8"/>
        <rFont val="Arial"/>
        <family val="2"/>
        <charset val="238"/>
      </rPr>
      <t xml:space="preserve"> (fúzí splynutím</t>
    </r>
    <r>
      <rPr>
        <strike/>
        <vertAlign val="superscript"/>
        <sz val="9"/>
        <color indexed="8"/>
        <rFont val="Arial"/>
        <family val="2"/>
        <charset val="238"/>
      </rPr>
      <t>3</t>
    </r>
    <r>
      <rPr>
        <strike/>
        <sz val="9"/>
        <color indexed="8"/>
        <rFont val="Arial"/>
        <family val="2"/>
        <charset val="238"/>
      </rPr>
      <t>) níže uvedených podniků:</t>
    </r>
  </si>
  <si>
    <r>
      <rPr>
        <strike/>
        <u/>
        <sz val="9"/>
        <color indexed="8"/>
        <rFont val="Arial"/>
        <family val="2"/>
        <charset val="238"/>
      </rPr>
      <t>nabytím</t>
    </r>
    <r>
      <rPr>
        <strike/>
        <sz val="9"/>
        <color indexed="8"/>
        <rFont val="Arial"/>
        <family val="2"/>
        <charset val="238"/>
      </rPr>
      <t xml:space="preserve"> (fúzí sloučením</t>
    </r>
    <r>
      <rPr>
        <strike/>
        <vertAlign val="superscript"/>
        <sz val="9"/>
        <color indexed="8"/>
        <rFont val="Arial"/>
        <family val="2"/>
        <charset val="238"/>
      </rPr>
      <t>4</t>
    </r>
    <r>
      <rPr>
        <strike/>
        <sz val="9"/>
        <color indexed="8"/>
        <rFont val="Arial"/>
        <family val="2"/>
        <charset val="238"/>
      </rPr>
      <t xml:space="preserve">) </t>
    </r>
    <r>
      <rPr>
        <b/>
        <strike/>
        <sz val="9"/>
        <color indexed="8"/>
        <rFont val="Arial"/>
        <family val="2"/>
        <charset val="238"/>
      </rPr>
      <t>převzal jmění</t>
    </r>
    <r>
      <rPr>
        <strike/>
        <sz val="9"/>
        <color indexed="8"/>
        <rFont val="Arial"/>
        <family val="2"/>
        <charset val="238"/>
      </rPr>
      <t xml:space="preserve"> níže uvedeného/ých podniku/ů:</t>
    </r>
  </si>
  <si>
    <t>Název podniku</t>
  </si>
  <si>
    <t>Sídlo</t>
  </si>
  <si>
    <t>IČO</t>
  </si>
  <si>
    <t>Viz § 62 zákona č. 125/2008 Sb., o přeměnách obchodních společností a družstev, ve znění pozdějších předpisů.</t>
  </si>
  <si>
    <t>Viz § 61 zákona č. 125/2008 Sb.</t>
  </si>
  <si>
    <t>4. Žadatel prohlašuje, že podnik (žadatel) v současném a 2 předcházejících účetních obdobích</t>
  </si>
  <si>
    <t>nevznikl rozdělením (rozštěpením nebo odštěpením) podniku.</t>
  </si>
  <si>
    <t>vznikl rozdělením níže uvedeného podniku:</t>
  </si>
  <si>
    <r>
      <rPr>
        <b/>
        <strike/>
        <sz val="9"/>
        <color indexed="8"/>
        <rFont val="Arial"/>
        <family val="2"/>
        <charset val="238"/>
      </rPr>
      <t>nevznikl</t>
    </r>
    <r>
      <rPr>
        <strike/>
        <sz val="9"/>
        <color indexed="8"/>
        <rFont val="Arial"/>
        <family val="2"/>
        <charset val="238"/>
      </rPr>
      <t xml:space="preserve"> rozdělením (rozštěpením nebo odštěpením</t>
    </r>
    <r>
      <rPr>
        <strike/>
        <vertAlign val="superscript"/>
        <sz val="9"/>
        <color indexed="8"/>
        <rFont val="Arial"/>
        <family val="2"/>
        <charset val="238"/>
      </rPr>
      <t>5</t>
    </r>
    <r>
      <rPr>
        <strike/>
        <sz val="9"/>
        <color indexed="8"/>
        <rFont val="Arial"/>
        <family val="2"/>
        <charset val="238"/>
      </rPr>
      <t>) podniku.</t>
    </r>
  </si>
  <si>
    <r>
      <rPr>
        <b/>
        <strike/>
        <sz val="9"/>
        <color indexed="8"/>
        <rFont val="Arial"/>
        <family val="2"/>
        <charset val="238"/>
      </rPr>
      <t>vznikl</t>
    </r>
    <r>
      <rPr>
        <strike/>
        <sz val="9"/>
        <color indexed="8"/>
        <rFont val="Arial"/>
        <family val="2"/>
        <charset val="238"/>
      </rPr>
      <t xml:space="preserve"> </t>
    </r>
    <r>
      <rPr>
        <strike/>
        <u/>
        <sz val="9"/>
        <color indexed="8"/>
        <rFont val="Arial"/>
        <family val="2"/>
        <charset val="238"/>
      </rPr>
      <t>rozdělením</t>
    </r>
    <r>
      <rPr>
        <strike/>
        <sz val="9"/>
        <color indexed="8"/>
        <rFont val="Arial"/>
        <family val="2"/>
        <charset val="238"/>
      </rPr>
      <t xml:space="preserve"> níže uvedeného podniku:</t>
    </r>
  </si>
  <si>
    <t>Datum poskytnutí</t>
  </si>
  <si>
    <t>Poskytovatel</t>
  </si>
  <si>
    <t>Částka v Kč</t>
  </si>
  <si>
    <t>Pokud by na základě převzatých činností nebylo možné dříve poskytnuté podpory de minimis rozdělit, rozdělí se podpora poměrným způsobem na základě účetní hodnoty vlastního kapitálu nových podniků k datu účinku rozdělení (viz čl. 3 odst. 9 nařízení č. 1407/2013, č. 1408/2013 a nahrazujícího nařízení č. 875/2007).</t>
  </si>
  <si>
    <t>5. Žadatel níže svým podpisem</t>
  </si>
  <si>
    <t>•</t>
  </si>
  <si>
    <t>potvrzuje, že výše uvedené údaje jsou přesné a pravdivé a jsou poskytovány dobrovolně;</t>
  </si>
  <si>
    <r>
      <t xml:space="preserve">se zavazuje k tomu, že v případě změny předmětných údajů v průběhu administrativního procesu poskytnutí podpory </t>
    </r>
    <r>
      <rPr>
        <i/>
        <sz val="9"/>
        <color indexed="8"/>
        <rFont val="Arial"/>
        <family val="2"/>
        <charset val="238"/>
      </rPr>
      <t>de minimis</t>
    </r>
    <r>
      <rPr>
        <sz val="9"/>
        <color indexed="8"/>
        <rFont val="Arial"/>
        <family val="2"/>
        <charset val="238"/>
      </rPr>
      <t xml:space="preserve"> bude neprodleně informovat poskytovatele dané podpory o změnách, které u něj nastaly.</t>
    </r>
  </si>
  <si>
    <t>VIII. Prohlášení žadatele</t>
  </si>
  <si>
    <t>IX. Povinné přílohy žádosti</t>
  </si>
  <si>
    <t>Pokud je žadatel obchodní společností, podpisem žádosti čestně prohlašuje, že žádný ze skuteč- ných majitelů není veřejným funkcionářem ve smyslu § 4c zákona č. 159/2006 Sb., o střetu zájmů.</t>
  </si>
  <si>
    <t>POVINNOU PŘÍLOHOU této žádosti je úplný výpis platných údajů a údajů, které byly vymazány 
bez náhrady nebo s nahrazenými novými údaji, o skutečném majiteli právnické osoby.</t>
  </si>
  <si>
    <t xml:space="preserve"> rozdělí se podpora poměrným způsobem na základě účetní hodnoty vlastního kapitálu nových podniků k datu účinku rozdělení (viz čl. 3 odst. 9 nařízení č. 1407/2013, č. 1408/2013 a nahrazujícího nařízení č. 875/2007).</t>
  </si>
  <si>
    <r>
      <t xml:space="preserve">a převzal jeho činnosti, na něž byla dříve poskytnutá podpora de minimis použita. Podniku (žadateli) byly přiděleny následující (dříve poskytnuté) podpory: </t>
    </r>
    <r>
      <rPr>
        <i/>
        <sz val="8"/>
        <color indexed="8"/>
        <rFont val="Arial Narrow"/>
        <family val="2"/>
        <charset val="238"/>
      </rPr>
      <t>Pokud by na základě převzatých činností nebylo možné dříve poskytnuté podpory de minimis rozdělit,</t>
    </r>
  </si>
  <si>
    <t>a) pro účely kontroly archivovat veškerou dokumentaci k projektu, akci nebo aktivitě po dobu 10 let po ukončení řešení projektu, akce nebo aktivity,
b) přijímat v požadovaném termínu a kvalitě nápravná opatření, která vzejdou z kontrol řešení projektu/akce/aktivity,
c) vyžaduje-li to charakter projektu, akce nebo aktivity, postupovat v souladu se zákonem č.134/2016 Sb., o zadávání veřejných zakázek, a to od počátku řešení projektu, akce nebo aktivity,
d) v případě, že nemůže splnit závazky z projektu, akce nebo aktivity vyplývající, neprodleně vrátit Poskytovateli podpory veškeré účelové finanční prostředky, které mu byly poskytnuty, ve smyslu zákona č. 250/2000 Sb., o rozpočtových pravidlech územních rozpočtů,
e) vést o projektu oddělenou účetní evidenci a výkaznictví, a to od zahájení řešení projektu, akce nebo aktivity.</t>
  </si>
  <si>
    <r>
      <t xml:space="preserve">Doklad prokazující formální ustavení subjektu žadatele </t>
    </r>
    <r>
      <rPr>
        <i/>
        <sz val="10"/>
        <rFont val="Arial"/>
        <family val="2"/>
        <charset val="238"/>
      </rPr>
      <t>(</t>
    </r>
    <r>
      <rPr>
        <i/>
        <sz val="9.5"/>
        <rFont val="Arial"/>
        <family val="2"/>
        <charset val="238"/>
      </rPr>
      <t>prostá kopie, dokládá se jen v případě, že není dohledatelné ve veřejném rejstříku, v takovém případě je nerelevantní)</t>
    </r>
    <r>
      <rPr>
        <b/>
        <sz val="10"/>
        <rFont val="Arial"/>
        <family val="2"/>
        <charset val="238"/>
      </rPr>
      <t>:</t>
    </r>
  </si>
  <si>
    <t>f) nemá nedoplatky z titulu mzdových nároků jeho zaměstnanců a je zaregistrován jako poplatník daně z příjmů na FÚ,</t>
  </si>
  <si>
    <t>Požadovaná podpora z rozpočtu ZK</t>
  </si>
  <si>
    <t>merna_jednotka</t>
  </si>
  <si>
    <t>vydaj_celkem</t>
  </si>
  <si>
    <t>merna_jednotka1</t>
  </si>
  <si>
    <t>vydaj_celkem1</t>
  </si>
  <si>
    <t>merna_jednotka2</t>
  </si>
  <si>
    <t>vydaj_celkem2</t>
  </si>
  <si>
    <t>merna_jednotka3</t>
  </si>
  <si>
    <t>vydaj_celkem3</t>
  </si>
  <si>
    <t>vydaj_nazev4</t>
  </si>
  <si>
    <t>jednotkova_cena4</t>
  </si>
  <si>
    <t>pocet_jednotek4</t>
  </si>
  <si>
    <t>merna_jednotka4</t>
  </si>
  <si>
    <t>vydaj_celkem4</t>
  </si>
  <si>
    <t>vydaj_nazev5</t>
  </si>
  <si>
    <t>jednotkova_cena5</t>
  </si>
  <si>
    <t>pocet_jednotek5</t>
  </si>
  <si>
    <t>merna_jednotka5</t>
  </si>
  <si>
    <t>vydaj_celkem5</t>
  </si>
  <si>
    <t>vydaj_nazev6</t>
  </si>
  <si>
    <t>jednotkova_cena6</t>
  </si>
  <si>
    <t>pocet_jednotek6</t>
  </si>
  <si>
    <t>merna_jednotka6</t>
  </si>
  <si>
    <t>vydaj_celkem6</t>
  </si>
  <si>
    <t>oduvodneni</t>
  </si>
  <si>
    <t>ucel</t>
  </si>
  <si>
    <t>počet</t>
  </si>
  <si>
    <t>ucel1</t>
  </si>
  <si>
    <t>pocet1</t>
  </si>
  <si>
    <t>ucel2</t>
  </si>
  <si>
    <t>pocet2</t>
  </si>
  <si>
    <t>ucel3</t>
  </si>
  <si>
    <t>pocet3</t>
  </si>
  <si>
    <t>ucel4</t>
  </si>
  <si>
    <t>pocet4</t>
  </si>
  <si>
    <t>Ing. Dana Koplíková</t>
  </si>
  <si>
    <t>Mgr. Milan Filip</t>
  </si>
  <si>
    <t>Odbor strategického rozvoje kraje</t>
  </si>
  <si>
    <t>Oddělení regionálního rozvoje a cestovního ruchu</t>
  </si>
  <si>
    <t>název projektu</t>
  </si>
  <si>
    <t>registrační číslo</t>
  </si>
  <si>
    <t>III. IDENTIFIKACE ŽADATELE</t>
  </si>
  <si>
    <t>3.1 Právní forma žadatele:</t>
  </si>
  <si>
    <t>3.2 Korespondenční adresa</t>
  </si>
  <si>
    <t>3.3 Údaje o bankovním spojení žadatele</t>
  </si>
  <si>
    <t>3.4 Údaje o zřizovateli žadatele</t>
  </si>
  <si>
    <t>IV. ROZPOČET PROJEKTU</t>
  </si>
  <si>
    <t>4.1 Údaje o plátcovství daně z přidané hodnoty</t>
  </si>
  <si>
    <t>4.2 Předpokládané výdaje projektu</t>
  </si>
  <si>
    <t>p) není účastníkem soudního řízení, jehož jedním z dalších účastníků je poskytovatel, případně právnická osoba zřízená nebo založená poskytovatelem (tyto osoby jsou uvedené na adrese: https://zlinskykraj.cz/seznam-zrizovanych-a-zalozenych-organizaci-zlinskym-krajem).</t>
  </si>
  <si>
    <t>*='Žádost RP25'!U201</t>
  </si>
  <si>
    <t>*='Žádost RP25'!O8</t>
  </si>
  <si>
    <t>*='Žádost RP25'!A3</t>
  </si>
  <si>
    <t>*='Žádost RP25'!O11</t>
  </si>
  <si>
    <t>*='Žádost RP25'!U206</t>
  </si>
  <si>
    <t>*='Žádost RP25'!O10</t>
  </si>
  <si>
    <t>*='Žádost RP25'!U202</t>
  </si>
  <si>
    <t>*='Žádost RP25'!O9</t>
  </si>
  <si>
    <t>*='Žádost RP25'!U197</t>
  </si>
  <si>
    <t>*='Žádost RP25'!U203</t>
  </si>
  <si>
    <t>*='Žádost RP25'!#ODKAZ!</t>
  </si>
  <si>
    <t>*='Žádost RP25'!U207</t>
  </si>
  <si>
    <t>*='Žádost RP25'!U208</t>
  </si>
  <si>
    <t>*='Žádost RP25'!U200</t>
  </si>
  <si>
    <t>*='Žádost RP25'!U262</t>
  </si>
  <si>
    <t>*='Žádost RP25'!U211</t>
  </si>
  <si>
    <t>*='Žádost RP25'!U204</t>
  </si>
  <si>
    <t>*='Žádost RP25'!U205</t>
  </si>
  <si>
    <t>*='Žádost RP25'!U404</t>
  </si>
  <si>
    <t>*='Žádost RP25'!U405</t>
  </si>
  <si>
    <t>*='Žádost RP25'!U406</t>
  </si>
  <si>
    <t>*=CONCATENATE('Žádost RP25'!U266;"/";'Žádost RP25'!U265)</t>
  </si>
  <si>
    <t>*='Žádost RP25'!AW139</t>
  </si>
  <si>
    <t>*='Žádost RP25'!AW140</t>
  </si>
  <si>
    <t>*='Žádost RP25'!AW141</t>
  </si>
  <si>
    <t>*='Žádost RP25'!U269</t>
  </si>
  <si>
    <t>*='Žádost RP25'!U270</t>
  </si>
  <si>
    <t>*='Žádost RP25'!U271</t>
  </si>
  <si>
    <t>*='Žádost RP25'!U272</t>
  </si>
  <si>
    <t>*='Žádost RP25'!U273</t>
  </si>
  <si>
    <t>*='Žádost RP25'!L19</t>
  </si>
  <si>
    <t>*='Žádost RP25'!AM19</t>
  </si>
  <si>
    <t>*='Žádost RP25'!I29</t>
  </si>
  <si>
    <t>*='Žádost RP25'!AS157</t>
  </si>
  <si>
    <t>*='Žádost RP25'!AG163</t>
  </si>
  <si>
    <t>*='Žádost RP25'!AS163</t>
  </si>
  <si>
    <t>*='Žádost RP25'!AG162</t>
  </si>
  <si>
    <t>*='Žádost RP25'!AS162</t>
  </si>
  <si>
    <t>*='Žádost RP25'!B41</t>
  </si>
  <si>
    <t>*='Žádost RP25'!AH41</t>
  </si>
  <si>
    <t>*='Žádost RP25'!B147</t>
  </si>
  <si>
    <t>*='Žádost RP25'!AM147</t>
  </si>
  <si>
    <t>*='Žádost RP25'!AG147</t>
  </si>
  <si>
    <t>*='Žádost RP25'!AA147</t>
  </si>
  <si>
    <t>*='Žádost RP25'!AS147</t>
  </si>
  <si>
    <t>*='Žádost RP25'!B148</t>
  </si>
  <si>
    <t>*='Žádost RP25'!AM148</t>
  </si>
  <si>
    <t>*='Žádost RP25'!AG148</t>
  </si>
  <si>
    <t>*='Žádost RP25'!AA148</t>
  </si>
  <si>
    <t>*='Žádost RP25'!AS148</t>
  </si>
  <si>
    <t>*='Žádost RP25'!B149</t>
  </si>
  <si>
    <t>*='Žádost RP25'!AM149</t>
  </si>
  <si>
    <t>*='Žádost RP25'!AG149</t>
  </si>
  <si>
    <t>*='Žádost RP25'!AA149</t>
  </si>
  <si>
    <t>*='Žádost RP25'!AS149</t>
  </si>
  <si>
    <t>*='Žádost RP25'!B150</t>
  </si>
  <si>
    <t>*='Žádost RP25'!AM150</t>
  </si>
  <si>
    <t>*='Žádost RP25'!AG150</t>
  </si>
  <si>
    <t>*='Žádost RP25'!AA150</t>
  </si>
  <si>
    <t>*='Žádost RP25'!AS150</t>
  </si>
  <si>
    <t>*='Žádost RP25'!B151</t>
  </si>
  <si>
    <t>*='Žádost RP25'!AM151</t>
  </si>
  <si>
    <t>*='Žádost RP25'!AG151</t>
  </si>
  <si>
    <t>*='Žádost RP25'!AA151</t>
  </si>
  <si>
    <t>*='Žádost RP25'!AS151</t>
  </si>
  <si>
    <t>*='Žádost RP25'!B152</t>
  </si>
  <si>
    <t>*='Žádost RP25'!AM152</t>
  </si>
  <si>
    <t>*='Žádost RP25'!AG152</t>
  </si>
  <si>
    <t>*='Žádost RP25'!AA152</t>
  </si>
  <si>
    <t>*='Žádost RP25'!AS152</t>
  </si>
  <si>
    <t>*='Žádost RP25'!B153</t>
  </si>
  <si>
    <t>*='Žádost RP25'!AM153</t>
  </si>
  <si>
    <t>*='Žádost RP25'!AG153</t>
  </si>
  <si>
    <t>*='Žádost RP25'!AA153</t>
  </si>
  <si>
    <t>*='Žádost RP25'!AS153</t>
  </si>
  <si>
    <t>*='Žádost RP25'!B48</t>
  </si>
  <si>
    <t>*='Žádost RP25'!B51</t>
  </si>
  <si>
    <t>*='Žádost RP25'!AS51</t>
  </si>
  <si>
    <t>*='Žádost RP25'!B52</t>
  </si>
  <si>
    <t>*='Žádost RP25'!AS52</t>
  </si>
  <si>
    <t>*='Žádost RP25'!B53</t>
  </si>
  <si>
    <t>*='Žádost RP25'!AS53</t>
  </si>
  <si>
    <t>*='Žádost RP25'!B54</t>
  </si>
  <si>
    <t>*='Žádost RP25'!AS55</t>
  </si>
  <si>
    <t>*='Žádost RP25'!B55</t>
  </si>
  <si>
    <t>Počet obyvatel v obcích České republiky k 1. 1. 2023</t>
  </si>
  <si>
    <t>Population of municipalities of the Czech Republic, 1 January 2023</t>
  </si>
  <si>
    <r>
      <t xml:space="preserve">Kód   </t>
    </r>
    <r>
      <rPr>
        <i/>
        <sz val="11"/>
        <rFont val="Arial"/>
        <family val="2"/>
        <charset val="238"/>
      </rPr>
      <t>Code of</t>
    </r>
  </si>
  <si>
    <t>Název obce</t>
  </si>
  <si>
    <r>
      <t xml:space="preserve">Počet obyvatel   </t>
    </r>
    <r>
      <rPr>
        <i/>
        <sz val="11"/>
        <rFont val="Arial"/>
        <family val="2"/>
        <charset val="238"/>
      </rPr>
      <t>Population</t>
    </r>
  </si>
  <si>
    <t>okresu</t>
  </si>
  <si>
    <t>obce</t>
  </si>
  <si>
    <t>district</t>
  </si>
  <si>
    <t>municipality</t>
  </si>
  <si>
    <t>Name of municipality</t>
  </si>
  <si>
    <t>Total</t>
  </si>
  <si>
    <t>Okres Kroměříž</t>
  </si>
  <si>
    <t>CZ0721</t>
  </si>
  <si>
    <t>Okres Uherské Hradiště</t>
  </si>
  <si>
    <t>CZ0722</t>
  </si>
  <si>
    <t>Žítková</t>
  </si>
  <si>
    <t>Okres Vsetín</t>
  </si>
  <si>
    <t>CZ0723</t>
  </si>
  <si>
    <t>Okres Zlín</t>
  </si>
  <si>
    <t>CZ0724</t>
  </si>
  <si>
    <t>Aktivity:</t>
  </si>
  <si>
    <t>Doba fyzické realizace projektu</t>
  </si>
  <si>
    <t>Výstup</t>
  </si>
  <si>
    <r>
      <t>Měrná jednotka
(akce, osoba, ks, m</t>
    </r>
    <r>
      <rPr>
        <vertAlign val="superscript"/>
        <sz val="10"/>
        <color indexed="8"/>
        <rFont val="Arial"/>
        <family val="2"/>
        <charset val="238"/>
      </rPr>
      <t>2</t>
    </r>
    <r>
      <rPr>
        <sz val="10"/>
        <color indexed="8"/>
        <rFont val="Arial"/>
        <family val="2"/>
        <charset val="238"/>
      </rPr>
      <t>,…)</t>
    </r>
  </si>
  <si>
    <t>Minimální předpokládaná hodnota</t>
  </si>
  <si>
    <t>Typ žadatele:</t>
  </si>
  <si>
    <t>Obec nad 5000 ob.</t>
  </si>
  <si>
    <t>Organizace zřizované nebo zakládané obcí nad 5000 ob.</t>
  </si>
  <si>
    <t>V. PUBLICITA PROJEKTU, AKCE NEBO AKTIVITY</t>
  </si>
  <si>
    <t>VI. ČESTNÉ PROHLÁŠENÍ ŽADATELE O PODPORU V REŽIMU DE MINIMIS</t>
  </si>
  <si>
    <r>
      <rPr>
        <b/>
        <sz val="10"/>
        <rFont val="Arial"/>
        <family val="2"/>
        <charset val="238"/>
      </rPr>
      <t>Doklady dle zákona č. 183/2006 Sb.</t>
    </r>
    <r>
      <rPr>
        <sz val="10"/>
        <rFont val="Arial"/>
        <family val="2"/>
        <charset val="238"/>
      </rPr>
      <t xml:space="preserve"> o územním plánování a stavebním řádu</t>
    </r>
  </si>
  <si>
    <r>
      <rPr>
        <b/>
        <sz val="10"/>
        <rFont val="Arial"/>
        <family val="2"/>
        <charset val="238"/>
      </rPr>
      <t xml:space="preserve">Smlouva o zřízení běžného účtu </t>
    </r>
    <r>
      <rPr>
        <sz val="10"/>
        <rFont val="Arial"/>
        <family val="2"/>
        <charset val="238"/>
      </rPr>
      <t xml:space="preserve">u peněžního ústavu nebo </t>
    </r>
    <r>
      <rPr>
        <b/>
        <sz val="10"/>
        <rFont val="Arial"/>
        <family val="2"/>
        <charset val="238"/>
      </rPr>
      <t xml:space="preserve">písemné potvrzení </t>
    </r>
    <r>
      <rPr>
        <sz val="10"/>
        <rFont val="Arial"/>
        <family val="2"/>
        <charset val="238"/>
      </rPr>
      <t xml:space="preserve">peněžního ústavu o vedení běžného účtu žadatele, </t>
    </r>
    <r>
      <rPr>
        <b/>
        <sz val="10"/>
        <rFont val="Arial"/>
        <family val="2"/>
        <charset val="238"/>
      </rPr>
      <t>u příspěvkových organizací obcí také potvrzení o čísle běžného účtu zřizovatele</t>
    </r>
    <r>
      <rPr>
        <sz val="10"/>
        <rFont val="Arial"/>
        <family val="2"/>
        <charset val="238"/>
      </rPr>
      <t>, na který má být dotace zaslána
(</t>
    </r>
    <r>
      <rPr>
        <i/>
        <sz val="10"/>
        <rFont val="Arial"/>
        <family val="2"/>
        <charset val="238"/>
      </rPr>
      <t>prostá kopie</t>
    </r>
    <r>
      <rPr>
        <sz val="10"/>
        <rFont val="Arial"/>
        <family val="2"/>
        <charset val="238"/>
      </rPr>
      <t>)</t>
    </r>
  </si>
  <si>
    <r>
      <t>Výpis z katastru nemovitostí</t>
    </r>
    <r>
      <rPr>
        <sz val="10"/>
        <rFont val="Arial"/>
        <family val="2"/>
        <charset val="238"/>
      </rPr>
      <t xml:space="preserve"> o vlastnictví pozemků, na kterých je předmět díla realizován</t>
    </r>
  </si>
  <si>
    <r>
      <rPr>
        <b/>
        <sz val="10"/>
        <color indexed="8"/>
        <rFont val="Arial"/>
        <family val="2"/>
        <charset val="238"/>
      </rPr>
      <t>výpis usnesení</t>
    </r>
    <r>
      <rPr>
        <sz val="10"/>
        <color indexed="8"/>
        <rFont val="Arial"/>
        <family val="2"/>
        <charset val="238"/>
      </rPr>
      <t xml:space="preserve"> Zastupitelstva obce </t>
    </r>
    <r>
      <rPr>
        <b/>
        <sz val="10"/>
        <color indexed="8"/>
        <rFont val="Arial"/>
        <family val="2"/>
        <charset val="238"/>
      </rPr>
      <t>o volbě starosty</t>
    </r>
    <r>
      <rPr>
        <sz val="10"/>
        <color indexed="8"/>
        <rFont val="Arial"/>
        <family val="2"/>
        <charset val="238"/>
      </rPr>
      <t xml:space="preserve">, který tuto funkci ke dni 
podání Žádosti vykonává </t>
    </r>
    <r>
      <rPr>
        <i/>
        <u/>
        <sz val="10"/>
        <color indexed="8"/>
        <rFont val="Arial"/>
        <family val="2"/>
        <charset val="238"/>
      </rPr>
      <t>(u obcí)</t>
    </r>
  </si>
  <si>
    <r>
      <rPr>
        <b/>
        <sz val="10"/>
        <color indexed="8"/>
        <rFont val="Arial"/>
        <family val="2"/>
        <charset val="238"/>
      </rPr>
      <t>zřizovací listinu</t>
    </r>
    <r>
      <rPr>
        <sz val="10"/>
        <color indexed="8"/>
        <rFont val="Arial"/>
        <family val="2"/>
        <charset val="238"/>
      </rPr>
      <t xml:space="preserve"> </t>
    </r>
    <r>
      <rPr>
        <i/>
        <u/>
        <sz val="10"/>
        <color indexed="8"/>
        <rFont val="Arial"/>
        <family val="2"/>
        <charset val="238"/>
      </rPr>
      <t>(u příspěvkových organizací zřizovaných územními samospráv. celky, )</t>
    </r>
    <r>
      <rPr>
        <sz val="10"/>
        <color indexed="8"/>
        <rFont val="Arial"/>
        <family val="2"/>
        <charset val="238"/>
      </rPr>
      <t xml:space="preserve"> </t>
    </r>
  </si>
  <si>
    <t>Zablokovat max výši dotace z programu!!!!!</t>
  </si>
  <si>
    <t>občanská vybavenost</t>
  </si>
  <si>
    <t>dopravní infrastruktura</t>
  </si>
  <si>
    <t>veřejné prostranství</t>
  </si>
  <si>
    <t>infrastruktura pro vzdělávání a volnočasové aktivity</t>
  </si>
  <si>
    <t>infrastruktura pro zdravotnictví</t>
  </si>
  <si>
    <t>rozvoj infrastruktury pro bydlení</t>
  </si>
  <si>
    <t>propojení vysocepropustnou optickou sítí, výstavba sítí MAN a LAN</t>
  </si>
  <si>
    <t>1.1.	MINIMÁLNÍ A MAXIMÁLNÍ VÝŠE DOTACE:
&lt;minimální a maximální výše dotace z rozpočtu Zlínského kraje na 1 projekt musí být stanovena vždy!&gt;
Max. výše dotace činí 934,14 Kč/obyvatele (počet obyvatel dle Vyhlášky MF ČR o procentním podílu jednotlivých obcí na částech celostátního hrubého výnosu DPH a daní z příjmu, účinnost k 1.9. 2023)
Minimální výše dotace činí na 1 projekt: 1.000.000 Kč. 
Maximální výše dotace na 1 projekt nebo v součtu na oba projekty jednotlivých obcí nad 5 000 obyvatel činí:
Město Hulín 		6.094.329,00 Kč (6.524 obyvatel)
Město Kunovice 	5.266.681,00 Kč (5.638 obyvatel)
Město Staré Město	6.192.414,00 Kč (6.629 obyvatel)
Město Zubří		5.167.662,00 Kč (5.532 obyvatel)
Město Brumov-Bylnice	5.110.680,00 Kč (5.471 obyvatel)
Město Napajedla	6.698.718,00 Kč (7.171 obyvatel)
Město Slavičín		5.827.165,00 Kč (6.238 obyvatel)</t>
  </si>
  <si>
    <t>RP26-24 Program na podporu rozvoje obcí nad 5000 obyvatel</t>
  </si>
  <si>
    <r>
      <rPr>
        <b/>
        <sz val="10"/>
        <rFont val="Arial"/>
        <family val="2"/>
        <charset val="238"/>
      </rPr>
      <t xml:space="preserve">Plná moc </t>
    </r>
    <r>
      <rPr>
        <i/>
        <sz val="10"/>
        <rFont val="Arial"/>
        <family val="2"/>
        <charset val="238"/>
      </rPr>
      <t>(pouze v případě zastoupení na základě plné moci)</t>
    </r>
    <r>
      <rPr>
        <sz val="10"/>
        <rFont val="Arial"/>
        <family val="2"/>
        <charset val="238"/>
      </rPr>
      <t xml:space="preserve"> </t>
    </r>
    <r>
      <rPr>
        <i/>
        <u/>
        <sz val="10"/>
        <rFont val="Arial"/>
        <family val="2"/>
        <charset val="238"/>
      </rPr>
      <t>(</t>
    </r>
    <r>
      <rPr>
        <b/>
        <i/>
        <u/>
        <sz val="10"/>
        <rFont val="Arial"/>
        <family val="2"/>
        <charset val="238"/>
      </rPr>
      <t>origiál či ověřená kopie</t>
    </r>
    <r>
      <rPr>
        <i/>
        <u/>
        <sz val="10"/>
        <rFont val="Arial"/>
        <family val="2"/>
        <charset val="238"/>
      </rPr>
      <t>)</t>
    </r>
  </si>
  <si>
    <r>
      <t xml:space="preserve">Výpis usnesení - </t>
    </r>
    <r>
      <rPr>
        <sz val="10"/>
        <rFont val="Arial"/>
        <family val="2"/>
        <charset val="238"/>
      </rPr>
      <t>schválení předložení žádosti v programu</t>
    </r>
  </si>
  <si>
    <r>
      <t xml:space="preserve">Fotodokumentace před započetím díla
</t>
    </r>
    <r>
      <rPr>
        <sz val="10"/>
        <rFont val="Arial"/>
        <family val="2"/>
        <charset val="238"/>
      </rPr>
      <t xml:space="preserve">Pokud byla akce započata před předložením Žádosti o poskytnutí dotace, tj. nejdříve od 1.1.2023 – </t>
    </r>
    <r>
      <rPr>
        <b/>
        <sz val="10"/>
        <rFont val="Arial"/>
        <family val="2"/>
        <charset val="238"/>
      </rPr>
      <t>fotodokumentace současného stavbu</t>
    </r>
    <r>
      <rPr>
        <sz val="10"/>
        <rFont val="Arial"/>
        <family val="2"/>
        <charset val="238"/>
      </rPr>
      <t xml:space="preserve"> (min. 3 fotografie)</t>
    </r>
  </si>
  <si>
    <r>
      <t>Výpis z usnesení</t>
    </r>
    <r>
      <rPr>
        <sz val="10"/>
        <rFont val="Arial"/>
        <family val="2"/>
        <charset val="238"/>
      </rPr>
      <t xml:space="preserve"> orgánu obce </t>
    </r>
    <r>
      <rPr>
        <b/>
        <sz val="10"/>
        <rFont val="Arial"/>
        <family val="2"/>
        <charset val="238"/>
      </rPr>
      <t xml:space="preserve">týkající se vybraného dodavatele nebo uzavření Smlouvy o dílo </t>
    </r>
    <r>
      <rPr>
        <sz val="10"/>
        <rFont val="Arial"/>
        <family val="2"/>
        <charset val="238"/>
      </rPr>
      <t>s uvedením vybraného dodavatele</t>
    </r>
  </si>
  <si>
    <r>
      <rPr>
        <b/>
        <sz val="10"/>
        <rFont val="Arial"/>
        <family val="2"/>
        <charset val="238"/>
      </rPr>
      <t>Smlouva o dílos vybraným dodavatelem</t>
    </r>
    <r>
      <rPr>
        <sz val="10"/>
        <rFont val="Arial"/>
        <family val="2"/>
        <charset val="238"/>
      </rPr>
      <t>, pokud je uzavřena (prostá kopie)</t>
    </r>
  </si>
  <si>
    <r>
      <t>Podrobný položkový rozpočet (</t>
    </r>
    <r>
      <rPr>
        <sz val="10"/>
        <rFont val="Arial"/>
        <family val="2"/>
        <charset val="238"/>
      </rPr>
      <t>v excelu)</t>
    </r>
  </si>
  <si>
    <r>
      <t xml:space="preserve">Adresa místa 1 fyzické realizace:
</t>
    </r>
    <r>
      <rPr>
        <sz val="9"/>
        <rFont val="Arial"/>
        <family val="2"/>
        <charset val="238"/>
      </rPr>
      <t>(ulice, č.p., PSČ, obec)</t>
    </r>
  </si>
  <si>
    <r>
      <t xml:space="preserve">Adresa místa 2 fyzické realizace:
</t>
    </r>
    <r>
      <rPr>
        <sz val="9"/>
        <rFont val="Arial"/>
        <family val="2"/>
        <charset val="238"/>
      </rPr>
      <t>(ulice, č.p., PSČ, obec)</t>
    </r>
  </si>
  <si>
    <t>Adresa místa 3 fyzické realizace:
(ulice, č.p., PSČ, obec)</t>
  </si>
  <si>
    <t xml:space="preserve">m) že ve smyslu článku 5 nařízení Rady EU č. 833/2014 ze dne 31. července 2014 o omezujících opatřeních vzhledem k činnostem Ruska destabilizujícím situaci na Ukrajině, ve znění jeho novelizací, není právnickou osobou, subjektem nebo orgánem usazeným v Rusku, které je z více než 50 % ve veřejném vlastnictví či pod veřejnou kontrolou. </t>
  </si>
  <si>
    <t>Město Hulín</t>
  </si>
  <si>
    <t>Město Kunovice</t>
  </si>
  <si>
    <t>Město Staré Město</t>
  </si>
  <si>
    <t>Město Zubří</t>
  </si>
  <si>
    <t>Město Brumov-Bylnice</t>
  </si>
  <si>
    <t>Město Napajedla</t>
  </si>
  <si>
    <t>Město Slavičín</t>
  </si>
  <si>
    <t>Osvobození 25, 763 21 Slavičín</t>
  </si>
  <si>
    <t>Masarykovo náměstí 89, 763 61 Napajedla</t>
  </si>
  <si>
    <t>H. Synkové 942, 763 31 Brumov-Bylnice</t>
  </si>
  <si>
    <t>U Domoviny 234, 756 54 Zubří</t>
  </si>
  <si>
    <t>náměstí Hrdinů 100, 68603 Staré Město</t>
  </si>
  <si>
    <t>náměstí Svobody 361, 686 04 Kunovice</t>
  </si>
  <si>
    <t>nám.Míru 162, 768 24 Hulín</t>
  </si>
  <si>
    <t>(v celých korunách)</t>
  </si>
  <si>
    <t>Sídlo zřizovatele:</t>
  </si>
  <si>
    <t xml:space="preserve">V případě vyhovění Žádosti je příjemce podpory povinen zajistit publicitu Zlínského kraje jako poskytovatele podpory.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</si>
</sst>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č_-;\-* #,##0.00\ _K_č_-;_-* &quot;-&quot;??\ _K_č_-;_-@_-"/>
    <numFmt numFmtId="165" formatCode="#,##0\ &quot;Kč&quot;"/>
    <numFmt numFmtId="166" formatCode="#,##0.00\ &quot;Kč&quot;"/>
    <numFmt numFmtId="167" formatCode="[&lt;=99999]###\ ##;##\ ##\ ##"/>
    <numFmt numFmtId="168" formatCode="00000000"/>
  </numFmts>
  <fonts count="125" x14ac:knownFonts="1">
    <font>
      <sz val="11"/>
      <color theme="1"/>
      <name val="Calibri"/>
      <family val="2"/>
      <scheme val="minor"/>
    </font>
    <font>
      <sz val="10"/>
      <color indexed="8"/>
      <name val="Arial"/>
      <family val="2"/>
      <charset val="238"/>
    </font>
    <font>
      <sz val="11"/>
      <name val="Arial"/>
      <family val="2"/>
      <charset val="238"/>
    </font>
    <font>
      <sz val="10"/>
      <name val="Arial"/>
      <family val="2"/>
      <charset val="238"/>
    </font>
    <font>
      <i/>
      <sz val="8"/>
      <name val="Arial"/>
      <family val="2"/>
      <charset val="238"/>
    </font>
    <font>
      <i/>
      <sz val="9"/>
      <name val="Arial"/>
      <family val="2"/>
      <charset val="238"/>
    </font>
    <font>
      <b/>
      <sz val="12"/>
      <name val="Arial"/>
      <family val="2"/>
      <charset val="238"/>
    </font>
    <font>
      <b/>
      <sz val="11"/>
      <name val="Arial"/>
      <family val="2"/>
      <charset val="238"/>
    </font>
    <font>
      <b/>
      <sz val="10"/>
      <name val="Arial"/>
      <family val="2"/>
      <charset val="238"/>
    </font>
    <font>
      <sz val="8"/>
      <name val="Arial"/>
      <family val="2"/>
      <charset val="238"/>
    </font>
    <font>
      <sz val="9"/>
      <name val="Arial"/>
      <family val="2"/>
      <charset val="238"/>
    </font>
    <font>
      <vertAlign val="superscript"/>
      <sz val="8"/>
      <name val="Arial"/>
      <family val="2"/>
      <charset val="238"/>
    </font>
    <font>
      <u/>
      <sz val="11"/>
      <name val="Arial"/>
      <family val="2"/>
      <charset val="238"/>
    </font>
    <font>
      <vertAlign val="superscript"/>
      <sz val="10"/>
      <name val="Arial"/>
      <family val="2"/>
      <charset val="238"/>
    </font>
    <font>
      <sz val="8.5"/>
      <name val="Arial"/>
      <family val="2"/>
      <charset val="238"/>
    </font>
    <font>
      <b/>
      <sz val="9"/>
      <name val="Arial"/>
      <family val="2"/>
      <charset val="238"/>
    </font>
    <font>
      <b/>
      <u/>
      <sz val="21"/>
      <name val="Arial"/>
      <family val="2"/>
      <charset val="238"/>
    </font>
    <font>
      <sz val="21"/>
      <name val="Arial"/>
      <family val="2"/>
      <charset val="238"/>
    </font>
    <font>
      <b/>
      <sz val="8"/>
      <name val="Arial"/>
      <family val="2"/>
      <charset val="238"/>
    </font>
    <font>
      <strike/>
      <sz val="9"/>
      <name val="Arial"/>
      <family val="2"/>
      <charset val="238"/>
    </font>
    <font>
      <i/>
      <sz val="10"/>
      <name val="Arial"/>
      <family val="2"/>
      <charset val="238"/>
    </font>
    <font>
      <i/>
      <u/>
      <sz val="10"/>
      <name val="Arial"/>
      <family val="2"/>
      <charset val="238"/>
    </font>
    <font>
      <i/>
      <u/>
      <sz val="10"/>
      <color indexed="8"/>
      <name val="Arial"/>
      <family val="2"/>
      <charset val="238"/>
    </font>
    <font>
      <i/>
      <sz val="10"/>
      <color indexed="63"/>
      <name val="Arial"/>
      <family val="2"/>
      <charset val="238"/>
    </font>
    <font>
      <sz val="9"/>
      <color indexed="8"/>
      <name val="Arial"/>
      <family val="2"/>
      <charset val="238"/>
    </font>
    <font>
      <b/>
      <sz val="9"/>
      <color indexed="8"/>
      <name val="Arial"/>
      <family val="2"/>
      <charset val="238"/>
    </font>
    <font>
      <b/>
      <strike/>
      <sz val="9"/>
      <color indexed="8"/>
      <name val="Arial"/>
      <family val="2"/>
      <charset val="238"/>
    </font>
    <font>
      <b/>
      <strike/>
      <u/>
      <sz val="9"/>
      <color indexed="10"/>
      <name val="Arial Black"/>
      <family val="2"/>
      <charset val="238"/>
    </font>
    <font>
      <i/>
      <strike/>
      <sz val="8.5"/>
      <name val="Arial"/>
      <family val="2"/>
      <charset val="238"/>
    </font>
    <font>
      <b/>
      <i/>
      <strike/>
      <sz val="8.5"/>
      <name val="Arial"/>
      <family val="2"/>
      <charset val="238"/>
    </font>
    <font>
      <sz val="9.5"/>
      <name val="Arial"/>
      <family val="2"/>
      <charset val="238"/>
    </font>
    <font>
      <sz val="8"/>
      <name val="Calibri"/>
      <family val="2"/>
    </font>
    <font>
      <b/>
      <u/>
      <sz val="9"/>
      <name val="Arial"/>
      <family val="2"/>
      <charset val="238"/>
    </font>
    <font>
      <vertAlign val="superscript"/>
      <sz val="9"/>
      <name val="Arial"/>
      <family val="2"/>
      <charset val="238"/>
    </font>
    <font>
      <b/>
      <vertAlign val="superscript"/>
      <sz val="9"/>
      <color indexed="8"/>
      <name val="Arial"/>
      <family val="2"/>
      <charset val="238"/>
    </font>
    <font>
      <sz val="2"/>
      <color indexed="8"/>
      <name val="Arial"/>
      <family val="2"/>
      <charset val="238"/>
    </font>
    <font>
      <strike/>
      <sz val="9"/>
      <color indexed="8"/>
      <name val="Arial"/>
      <family val="2"/>
      <charset val="238"/>
    </font>
    <font>
      <b/>
      <strike/>
      <u/>
      <sz val="9"/>
      <color indexed="8"/>
      <name val="Arial"/>
      <family val="2"/>
      <charset val="238"/>
    </font>
    <font>
      <strike/>
      <u/>
      <sz val="9"/>
      <color indexed="8"/>
      <name val="Arial"/>
      <family val="2"/>
      <charset val="238"/>
    </font>
    <font>
      <strike/>
      <vertAlign val="superscript"/>
      <sz val="9"/>
      <color indexed="8"/>
      <name val="Arial"/>
      <family val="2"/>
      <charset val="238"/>
    </font>
    <font>
      <i/>
      <sz val="9"/>
      <color indexed="8"/>
      <name val="Arial"/>
      <family val="2"/>
      <charset val="238"/>
    </font>
    <font>
      <i/>
      <sz val="8"/>
      <color indexed="8"/>
      <name val="Arial Narrow"/>
      <family val="2"/>
      <charset val="238"/>
    </font>
    <font>
      <i/>
      <sz val="9.5"/>
      <name val="Arial"/>
      <family val="2"/>
      <charset val="238"/>
    </font>
    <font>
      <i/>
      <sz val="11"/>
      <name val="Arial"/>
      <family val="2"/>
      <charset val="238"/>
    </font>
    <font>
      <b/>
      <i/>
      <sz val="11"/>
      <name val="Arial"/>
      <family val="2"/>
      <charset val="238"/>
    </font>
    <font>
      <b/>
      <sz val="10"/>
      <color indexed="8"/>
      <name val="Arial"/>
      <family val="2"/>
      <charset val="238"/>
    </font>
    <font>
      <vertAlign val="superscript"/>
      <sz val="10"/>
      <color indexed="8"/>
      <name val="Arial"/>
      <family val="2"/>
      <charset val="238"/>
    </font>
    <font>
      <sz val="11"/>
      <color theme="1"/>
      <name val="Calibri"/>
      <family val="2"/>
      <scheme val="minor"/>
    </font>
    <font>
      <sz val="11"/>
      <color theme="1"/>
      <name val="Calibri"/>
      <family val="2"/>
      <charset val="238"/>
      <scheme val="minor"/>
    </font>
    <font>
      <b/>
      <sz val="11"/>
      <color theme="1"/>
      <name val="Calibri"/>
      <family val="2"/>
      <charset val="238"/>
      <scheme val="minor"/>
    </font>
    <font>
      <u/>
      <sz val="11"/>
      <color theme="10"/>
      <name val="Calibri"/>
      <family val="2"/>
      <scheme val="minor"/>
    </font>
    <font>
      <sz val="11"/>
      <color theme="1"/>
      <name val="Arial"/>
      <family val="2"/>
      <charset val="238"/>
    </font>
    <font>
      <b/>
      <sz val="12"/>
      <color theme="1"/>
      <name val="Arial"/>
      <family val="2"/>
      <charset val="238"/>
    </font>
    <font>
      <sz val="11"/>
      <color rgb="FFD9D9DF"/>
      <name val="Arial"/>
      <family val="2"/>
      <charset val="238"/>
    </font>
    <font>
      <b/>
      <u/>
      <sz val="18"/>
      <color rgb="FF00008B"/>
      <name val="Arial"/>
      <family val="2"/>
      <charset val="238"/>
    </font>
    <font>
      <b/>
      <sz val="10"/>
      <color theme="1"/>
      <name val="Arial"/>
      <family val="2"/>
      <charset val="238"/>
    </font>
    <font>
      <b/>
      <u/>
      <sz val="12"/>
      <color rgb="FF00008B"/>
      <name val="Arial"/>
      <family val="2"/>
      <charset val="238"/>
    </font>
    <font>
      <sz val="8"/>
      <color rgb="FF0070C0"/>
      <name val="Arial"/>
      <family val="2"/>
      <charset val="238"/>
    </font>
    <font>
      <sz val="9"/>
      <color theme="1"/>
      <name val="Arial"/>
      <family val="2"/>
      <charset val="238"/>
    </font>
    <font>
      <sz val="11"/>
      <color rgb="FFFF0000"/>
      <name val="Arial"/>
      <family val="2"/>
      <charset val="238"/>
    </font>
    <font>
      <sz val="12"/>
      <color theme="1"/>
      <name val="Arial"/>
      <family val="2"/>
      <charset val="238"/>
    </font>
    <font>
      <sz val="11"/>
      <color rgb="FFFFFF99"/>
      <name val="Arial"/>
      <family val="2"/>
      <charset val="238"/>
    </font>
    <font>
      <b/>
      <u/>
      <sz val="14"/>
      <color theme="1"/>
      <name val="Arial"/>
      <family val="2"/>
      <charset val="238"/>
    </font>
    <font>
      <sz val="11"/>
      <color theme="0" tint="-0.499984740745262"/>
      <name val="Arial"/>
      <family val="2"/>
      <charset val="238"/>
    </font>
    <font>
      <sz val="11"/>
      <color theme="0" tint="-0.499984740745262"/>
      <name val="Wingdings 3"/>
      <family val="1"/>
      <charset val="2"/>
    </font>
    <font>
      <sz val="10"/>
      <color theme="1"/>
      <name val="Arial"/>
      <family val="2"/>
      <charset val="238"/>
    </font>
    <font>
      <sz val="8.5"/>
      <color rgb="FFFF0000"/>
      <name val="Arial"/>
      <family val="2"/>
      <charset val="238"/>
    </font>
    <font>
      <i/>
      <sz val="8"/>
      <color rgb="FFFF0000"/>
      <name val="Arial"/>
      <family val="2"/>
      <charset val="238"/>
    </font>
    <font>
      <i/>
      <sz val="8"/>
      <color rgb="FFFF0000"/>
      <name val="Calibri"/>
      <family val="2"/>
      <scheme val="minor"/>
    </font>
    <font>
      <sz val="10"/>
      <color rgb="FFFFFFCC"/>
      <name val="Arial"/>
      <family val="2"/>
      <charset val="238"/>
    </font>
    <font>
      <sz val="14"/>
      <color theme="1"/>
      <name val="Arial"/>
      <family val="2"/>
      <charset val="238"/>
    </font>
    <font>
      <i/>
      <sz val="12"/>
      <color rgb="FFFF0000"/>
      <name val="Arial"/>
      <family val="2"/>
      <charset val="238"/>
    </font>
    <font>
      <strike/>
      <sz val="11"/>
      <color theme="1"/>
      <name val="Arial"/>
      <family val="2"/>
      <charset val="238"/>
    </font>
    <font>
      <strike/>
      <sz val="8"/>
      <color rgb="FF0070C0"/>
      <name val="Arial"/>
      <family val="2"/>
      <charset val="238"/>
    </font>
    <font>
      <strike/>
      <sz val="11"/>
      <color rgb="FFFF0000"/>
      <name val="Arial"/>
      <family val="2"/>
      <charset val="238"/>
    </font>
    <font>
      <strike/>
      <sz val="11"/>
      <color rgb="FFFFFF99"/>
      <name val="Arial"/>
      <family val="2"/>
      <charset val="238"/>
    </font>
    <font>
      <strike/>
      <sz val="11"/>
      <color rgb="FFD9D9DF"/>
      <name val="Arial"/>
      <family val="2"/>
      <charset val="238"/>
    </font>
    <font>
      <b/>
      <sz val="14"/>
      <color theme="1"/>
      <name val="Arial"/>
      <family val="2"/>
      <charset val="238"/>
    </font>
    <font>
      <sz val="13"/>
      <color theme="1"/>
      <name val="Arial"/>
      <family val="2"/>
      <charset val="238"/>
    </font>
    <font>
      <b/>
      <sz val="11"/>
      <color rgb="FFFF0000"/>
      <name val="Arial"/>
      <family val="2"/>
      <charset val="238"/>
    </font>
    <font>
      <sz val="9"/>
      <color theme="1"/>
      <name val="Calibri"/>
      <family val="2"/>
      <scheme val="minor"/>
    </font>
    <font>
      <sz val="11"/>
      <color rgb="FF008000"/>
      <name val="Arial"/>
      <family val="2"/>
      <charset val="238"/>
    </font>
    <font>
      <sz val="9"/>
      <color rgb="FF008000"/>
      <name val="Arial"/>
      <family val="2"/>
      <charset val="238"/>
    </font>
    <font>
      <sz val="9"/>
      <color rgb="FFFF0000"/>
      <name val="Arial"/>
      <family val="2"/>
      <charset val="238"/>
    </font>
    <font>
      <sz val="9"/>
      <color rgb="FF00B0F0"/>
      <name val="Arial"/>
      <family val="2"/>
      <charset val="238"/>
    </font>
    <font>
      <sz val="9"/>
      <color rgb="FF7030A0"/>
      <name val="Arial"/>
      <family val="2"/>
      <charset val="238"/>
    </font>
    <font>
      <strike/>
      <sz val="9"/>
      <color theme="1"/>
      <name val="Arial"/>
      <family val="2"/>
      <charset val="238"/>
    </font>
    <font>
      <sz val="9"/>
      <color theme="1"/>
      <name val="Calibri"/>
      <family val="2"/>
      <charset val="238"/>
      <scheme val="minor"/>
    </font>
    <font>
      <b/>
      <sz val="9"/>
      <color theme="1"/>
      <name val="Arial"/>
      <family val="2"/>
      <charset val="238"/>
    </font>
    <font>
      <vertAlign val="superscript"/>
      <sz val="8"/>
      <color theme="1"/>
      <name val="Arial Narrow"/>
      <family val="2"/>
      <charset val="238"/>
    </font>
    <font>
      <sz val="9"/>
      <color theme="1"/>
      <name val="Calibri"/>
      <family val="2"/>
      <charset val="238"/>
    </font>
    <font>
      <sz val="11"/>
      <name val="Calibri"/>
      <family val="2"/>
      <scheme val="minor"/>
    </font>
    <font>
      <sz val="10"/>
      <color theme="1"/>
      <name val="Calibri"/>
      <family val="2"/>
      <scheme val="minor"/>
    </font>
    <font>
      <sz val="10"/>
      <name val="Calibri"/>
      <family val="2"/>
      <scheme val="minor"/>
    </font>
    <font>
      <b/>
      <sz val="10"/>
      <color theme="1"/>
      <name val="Calibri"/>
      <family val="2"/>
      <scheme val="minor"/>
    </font>
    <font>
      <sz val="21"/>
      <name val="Calibri"/>
      <family val="2"/>
      <scheme val="minor"/>
    </font>
    <font>
      <b/>
      <sz val="11"/>
      <name val="Calibri"/>
      <family val="2"/>
      <charset val="238"/>
      <scheme val="minor"/>
    </font>
    <font>
      <sz val="11"/>
      <name val="Calibri"/>
      <family val="2"/>
      <charset val="238"/>
      <scheme val="minor"/>
    </font>
    <font>
      <i/>
      <sz val="10"/>
      <color theme="1"/>
      <name val="Arial"/>
      <family val="2"/>
      <charset val="238"/>
    </font>
    <font>
      <i/>
      <sz val="10"/>
      <color theme="1"/>
      <name val="Calibri"/>
      <family val="2"/>
      <charset val="238"/>
      <scheme val="minor"/>
    </font>
    <font>
      <sz val="10"/>
      <color theme="1" tint="0.499984740745262"/>
      <name val="Arial"/>
      <family val="2"/>
      <charset val="238"/>
    </font>
    <font>
      <u/>
      <sz val="11"/>
      <color theme="1"/>
      <name val="Calibri"/>
      <family val="2"/>
      <scheme val="minor"/>
    </font>
    <font>
      <sz val="8"/>
      <color theme="1"/>
      <name val="Arial"/>
      <family val="2"/>
      <charset val="238"/>
    </font>
    <font>
      <i/>
      <sz val="9"/>
      <name val="Calibri"/>
      <family val="2"/>
      <scheme val="minor"/>
    </font>
    <font>
      <b/>
      <sz val="11"/>
      <color theme="1"/>
      <name val="Arial"/>
      <family val="2"/>
      <charset val="238"/>
    </font>
    <font>
      <sz val="12"/>
      <name val="Calibri"/>
      <family val="2"/>
      <scheme val="minor"/>
    </font>
    <font>
      <b/>
      <sz val="15"/>
      <color theme="1"/>
      <name val="Arial"/>
      <family val="2"/>
      <charset val="238"/>
    </font>
    <font>
      <sz val="15"/>
      <color theme="1"/>
      <name val="Calibri"/>
      <family val="2"/>
      <scheme val="minor"/>
    </font>
    <font>
      <i/>
      <sz val="9"/>
      <color rgb="FFFF0000"/>
      <name val="Arial"/>
      <family val="2"/>
      <charset val="238"/>
    </font>
    <font>
      <strike/>
      <sz val="9"/>
      <color theme="1"/>
      <name val="Calibri"/>
      <family val="2"/>
      <charset val="238"/>
      <scheme val="minor"/>
    </font>
    <font>
      <i/>
      <sz val="8"/>
      <color theme="1"/>
      <name val="Arial Narrow"/>
      <family val="2"/>
      <charset val="238"/>
    </font>
    <font>
      <b/>
      <strike/>
      <sz val="9"/>
      <color theme="1"/>
      <name val="Arial"/>
      <family val="2"/>
      <charset val="238"/>
    </font>
    <font>
      <b/>
      <strike/>
      <sz val="9"/>
      <color theme="1"/>
      <name val="Calibri"/>
      <family val="2"/>
      <scheme val="minor"/>
    </font>
    <font>
      <b/>
      <sz val="10"/>
      <color theme="0"/>
      <name val="Arial"/>
      <family val="2"/>
      <charset val="238"/>
    </font>
    <font>
      <i/>
      <strike/>
      <sz val="8.5"/>
      <color rgb="FFFF0000"/>
      <name val="Calibri"/>
      <family val="2"/>
      <scheme val="minor"/>
    </font>
    <font>
      <sz val="9"/>
      <name val="Calibri"/>
      <family val="2"/>
      <scheme val="minor"/>
    </font>
    <font>
      <b/>
      <sz val="11"/>
      <name val="Calibri"/>
      <family val="2"/>
      <scheme val="minor"/>
    </font>
    <font>
      <b/>
      <sz val="10"/>
      <color theme="1" tint="0.34998626667073579"/>
      <name val="Arial"/>
      <family val="2"/>
      <charset val="238"/>
    </font>
    <font>
      <b/>
      <sz val="11"/>
      <color theme="1" tint="0.34998626667073579"/>
      <name val="Arial"/>
      <family val="2"/>
      <charset val="238"/>
    </font>
    <font>
      <sz val="10"/>
      <color theme="0"/>
      <name val="Arial"/>
      <family val="2"/>
      <charset val="238"/>
    </font>
    <font>
      <sz val="11"/>
      <color theme="0"/>
      <name val="Calibri"/>
      <family val="2"/>
      <scheme val="minor"/>
    </font>
    <font>
      <sz val="9"/>
      <color theme="1"/>
      <name val="Wingdings 3"/>
      <family val="1"/>
      <charset val="2"/>
    </font>
    <font>
      <b/>
      <u/>
      <sz val="13.5"/>
      <color theme="1"/>
      <name val="Arial"/>
      <family val="2"/>
      <charset val="238"/>
    </font>
    <font>
      <u/>
      <sz val="13.5"/>
      <color theme="1"/>
      <name val="Calibri"/>
      <family val="2"/>
      <scheme val="minor"/>
    </font>
    <font>
      <b/>
      <i/>
      <u/>
      <sz val="10"/>
      <name val="Arial"/>
      <family val="2"/>
      <charset val="238"/>
    </font>
  </fonts>
  <fills count="1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bgColor indexed="64"/>
      </patternFill>
    </fill>
    <fill>
      <patternFill patternType="solid">
        <fgColor rgb="FFFF0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F0"/>
        <bgColor indexed="64"/>
      </patternFill>
    </fill>
    <fill>
      <patternFill patternType="solid">
        <fgColor theme="5" tint="0.79998168889431442"/>
        <bgColor indexed="64"/>
      </patternFill>
    </fill>
    <fill>
      <patternFill patternType="solid">
        <fgColor theme="6" tint="0.79998168889431442"/>
        <bgColor indexed="64"/>
      </patternFill>
    </fill>
  </fills>
  <borders count="67">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rgb="FF808080"/>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s>
  <cellStyleXfs count="3">
    <xf numFmtId="0" fontId="0" fillId="0" borderId="0"/>
    <xf numFmtId="164" fontId="47" fillId="0" borderId="0" applyFont="0" applyFill="0" applyBorder="0" applyAlignment="0" applyProtection="0"/>
    <xf numFmtId="0" fontId="50" fillId="0" borderId="0" applyNumberFormat="0" applyFill="0" applyBorder="0" applyAlignment="0" applyProtection="0"/>
  </cellStyleXfs>
  <cellXfs count="683">
    <xf numFmtId="0" fontId="0" fillId="0" borderId="0" xfId="0"/>
    <xf numFmtId="0" fontId="51" fillId="2" borderId="0" xfId="0" applyFont="1" applyFill="1"/>
    <xf numFmtId="16" fontId="52" fillId="3" borderId="0" xfId="0" applyNumberFormat="1" applyFont="1" applyFill="1"/>
    <xf numFmtId="0" fontId="53" fillId="2" borderId="0" xfId="0" applyFont="1" applyFill="1"/>
    <xf numFmtId="0" fontId="54" fillId="3" borderId="0" xfId="0" applyFont="1" applyFill="1" applyAlignment="1">
      <alignment horizontal="center"/>
    </xf>
    <xf numFmtId="0" fontId="51" fillId="3" borderId="0" xfId="0" applyFont="1" applyFill="1" applyAlignment="1">
      <alignment horizontal="center"/>
    </xf>
    <xf numFmtId="0" fontId="0" fillId="2" borderId="0" xfId="0" applyFill="1"/>
    <xf numFmtId="16" fontId="55" fillId="3" borderId="1" xfId="0" applyNumberFormat="1" applyFont="1" applyFill="1" applyBorder="1" applyAlignment="1">
      <alignment horizontal="center" vertical="center" wrapText="1"/>
    </xf>
    <xf numFmtId="16" fontId="55" fillId="3" borderId="2" xfId="0" applyNumberFormat="1" applyFont="1" applyFill="1" applyBorder="1" applyAlignment="1">
      <alignment horizontal="center" vertical="center" wrapText="1"/>
    </xf>
    <xf numFmtId="16" fontId="52" fillId="2" borderId="3" xfId="0" applyNumberFormat="1" applyFont="1" applyFill="1" applyBorder="1" applyAlignment="1">
      <alignment vertical="center" wrapText="1"/>
    </xf>
    <xf numFmtId="16" fontId="52" fillId="2" borderId="4" xfId="0" applyNumberFormat="1" applyFont="1" applyFill="1" applyBorder="1" applyAlignment="1">
      <alignment vertical="center" wrapText="1"/>
    </xf>
    <xf numFmtId="16" fontId="52" fillId="2" borderId="0" xfId="0" applyNumberFormat="1" applyFont="1" applyFill="1"/>
    <xf numFmtId="166" fontId="52" fillId="2" borderId="3" xfId="0" applyNumberFormat="1" applyFont="1" applyFill="1" applyBorder="1" applyAlignment="1">
      <alignment vertical="center" wrapText="1"/>
    </xf>
    <xf numFmtId="166" fontId="52" fillId="2" borderId="4" xfId="0" applyNumberFormat="1" applyFont="1" applyFill="1" applyBorder="1" applyAlignment="1">
      <alignment vertical="center" wrapText="1"/>
    </xf>
    <xf numFmtId="166" fontId="52" fillId="3" borderId="5" xfId="0" applyNumberFormat="1" applyFont="1" applyFill="1" applyBorder="1" applyAlignment="1">
      <alignment horizontal="center" vertical="center" wrapText="1"/>
    </xf>
    <xf numFmtId="0" fontId="56" fillId="3" borderId="0" xfId="0" applyFont="1" applyFill="1" applyAlignment="1">
      <alignment horizontal="left"/>
    </xf>
    <xf numFmtId="0" fontId="56" fillId="3" borderId="6" xfId="0" applyFont="1" applyFill="1" applyBorder="1" applyAlignment="1">
      <alignment horizontal="left" vertical="center"/>
    </xf>
    <xf numFmtId="0" fontId="56" fillId="3" borderId="7" xfId="0" applyFont="1" applyFill="1" applyBorder="1" applyAlignment="1">
      <alignment horizontal="left" vertical="center"/>
    </xf>
    <xf numFmtId="0" fontId="57" fillId="4" borderId="0" xfId="0" applyFont="1" applyFill="1" applyAlignment="1">
      <alignment vertical="center" wrapText="1"/>
    </xf>
    <xf numFmtId="16" fontId="52" fillId="2" borderId="8" xfId="0" applyNumberFormat="1" applyFont="1" applyFill="1" applyBorder="1" applyAlignment="1">
      <alignment horizontal="left" vertical="center" wrapText="1"/>
    </xf>
    <xf numFmtId="16" fontId="52" fillId="2" borderId="9" xfId="0" applyNumberFormat="1" applyFont="1" applyFill="1" applyBorder="1" applyAlignment="1">
      <alignment horizontal="left" vertical="center" wrapText="1"/>
    </xf>
    <xf numFmtId="166" fontId="52" fillId="3" borderId="10" xfId="0" applyNumberFormat="1" applyFont="1" applyFill="1" applyBorder="1" applyAlignment="1">
      <alignment horizontal="center" vertical="center" wrapText="1"/>
    </xf>
    <xf numFmtId="166" fontId="52" fillId="2" borderId="11" xfId="0" applyNumberFormat="1" applyFont="1" applyFill="1" applyBorder="1" applyAlignment="1">
      <alignment vertical="center" wrapText="1"/>
    </xf>
    <xf numFmtId="166" fontId="52" fillId="2" borderId="12" xfId="0" applyNumberFormat="1" applyFont="1" applyFill="1" applyBorder="1" applyAlignment="1">
      <alignment vertical="center" wrapText="1"/>
    </xf>
    <xf numFmtId="166" fontId="56" fillId="3" borderId="5" xfId="0" applyNumberFormat="1" applyFont="1" applyFill="1" applyBorder="1" applyAlignment="1">
      <alignment horizontal="center" vertical="center" wrapText="1"/>
    </xf>
    <xf numFmtId="166" fontId="55" fillId="3" borderId="13" xfId="0" applyNumberFormat="1" applyFont="1" applyFill="1" applyBorder="1" applyAlignment="1">
      <alignment vertical="center" wrapText="1"/>
    </xf>
    <xf numFmtId="166" fontId="55" fillId="3" borderId="14" xfId="0" applyNumberFormat="1" applyFont="1" applyFill="1" applyBorder="1" applyAlignment="1">
      <alignment vertical="center" wrapText="1"/>
    </xf>
    <xf numFmtId="0" fontId="2" fillId="2" borderId="0" xfId="0" applyFont="1" applyFill="1"/>
    <xf numFmtId="0" fontId="58" fillId="2" borderId="0" xfId="0" applyFont="1" applyFill="1"/>
    <xf numFmtId="0" fontId="51" fillId="2" borderId="0" xfId="0" applyFont="1" applyFill="1" applyAlignment="1">
      <alignment wrapText="1"/>
    </xf>
    <xf numFmtId="0" fontId="59" fillId="2" borderId="0" xfId="0" applyFont="1" applyFill="1"/>
    <xf numFmtId="0" fontId="60" fillId="5" borderId="0" xfId="0" applyFont="1" applyFill="1"/>
    <xf numFmtId="16" fontId="52" fillId="5" borderId="0" xfId="0" applyNumberFormat="1" applyFont="1" applyFill="1"/>
    <xf numFmtId="0" fontId="51" fillId="5" borderId="0" xfId="0" applyFont="1" applyFill="1"/>
    <xf numFmtId="16" fontId="52" fillId="5" borderId="0" xfId="0" applyNumberFormat="1" applyFont="1" applyFill="1" applyAlignment="1">
      <alignment vertical="center"/>
    </xf>
    <xf numFmtId="0" fontId="60" fillId="5" borderId="0" xfId="0" applyFont="1" applyFill="1" applyAlignment="1">
      <alignment vertical="center"/>
    </xf>
    <xf numFmtId="0" fontId="61" fillId="5" borderId="0" xfId="0" applyFont="1" applyFill="1"/>
    <xf numFmtId="0" fontId="62" fillId="2" borderId="0" xfId="0" applyFont="1" applyFill="1" applyAlignment="1">
      <alignment vertical="center"/>
    </xf>
    <xf numFmtId="16" fontId="6" fillId="2" borderId="0" xfId="0" applyNumberFormat="1" applyFont="1" applyFill="1"/>
    <xf numFmtId="0" fontId="60" fillId="2" borderId="0" xfId="0" applyFont="1" applyFill="1"/>
    <xf numFmtId="16" fontId="52" fillId="2" borderId="0" xfId="0" applyNumberFormat="1" applyFont="1" applyFill="1" applyAlignment="1">
      <alignment vertical="center"/>
    </xf>
    <xf numFmtId="0" fontId="60" fillId="2" borderId="0" xfId="0" applyFont="1" applyFill="1" applyAlignment="1">
      <alignment vertical="center"/>
    </xf>
    <xf numFmtId="0" fontId="63" fillId="2" borderId="0" xfId="0" applyFont="1" applyFill="1"/>
    <xf numFmtId="0" fontId="0" fillId="0" borderId="0" xfId="0" applyAlignment="1">
      <alignment vertical="center"/>
    </xf>
    <xf numFmtId="0" fontId="64" fillId="2" borderId="0" xfId="0" applyFont="1" applyFill="1"/>
    <xf numFmtId="0" fontId="57" fillId="2" borderId="0" xfId="0" applyFont="1" applyFill="1" applyAlignment="1">
      <alignment vertical="center" wrapText="1"/>
    </xf>
    <xf numFmtId="0" fontId="51" fillId="2" borderId="15" xfId="0" applyFont="1" applyFill="1" applyBorder="1"/>
    <xf numFmtId="0" fontId="55" fillId="2" borderId="6" xfId="0" applyFont="1" applyFill="1" applyBorder="1" applyAlignment="1">
      <alignment vertical="center"/>
    </xf>
    <xf numFmtId="0" fontId="65" fillId="2" borderId="7" xfId="0" applyFont="1" applyFill="1" applyBorder="1" applyAlignment="1">
      <alignment vertical="center"/>
    </xf>
    <xf numFmtId="0" fontId="2" fillId="2" borderId="15" xfId="0" applyFont="1" applyFill="1" applyBorder="1"/>
    <xf numFmtId="0" fontId="2" fillId="2" borderId="16" xfId="0" applyFont="1" applyFill="1" applyBorder="1"/>
    <xf numFmtId="0" fontId="1" fillId="2" borderId="17" xfId="0" applyFont="1" applyFill="1" applyBorder="1" applyAlignment="1">
      <alignment vertical="center"/>
    </xf>
    <xf numFmtId="0" fontId="8" fillId="2" borderId="18" xfId="0" applyFont="1" applyFill="1" applyBorder="1" applyAlignment="1">
      <alignment vertical="center"/>
    </xf>
    <xf numFmtId="0" fontId="3" fillId="2" borderId="18" xfId="0" applyFont="1" applyFill="1" applyBorder="1" applyAlignment="1">
      <alignment vertical="center"/>
    </xf>
    <xf numFmtId="49" fontId="3" fillId="2" borderId="18" xfId="0" applyNumberFormat="1" applyFont="1" applyFill="1" applyBorder="1" applyAlignment="1">
      <alignment vertical="center"/>
    </xf>
    <xf numFmtId="49" fontId="3" fillId="2" borderId="19" xfId="0" applyNumberFormat="1" applyFont="1" applyFill="1" applyBorder="1" applyAlignment="1">
      <alignment vertical="center"/>
    </xf>
    <xf numFmtId="0" fontId="3" fillId="2" borderId="20" xfId="0" applyFont="1" applyFill="1" applyBorder="1" applyAlignment="1">
      <alignment vertical="center"/>
    </xf>
    <xf numFmtId="0" fontId="3" fillId="2" borderId="17" xfId="0" applyFont="1" applyFill="1" applyBorder="1" applyAlignment="1">
      <alignment vertical="center"/>
    </xf>
    <xf numFmtId="0" fontId="65" fillId="2" borderId="18" xfId="0" applyFont="1" applyFill="1" applyBorder="1" applyAlignment="1">
      <alignment vertical="center"/>
    </xf>
    <xf numFmtId="0" fontId="65" fillId="2" borderId="19" xfId="0" applyFont="1" applyFill="1" applyBorder="1" applyAlignment="1">
      <alignment vertical="center"/>
    </xf>
    <xf numFmtId="0" fontId="3" fillId="2" borderId="21" xfId="0" applyFont="1" applyFill="1" applyBorder="1" applyAlignment="1">
      <alignment vertical="center"/>
    </xf>
    <xf numFmtId="0" fontId="51" fillId="2" borderId="20" xfId="0" applyFont="1" applyFill="1" applyBorder="1" applyAlignment="1">
      <alignment vertical="top"/>
    </xf>
    <xf numFmtId="0" fontId="51" fillId="2" borderId="0" xfId="0" applyFont="1" applyFill="1" applyAlignment="1">
      <alignment vertical="center"/>
    </xf>
    <xf numFmtId="0" fontId="10" fillId="2" borderId="0" xfId="0" applyFont="1" applyFill="1"/>
    <xf numFmtId="0" fontId="10" fillId="2" borderId="0" xfId="0" applyFont="1" applyFill="1" applyAlignment="1">
      <alignment horizontal="left" vertical="center"/>
    </xf>
    <xf numFmtId="0" fontId="51" fillId="2" borderId="22" xfId="0" applyFont="1" applyFill="1" applyBorder="1" applyAlignment="1">
      <alignment vertical="center"/>
    </xf>
    <xf numFmtId="0" fontId="14" fillId="2" borderId="20" xfId="0" applyFont="1" applyFill="1" applyBorder="1" applyAlignment="1">
      <alignment horizontal="justify" vertical="top" wrapText="1"/>
    </xf>
    <xf numFmtId="0" fontId="66" fillId="2" borderId="23" xfId="0" applyFont="1" applyFill="1" applyBorder="1" applyAlignment="1">
      <alignment horizontal="justify" vertical="top" wrapText="1"/>
    </xf>
    <xf numFmtId="0" fontId="66" fillId="2" borderId="24" xfId="0" applyFont="1" applyFill="1" applyBorder="1" applyAlignment="1">
      <alignment horizontal="justify" vertical="top" wrapText="1"/>
    </xf>
    <xf numFmtId="0" fontId="66" fillId="2" borderId="25" xfId="0" applyFont="1" applyFill="1" applyBorder="1" applyAlignment="1">
      <alignment horizontal="justify" vertical="top" wrapText="1"/>
    </xf>
    <xf numFmtId="0" fontId="66" fillId="2" borderId="22" xfId="0" applyFont="1" applyFill="1" applyBorder="1" applyAlignment="1">
      <alignment horizontal="justify" vertical="top" wrapText="1"/>
    </xf>
    <xf numFmtId="0" fontId="67" fillId="2" borderId="0" xfId="0" applyFont="1" applyFill="1" applyAlignment="1">
      <alignment wrapText="1"/>
    </xf>
    <xf numFmtId="0" fontId="68" fillId="2" borderId="0" xfId="0" applyFont="1" applyFill="1" applyAlignment="1">
      <alignment wrapText="1"/>
    </xf>
    <xf numFmtId="0" fontId="61" fillId="2" borderId="0" xfId="0" applyFont="1" applyFill="1"/>
    <xf numFmtId="0" fontId="69" fillId="2" borderId="20" xfId="0" applyFont="1" applyFill="1" applyBorder="1" applyAlignment="1">
      <alignment horizontal="left" vertical="center" wrapText="1" indent="1"/>
    </xf>
    <xf numFmtId="0" fontId="69" fillId="2" borderId="22" xfId="0" applyFont="1" applyFill="1" applyBorder="1" applyAlignment="1">
      <alignment horizontal="left" vertical="center" wrapText="1" indent="1"/>
    </xf>
    <xf numFmtId="0" fontId="65" fillId="2" borderId="21" xfId="0" applyFont="1" applyFill="1" applyBorder="1" applyAlignment="1">
      <alignment vertical="center" wrapText="1"/>
    </xf>
    <xf numFmtId="0" fontId="65" fillId="2" borderId="21" xfId="0" applyFont="1" applyFill="1" applyBorder="1" applyAlignment="1">
      <alignment vertical="center"/>
    </xf>
    <xf numFmtId="0" fontId="51" fillId="2" borderId="7" xfId="0" applyFont="1" applyFill="1" applyBorder="1"/>
    <xf numFmtId="0" fontId="70" fillId="2" borderId="0" xfId="0" applyFont="1" applyFill="1" applyAlignment="1">
      <alignment vertical="center"/>
    </xf>
    <xf numFmtId="0" fontId="9" fillId="2" borderId="0" xfId="0" applyFont="1" applyFill="1" applyAlignment="1">
      <alignment vertical="center" wrapText="1"/>
    </xf>
    <xf numFmtId="0" fontId="2" fillId="2" borderId="0" xfId="0" applyFont="1" applyFill="1" applyAlignment="1">
      <alignment vertical="top"/>
    </xf>
    <xf numFmtId="0" fontId="9" fillId="2" borderId="0" xfId="0" applyFont="1" applyFill="1" applyAlignment="1">
      <alignment vertical="top" wrapText="1"/>
    </xf>
    <xf numFmtId="0" fontId="10" fillId="2" borderId="0" xfId="0" applyFont="1" applyFill="1" applyAlignment="1">
      <alignment horizontal="left" vertical="center" wrapText="1"/>
    </xf>
    <xf numFmtId="0" fontId="19" fillId="2" borderId="0" xfId="0" applyFont="1" applyFill="1" applyAlignment="1">
      <alignment horizontal="justify" vertical="center" wrapText="1"/>
    </xf>
    <xf numFmtId="0" fontId="4" fillId="2" borderId="0" xfId="0" applyFont="1" applyFill="1" applyAlignment="1">
      <alignment horizontal="left" vertical="top" wrapText="1"/>
    </xf>
    <xf numFmtId="0" fontId="4" fillId="2" borderId="0" xfId="0" applyFont="1" applyFill="1" applyAlignment="1">
      <alignment vertical="top"/>
    </xf>
    <xf numFmtId="0" fontId="2" fillId="2" borderId="0" xfId="0" applyFont="1" applyFill="1" applyAlignment="1">
      <alignment horizontal="left" vertical="center"/>
    </xf>
    <xf numFmtId="0" fontId="3" fillId="2" borderId="8" xfId="0" quotePrefix="1" applyFont="1" applyFill="1" applyBorder="1" applyAlignment="1">
      <alignment horizontal="left" vertical="top" wrapText="1"/>
    </xf>
    <xf numFmtId="0" fontId="3" fillId="2" borderId="8" xfId="0" quotePrefix="1" applyFont="1" applyFill="1" applyBorder="1" applyAlignment="1">
      <alignment horizontal="left" vertical="center" wrapText="1"/>
    </xf>
    <xf numFmtId="0" fontId="3" fillId="2" borderId="26" xfId="0" quotePrefix="1" applyFont="1" applyFill="1" applyBorder="1" applyAlignment="1">
      <alignment horizontal="left" vertical="center" wrapText="1"/>
    </xf>
    <xf numFmtId="0" fontId="71" fillId="0" borderId="0" xfId="0" applyFont="1" applyAlignment="1">
      <alignment horizontal="left" vertical="center"/>
    </xf>
    <xf numFmtId="0" fontId="58" fillId="2" borderId="15" xfId="0" applyFont="1" applyFill="1" applyBorder="1"/>
    <xf numFmtId="0" fontId="72" fillId="2" borderId="0" xfId="0" applyFont="1" applyFill="1"/>
    <xf numFmtId="0" fontId="73" fillId="4" borderId="0" xfId="0" applyFont="1" applyFill="1" applyAlignment="1">
      <alignment vertical="center" wrapText="1"/>
    </xf>
    <xf numFmtId="0" fontId="74" fillId="2" borderId="0" xfId="0" applyFont="1" applyFill="1"/>
    <xf numFmtId="0" fontId="75" fillId="2" borderId="0" xfId="0" applyFont="1" applyFill="1"/>
    <xf numFmtId="0" fontId="76" fillId="2" borderId="0" xfId="0" applyFont="1" applyFill="1"/>
    <xf numFmtId="14" fontId="3" fillId="2" borderId="7" xfId="0" applyNumberFormat="1" applyFont="1" applyFill="1" applyBorder="1" applyAlignment="1">
      <alignment horizontal="center" vertical="center"/>
    </xf>
    <xf numFmtId="14" fontId="3" fillId="2" borderId="15" xfId="0" applyNumberFormat="1" applyFont="1" applyFill="1" applyBorder="1" applyAlignment="1">
      <alignment horizontal="center" vertical="center"/>
    </xf>
    <xf numFmtId="0" fontId="9" fillId="2" borderId="0" xfId="0" applyFont="1" applyFill="1" applyAlignment="1">
      <alignment vertical="center"/>
    </xf>
    <xf numFmtId="0" fontId="18" fillId="4" borderId="0" xfId="0" applyFont="1" applyFill="1" applyAlignment="1">
      <alignment vertical="center" wrapText="1"/>
    </xf>
    <xf numFmtId="0" fontId="9" fillId="4" borderId="0" xfId="0" applyFont="1" applyFill="1" applyAlignment="1">
      <alignment vertical="center" wrapText="1"/>
    </xf>
    <xf numFmtId="0" fontId="51" fillId="6" borderId="0" xfId="0" applyFont="1" applyFill="1"/>
    <xf numFmtId="0" fontId="65" fillId="2" borderId="7" xfId="0" applyFont="1" applyFill="1" applyBorder="1" applyAlignment="1">
      <alignment horizontal="center" vertical="center"/>
    </xf>
    <xf numFmtId="165" fontId="65" fillId="2" borderId="7" xfId="0" applyNumberFormat="1" applyFont="1" applyFill="1" applyBorder="1" applyAlignment="1">
      <alignment horizontal="center" vertical="center" shrinkToFit="1"/>
    </xf>
    <xf numFmtId="0" fontId="65" fillId="2" borderId="7" xfId="0" applyFont="1" applyFill="1" applyBorder="1" applyAlignment="1">
      <alignment horizontal="center" vertical="center" shrinkToFit="1"/>
    </xf>
    <xf numFmtId="0" fontId="65" fillId="2" borderId="15" xfId="0" applyFont="1" applyFill="1" applyBorder="1" applyAlignment="1">
      <alignment horizontal="center" vertical="center" shrinkToFit="1"/>
    </xf>
    <xf numFmtId="0" fontId="55" fillId="2" borderId="0" xfId="0" applyFont="1" applyFill="1" applyAlignment="1">
      <alignment vertical="center"/>
    </xf>
    <xf numFmtId="0" fontId="65" fillId="2" borderId="0" xfId="0" applyFont="1" applyFill="1" applyAlignment="1">
      <alignment vertical="center"/>
    </xf>
    <xf numFmtId="0" fontId="65" fillId="2" borderId="0" xfId="0" applyFont="1" applyFill="1" applyAlignment="1">
      <alignment horizontal="center" vertical="center"/>
    </xf>
    <xf numFmtId="165" fontId="65" fillId="2" borderId="0" xfId="0" applyNumberFormat="1" applyFont="1" applyFill="1" applyAlignment="1">
      <alignment horizontal="center" vertical="center" shrinkToFit="1"/>
    </xf>
    <xf numFmtId="0" fontId="65" fillId="2" borderId="0" xfId="0" applyFont="1" applyFill="1" applyAlignment="1">
      <alignment horizontal="center" vertical="center" shrinkToFit="1"/>
    </xf>
    <xf numFmtId="166" fontId="55" fillId="2" borderId="0" xfId="0" applyNumberFormat="1" applyFont="1" applyFill="1" applyAlignment="1">
      <alignment horizontal="center" vertical="center" shrinkToFit="1"/>
    </xf>
    <xf numFmtId="0" fontId="0" fillId="0" borderId="0" xfId="0" applyAlignment="1">
      <alignment wrapText="1"/>
    </xf>
    <xf numFmtId="49" fontId="0" fillId="0" borderId="0" xfId="0" applyNumberFormat="1"/>
    <xf numFmtId="0" fontId="0" fillId="7" borderId="0" xfId="0" applyFill="1"/>
    <xf numFmtId="14" fontId="0" fillId="0" borderId="0" xfId="0" applyNumberFormat="1"/>
    <xf numFmtId="0" fontId="0" fillId="8" borderId="0" xfId="0" applyFill="1"/>
    <xf numFmtId="0" fontId="0" fillId="9" borderId="0" xfId="0" applyFill="1"/>
    <xf numFmtId="0" fontId="0" fillId="10" borderId="0" xfId="0" applyFill="1"/>
    <xf numFmtId="49" fontId="0" fillId="10" borderId="0" xfId="0" applyNumberFormat="1" applyFill="1"/>
    <xf numFmtId="1" fontId="0" fillId="10" borderId="0" xfId="0" applyNumberFormat="1" applyFill="1"/>
    <xf numFmtId="49" fontId="0" fillId="9" borderId="0" xfId="0" applyNumberFormat="1" applyFill="1"/>
    <xf numFmtId="1" fontId="0" fillId="9" borderId="0" xfId="0" applyNumberFormat="1" applyFill="1"/>
    <xf numFmtId="10" fontId="0" fillId="8" borderId="0" xfId="0" applyNumberFormat="1" applyFill="1"/>
    <xf numFmtId="14" fontId="3" fillId="2" borderId="6" xfId="0" applyNumberFormat="1" applyFont="1" applyFill="1" applyBorder="1" applyAlignment="1">
      <alignment horizontal="center" vertical="center"/>
    </xf>
    <xf numFmtId="0" fontId="10" fillId="2" borderId="0" xfId="0" applyFont="1" applyFill="1" applyAlignment="1">
      <alignment horizontal="left" vertical="top" wrapText="1"/>
    </xf>
    <xf numFmtId="0" fontId="77" fillId="2" borderId="0" xfId="0" applyFont="1" applyFill="1" applyAlignment="1">
      <alignment vertical="center"/>
    </xf>
    <xf numFmtId="0" fontId="78" fillId="2" borderId="0" xfId="0" applyFont="1" applyFill="1" applyAlignment="1">
      <alignment horizontal="center"/>
    </xf>
    <xf numFmtId="0" fontId="79" fillId="2" borderId="0" xfId="0" applyFont="1" applyFill="1"/>
    <xf numFmtId="0" fontId="0" fillId="11" borderId="0" xfId="0" applyFill="1"/>
    <xf numFmtId="49" fontId="58" fillId="2" borderId="0" xfId="0" applyNumberFormat="1" applyFont="1" applyFill="1" applyAlignment="1">
      <alignment horizontal="left" vertical="center" wrapText="1"/>
    </xf>
    <xf numFmtId="49" fontId="80" fillId="2" borderId="0" xfId="0" applyNumberFormat="1" applyFont="1" applyFill="1" applyAlignment="1">
      <alignment horizontal="left" vertical="center" wrapText="1"/>
    </xf>
    <xf numFmtId="0" fontId="59" fillId="2" borderId="0" xfId="1" applyNumberFormat="1" applyFont="1" applyFill="1" applyProtection="1"/>
    <xf numFmtId="0" fontId="51" fillId="2" borderId="0" xfId="1" applyNumberFormat="1" applyFont="1" applyFill="1" applyProtection="1"/>
    <xf numFmtId="0" fontId="78" fillId="2" borderId="0" xfId="0" applyFont="1" applyFill="1" applyAlignment="1">
      <alignment horizontal="left"/>
    </xf>
    <xf numFmtId="0" fontId="0" fillId="2" borderId="0" xfId="0" applyFill="1" applyAlignment="1">
      <alignment vertical="center"/>
    </xf>
    <xf numFmtId="0" fontId="79" fillId="2" borderId="0" xfId="0" applyFont="1" applyFill="1" applyAlignment="1">
      <alignment wrapText="1"/>
    </xf>
    <xf numFmtId="0" fontId="77" fillId="2" borderId="0" xfId="0" applyFont="1" applyFill="1"/>
    <xf numFmtId="0" fontId="57" fillId="2" borderId="0" xfId="0" applyFont="1" applyFill="1" applyAlignment="1">
      <alignment wrapText="1"/>
    </xf>
    <xf numFmtId="166" fontId="51" fillId="2" borderId="0" xfId="0" applyNumberFormat="1" applyFont="1" applyFill="1"/>
    <xf numFmtId="0" fontId="58" fillId="12" borderId="0" xfId="0" applyFont="1" applyFill="1" applyAlignment="1">
      <alignment vertical="center"/>
    </xf>
    <xf numFmtId="0" fontId="58" fillId="2" borderId="0" xfId="0" applyFont="1" applyFill="1" applyAlignment="1">
      <alignment vertical="center"/>
    </xf>
    <xf numFmtId="0" fontId="10" fillId="2" borderId="0" xfId="0" applyFont="1" applyFill="1" applyAlignment="1">
      <alignment vertical="center"/>
    </xf>
    <xf numFmtId="0" fontId="58" fillId="12" borderId="0" xfId="0" applyFont="1" applyFill="1"/>
    <xf numFmtId="0" fontId="58" fillId="12" borderId="0" xfId="0" applyFont="1" applyFill="1" applyAlignment="1">
      <alignment horizontal="left"/>
    </xf>
    <xf numFmtId="0" fontId="81" fillId="2" borderId="0" xfId="0" applyFont="1" applyFill="1" applyAlignment="1">
      <alignment vertical="center"/>
    </xf>
    <xf numFmtId="0" fontId="82" fillId="2" borderId="0" xfId="0" applyFont="1" applyFill="1" applyAlignment="1">
      <alignment vertical="center"/>
    </xf>
    <xf numFmtId="0" fontId="83" fillId="2" borderId="0" xfId="0" applyFont="1" applyFill="1"/>
    <xf numFmtId="0" fontId="84" fillId="2" borderId="0" xfId="0" applyFont="1" applyFill="1" applyAlignment="1">
      <alignment vertical="center"/>
    </xf>
    <xf numFmtId="0" fontId="85" fillId="2" borderId="0" xfId="0" applyFont="1" applyFill="1" applyAlignment="1">
      <alignment vertical="center"/>
    </xf>
    <xf numFmtId="0" fontId="36" fillId="12" borderId="0" xfId="0" applyFont="1" applyFill="1" applyAlignment="1">
      <alignment vertical="center"/>
    </xf>
    <xf numFmtId="0" fontId="86" fillId="12" borderId="0" xfId="0" applyFont="1" applyFill="1"/>
    <xf numFmtId="0" fontId="86" fillId="12" borderId="0" xfId="0" applyFont="1" applyFill="1" applyAlignment="1">
      <alignment vertical="center"/>
    </xf>
    <xf numFmtId="0" fontId="86" fillId="2" borderId="0" xfId="0" applyFont="1" applyFill="1"/>
    <xf numFmtId="0" fontId="58" fillId="12" borderId="24" xfId="0" applyFont="1" applyFill="1" applyBorder="1"/>
    <xf numFmtId="0" fontId="58" fillId="12" borderId="24" xfId="0" applyFont="1" applyFill="1" applyBorder="1" applyAlignment="1">
      <alignment vertical="center"/>
    </xf>
    <xf numFmtId="0" fontId="87" fillId="12" borderId="24" xfId="0" applyFont="1" applyFill="1" applyBorder="1"/>
    <xf numFmtId="0" fontId="87" fillId="12" borderId="0" xfId="0" applyFont="1" applyFill="1"/>
    <xf numFmtId="0" fontId="58" fillId="2" borderId="0" xfId="0" applyFont="1" applyFill="1" applyAlignment="1">
      <alignment vertical="top"/>
    </xf>
    <xf numFmtId="16" fontId="88" fillId="2" borderId="0" xfId="0" applyNumberFormat="1" applyFont="1" applyFill="1" applyAlignment="1">
      <alignment vertical="center"/>
    </xf>
    <xf numFmtId="16" fontId="15" fillId="2" borderId="0" xfId="0" applyNumberFormat="1" applyFont="1" applyFill="1" applyAlignment="1">
      <alignment vertical="center"/>
    </xf>
    <xf numFmtId="0" fontId="7"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89" fillId="2" borderId="27" xfId="0" applyFont="1" applyFill="1" applyBorder="1" applyAlignment="1">
      <alignment horizontal="right" vertical="top"/>
    </xf>
    <xf numFmtId="0" fontId="89" fillId="2" borderId="23" xfId="0" applyFont="1" applyFill="1" applyBorder="1" applyAlignment="1">
      <alignment horizontal="right" vertical="top"/>
    </xf>
    <xf numFmtId="0" fontId="89" fillId="2" borderId="0" xfId="0" applyFont="1" applyFill="1" applyAlignment="1">
      <alignment horizontal="right" vertical="top"/>
    </xf>
    <xf numFmtId="0" fontId="86" fillId="2" borderId="0" xfId="0" applyFont="1" applyFill="1" applyAlignment="1">
      <alignment vertical="center"/>
    </xf>
    <xf numFmtId="0" fontId="36" fillId="2" borderId="0" xfId="0" applyFont="1" applyFill="1" applyAlignment="1">
      <alignment vertical="center"/>
    </xf>
    <xf numFmtId="0" fontId="51" fillId="2" borderId="24" xfId="0" applyFont="1" applyFill="1" applyBorder="1"/>
    <xf numFmtId="0" fontId="51" fillId="2" borderId="24" xfId="0" applyFont="1" applyFill="1" applyBorder="1" applyAlignment="1">
      <alignment vertical="center"/>
    </xf>
    <xf numFmtId="0" fontId="0" fillId="2" borderId="24" xfId="0" applyFill="1" applyBorder="1"/>
    <xf numFmtId="0" fontId="87" fillId="2" borderId="0" xfId="0" applyFont="1" applyFill="1" applyAlignment="1">
      <alignment vertical="center" wrapText="1"/>
    </xf>
    <xf numFmtId="0" fontId="90" fillId="2" borderId="0" xfId="0" applyFont="1" applyFill="1" applyAlignment="1">
      <alignment vertical="top" wrapText="1"/>
    </xf>
    <xf numFmtId="0" fontId="0" fillId="13" borderId="0" xfId="0" applyFill="1"/>
    <xf numFmtId="49" fontId="0" fillId="9" borderId="0" xfId="0" applyNumberFormat="1" applyFill="1" applyAlignment="1">
      <alignment horizontal="right"/>
    </xf>
    <xf numFmtId="0" fontId="0" fillId="9" borderId="0" xfId="0" applyFill="1" applyAlignment="1">
      <alignment horizontal="right"/>
    </xf>
    <xf numFmtId="1" fontId="0" fillId="9" borderId="0" xfId="0" applyNumberFormat="1" applyFill="1" applyAlignment="1">
      <alignment horizontal="right"/>
    </xf>
    <xf numFmtId="49" fontId="0" fillId="0" borderId="0" xfId="0" applyNumberFormat="1" applyAlignment="1">
      <alignment wrapText="1"/>
    </xf>
    <xf numFmtId="0" fontId="0" fillId="14" borderId="0" xfId="0" applyFill="1"/>
    <xf numFmtId="0" fontId="49" fillId="9" borderId="16" xfId="0" applyFont="1" applyFill="1" applyBorder="1" applyAlignment="1">
      <alignment horizontal="left"/>
    </xf>
    <xf numFmtId="0" fontId="0" fillId="9" borderId="16" xfId="0" applyFill="1" applyBorder="1"/>
    <xf numFmtId="49" fontId="0" fillId="9" borderId="16" xfId="0" applyNumberFormat="1" applyFill="1" applyBorder="1"/>
    <xf numFmtId="1" fontId="0" fillId="9" borderId="16" xfId="0" applyNumberFormat="1" applyFill="1" applyBorder="1"/>
    <xf numFmtId="0" fontId="49" fillId="8" borderId="16" xfId="0" applyFont="1" applyFill="1" applyBorder="1"/>
    <xf numFmtId="0" fontId="0" fillId="8" borderId="16" xfId="0" applyFill="1" applyBorder="1" applyAlignment="1">
      <alignment horizontal="left"/>
    </xf>
    <xf numFmtId="49" fontId="0" fillId="8" borderId="16" xfId="0" applyNumberFormat="1" applyFill="1" applyBorder="1" applyAlignment="1">
      <alignment horizontal="left"/>
    </xf>
    <xf numFmtId="0" fontId="0" fillId="8" borderId="16" xfId="0" applyFill="1" applyBorder="1" applyAlignment="1">
      <alignment horizontal="right"/>
    </xf>
    <xf numFmtId="0" fontId="49" fillId="14" borderId="16" xfId="0" applyFont="1" applyFill="1" applyBorder="1" applyAlignment="1">
      <alignment horizontal="left"/>
    </xf>
    <xf numFmtId="0" fontId="0" fillId="14" borderId="16" xfId="0" applyFill="1" applyBorder="1"/>
    <xf numFmtId="0" fontId="0" fillId="14" borderId="16" xfId="0" applyFill="1" applyBorder="1" applyAlignment="1">
      <alignment horizontal="right"/>
    </xf>
    <xf numFmtId="0" fontId="49" fillId="15" borderId="16" xfId="0" applyFont="1" applyFill="1" applyBorder="1"/>
    <xf numFmtId="0" fontId="0" fillId="15" borderId="16" xfId="0" applyFill="1" applyBorder="1" applyAlignment="1">
      <alignment horizontal="left"/>
    </xf>
    <xf numFmtId="49" fontId="0" fillId="15" borderId="16" xfId="0" applyNumberFormat="1" applyFill="1" applyBorder="1" applyAlignment="1">
      <alignment horizontal="left"/>
    </xf>
    <xf numFmtId="0" fontId="0" fillId="15" borderId="16" xfId="0" applyFill="1" applyBorder="1"/>
    <xf numFmtId="0" fontId="2" fillId="0" borderId="0" xfId="0" applyFont="1" applyAlignment="1">
      <alignment vertical="center"/>
    </xf>
    <xf numFmtId="0" fontId="43" fillId="0" borderId="16" xfId="0" applyFont="1" applyBorder="1" applyAlignment="1">
      <alignment vertical="center"/>
    </xf>
    <xf numFmtId="0" fontId="2" fillId="0" borderId="16" xfId="0" applyFont="1" applyBorder="1" applyAlignment="1">
      <alignment horizontal="center" vertical="center"/>
    </xf>
    <xf numFmtId="0" fontId="2" fillId="0" borderId="16" xfId="0" applyFont="1" applyBorder="1" applyAlignment="1">
      <alignment vertical="center"/>
    </xf>
    <xf numFmtId="0" fontId="2" fillId="0" borderId="16" xfId="0" applyFont="1" applyBorder="1" applyAlignment="1">
      <alignment horizontal="center" vertical="center" wrapText="1"/>
    </xf>
    <xf numFmtId="0" fontId="2" fillId="0" borderId="16" xfId="0" applyFont="1" applyBorder="1" applyAlignment="1">
      <alignment horizontal="center"/>
    </xf>
    <xf numFmtId="0" fontId="2" fillId="0" borderId="0" xfId="0" applyFont="1"/>
    <xf numFmtId="0" fontId="43" fillId="0" borderId="16" xfId="0" applyFont="1" applyBorder="1" applyAlignment="1">
      <alignment horizontal="center"/>
    </xf>
    <xf numFmtId="0" fontId="43" fillId="0" borderId="16" xfId="0" applyFont="1" applyBorder="1" applyAlignment="1">
      <alignment horizontal="center" vertical="center" wrapText="1"/>
    </xf>
    <xf numFmtId="0" fontId="43" fillId="0" borderId="16" xfId="0" applyFont="1" applyBorder="1" applyAlignment="1">
      <alignment horizontal="center" vertical="center"/>
    </xf>
    <xf numFmtId="0" fontId="44" fillId="11" borderId="16" xfId="0" applyFont="1" applyFill="1" applyBorder="1" applyAlignment="1">
      <alignment vertical="center"/>
    </xf>
    <xf numFmtId="0" fontId="2" fillId="11" borderId="16" xfId="0" applyFont="1" applyFill="1" applyBorder="1" applyAlignment="1">
      <alignment horizontal="center"/>
    </xf>
    <xf numFmtId="0" fontId="2" fillId="11" borderId="16" xfId="0" applyFont="1" applyFill="1" applyBorder="1"/>
    <xf numFmtId="0" fontId="2" fillId="11" borderId="16" xfId="0" applyFont="1" applyFill="1" applyBorder="1" applyAlignment="1">
      <alignment vertical="center"/>
    </xf>
    <xf numFmtId="0" fontId="2" fillId="0" borderId="16" xfId="0" applyFont="1" applyBorder="1"/>
    <xf numFmtId="3" fontId="2" fillId="0" borderId="16" xfId="0" applyNumberFormat="1" applyFont="1" applyBorder="1" applyAlignment="1">
      <alignment horizontal="right" vertical="center" indent="2"/>
    </xf>
    <xf numFmtId="0" fontId="2" fillId="11" borderId="16" xfId="0" applyFont="1" applyFill="1" applyBorder="1" applyAlignment="1">
      <alignment horizontal="center" vertical="center"/>
    </xf>
    <xf numFmtId="3" fontId="2" fillId="11" borderId="16" xfId="0" applyNumberFormat="1" applyFont="1" applyFill="1" applyBorder="1" applyAlignment="1">
      <alignment horizontal="right" vertical="center"/>
    </xf>
    <xf numFmtId="0" fontId="2" fillId="0" borderId="0" xfId="0" applyFont="1" applyAlignment="1">
      <alignment horizontal="center"/>
    </xf>
    <xf numFmtId="0" fontId="65" fillId="2" borderId="7" xfId="0" applyFont="1" applyFill="1" applyBorder="1" applyAlignment="1">
      <alignment horizontal="left" vertical="center"/>
    </xf>
    <xf numFmtId="0" fontId="65" fillId="2" borderId="15" xfId="0" applyFont="1" applyFill="1" applyBorder="1" applyAlignment="1">
      <alignment horizontal="left" vertical="center"/>
    </xf>
    <xf numFmtId="168" fontId="51" fillId="2" borderId="0" xfId="0" applyNumberFormat="1" applyFont="1" applyFill="1"/>
    <xf numFmtId="0" fontId="3" fillId="3" borderId="16" xfId="0" applyFont="1" applyFill="1" applyBorder="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49" fontId="2" fillId="3" borderId="6" xfId="0" applyNumberFormat="1" applyFont="1" applyFill="1" applyBorder="1" applyAlignment="1" applyProtection="1">
      <alignment horizontal="left" vertical="center" wrapText="1"/>
      <protection locked="0"/>
    </xf>
    <xf numFmtId="49" fontId="91" fillId="3" borderId="7" xfId="0" applyNumberFormat="1" applyFont="1" applyFill="1" applyBorder="1" applyAlignment="1" applyProtection="1">
      <alignment horizontal="left" vertical="center" wrapText="1"/>
      <protection locked="0"/>
    </xf>
    <xf numFmtId="49" fontId="91" fillId="3" borderId="15" xfId="0" applyNumberFormat="1" applyFont="1" applyFill="1" applyBorder="1" applyAlignment="1" applyProtection="1">
      <alignment horizontal="left" vertical="center" wrapText="1"/>
      <protection locked="0"/>
    </xf>
    <xf numFmtId="49" fontId="2" fillId="3" borderId="6" xfId="0" applyNumberFormat="1" applyFont="1" applyFill="1" applyBorder="1" applyAlignment="1" applyProtection="1">
      <alignment horizontal="center" vertical="center"/>
      <protection locked="0"/>
    </xf>
    <xf numFmtId="49" fontId="2" fillId="3" borderId="7" xfId="0" applyNumberFormat="1" applyFont="1" applyFill="1" applyBorder="1" applyAlignment="1" applyProtection="1">
      <alignment horizontal="center" vertical="center"/>
      <protection locked="0"/>
    </xf>
    <xf numFmtId="49" fontId="2" fillId="3" borderId="15" xfId="0" applyNumberFormat="1" applyFont="1" applyFill="1" applyBorder="1" applyAlignment="1" applyProtection="1">
      <alignment horizontal="center" vertical="center"/>
      <protection locked="0"/>
    </xf>
    <xf numFmtId="1" fontId="2" fillId="3" borderId="6" xfId="0" applyNumberFormat="1" applyFont="1" applyFill="1" applyBorder="1" applyAlignment="1" applyProtection="1">
      <alignment horizontal="center" vertical="center"/>
      <protection locked="0"/>
    </xf>
    <xf numFmtId="1" fontId="2" fillId="3" borderId="7" xfId="0" applyNumberFormat="1" applyFont="1" applyFill="1" applyBorder="1" applyAlignment="1" applyProtection="1">
      <alignment horizontal="center" vertical="center"/>
      <protection locked="0"/>
    </xf>
    <xf numFmtId="1" fontId="2" fillId="3" borderId="15" xfId="0" applyNumberFormat="1" applyFont="1" applyFill="1" applyBorder="1" applyAlignment="1" applyProtection="1">
      <alignment horizontal="center" vertical="center"/>
      <protection locked="0"/>
    </xf>
    <xf numFmtId="0" fontId="0" fillId="3" borderId="6" xfId="0" applyFill="1" applyBorder="1" applyAlignment="1" applyProtection="1">
      <alignment horizontal="left" vertical="center" shrinkToFit="1"/>
      <protection locked="0"/>
    </xf>
    <xf numFmtId="0" fontId="0" fillId="3" borderId="7" xfId="0" applyFill="1" applyBorder="1" applyAlignment="1" applyProtection="1">
      <alignment horizontal="left" vertical="center" shrinkToFit="1"/>
      <protection locked="0"/>
    </xf>
    <xf numFmtId="0" fontId="0" fillId="3" borderId="15" xfId="0" applyFill="1" applyBorder="1" applyAlignment="1" applyProtection="1">
      <alignment horizontal="left" vertical="center" shrinkToFit="1"/>
      <protection locked="0"/>
    </xf>
    <xf numFmtId="0" fontId="0" fillId="3" borderId="6"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14" fontId="3" fillId="2" borderId="6" xfId="0" applyNumberFormat="1" applyFont="1" applyFill="1" applyBorder="1" applyAlignment="1" applyProtection="1">
      <alignment horizontal="center" vertical="center"/>
      <protection locked="0"/>
    </xf>
    <xf numFmtId="0" fontId="0" fillId="2" borderId="7" xfId="0" applyFill="1" applyBorder="1" applyAlignment="1">
      <alignment vertical="center"/>
    </xf>
    <xf numFmtId="0" fontId="0" fillId="2" borderId="15" xfId="0" applyFill="1" applyBorder="1" applyAlignment="1">
      <alignment vertical="center"/>
    </xf>
    <xf numFmtId="14" fontId="3" fillId="3" borderId="6" xfId="0" applyNumberFormat="1" applyFon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62" fillId="2" borderId="0" xfId="0" applyFont="1" applyFill="1" applyAlignment="1">
      <alignment wrapText="1"/>
    </xf>
    <xf numFmtId="0" fontId="101" fillId="2" borderId="0" xfId="0" applyFont="1" applyFill="1" applyAlignment="1">
      <alignment wrapText="1"/>
    </xf>
    <xf numFmtId="0" fontId="3" fillId="2" borderId="6" xfId="0" applyFont="1" applyFill="1" applyBorder="1" applyAlignment="1">
      <alignment vertical="center" wrapText="1"/>
    </xf>
    <xf numFmtId="0" fontId="93" fillId="2" borderId="7" xfId="0" applyFont="1" applyFill="1" applyBorder="1" applyAlignment="1">
      <alignment vertical="center"/>
    </xf>
    <xf numFmtId="0" fontId="93" fillId="2" borderId="15" xfId="0" applyFont="1" applyFill="1" applyBorder="1" applyAlignment="1">
      <alignment vertical="center"/>
    </xf>
    <xf numFmtId="14" fontId="3" fillId="3" borderId="6" xfId="0" applyNumberFormat="1" applyFont="1" applyFill="1" applyBorder="1" applyAlignment="1" applyProtection="1">
      <alignment horizontal="center" vertical="center" wrapText="1"/>
      <protection locked="0"/>
    </xf>
    <xf numFmtId="14" fontId="3" fillId="3" borderId="7" xfId="0" applyNumberFormat="1" applyFont="1" applyFill="1" applyBorder="1" applyAlignment="1" applyProtection="1">
      <alignment horizontal="center" vertical="center" wrapText="1"/>
      <protection locked="0"/>
    </xf>
    <xf numFmtId="14" fontId="3" fillId="3" borderId="15" xfId="0" applyNumberFormat="1" applyFont="1" applyFill="1" applyBorder="1" applyAlignment="1" applyProtection="1">
      <alignment horizontal="center" vertical="center" wrapText="1"/>
      <protection locked="0"/>
    </xf>
    <xf numFmtId="0" fontId="3" fillId="2" borderId="6" xfId="0" applyFont="1" applyFill="1" applyBorder="1" applyAlignment="1">
      <alignment vertical="center"/>
    </xf>
    <xf numFmtId="0" fontId="0" fillId="0" borderId="7" xfId="0" applyBorder="1" applyAlignment="1">
      <alignment vertical="center"/>
    </xf>
    <xf numFmtId="0" fontId="0" fillId="0" borderId="15" xfId="0" applyBorder="1" applyAlignment="1">
      <alignment vertical="center"/>
    </xf>
    <xf numFmtId="0" fontId="3" fillId="2" borderId="6" xfId="0" applyFont="1" applyFill="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3" fillId="2" borderId="16" xfId="0" applyFont="1" applyFill="1" applyBorder="1" applyAlignment="1">
      <alignment vertical="center" wrapText="1"/>
    </xf>
    <xf numFmtId="166" fontId="3" fillId="3" borderId="16" xfId="0" applyNumberFormat="1" applyFont="1" applyFill="1" applyBorder="1" applyAlignment="1" applyProtection="1">
      <alignment vertical="center" wrapText="1"/>
      <protection locked="0"/>
    </xf>
    <xf numFmtId="166" fontId="2" fillId="3" borderId="16" xfId="0" applyNumberFormat="1" applyFont="1" applyFill="1" applyBorder="1" applyAlignment="1" applyProtection="1">
      <alignment vertical="center" wrapText="1"/>
      <protection locked="0"/>
    </xf>
    <xf numFmtId="0" fontId="3" fillId="2" borderId="6" xfId="0" applyFont="1" applyFill="1" applyBorder="1" applyAlignment="1">
      <alignment horizontal="left" vertical="center" wrapText="1"/>
    </xf>
    <xf numFmtId="0" fontId="0" fillId="0" borderId="7" xfId="0" applyBorder="1" applyAlignment="1">
      <alignment horizontal="left" vertical="center" wrapText="1"/>
    </xf>
    <xf numFmtId="0" fontId="0" fillId="0" borderId="15" xfId="0" applyBorder="1" applyAlignment="1">
      <alignment horizontal="left" vertical="center" wrapText="1"/>
    </xf>
    <xf numFmtId="0" fontId="65" fillId="2" borderId="16" xfId="0" applyFont="1" applyFill="1" applyBorder="1" applyAlignment="1">
      <alignment vertical="center"/>
    </xf>
    <xf numFmtId="0" fontId="51" fillId="2" borderId="16" xfId="0" applyFont="1" applyFill="1" applyBorder="1" applyAlignment="1">
      <alignment vertical="center"/>
    </xf>
    <xf numFmtId="10" fontId="3" fillId="2" borderId="16" xfId="0" applyNumberFormat="1" applyFont="1" applyFill="1" applyBorder="1" applyAlignment="1">
      <alignment vertical="center" shrinkToFit="1"/>
    </xf>
    <xf numFmtId="0" fontId="2" fillId="2" borderId="16" xfId="0" applyFont="1" applyFill="1" applyBorder="1" applyAlignment="1">
      <alignment vertical="center" shrinkToFit="1"/>
    </xf>
    <xf numFmtId="0" fontId="65" fillId="3" borderId="6" xfId="0" applyFont="1" applyFill="1" applyBorder="1" applyAlignment="1" applyProtection="1">
      <alignment horizontal="center" vertical="center"/>
      <protection locked="0"/>
    </xf>
    <xf numFmtId="0" fontId="51" fillId="3" borderId="7" xfId="0" applyFont="1" applyFill="1" applyBorder="1" applyAlignment="1" applyProtection="1">
      <alignment horizontal="center" vertical="center"/>
      <protection locked="0"/>
    </xf>
    <xf numFmtId="0" fontId="51" fillId="3" borderId="15" xfId="0" applyFont="1" applyFill="1" applyBorder="1" applyAlignment="1" applyProtection="1">
      <alignment horizontal="center" vertical="center"/>
      <protection locked="0"/>
    </xf>
    <xf numFmtId="0" fontId="65" fillId="2" borderId="6" xfId="0" applyFont="1" applyFill="1" applyBorder="1" applyAlignment="1">
      <alignment horizontal="center" vertical="center" wrapText="1"/>
    </xf>
    <xf numFmtId="0" fontId="92" fillId="2" borderId="7" xfId="0" applyFont="1" applyFill="1" applyBorder="1" applyAlignment="1">
      <alignment horizontal="center" vertical="center" wrapText="1"/>
    </xf>
    <xf numFmtId="0" fontId="92" fillId="2" borderId="15" xfId="0" applyFont="1" applyFill="1" applyBorder="1" applyAlignment="1">
      <alignment horizontal="center" vertical="center" wrapText="1"/>
    </xf>
    <xf numFmtId="49" fontId="65" fillId="3" borderId="7" xfId="0" applyNumberFormat="1" applyFont="1" applyFill="1" applyBorder="1" applyAlignment="1" applyProtection="1">
      <alignment horizontal="left" vertical="center"/>
      <protection locked="0"/>
    </xf>
    <xf numFmtId="49" fontId="65" fillId="3" borderId="15" xfId="0" applyNumberFormat="1" applyFont="1" applyFill="1" applyBorder="1" applyAlignment="1" applyProtection="1">
      <alignment horizontal="left" vertical="center"/>
      <protection locked="0"/>
    </xf>
    <xf numFmtId="0" fontId="3" fillId="2" borderId="7"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8" fillId="2" borderId="17" xfId="0" applyFont="1" applyFill="1" applyBorder="1" applyAlignment="1">
      <alignment horizontal="right" vertical="center" wrapText="1" indent="1"/>
    </xf>
    <xf numFmtId="0" fontId="94" fillId="2" borderId="18" xfId="0" applyFont="1" applyFill="1" applyBorder="1" applyAlignment="1">
      <alignment horizontal="right" vertical="center" wrapText="1" indent="1"/>
    </xf>
    <xf numFmtId="0" fontId="92" fillId="0" borderId="19" xfId="0" applyFont="1" applyBorder="1" applyAlignment="1">
      <alignment horizontal="right" vertical="center" indent="1"/>
    </xf>
    <xf numFmtId="0" fontId="0" fillId="0" borderId="20" xfId="0" applyBorder="1" applyAlignment="1">
      <alignment horizontal="right" vertical="center" indent="1"/>
    </xf>
    <xf numFmtId="0" fontId="0" fillId="0" borderId="0" xfId="0" applyAlignment="1">
      <alignment horizontal="right" vertical="center" indent="1"/>
    </xf>
    <xf numFmtId="0" fontId="0" fillId="0" borderId="22" xfId="0" applyBorder="1" applyAlignment="1">
      <alignment horizontal="right" vertical="center" indent="1"/>
    </xf>
    <xf numFmtId="0" fontId="0" fillId="0" borderId="23" xfId="0" applyBorder="1" applyAlignment="1">
      <alignment horizontal="right" vertical="center" indent="1"/>
    </xf>
    <xf numFmtId="0" fontId="0" fillId="0" borderId="24" xfId="0" applyBorder="1" applyAlignment="1">
      <alignment horizontal="right" vertical="center" indent="1"/>
    </xf>
    <xf numFmtId="0" fontId="0" fillId="0" borderId="25" xfId="0" applyBorder="1" applyAlignment="1">
      <alignment horizontal="right" vertical="center" indent="1"/>
    </xf>
    <xf numFmtId="0" fontId="65" fillId="0" borderId="34" xfId="0" applyFont="1" applyBorder="1" applyAlignment="1">
      <alignment horizontal="left" vertical="center" wrapText="1"/>
    </xf>
    <xf numFmtId="0" fontId="65" fillId="0" borderId="35" xfId="0" applyFont="1" applyBorder="1" applyAlignment="1">
      <alignment horizontal="left" vertical="center" wrapText="1"/>
    </xf>
    <xf numFmtId="0" fontId="58" fillId="2" borderId="0" xfId="0" applyFont="1" applyFill="1" applyAlignment="1">
      <alignment horizontal="justify" vertical="top" wrapText="1"/>
    </xf>
    <xf numFmtId="0" fontId="0" fillId="0" borderId="0" xfId="0" applyAlignment="1">
      <alignment horizontal="justify" vertical="top" wrapText="1"/>
    </xf>
    <xf numFmtId="0" fontId="8" fillId="2" borderId="6"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0" fillId="0" borderId="10" xfId="0" applyBorder="1" applyAlignment="1">
      <alignment horizontal="left" vertical="center" wrapText="1"/>
    </xf>
    <xf numFmtId="0" fontId="0" fillId="0" borderId="29" xfId="0" applyBorder="1" applyAlignment="1">
      <alignment horizontal="left" vertical="center" wrapText="1"/>
    </xf>
    <xf numFmtId="0" fontId="65" fillId="0" borderId="32" xfId="0" applyFont="1" applyBorder="1" applyAlignment="1">
      <alignment horizontal="left" vertical="center" wrapText="1"/>
    </xf>
    <xf numFmtId="0" fontId="65" fillId="0" borderId="30" xfId="0" applyFont="1" applyBorder="1" applyAlignment="1">
      <alignment horizontal="left" vertical="center" wrapText="1"/>
    </xf>
    <xf numFmtId="0" fontId="65" fillId="3" borderId="8" xfId="0" applyFont="1" applyFill="1" applyBorder="1" applyAlignment="1" applyProtection="1">
      <alignment horizontal="center" vertical="center"/>
      <protection locked="0"/>
    </xf>
    <xf numFmtId="0" fontId="51" fillId="3" borderId="32" xfId="0" applyFont="1" applyFill="1" applyBorder="1" applyAlignment="1" applyProtection="1">
      <alignment horizontal="center" vertical="center"/>
      <protection locked="0"/>
    </xf>
    <xf numFmtId="0" fontId="51" fillId="3" borderId="30" xfId="0" applyFont="1" applyFill="1" applyBorder="1" applyAlignment="1" applyProtection="1">
      <alignment horizontal="center" vertical="center"/>
      <protection locked="0"/>
    </xf>
    <xf numFmtId="0" fontId="51" fillId="0" borderId="7" xfId="0" applyFont="1" applyBorder="1" applyAlignment="1">
      <alignment horizontal="center" vertical="center"/>
    </xf>
    <xf numFmtId="0" fontId="51" fillId="0" borderId="15" xfId="0" applyFont="1" applyBorder="1" applyAlignment="1">
      <alignment horizontal="center" vertical="center"/>
    </xf>
    <xf numFmtId="49" fontId="58" fillId="3" borderId="6" xfId="0" applyNumberFormat="1" applyFont="1" applyFill="1" applyBorder="1" applyAlignment="1" applyProtection="1">
      <alignment horizontal="left" vertical="top" wrapText="1"/>
      <protection locked="0"/>
    </xf>
    <xf numFmtId="49" fontId="80" fillId="3" borderId="7" xfId="0" applyNumberFormat="1" applyFont="1" applyFill="1" applyBorder="1" applyAlignment="1" applyProtection="1">
      <alignment horizontal="left" vertical="top" wrapText="1"/>
      <protection locked="0"/>
    </xf>
    <xf numFmtId="49" fontId="80" fillId="3" borderId="15" xfId="0" applyNumberFormat="1" applyFont="1" applyFill="1" applyBorder="1" applyAlignment="1" applyProtection="1">
      <alignment horizontal="left" vertical="top" wrapText="1"/>
      <protection locked="0"/>
    </xf>
    <xf numFmtId="0" fontId="3" fillId="2" borderId="7" xfId="0" applyFont="1" applyFill="1" applyBorder="1" applyAlignment="1">
      <alignment horizontal="left" vertical="center"/>
    </xf>
    <xf numFmtId="0" fontId="3" fillId="2" borderId="15" xfId="0" applyFont="1" applyFill="1" applyBorder="1" applyAlignment="1">
      <alignment horizontal="left" vertical="center"/>
    </xf>
    <xf numFmtId="0" fontId="3" fillId="3" borderId="7"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96" fillId="2" borderId="6" xfId="0" applyFont="1" applyFill="1" applyBorder="1" applyAlignment="1">
      <alignment horizontal="center" vertical="center"/>
    </xf>
    <xf numFmtId="0" fontId="97" fillId="2" borderId="7" xfId="0" applyFont="1" applyFill="1" applyBorder="1" applyAlignment="1">
      <alignment horizontal="center" vertical="center"/>
    </xf>
    <xf numFmtId="0" fontId="97" fillId="2" borderId="1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5" xfId="0" applyFont="1" applyFill="1" applyBorder="1" applyAlignment="1">
      <alignment horizontal="center" vertical="center"/>
    </xf>
    <xf numFmtId="0" fontId="65" fillId="3" borderId="16" xfId="0"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91" fillId="2" borderId="18" xfId="0" applyFont="1" applyFill="1" applyBorder="1" applyAlignment="1">
      <alignment horizontal="center" vertical="center" wrapText="1"/>
    </xf>
    <xf numFmtId="0" fontId="91" fillId="2" borderId="19" xfId="0" applyFont="1"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49" fontId="3" fillId="3" borderId="6" xfId="0" applyNumberFormat="1" applyFont="1" applyFill="1" applyBorder="1" applyAlignment="1" applyProtection="1">
      <alignment vertical="center" wrapText="1" shrinkToFit="1"/>
      <protection locked="0"/>
    </xf>
    <xf numFmtId="49" fontId="3" fillId="3" borderId="7" xfId="0" applyNumberFormat="1" applyFont="1" applyFill="1" applyBorder="1" applyAlignment="1" applyProtection="1">
      <alignment vertical="center" wrapText="1" shrinkToFit="1"/>
      <protection locked="0"/>
    </xf>
    <xf numFmtId="49" fontId="3" fillId="3" borderId="15" xfId="0" applyNumberFormat="1" applyFont="1" applyFill="1" applyBorder="1" applyAlignment="1" applyProtection="1">
      <alignment vertical="center" wrapText="1" shrinkToFit="1"/>
      <protection locked="0"/>
    </xf>
    <xf numFmtId="49" fontId="65" fillId="3" borderId="6" xfId="0" applyNumberFormat="1" applyFont="1" applyFill="1" applyBorder="1" applyAlignment="1" applyProtection="1">
      <alignment vertical="center" wrapText="1" shrinkToFit="1"/>
      <protection locked="0"/>
    </xf>
    <xf numFmtId="49" fontId="65" fillId="3" borderId="7" xfId="0" applyNumberFormat="1" applyFont="1" applyFill="1" applyBorder="1" applyAlignment="1" applyProtection="1">
      <alignment vertical="center" wrapText="1" shrinkToFit="1"/>
      <protection locked="0"/>
    </xf>
    <xf numFmtId="49" fontId="65" fillId="3" borderId="15" xfId="0" applyNumberFormat="1" applyFont="1" applyFill="1" applyBorder="1" applyAlignment="1" applyProtection="1">
      <alignment vertical="center" wrapText="1" shrinkToFit="1"/>
      <protection locked="0"/>
    </xf>
    <xf numFmtId="0" fontId="28" fillId="5" borderId="0" xfId="0" applyFont="1" applyFill="1" applyAlignment="1">
      <alignment horizontal="justify" vertical="top" wrapText="1"/>
    </xf>
    <xf numFmtId="0" fontId="114" fillId="5" borderId="0" xfId="0" applyFont="1" applyFill="1" applyAlignment="1">
      <alignment horizontal="justify" vertical="top" wrapText="1"/>
    </xf>
    <xf numFmtId="0" fontId="5" fillId="2" borderId="18" xfId="0" applyFont="1" applyFill="1" applyBorder="1" applyAlignment="1">
      <alignment horizontal="justify" vertical="top" wrapText="1"/>
    </xf>
    <xf numFmtId="0" fontId="103" fillId="2" borderId="18" xfId="0" applyFont="1" applyFill="1" applyBorder="1" applyAlignment="1">
      <alignment horizontal="justify" vertical="top" wrapText="1"/>
    </xf>
    <xf numFmtId="0" fontId="103" fillId="2" borderId="0" xfId="0" applyFont="1" applyFill="1" applyAlignment="1">
      <alignment horizontal="justify" vertical="top" wrapText="1"/>
    </xf>
    <xf numFmtId="0" fontId="115" fillId="2" borderId="0" xfId="0" applyFont="1" applyFill="1" applyAlignment="1">
      <alignment vertical="top"/>
    </xf>
    <xf numFmtId="0" fontId="65" fillId="2" borderId="6" xfId="0" applyFont="1" applyFill="1" applyBorder="1" applyAlignment="1">
      <alignment horizontal="center" vertical="center"/>
    </xf>
    <xf numFmtId="0" fontId="92" fillId="2" borderId="7" xfId="0" applyFont="1" applyFill="1" applyBorder="1" applyAlignment="1">
      <alignment horizontal="center"/>
    </xf>
    <xf numFmtId="0" fontId="92" fillId="2" borderId="15" xfId="0" applyFont="1" applyFill="1" applyBorder="1" applyAlignment="1">
      <alignment horizontal="center"/>
    </xf>
    <xf numFmtId="0" fontId="65" fillId="2" borderId="6" xfId="0" applyFont="1" applyFill="1" applyBorder="1" applyAlignment="1">
      <alignment horizontal="left" vertical="center" wrapText="1"/>
    </xf>
    <xf numFmtId="0" fontId="65" fillId="2" borderId="7" xfId="0" applyFont="1" applyFill="1" applyBorder="1" applyAlignment="1">
      <alignment horizontal="left" vertical="center" wrapText="1"/>
    </xf>
    <xf numFmtId="0" fontId="0" fillId="2" borderId="7" xfId="0" applyFill="1" applyBorder="1" applyAlignment="1">
      <alignment horizontal="left" vertical="center"/>
    </xf>
    <xf numFmtId="0" fontId="0" fillId="2" borderId="15" xfId="0" applyFill="1" applyBorder="1" applyAlignment="1">
      <alignment horizontal="left" vertical="center"/>
    </xf>
    <xf numFmtId="0" fontId="7" fillId="2" borderId="6" xfId="0" applyFont="1" applyFill="1" applyBorder="1" applyAlignment="1">
      <alignment horizontal="center" vertical="center"/>
    </xf>
    <xf numFmtId="0" fontId="116" fillId="2" borderId="7" xfId="0" applyFont="1" applyFill="1" applyBorder="1" applyAlignment="1">
      <alignment horizontal="center" vertical="center"/>
    </xf>
    <xf numFmtId="0" fontId="116" fillId="2" borderId="15" xfId="0" applyFont="1" applyFill="1" applyBorder="1" applyAlignment="1">
      <alignment horizontal="center" vertical="center"/>
    </xf>
    <xf numFmtId="0" fontId="98" fillId="2" borderId="7" xfId="0" applyFont="1" applyFill="1" applyBorder="1" applyAlignment="1">
      <alignment vertical="center"/>
    </xf>
    <xf numFmtId="0" fontId="99" fillId="0" borderId="7" xfId="0" applyFont="1" applyBorder="1" applyAlignment="1">
      <alignment vertical="center"/>
    </xf>
    <xf numFmtId="0" fontId="99" fillId="0" borderId="15" xfId="0" applyFont="1" applyBorder="1" applyAlignment="1">
      <alignment vertical="center"/>
    </xf>
    <xf numFmtId="0" fontId="8" fillId="2" borderId="16" xfId="0" applyFont="1" applyFill="1" applyBorder="1" applyAlignment="1">
      <alignment vertical="center"/>
    </xf>
    <xf numFmtId="0" fontId="7" fillId="2" borderId="16" xfId="0" applyFont="1" applyFill="1" applyBorder="1" applyAlignment="1">
      <alignment vertical="center"/>
    </xf>
    <xf numFmtId="0" fontId="100" fillId="2" borderId="59" xfId="0" applyFont="1" applyFill="1"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65" fillId="0" borderId="33" xfId="0" applyFont="1" applyBorder="1" applyAlignment="1">
      <alignment horizontal="left" vertical="center" wrapText="1"/>
    </xf>
    <xf numFmtId="0" fontId="65" fillId="0" borderId="31" xfId="0" applyFont="1" applyBorder="1" applyAlignment="1">
      <alignment horizontal="left" vertical="center" wrapText="1"/>
    </xf>
    <xf numFmtId="0" fontId="65" fillId="3" borderId="7" xfId="0" applyFont="1" applyFill="1" applyBorder="1" applyAlignment="1" applyProtection="1">
      <alignment horizontal="center" vertical="center"/>
      <protection locked="0"/>
    </xf>
    <xf numFmtId="0" fontId="65" fillId="3" borderId="15" xfId="0" applyFont="1" applyFill="1" applyBorder="1" applyAlignment="1" applyProtection="1">
      <alignment horizontal="center" vertical="center"/>
      <protection locked="0"/>
    </xf>
    <xf numFmtId="0" fontId="8" fillId="2" borderId="6" xfId="0" applyFont="1" applyFill="1" applyBorder="1" applyAlignment="1">
      <alignment horizontal="right" vertical="center" wrapText="1" indent="1"/>
    </xf>
    <xf numFmtId="0" fontId="94" fillId="2" borderId="7" xfId="0" applyFont="1" applyFill="1" applyBorder="1" applyAlignment="1">
      <alignment horizontal="right" vertical="center" wrapText="1" indent="1"/>
    </xf>
    <xf numFmtId="0" fontId="92" fillId="0" borderId="15" xfId="0" applyFont="1" applyBorder="1" applyAlignment="1">
      <alignment horizontal="right" vertical="center" indent="1"/>
    </xf>
    <xf numFmtId="0" fontId="3" fillId="2" borderId="16" xfId="0" applyFont="1" applyFill="1" applyBorder="1" applyAlignment="1">
      <alignment horizontal="left" vertical="center" wrapText="1"/>
    </xf>
    <xf numFmtId="0" fontId="92" fillId="2" borderId="16" xfId="0" applyFont="1" applyFill="1" applyBorder="1" applyAlignment="1">
      <alignment horizontal="left" vertical="center" wrapText="1"/>
    </xf>
    <xf numFmtId="0" fontId="65" fillId="3" borderId="16" xfId="0" applyFont="1" applyFill="1" applyBorder="1" applyAlignment="1" applyProtection="1">
      <alignment horizontal="center" vertical="center" wrapText="1"/>
      <protection locked="0"/>
    </xf>
    <xf numFmtId="49" fontId="2" fillId="3" borderId="6" xfId="0" applyNumberFormat="1" applyFont="1" applyFill="1" applyBorder="1" applyAlignment="1" applyProtection="1">
      <alignment horizontal="left" vertical="center"/>
      <protection locked="0"/>
    </xf>
    <xf numFmtId="49" fontId="2" fillId="3" borderId="7" xfId="0" applyNumberFormat="1" applyFont="1" applyFill="1" applyBorder="1" applyAlignment="1" applyProtection="1">
      <alignment horizontal="left" vertical="center"/>
      <protection locked="0"/>
    </xf>
    <xf numFmtId="49" fontId="2" fillId="3" borderId="15" xfId="0" applyNumberFormat="1" applyFont="1" applyFill="1" applyBorder="1" applyAlignment="1" applyProtection="1">
      <alignment horizontal="left" vertical="center"/>
      <protection locked="0"/>
    </xf>
    <xf numFmtId="0" fontId="3" fillId="2" borderId="6" xfId="0" applyFont="1" applyFill="1" applyBorder="1" applyAlignment="1">
      <alignment horizontal="left" vertical="center"/>
    </xf>
    <xf numFmtId="0" fontId="65" fillId="2" borderId="15" xfId="0" applyFont="1" applyFill="1" applyBorder="1" applyAlignment="1">
      <alignment horizontal="left" vertical="center" wrapText="1"/>
    </xf>
    <xf numFmtId="0" fontId="8" fillId="2" borderId="7" xfId="0" applyFont="1" applyFill="1" applyBorder="1" applyAlignment="1">
      <alignment horizontal="right" vertical="center" wrapText="1" indent="1"/>
    </xf>
    <xf numFmtId="0" fontId="8" fillId="2" borderId="15" xfId="0" applyFont="1" applyFill="1" applyBorder="1" applyAlignment="1">
      <alignment horizontal="right" vertical="center" wrapText="1" indent="1"/>
    </xf>
    <xf numFmtId="0" fontId="10" fillId="2" borderId="0" xfId="0" applyFont="1" applyFill="1" applyAlignment="1">
      <alignment horizontal="left" vertical="top" wrapText="1"/>
    </xf>
    <xf numFmtId="0" fontId="91" fillId="2" borderId="0" xfId="0" applyFont="1" applyFill="1" applyAlignment="1">
      <alignment horizontal="left" vertical="top" wrapText="1"/>
    </xf>
    <xf numFmtId="0" fontId="51" fillId="2" borderId="16" xfId="0" applyFont="1" applyFill="1" applyBorder="1" applyAlignment="1">
      <alignment horizontal="center" vertical="center"/>
    </xf>
    <xf numFmtId="0" fontId="65" fillId="2" borderId="20" xfId="0" applyFont="1" applyFill="1" applyBorder="1" applyAlignment="1">
      <alignment horizontal="center" vertical="center" wrapText="1"/>
    </xf>
    <xf numFmtId="0" fontId="65" fillId="2" borderId="0" xfId="0" applyFont="1" applyFill="1" applyAlignment="1">
      <alignment horizontal="center" vertical="center" wrapText="1"/>
    </xf>
    <xf numFmtId="0" fontId="65" fillId="2" borderId="22"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5" xfId="0" applyFont="1" applyFill="1" applyBorder="1" applyAlignment="1">
      <alignment horizontal="center" vertical="center" wrapText="1"/>
    </xf>
    <xf numFmtId="0" fontId="58" fillId="2" borderId="7" xfId="0" applyFont="1" applyFill="1" applyBorder="1" applyAlignment="1">
      <alignment vertical="center" wrapText="1"/>
    </xf>
    <xf numFmtId="0" fontId="87" fillId="2" borderId="7" xfId="0" applyFont="1" applyFill="1" applyBorder="1" applyAlignment="1">
      <alignment vertical="center" wrapText="1"/>
    </xf>
    <xf numFmtId="0" fontId="87" fillId="2" borderId="15" xfId="0" applyFont="1" applyFill="1" applyBorder="1" applyAlignment="1">
      <alignment vertical="center" wrapText="1"/>
    </xf>
    <xf numFmtId="0" fontId="58" fillId="2" borderId="6" xfId="0" applyFont="1" applyFill="1" applyBorder="1"/>
    <xf numFmtId="0" fontId="87" fillId="2" borderId="7" xfId="0" applyFont="1" applyFill="1" applyBorder="1"/>
    <xf numFmtId="0" fontId="0" fillId="2" borderId="15" xfId="0" applyFill="1" applyBorder="1"/>
    <xf numFmtId="0" fontId="65" fillId="5" borderId="6" xfId="0" applyFont="1" applyFill="1" applyBorder="1" applyAlignment="1">
      <alignment horizontal="left" vertical="center"/>
    </xf>
    <xf numFmtId="0" fontId="0" fillId="5" borderId="7" xfId="0" applyFill="1" applyBorder="1" applyAlignment="1">
      <alignment horizontal="left" vertical="center"/>
    </xf>
    <xf numFmtId="0" fontId="0" fillId="5" borderId="15" xfId="0" applyFill="1" applyBorder="1" applyAlignment="1">
      <alignment horizontal="left" vertical="center"/>
    </xf>
    <xf numFmtId="49" fontId="58" fillId="3" borderId="6" xfId="0" applyNumberFormat="1" applyFont="1" applyFill="1" applyBorder="1" applyAlignment="1" applyProtection="1">
      <alignment horizontal="left"/>
      <protection locked="0"/>
    </xf>
    <xf numFmtId="49" fontId="87" fillId="3" borderId="7" xfId="0" applyNumberFormat="1" applyFont="1" applyFill="1" applyBorder="1" applyAlignment="1" applyProtection="1">
      <alignment horizontal="left"/>
      <protection locked="0"/>
    </xf>
    <xf numFmtId="49" fontId="87" fillId="3" borderId="15" xfId="0" applyNumberFormat="1" applyFont="1" applyFill="1" applyBorder="1" applyAlignment="1" applyProtection="1">
      <alignment horizontal="left"/>
      <protection locked="0"/>
    </xf>
    <xf numFmtId="0" fontId="5" fillId="2" borderId="0" xfId="0" applyFont="1" applyFill="1" applyAlignment="1">
      <alignment horizontal="justify" vertical="center" wrapText="1"/>
    </xf>
    <xf numFmtId="0" fontId="103" fillId="2" borderId="0" xfId="0" applyFont="1" applyFill="1" applyAlignment="1">
      <alignment horizontal="justify" vertical="center" wrapText="1"/>
    </xf>
    <xf numFmtId="0" fontId="104" fillId="2" borderId="23" xfId="0" applyFont="1" applyFill="1" applyBorder="1" applyAlignment="1">
      <alignment horizontal="left" vertical="center"/>
    </xf>
    <xf numFmtId="0" fontId="104" fillId="2" borderId="24" xfId="0" applyFont="1" applyFill="1" applyBorder="1" applyAlignment="1">
      <alignment horizontal="left" vertical="center"/>
    </xf>
    <xf numFmtId="0" fontId="104" fillId="2" borderId="25" xfId="0" applyFont="1" applyFill="1" applyBorder="1" applyAlignment="1">
      <alignment horizontal="left" vertical="center"/>
    </xf>
    <xf numFmtId="0" fontId="2" fillId="2" borderId="16" xfId="0" applyFont="1" applyFill="1" applyBorder="1" applyAlignment="1">
      <alignment horizontal="left" vertical="center" shrinkToFit="1"/>
    </xf>
    <xf numFmtId="0" fontId="0" fillId="2" borderId="16" xfId="0" applyFill="1" applyBorder="1" applyAlignment="1">
      <alignment horizontal="left" vertical="center" shrinkToFit="1"/>
    </xf>
    <xf numFmtId="0" fontId="0" fillId="2" borderId="36" xfId="0" applyFill="1" applyBorder="1" applyAlignment="1">
      <alignment horizontal="left" vertical="center" shrinkToFit="1"/>
    </xf>
    <xf numFmtId="166" fontId="2" fillId="2" borderId="16" xfId="0" applyNumberFormat="1" applyFont="1" applyFill="1" applyBorder="1" applyAlignment="1">
      <alignment horizontal="left" vertical="center"/>
    </xf>
    <xf numFmtId="166" fontId="0" fillId="2" borderId="16" xfId="0" applyNumberFormat="1" applyFill="1" applyBorder="1" applyAlignment="1">
      <alignment horizontal="left" vertical="center"/>
    </xf>
    <xf numFmtId="166" fontId="0" fillId="2" borderId="36" xfId="0" applyNumberFormat="1" applyFill="1" applyBorder="1" applyAlignment="1">
      <alignment horizontal="left" vertical="center"/>
    </xf>
    <xf numFmtId="0" fontId="7" fillId="2" borderId="37" xfId="0" applyFont="1" applyFill="1" applyBorder="1" applyAlignment="1">
      <alignment horizontal="left" vertical="center" wrapText="1"/>
    </xf>
    <xf numFmtId="0" fontId="91" fillId="2" borderId="16" xfId="0" applyFont="1" applyFill="1" applyBorder="1"/>
    <xf numFmtId="0" fontId="2" fillId="3" borderId="16" xfId="0" applyFon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3" borderId="36" xfId="0" applyFill="1" applyBorder="1" applyAlignment="1" applyProtection="1">
      <alignment horizontal="left" vertical="center" wrapText="1"/>
      <protection locked="0"/>
    </xf>
    <xf numFmtId="0" fontId="6" fillId="2" borderId="38" xfId="0" applyFont="1" applyFill="1" applyBorder="1" applyAlignment="1">
      <alignment horizontal="left" vertical="center" wrapText="1"/>
    </xf>
    <xf numFmtId="0" fontId="105" fillId="2" borderId="18" xfId="0" applyFont="1" applyFill="1" applyBorder="1"/>
    <xf numFmtId="0" fontId="105" fillId="2" borderId="19" xfId="0" applyFont="1" applyFill="1" applyBorder="1"/>
    <xf numFmtId="0" fontId="0" fillId="0" borderId="39" xfId="0" applyBorder="1"/>
    <xf numFmtId="0" fontId="0" fillId="0" borderId="0" xfId="0"/>
    <xf numFmtId="0" fontId="0" fillId="0" borderId="22" xfId="0" applyBorder="1"/>
    <xf numFmtId="0" fontId="0" fillId="0" borderId="40" xfId="0" applyBorder="1"/>
    <xf numFmtId="0" fontId="0" fillId="0" borderId="24" xfId="0" applyBorder="1"/>
    <xf numFmtId="0" fontId="0" fillId="0" borderId="25" xfId="0" applyBorder="1"/>
    <xf numFmtId="1" fontId="65" fillId="3" borderId="6" xfId="0" applyNumberFormat="1" applyFont="1" applyFill="1" applyBorder="1" applyAlignment="1" applyProtection="1">
      <alignment horizontal="center" vertical="center" shrinkToFit="1"/>
      <protection locked="0"/>
    </xf>
    <xf numFmtId="1" fontId="65" fillId="3" borderId="7" xfId="0" applyNumberFormat="1" applyFont="1" applyFill="1" applyBorder="1" applyAlignment="1" applyProtection="1">
      <alignment horizontal="center" vertical="center" shrinkToFit="1"/>
      <protection locked="0"/>
    </xf>
    <xf numFmtId="16" fontId="108" fillId="2" borderId="24" xfId="0" applyNumberFormat="1" applyFont="1" applyFill="1" applyBorder="1" applyAlignment="1">
      <alignment horizontal="left" vertical="center" wrapText="1"/>
    </xf>
    <xf numFmtId="0" fontId="93" fillId="2" borderId="7" xfId="0" applyFont="1" applyFill="1" applyBorder="1" applyAlignment="1">
      <alignment horizontal="center" vertical="center"/>
    </xf>
    <xf numFmtId="0" fontId="93" fillId="2" borderId="15" xfId="0" applyFont="1" applyFill="1" applyBorder="1" applyAlignment="1">
      <alignment horizontal="center" vertical="center"/>
    </xf>
    <xf numFmtId="49" fontId="0" fillId="3" borderId="7" xfId="0" applyNumberFormat="1" applyFill="1" applyBorder="1" applyAlignment="1" applyProtection="1">
      <alignment vertical="center" wrapText="1" shrinkToFit="1"/>
      <protection locked="0"/>
    </xf>
    <xf numFmtId="49" fontId="0" fillId="3" borderId="15" xfId="0" applyNumberFormat="1" applyFill="1" applyBorder="1" applyAlignment="1" applyProtection="1">
      <alignment vertical="center" wrapText="1" shrinkToFit="1"/>
      <protection locked="0"/>
    </xf>
    <xf numFmtId="166" fontId="3" fillId="3" borderId="6" xfId="0" applyNumberFormat="1" applyFont="1" applyFill="1" applyBorder="1" applyAlignment="1" applyProtection="1">
      <alignment vertical="center" wrapText="1"/>
      <protection locked="0"/>
    </xf>
    <xf numFmtId="166" fontId="3" fillId="3" borderId="7" xfId="0" applyNumberFormat="1" applyFont="1" applyFill="1" applyBorder="1" applyAlignment="1" applyProtection="1">
      <alignment vertical="center" wrapText="1"/>
      <protection locked="0"/>
    </xf>
    <xf numFmtId="166" fontId="3" fillId="3" borderId="15" xfId="0" applyNumberFormat="1" applyFont="1" applyFill="1" applyBorder="1" applyAlignment="1" applyProtection="1">
      <alignment vertical="center" wrapText="1"/>
      <protection locked="0"/>
    </xf>
    <xf numFmtId="10" fontId="2" fillId="2" borderId="16" xfId="0" applyNumberFormat="1" applyFont="1" applyFill="1" applyBorder="1" applyAlignment="1">
      <alignment vertical="center" shrinkToFit="1"/>
    </xf>
    <xf numFmtId="0" fontId="65" fillId="2" borderId="6" xfId="0" applyFont="1" applyFill="1" applyBorder="1" applyAlignment="1">
      <alignment vertical="center"/>
    </xf>
    <xf numFmtId="0" fontId="106" fillId="2" borderId="0" xfId="0" applyFont="1" applyFill="1" applyAlignment="1">
      <alignment horizontal="center" wrapText="1"/>
    </xf>
    <xf numFmtId="0" fontId="107" fillId="2" borderId="0" xfId="0" applyFont="1" applyFill="1" applyAlignment="1">
      <alignment horizontal="center"/>
    </xf>
    <xf numFmtId="0" fontId="7" fillId="2" borderId="41" xfId="0" applyFont="1" applyFill="1" applyBorder="1" applyAlignment="1">
      <alignment horizontal="left" vertical="center" wrapText="1"/>
    </xf>
    <xf numFmtId="0" fontId="91" fillId="2" borderId="42" xfId="0" applyFont="1" applyFill="1" applyBorder="1"/>
    <xf numFmtId="0" fontId="2" fillId="2" borderId="42" xfId="0" applyFont="1" applyFill="1" applyBorder="1" applyAlignment="1">
      <alignment horizontal="left" vertical="center"/>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7" fillId="2" borderId="44" xfId="0" applyFont="1" applyFill="1" applyBorder="1" applyAlignment="1">
      <alignment horizontal="left" vertical="center" wrapText="1"/>
    </xf>
    <xf numFmtId="0" fontId="91" fillId="2" borderId="45" xfId="0" applyFont="1" applyFill="1" applyBorder="1"/>
    <xf numFmtId="0" fontId="2" fillId="2" borderId="45" xfId="0" applyFont="1" applyFill="1" applyBorder="1" applyAlignment="1">
      <alignment horizontal="left" vertical="center" wrapText="1"/>
    </xf>
    <xf numFmtId="0" fontId="0" fillId="2" borderId="45" xfId="0" applyFill="1" applyBorder="1" applyAlignment="1">
      <alignment horizontal="left" vertical="center" wrapText="1"/>
    </xf>
    <xf numFmtId="0" fontId="0" fillId="2" borderId="46" xfId="0" applyFill="1" applyBorder="1" applyAlignment="1">
      <alignment horizontal="left" vertical="center" wrapText="1"/>
    </xf>
    <xf numFmtId="0" fontId="7" fillId="2" borderId="47" xfId="0" applyFont="1" applyFill="1" applyBorder="1" applyAlignment="1">
      <alignment horizontal="left" vertical="center" wrapText="1"/>
    </xf>
    <xf numFmtId="0" fontId="91" fillId="2" borderId="48" xfId="0" applyFont="1" applyFill="1" applyBorder="1"/>
    <xf numFmtId="166" fontId="2" fillId="2" borderId="48" xfId="0" applyNumberFormat="1" applyFont="1" applyFill="1" applyBorder="1" applyAlignment="1">
      <alignment horizontal="left" vertical="center"/>
    </xf>
    <xf numFmtId="166" fontId="0" fillId="2" borderId="48" xfId="0" applyNumberFormat="1" applyFill="1" applyBorder="1" applyAlignment="1">
      <alignment horizontal="left" vertical="center"/>
    </xf>
    <xf numFmtId="166" fontId="0" fillId="2" borderId="49" xfId="0" applyNumberFormat="1" applyFill="1" applyBorder="1" applyAlignment="1">
      <alignment horizontal="left" vertical="center"/>
    </xf>
    <xf numFmtId="0" fontId="16" fillId="2" borderId="0" xfId="0" applyFont="1" applyFill="1" applyAlignment="1">
      <alignment horizontal="center"/>
    </xf>
    <xf numFmtId="0" fontId="17" fillId="2" borderId="0" xfId="0" applyFont="1" applyFill="1" applyAlignment="1">
      <alignment horizontal="center"/>
    </xf>
    <xf numFmtId="0" fontId="95" fillId="2" borderId="0" xfId="0" applyFont="1" applyFill="1"/>
    <xf numFmtId="0" fontId="2" fillId="2" borderId="0" xfId="0" applyFont="1" applyFill="1" applyAlignment="1">
      <alignment horizontal="center"/>
    </xf>
    <xf numFmtId="0" fontId="91" fillId="2" borderId="0" xfId="0" applyFont="1" applyFill="1"/>
    <xf numFmtId="0" fontId="51" fillId="3" borderId="28" xfId="0" applyFont="1" applyFill="1" applyBorder="1" applyAlignment="1" applyProtection="1">
      <alignment horizontal="left" vertical="center" wrapText="1"/>
      <protection locked="0"/>
    </xf>
    <xf numFmtId="0" fontId="51" fillId="0" borderId="10" xfId="0" applyFont="1" applyBorder="1" applyAlignment="1" applyProtection="1">
      <alignment horizontal="left" vertical="center" wrapText="1"/>
      <protection locked="0"/>
    </xf>
    <xf numFmtId="0" fontId="51" fillId="0" borderId="64" xfId="0" applyFont="1" applyBorder="1" applyAlignment="1" applyProtection="1">
      <alignment horizontal="left" vertical="center" wrapText="1"/>
      <protection locked="0"/>
    </xf>
    <xf numFmtId="0" fontId="51" fillId="3" borderId="8" xfId="0" applyFont="1" applyFill="1" applyBorder="1" applyAlignment="1" applyProtection="1">
      <alignment horizontal="left" vertical="center" wrapText="1"/>
      <protection locked="0"/>
    </xf>
    <xf numFmtId="0" fontId="51" fillId="0" borderId="32" xfId="0" applyFont="1" applyBorder="1" applyAlignment="1" applyProtection="1">
      <alignment horizontal="left" vertical="center" wrapText="1"/>
      <protection locked="0"/>
    </xf>
    <xf numFmtId="0" fontId="51" fillId="0" borderId="65" xfId="0" applyFont="1" applyBorder="1" applyAlignment="1" applyProtection="1">
      <alignment horizontal="left" vertical="center" wrapText="1"/>
      <protection locked="0"/>
    </xf>
    <xf numFmtId="0" fontId="51" fillId="3" borderId="26" xfId="0" applyFont="1" applyFill="1" applyBorder="1" applyAlignment="1" applyProtection="1">
      <alignment horizontal="left" vertical="center" wrapText="1"/>
      <protection locked="0"/>
    </xf>
    <xf numFmtId="0" fontId="51" fillId="0" borderId="33" xfId="0" applyFont="1" applyBorder="1" applyAlignment="1" applyProtection="1">
      <alignment horizontal="left" vertical="center" wrapText="1"/>
      <protection locked="0"/>
    </xf>
    <xf numFmtId="0" fontId="51" fillId="0" borderId="66" xfId="0" applyFont="1" applyBorder="1" applyAlignment="1" applyProtection="1">
      <alignment horizontal="left" vertical="center" wrapText="1"/>
      <protection locked="0"/>
    </xf>
    <xf numFmtId="0" fontId="2" fillId="2" borderId="28" xfId="0" quotePrefix="1" applyFont="1" applyFill="1" applyBorder="1" applyAlignment="1">
      <alignment horizontal="center" vertical="center" wrapText="1"/>
    </xf>
    <xf numFmtId="0" fontId="51" fillId="0" borderId="29" xfId="0" applyFont="1" applyBorder="1" applyAlignment="1">
      <alignment horizontal="center" vertical="center" wrapText="1"/>
    </xf>
    <xf numFmtId="0" fontId="2" fillId="2" borderId="8" xfId="0" quotePrefix="1" applyFont="1" applyFill="1" applyBorder="1" applyAlignment="1">
      <alignment horizontal="center" vertical="center" wrapText="1"/>
    </xf>
    <xf numFmtId="0" fontId="51" fillId="0" borderId="30" xfId="0" applyFont="1" applyBorder="1" applyAlignment="1">
      <alignment horizontal="center" vertical="center" wrapText="1"/>
    </xf>
    <xf numFmtId="0" fontId="2" fillId="2" borderId="26" xfId="0" quotePrefix="1" applyFont="1" applyFill="1" applyBorder="1" applyAlignment="1">
      <alignment horizontal="center" vertical="center" wrapText="1"/>
    </xf>
    <xf numFmtId="0" fontId="51" fillId="0" borderId="31" xfId="0" applyFont="1" applyBorder="1" applyAlignment="1">
      <alignment horizontal="center" vertical="center" wrapText="1"/>
    </xf>
    <xf numFmtId="166" fontId="8" fillId="2" borderId="16" xfId="0" applyNumberFormat="1" applyFont="1" applyFill="1" applyBorder="1" applyAlignment="1">
      <alignment vertical="center" wrapText="1"/>
    </xf>
    <xf numFmtId="166" fontId="7" fillId="2" borderId="16" xfId="0" applyNumberFormat="1" applyFont="1" applyFill="1" applyBorder="1" applyAlignment="1">
      <alignment vertical="center" wrapText="1"/>
    </xf>
    <xf numFmtId="10" fontId="8" fillId="2" borderId="16" xfId="0" applyNumberFormat="1" applyFont="1" applyFill="1" applyBorder="1" applyAlignment="1">
      <alignment vertical="center" wrapText="1"/>
    </xf>
    <xf numFmtId="0" fontId="7" fillId="2" borderId="16" xfId="0" applyFont="1" applyFill="1" applyBorder="1" applyAlignment="1">
      <alignment vertical="center" wrapText="1"/>
    </xf>
    <xf numFmtId="0" fontId="7" fillId="2" borderId="16" xfId="0" applyFont="1" applyFill="1" applyBorder="1" applyAlignment="1">
      <alignment horizontal="center" vertical="center"/>
    </xf>
    <xf numFmtId="0" fontId="2" fillId="2" borderId="16" xfId="0" applyFont="1" applyFill="1" applyBorder="1" applyAlignment="1">
      <alignment horizontal="center" vertical="center"/>
    </xf>
    <xf numFmtId="0" fontId="10" fillId="2" borderId="0" xfId="0" applyFont="1" applyFill="1" applyAlignment="1">
      <alignment horizontal="justify" vertical="top" wrapText="1"/>
    </xf>
    <xf numFmtId="0" fontId="92" fillId="3" borderId="7" xfId="0" applyFont="1" applyFill="1" applyBorder="1" applyAlignment="1" applyProtection="1">
      <alignment vertical="center"/>
      <protection locked="0"/>
    </xf>
    <xf numFmtId="0" fontId="92" fillId="3" borderId="15" xfId="0" applyFont="1" applyFill="1" applyBorder="1" applyAlignment="1" applyProtection="1">
      <alignment vertical="center"/>
      <protection locked="0"/>
    </xf>
    <xf numFmtId="0" fontId="67" fillId="2" borderId="20" xfId="0" applyFont="1" applyFill="1" applyBorder="1" applyAlignment="1">
      <alignment horizontal="left" wrapText="1"/>
    </xf>
    <xf numFmtId="0" fontId="59" fillId="2" borderId="18" xfId="0" applyFont="1" applyFill="1" applyBorder="1" applyAlignment="1">
      <alignment horizontal="left" wrapText="1"/>
    </xf>
    <xf numFmtId="0" fontId="59" fillId="2" borderId="22" xfId="0" applyFont="1" applyFill="1" applyBorder="1" applyAlignment="1">
      <alignment horizontal="left" wrapText="1"/>
    </xf>
    <xf numFmtId="49" fontId="65" fillId="3" borderId="16" xfId="0" applyNumberFormat="1" applyFont="1" applyFill="1" applyBorder="1" applyAlignment="1" applyProtection="1">
      <alignment horizontal="center" vertical="center" wrapText="1"/>
      <protection locked="0"/>
    </xf>
    <xf numFmtId="0" fontId="65" fillId="5" borderId="6" xfId="0" applyFont="1" applyFill="1" applyBorder="1" applyAlignment="1">
      <alignment horizontal="left" vertical="center" wrapText="1"/>
    </xf>
    <xf numFmtId="0" fontId="65" fillId="5" borderId="7" xfId="0" applyFont="1" applyFill="1" applyBorder="1" applyAlignment="1">
      <alignment horizontal="left" vertical="center" wrapText="1"/>
    </xf>
    <xf numFmtId="0" fontId="110" fillId="2" borderId="34" xfId="0" applyFont="1" applyFill="1" applyBorder="1" applyAlignment="1">
      <alignment vertical="top"/>
    </xf>
    <xf numFmtId="0" fontId="110" fillId="2" borderId="35" xfId="0" applyFont="1" applyFill="1" applyBorder="1" applyAlignment="1">
      <alignment vertical="top"/>
    </xf>
    <xf numFmtId="0" fontId="110" fillId="2" borderId="24" xfId="0" applyFont="1" applyFill="1" applyBorder="1" applyAlignment="1">
      <alignment vertical="top" wrapText="1"/>
    </xf>
    <xf numFmtId="0" fontId="110" fillId="2" borderId="25" xfId="0" applyFont="1" applyFill="1" applyBorder="1" applyAlignment="1">
      <alignment vertical="top" wrapText="1"/>
    </xf>
    <xf numFmtId="0" fontId="65" fillId="2" borderId="6" xfId="0" applyFont="1" applyFill="1" applyBorder="1" applyAlignment="1">
      <alignment horizontal="left" vertical="center"/>
    </xf>
    <xf numFmtId="0" fontId="65" fillId="2" borderId="7" xfId="0" applyFont="1" applyFill="1" applyBorder="1" applyAlignment="1">
      <alignment horizontal="left" vertical="center"/>
    </xf>
    <xf numFmtId="0" fontId="65" fillId="2" borderId="15" xfId="0" applyFont="1" applyFill="1" applyBorder="1" applyAlignment="1">
      <alignment horizontal="left" vertical="center"/>
    </xf>
    <xf numFmtId="0" fontId="88" fillId="2" borderId="0" xfId="0" applyFont="1" applyFill="1" applyAlignment="1">
      <alignment horizontal="justify" vertical="center" wrapText="1"/>
    </xf>
    <xf numFmtId="0" fontId="58" fillId="2" borderId="0" xfId="0" applyFont="1" applyFill="1" applyAlignment="1">
      <alignment horizontal="justify" vertical="center" wrapText="1"/>
    </xf>
    <xf numFmtId="0" fontId="58" fillId="2" borderId="6" xfId="0" applyFont="1" applyFill="1" applyBorder="1" applyAlignment="1">
      <alignment vertical="center" wrapText="1"/>
    </xf>
    <xf numFmtId="49" fontId="0" fillId="3" borderId="15" xfId="0" applyNumberFormat="1" applyFill="1" applyBorder="1" applyAlignment="1" applyProtection="1">
      <alignment horizontal="left"/>
      <protection locked="0"/>
    </xf>
    <xf numFmtId="49" fontId="58" fillId="3" borderId="6" xfId="0" applyNumberFormat="1" applyFont="1" applyFill="1" applyBorder="1" applyAlignment="1" applyProtection="1">
      <alignment horizontal="left" shrinkToFit="1"/>
      <protection locked="0"/>
    </xf>
    <xf numFmtId="49" fontId="87" fillId="3" borderId="7" xfId="0" applyNumberFormat="1" applyFont="1" applyFill="1" applyBorder="1" applyAlignment="1" applyProtection="1">
      <alignment horizontal="left" shrinkToFit="1"/>
      <protection locked="0"/>
    </xf>
    <xf numFmtId="49" fontId="87" fillId="3" borderId="15" xfId="0" applyNumberFormat="1" applyFont="1" applyFill="1" applyBorder="1" applyAlignment="1" applyProtection="1">
      <alignment horizontal="left" shrinkToFit="1"/>
      <protection locked="0"/>
    </xf>
    <xf numFmtId="0" fontId="10" fillId="3" borderId="6" xfId="0" applyFont="1"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15" xfId="0" applyFill="1" applyBorder="1" applyAlignment="1" applyProtection="1">
      <alignment vertical="center"/>
      <protection locked="0"/>
    </xf>
    <xf numFmtId="0" fontId="110" fillId="2" borderId="0" xfId="0" applyFont="1" applyFill="1" applyAlignment="1">
      <alignment horizontal="left" vertical="top"/>
    </xf>
    <xf numFmtId="0" fontId="36" fillId="12" borderId="0" xfId="0" applyFont="1" applyFill="1" applyAlignment="1">
      <alignment vertical="center"/>
    </xf>
    <xf numFmtId="0" fontId="109" fillId="12" borderId="0" xfId="0" applyFont="1" applyFill="1"/>
    <xf numFmtId="0" fontId="65" fillId="2" borderId="28"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29" xfId="0" applyFont="1" applyFill="1" applyBorder="1" applyAlignment="1">
      <alignment horizontal="center" vertical="center"/>
    </xf>
    <xf numFmtId="0" fontId="3" fillId="2" borderId="28" xfId="0" applyFont="1" applyFill="1" applyBorder="1" applyAlignment="1">
      <alignment horizontal="left" vertical="center" wrapText="1"/>
    </xf>
    <xf numFmtId="0" fontId="48" fillId="0" borderId="10" xfId="0" applyFont="1" applyBorder="1" applyAlignment="1">
      <alignment horizontal="left" vertical="center" wrapText="1"/>
    </xf>
    <xf numFmtId="0" fontId="48" fillId="0" borderId="29" xfId="0" applyFont="1" applyBorder="1" applyAlignment="1">
      <alignment horizontal="left" vertical="center" wrapText="1"/>
    </xf>
    <xf numFmtId="0" fontId="65" fillId="3" borderId="26" xfId="0" applyFont="1" applyFill="1" applyBorder="1" applyAlignment="1" applyProtection="1">
      <alignment horizontal="center" vertical="center"/>
      <protection locked="0"/>
    </xf>
    <xf numFmtId="0" fontId="51" fillId="3" borderId="33" xfId="0" applyFont="1" applyFill="1" applyBorder="1" applyAlignment="1" applyProtection="1">
      <alignment horizontal="center" vertical="center"/>
      <protection locked="0"/>
    </xf>
    <xf numFmtId="0" fontId="51" fillId="3" borderId="31" xfId="0" applyFont="1" applyFill="1" applyBorder="1" applyAlignment="1" applyProtection="1">
      <alignment horizontal="center" vertical="center"/>
      <protection locked="0"/>
    </xf>
    <xf numFmtId="49" fontId="10" fillId="2" borderId="0" xfId="0" applyNumberFormat="1" applyFont="1" applyFill="1" applyAlignment="1">
      <alignment horizontal="left" vertical="top" wrapText="1"/>
    </xf>
    <xf numFmtId="49" fontId="91" fillId="2" borderId="0" xfId="0" applyNumberFormat="1" applyFont="1" applyFill="1" applyAlignment="1">
      <alignment horizontal="left" vertical="top" wrapText="1"/>
    </xf>
    <xf numFmtId="14" fontId="58" fillId="3" borderId="6" xfId="0" applyNumberFormat="1" applyFont="1" applyFill="1" applyBorder="1" applyAlignment="1" applyProtection="1">
      <alignment horizontal="center" vertical="center"/>
      <protection locked="0"/>
    </xf>
    <xf numFmtId="14" fontId="58" fillId="3" borderId="7" xfId="0" applyNumberFormat="1" applyFont="1" applyFill="1" applyBorder="1" applyAlignment="1" applyProtection="1">
      <alignment horizontal="center" vertical="center"/>
      <protection locked="0"/>
    </xf>
    <xf numFmtId="14" fontId="58" fillId="3" borderId="15" xfId="0" applyNumberFormat="1" applyFont="1" applyFill="1" applyBorder="1" applyAlignment="1" applyProtection="1">
      <alignment horizontal="center" vertical="center"/>
      <protection locked="0"/>
    </xf>
    <xf numFmtId="0" fontId="122" fillId="2" borderId="0" xfId="0" applyFont="1" applyFill="1" applyAlignment="1">
      <alignment wrapText="1"/>
    </xf>
    <xf numFmtId="0" fontId="123" fillId="2" borderId="0" xfId="0" applyFont="1" applyFill="1" applyAlignment="1">
      <alignment wrapText="1"/>
    </xf>
    <xf numFmtId="0" fontId="10" fillId="2" borderId="0" xfId="0" applyFont="1" applyFill="1" applyAlignment="1">
      <alignment vertical="center" wrapText="1"/>
    </xf>
    <xf numFmtId="0" fontId="0" fillId="2" borderId="0" xfId="0" applyFill="1" applyAlignment="1">
      <alignment vertical="center" wrapText="1"/>
    </xf>
    <xf numFmtId="49" fontId="10" fillId="3" borderId="6" xfId="0" applyNumberFormat="1" applyFont="1" applyFill="1" applyBorder="1" applyAlignment="1" applyProtection="1">
      <alignment vertical="center"/>
      <protection locked="0"/>
    </xf>
    <xf numFmtId="49" fontId="10" fillId="3" borderId="7" xfId="0" applyNumberFormat="1" applyFont="1" applyFill="1" applyBorder="1" applyAlignment="1" applyProtection="1">
      <alignment vertical="center"/>
      <protection locked="0"/>
    </xf>
    <xf numFmtId="49" fontId="10" fillId="3" borderId="15" xfId="0" applyNumberFormat="1" applyFont="1" applyFill="1" applyBorder="1" applyAlignment="1" applyProtection="1">
      <alignment vertical="center"/>
      <protection locked="0"/>
    </xf>
    <xf numFmtId="0" fontId="67" fillId="2" borderId="0" xfId="0" applyFont="1" applyFill="1" applyAlignment="1">
      <alignment horizontal="left" vertical="center" wrapText="1"/>
    </xf>
    <xf numFmtId="0" fontId="79" fillId="2" borderId="0" xfId="0" applyFont="1" applyFill="1" applyAlignment="1">
      <alignment horizontal="left" vertical="center" wrapText="1"/>
    </xf>
    <xf numFmtId="0" fontId="67" fillId="2" borderId="24" xfId="0" applyFont="1" applyFill="1" applyBorder="1" applyAlignment="1">
      <alignment horizontal="left" vertical="center" wrapText="1"/>
    </xf>
    <xf numFmtId="0" fontId="102" fillId="2" borderId="24" xfId="0" applyFont="1" applyFill="1" applyBorder="1" applyAlignment="1">
      <alignment horizontal="left" vertical="center"/>
    </xf>
    <xf numFmtId="168" fontId="65" fillId="3" borderId="7" xfId="0" applyNumberFormat="1" applyFont="1" applyFill="1" applyBorder="1" applyAlignment="1" applyProtection="1">
      <alignment horizontal="left" vertical="center"/>
      <protection locked="0"/>
    </xf>
    <xf numFmtId="168" fontId="65" fillId="3" borderId="15" xfId="0" applyNumberFormat="1" applyFont="1" applyFill="1" applyBorder="1" applyAlignment="1" applyProtection="1">
      <alignment horizontal="left" vertical="center"/>
      <protection locked="0"/>
    </xf>
    <xf numFmtId="0" fontId="102" fillId="2" borderId="0" xfId="0" applyFont="1" applyFill="1" applyAlignment="1">
      <alignment horizontal="left" vertical="center" wrapText="1"/>
    </xf>
    <xf numFmtId="0" fontId="51" fillId="2" borderId="22" xfId="0" applyFont="1" applyFill="1" applyBorder="1" applyAlignment="1">
      <alignment horizontal="center" vertical="center" wrapText="1"/>
    </xf>
    <xf numFmtId="0" fontId="51" fillId="2" borderId="25" xfId="0" applyFont="1" applyFill="1" applyBorder="1" applyAlignment="1">
      <alignment horizontal="center" vertical="center" wrapText="1"/>
    </xf>
    <xf numFmtId="0" fontId="65" fillId="3" borderId="6" xfId="0" applyFont="1" applyFill="1" applyBorder="1" applyAlignment="1" applyProtection="1">
      <alignment horizontal="center" vertical="center" wrapText="1"/>
      <protection locked="0"/>
    </xf>
    <xf numFmtId="0" fontId="65" fillId="3" borderId="7" xfId="0" applyFont="1" applyFill="1" applyBorder="1" applyAlignment="1" applyProtection="1">
      <alignment horizontal="center" vertical="center" wrapText="1"/>
      <protection locked="0"/>
    </xf>
    <xf numFmtId="0" fontId="65" fillId="3" borderId="15" xfId="0" applyFont="1" applyFill="1" applyBorder="1" applyAlignment="1" applyProtection="1">
      <alignment horizontal="center" vertical="center" wrapText="1"/>
      <protection locked="0"/>
    </xf>
    <xf numFmtId="0" fontId="51" fillId="2" borderId="20" xfId="0" applyFont="1" applyFill="1" applyBorder="1" applyAlignment="1">
      <alignment horizontal="center" vertical="center" wrapText="1"/>
    </xf>
    <xf numFmtId="0" fontId="51" fillId="2" borderId="23" xfId="0" applyFont="1" applyFill="1" applyBorder="1" applyAlignment="1">
      <alignment horizontal="center" vertical="center" wrapText="1"/>
    </xf>
    <xf numFmtId="0" fontId="67" fillId="2" borderId="0" xfId="0" applyFont="1" applyFill="1" applyAlignment="1">
      <alignment horizontal="left" wrapText="1"/>
    </xf>
    <xf numFmtId="0" fontId="59" fillId="2" borderId="0" xfId="0" applyFont="1" applyFill="1" applyAlignment="1">
      <alignment horizontal="left" wrapText="1"/>
    </xf>
    <xf numFmtId="49" fontId="51" fillId="3" borderId="6" xfId="0" applyNumberFormat="1" applyFont="1" applyFill="1" applyBorder="1" applyAlignment="1" applyProtection="1">
      <alignment horizontal="left" vertical="center"/>
      <protection locked="0"/>
    </xf>
    <xf numFmtId="49" fontId="51" fillId="3" borderId="7" xfId="0" applyNumberFormat="1" applyFont="1" applyFill="1" applyBorder="1" applyAlignment="1" applyProtection="1">
      <alignment horizontal="left" vertical="center"/>
      <protection locked="0"/>
    </xf>
    <xf numFmtId="49" fontId="51" fillId="3" borderId="15" xfId="0" applyNumberFormat="1" applyFont="1" applyFill="1" applyBorder="1" applyAlignment="1" applyProtection="1">
      <alignment horizontal="left" vertical="center"/>
      <protection locked="0"/>
    </xf>
    <xf numFmtId="49" fontId="51" fillId="3" borderId="16" xfId="0" applyNumberFormat="1" applyFont="1" applyFill="1" applyBorder="1" applyAlignment="1" applyProtection="1">
      <alignment horizontal="left" vertical="center"/>
      <protection locked="0"/>
    </xf>
    <xf numFmtId="0" fontId="92" fillId="2" borderId="7" xfId="0" applyFont="1" applyFill="1" applyBorder="1" applyAlignment="1">
      <alignment horizontal="center" vertical="center"/>
    </xf>
    <xf numFmtId="0" fontId="92" fillId="2" borderId="15"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center" vertical="center" wrapText="1"/>
    </xf>
    <xf numFmtId="49" fontId="3" fillId="2" borderId="7" xfId="0" applyNumberFormat="1" applyFont="1" applyFill="1" applyBorder="1" applyAlignment="1" applyProtection="1">
      <alignment horizontal="left" vertical="center"/>
      <protection locked="0"/>
    </xf>
    <xf numFmtId="49" fontId="3" fillId="2" borderId="15"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65" fillId="2" borderId="15" xfId="0" applyFont="1" applyFill="1" applyBorder="1" applyAlignment="1" applyProtection="1">
      <alignment horizontal="left" vertical="center"/>
      <protection locked="0"/>
    </xf>
    <xf numFmtId="14" fontId="3" fillId="2" borderId="7" xfId="0" applyNumberFormat="1" applyFont="1" applyFill="1" applyBorder="1" applyAlignment="1" applyProtection="1">
      <alignment horizontal="left" vertical="center"/>
      <protection locked="0"/>
    </xf>
    <xf numFmtId="14" fontId="3" fillId="2" borderId="15" xfId="0" applyNumberFormat="1" applyFont="1" applyFill="1" applyBorder="1" applyAlignment="1" applyProtection="1">
      <alignment horizontal="left" vertical="center"/>
      <protection locked="0"/>
    </xf>
    <xf numFmtId="49" fontId="50" fillId="2" borderId="7" xfId="2" applyNumberFormat="1" applyFill="1" applyBorder="1" applyAlignment="1" applyProtection="1">
      <alignment horizontal="left" vertical="center"/>
      <protection locked="0"/>
    </xf>
    <xf numFmtId="49" fontId="65" fillId="2" borderId="7" xfId="0" applyNumberFormat="1" applyFont="1" applyFill="1" applyBorder="1" applyAlignment="1" applyProtection="1">
      <alignment horizontal="left" vertical="center"/>
      <protection locked="0"/>
    </xf>
    <xf numFmtId="49" fontId="65" fillId="2" borderId="15" xfId="0" applyNumberFormat="1" applyFont="1" applyFill="1" applyBorder="1" applyAlignment="1" applyProtection="1">
      <alignment horizontal="left" vertical="center"/>
      <protection locked="0"/>
    </xf>
    <xf numFmtId="0" fontId="9" fillId="2" borderId="6" xfId="0" applyFont="1" applyFill="1" applyBorder="1" applyAlignment="1">
      <alignment horizontal="left" vertical="center" wrapText="1"/>
    </xf>
    <xf numFmtId="0" fontId="113" fillId="2" borderId="23" xfId="0" applyFont="1" applyFill="1" applyBorder="1" applyAlignment="1">
      <alignment horizontal="left" vertical="center" wrapText="1" indent="1"/>
    </xf>
    <xf numFmtId="0" fontId="113" fillId="2" borderId="24" xfId="0" applyFont="1" applyFill="1" applyBorder="1" applyAlignment="1">
      <alignment horizontal="left" vertical="center" wrapText="1"/>
    </xf>
    <xf numFmtId="0" fontId="113" fillId="2" borderId="25" xfId="0" applyFont="1" applyFill="1" applyBorder="1" applyAlignment="1">
      <alignment horizontal="left" vertical="center" wrapText="1"/>
    </xf>
    <xf numFmtId="0" fontId="65" fillId="2" borderId="62" xfId="0" applyFont="1" applyFill="1" applyBorder="1" applyAlignment="1">
      <alignment horizontal="center" vertical="center" wrapText="1"/>
    </xf>
    <xf numFmtId="0" fontId="113" fillId="2" borderId="20" xfId="0" applyFont="1" applyFill="1" applyBorder="1" applyAlignment="1">
      <alignment horizontal="left" vertical="center" wrapText="1" indent="1"/>
    </xf>
    <xf numFmtId="0" fontId="113" fillId="2" borderId="0" xfId="0" applyFont="1" applyFill="1" applyAlignment="1">
      <alignment horizontal="left" vertical="center" wrapText="1"/>
    </xf>
    <xf numFmtId="0" fontId="113" fillId="2" borderId="22" xfId="0" applyFont="1" applyFill="1" applyBorder="1" applyAlignment="1">
      <alignment horizontal="left" vertical="center" wrapText="1"/>
    </xf>
    <xf numFmtId="0" fontId="65" fillId="2" borderId="17" xfId="0" applyFont="1" applyFill="1" applyBorder="1" applyAlignment="1">
      <alignment horizontal="left" vertical="center" wrapText="1"/>
    </xf>
    <xf numFmtId="0" fontId="65" fillId="2" borderId="18" xfId="0" applyFont="1" applyFill="1" applyBorder="1" applyAlignment="1">
      <alignment horizontal="left" vertical="center" wrapText="1"/>
    </xf>
    <xf numFmtId="0" fontId="65" fillId="2" borderId="19" xfId="0" applyFont="1" applyFill="1" applyBorder="1" applyAlignment="1">
      <alignment horizontal="left" vertical="center" wrapText="1"/>
    </xf>
    <xf numFmtId="166" fontId="65" fillId="3" borderId="6" xfId="0" applyNumberFormat="1" applyFont="1" applyFill="1" applyBorder="1" applyAlignment="1" applyProtection="1">
      <alignment horizontal="center" vertical="center" shrinkToFit="1"/>
      <protection locked="0"/>
    </xf>
    <xf numFmtId="166" fontId="65" fillId="3" borderId="7" xfId="0" applyNumberFormat="1" applyFont="1" applyFill="1" applyBorder="1" applyAlignment="1" applyProtection="1">
      <alignment horizontal="center" vertical="center" shrinkToFit="1"/>
      <protection locked="0"/>
    </xf>
    <xf numFmtId="166" fontId="65" fillId="3" borderId="15" xfId="0" applyNumberFormat="1" applyFont="1" applyFill="1" applyBorder="1" applyAlignment="1" applyProtection="1">
      <alignment horizontal="center" vertical="center" shrinkToFit="1"/>
      <protection locked="0"/>
    </xf>
    <xf numFmtId="166" fontId="65" fillId="2" borderId="7" xfId="0" applyNumberFormat="1" applyFont="1" applyFill="1" applyBorder="1" applyAlignment="1">
      <alignment horizontal="center" vertical="center" shrinkToFit="1"/>
    </xf>
    <xf numFmtId="166" fontId="65" fillId="2" borderId="15" xfId="0" applyNumberFormat="1" applyFont="1" applyFill="1" applyBorder="1" applyAlignment="1">
      <alignment horizontal="center" vertical="center" shrinkToFit="1"/>
    </xf>
    <xf numFmtId="49" fontId="3" fillId="3" borderId="7" xfId="0" applyNumberFormat="1" applyFont="1" applyFill="1" applyBorder="1" applyAlignment="1" applyProtection="1">
      <alignment horizontal="left" vertical="center"/>
      <protection locked="0"/>
    </xf>
    <xf numFmtId="49" fontId="3" fillId="3" borderId="15" xfId="0" applyNumberFormat="1" applyFont="1" applyFill="1" applyBorder="1" applyAlignment="1" applyProtection="1">
      <alignment horizontal="left" vertical="center"/>
      <protection locked="0"/>
    </xf>
    <xf numFmtId="167" fontId="3" fillId="3" borderId="7" xfId="0" applyNumberFormat="1" applyFont="1" applyFill="1" applyBorder="1" applyAlignment="1" applyProtection="1">
      <alignment horizontal="left" vertical="center"/>
      <protection locked="0"/>
    </xf>
    <xf numFmtId="167" fontId="3" fillId="3" borderId="15" xfId="0" applyNumberFormat="1" applyFont="1" applyFill="1" applyBorder="1" applyAlignment="1" applyProtection="1">
      <alignment horizontal="left" vertical="center"/>
      <protection locked="0"/>
    </xf>
    <xf numFmtId="0" fontId="65" fillId="2" borderId="6" xfId="0" applyFont="1" applyFill="1" applyBorder="1" applyAlignment="1">
      <alignment vertical="center" wrapText="1"/>
    </xf>
    <xf numFmtId="0" fontId="51" fillId="2" borderId="7" xfId="0" applyFont="1" applyFill="1" applyBorder="1" applyAlignment="1">
      <alignment vertical="center" wrapText="1"/>
    </xf>
    <xf numFmtId="0" fontId="51" fillId="3" borderId="16" xfId="0" applyFont="1" applyFill="1" applyBorder="1" applyAlignment="1" applyProtection="1">
      <alignment horizontal="center" vertical="center" shrinkToFit="1"/>
      <protection locked="0"/>
    </xf>
    <xf numFmtId="0" fontId="58" fillId="2" borderId="20" xfId="0" applyFont="1" applyFill="1" applyBorder="1" applyAlignment="1">
      <alignment horizontal="center" vertical="center"/>
    </xf>
    <xf numFmtId="0" fontId="58" fillId="2" borderId="0" xfId="0" applyFont="1" applyFill="1" applyAlignment="1">
      <alignment horizontal="center" vertical="center"/>
    </xf>
    <xf numFmtId="0" fontId="58" fillId="2" borderId="22" xfId="0" applyFont="1" applyFill="1" applyBorder="1" applyAlignment="1">
      <alignment horizontal="center" vertical="center"/>
    </xf>
    <xf numFmtId="0" fontId="24" fillId="2" borderId="17" xfId="0" applyFont="1" applyFill="1" applyBorder="1" applyAlignment="1">
      <alignment vertical="top" wrapText="1"/>
    </xf>
    <xf numFmtId="0" fontId="87" fillId="2" borderId="18" xfId="0" applyFont="1" applyFill="1" applyBorder="1" applyAlignment="1">
      <alignment vertical="top"/>
    </xf>
    <xf numFmtId="0" fontId="87" fillId="2" borderId="19" xfId="0" applyFont="1" applyFill="1" applyBorder="1" applyAlignment="1">
      <alignment vertical="top"/>
    </xf>
    <xf numFmtId="0" fontId="58" fillId="3" borderId="6" xfId="0" applyFont="1" applyFill="1" applyBorder="1" applyAlignment="1" applyProtection="1">
      <alignment vertical="center"/>
      <protection locked="0"/>
    </xf>
    <xf numFmtId="0" fontId="0" fillId="3" borderId="7" xfId="0" applyFill="1" applyBorder="1" applyProtection="1">
      <protection locked="0"/>
    </xf>
    <xf numFmtId="0" fontId="0" fillId="3" borderId="15" xfId="0" applyFill="1" applyBorder="1" applyProtection="1">
      <protection locked="0"/>
    </xf>
    <xf numFmtId="0" fontId="104" fillId="2" borderId="6" xfId="0" applyFont="1" applyFill="1" applyBorder="1" applyAlignment="1">
      <alignment horizontal="left" vertical="center"/>
    </xf>
    <xf numFmtId="0" fontId="104" fillId="2" borderId="7" xfId="0" applyFont="1" applyFill="1" applyBorder="1" applyAlignment="1">
      <alignment horizontal="left" vertical="center"/>
    </xf>
    <xf numFmtId="0" fontId="104" fillId="2" borderId="15" xfId="0" applyFont="1" applyFill="1" applyBorder="1" applyAlignment="1">
      <alignment horizontal="left" vertical="center"/>
    </xf>
    <xf numFmtId="0" fontId="57" fillId="2" borderId="0" xfId="0" applyFont="1" applyFill="1" applyAlignment="1">
      <alignment vertical="center" wrapText="1"/>
    </xf>
    <xf numFmtId="49" fontId="50" fillId="3" borderId="7" xfId="2" applyNumberFormat="1" applyFill="1" applyBorder="1" applyAlignment="1" applyProtection="1">
      <alignment horizontal="left" vertical="center"/>
      <protection locked="0"/>
    </xf>
    <xf numFmtId="0" fontId="65" fillId="3" borderId="7" xfId="0" applyFont="1" applyFill="1" applyBorder="1" applyAlignment="1" applyProtection="1">
      <alignment horizontal="left" vertical="center"/>
      <protection locked="0"/>
    </xf>
    <xf numFmtId="0" fontId="65" fillId="3" borderId="15" xfId="0" applyFont="1" applyFill="1" applyBorder="1" applyAlignment="1" applyProtection="1">
      <alignment horizontal="left" vertical="center"/>
      <protection locked="0"/>
    </xf>
    <xf numFmtId="0" fontId="55" fillId="2" borderId="0" xfId="0" applyFont="1" applyFill="1" applyAlignment="1">
      <alignment horizontal="left" vertical="center" wrapText="1"/>
    </xf>
    <xf numFmtId="10" fontId="65" fillId="2" borderId="16" xfId="0" applyNumberFormat="1" applyFont="1" applyFill="1" applyBorder="1" applyAlignment="1">
      <alignment horizontal="center" vertical="center" shrinkToFit="1"/>
    </xf>
    <xf numFmtId="10" fontId="51" fillId="2" borderId="16" xfId="0" applyNumberFormat="1" applyFont="1" applyFill="1" applyBorder="1" applyAlignment="1">
      <alignment horizontal="center" vertical="center" shrinkToFit="1"/>
    </xf>
    <xf numFmtId="14" fontId="65" fillId="3" borderId="7" xfId="0" applyNumberFormat="1" applyFont="1" applyFill="1" applyBorder="1" applyAlignment="1" applyProtection="1">
      <alignment horizontal="left" vertical="center"/>
      <protection locked="0"/>
    </xf>
    <xf numFmtId="14" fontId="65" fillId="3" borderId="15" xfId="0" applyNumberFormat="1" applyFont="1" applyFill="1" applyBorder="1" applyAlignment="1" applyProtection="1">
      <alignment horizontal="left" vertical="center"/>
      <protection locked="0"/>
    </xf>
    <xf numFmtId="0" fontId="65" fillId="0" borderId="7" xfId="0" applyFont="1" applyBorder="1" applyAlignment="1" applyProtection="1">
      <alignment horizontal="left" vertical="center"/>
      <protection locked="0"/>
    </xf>
    <xf numFmtId="0" fontId="65" fillId="0" borderId="15" xfId="0" applyFont="1" applyBorder="1" applyAlignment="1" applyProtection="1">
      <alignment horizontal="left" vertical="center"/>
      <protection locked="0"/>
    </xf>
    <xf numFmtId="0" fontId="77" fillId="2" borderId="0" xfId="0" applyFont="1" applyFill="1" applyAlignment="1">
      <alignment vertical="center"/>
    </xf>
    <xf numFmtId="0" fontId="117" fillId="4" borderId="63" xfId="0" applyFont="1" applyFill="1" applyBorder="1" applyAlignment="1">
      <alignment horizontal="left" vertical="center" wrapText="1"/>
    </xf>
    <xf numFmtId="0" fontId="118" fillId="4" borderId="63" xfId="0" applyFont="1" applyFill="1" applyBorder="1" applyAlignment="1">
      <alignment horizontal="left" vertical="center"/>
    </xf>
    <xf numFmtId="0" fontId="51" fillId="2" borderId="0" xfId="0" applyFont="1" applyFill="1"/>
    <xf numFmtId="0" fontId="59" fillId="2" borderId="0" xfId="0" applyFont="1" applyFill="1"/>
    <xf numFmtId="166" fontId="55" fillId="2" borderId="6" xfId="0" applyNumberFormat="1" applyFont="1" applyFill="1" applyBorder="1" applyAlignment="1">
      <alignment horizontal="center" vertical="center" shrinkToFit="1"/>
    </xf>
    <xf numFmtId="166" fontId="55" fillId="2" borderId="7" xfId="0" applyNumberFormat="1" applyFont="1" applyFill="1" applyBorder="1" applyAlignment="1">
      <alignment horizontal="center" vertical="center" shrinkToFit="1"/>
    </xf>
    <xf numFmtId="166" fontId="55" fillId="2" borderId="15" xfId="0" applyNumberFormat="1" applyFont="1" applyFill="1" applyBorder="1" applyAlignment="1">
      <alignment horizontal="center" vertical="center" shrinkToFit="1"/>
    </xf>
    <xf numFmtId="0" fontId="10" fillId="2" borderId="0" xfId="0" applyFont="1" applyFill="1" applyAlignment="1">
      <alignment horizontal="right" shrinkToFit="1"/>
    </xf>
    <xf numFmtId="0" fontId="0" fillId="2" borderId="0" xfId="0" applyFill="1" applyAlignment="1">
      <alignment horizontal="right" shrinkToFit="1"/>
    </xf>
    <xf numFmtId="0" fontId="0" fillId="3" borderId="6" xfId="0" applyFill="1" applyBorder="1" applyAlignment="1" applyProtection="1">
      <alignment wrapText="1"/>
      <protection locked="0"/>
    </xf>
    <xf numFmtId="0" fontId="0" fillId="3" borderId="7" xfId="0" applyFill="1" applyBorder="1" applyAlignment="1" applyProtection="1">
      <alignment wrapText="1"/>
      <protection locked="0"/>
    </xf>
    <xf numFmtId="0" fontId="0" fillId="3" borderId="15" xfId="0" applyFill="1" applyBorder="1" applyAlignment="1" applyProtection="1">
      <alignment wrapText="1"/>
      <protection locked="0"/>
    </xf>
    <xf numFmtId="0" fontId="3" fillId="3" borderId="6"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3" borderId="15" xfId="0" applyFont="1" applyFill="1" applyBorder="1" applyAlignment="1" applyProtection="1">
      <alignment vertical="center"/>
      <protection locked="0"/>
    </xf>
    <xf numFmtId="0" fontId="119" fillId="2" borderId="18" xfId="0" applyFont="1" applyFill="1" applyBorder="1" applyAlignment="1">
      <alignment horizontal="justify" vertical="center" wrapText="1"/>
    </xf>
    <xf numFmtId="0" fontId="120" fillId="2" borderId="18" xfId="0" applyFont="1" applyFill="1" applyBorder="1" applyAlignment="1">
      <alignment horizontal="justify" vertical="center" wrapText="1"/>
    </xf>
    <xf numFmtId="0" fontId="58" fillId="2" borderId="20" xfId="0" applyFont="1" applyFill="1" applyBorder="1" applyAlignment="1">
      <alignment vertical="top" wrapText="1"/>
    </xf>
    <xf numFmtId="0" fontId="0" fillId="2" borderId="0" xfId="0" applyFill="1" applyAlignment="1">
      <alignment vertical="top"/>
    </xf>
    <xf numFmtId="0" fontId="0" fillId="2" borderId="22" xfId="0" applyFill="1" applyBorder="1" applyAlignment="1">
      <alignment vertical="top"/>
    </xf>
    <xf numFmtId="0" fontId="58" fillId="2" borderId="53" xfId="0" applyFont="1" applyFill="1" applyBorder="1" applyAlignment="1">
      <alignment vertical="top" wrapText="1"/>
    </xf>
    <xf numFmtId="0" fontId="0" fillId="2" borderId="54" xfId="0" applyFill="1" applyBorder="1" applyAlignment="1">
      <alignment vertical="top"/>
    </xf>
    <xf numFmtId="0" fontId="0" fillId="2" borderId="55" xfId="0" applyFill="1" applyBorder="1" applyAlignment="1">
      <alignment vertical="top"/>
    </xf>
    <xf numFmtId="0" fontId="121" fillId="2" borderId="0" xfId="0" applyFont="1" applyFill="1" applyAlignment="1">
      <alignment horizontal="center" vertical="center"/>
    </xf>
    <xf numFmtId="49" fontId="3" fillId="2" borderId="6" xfId="0" applyNumberFormat="1" applyFont="1" applyFill="1" applyBorder="1" applyAlignment="1" applyProtection="1">
      <alignment horizontal="left" vertical="center"/>
      <protection locked="0"/>
    </xf>
    <xf numFmtId="168" fontId="3" fillId="3" borderId="7" xfId="0" applyNumberFormat="1" applyFont="1" applyFill="1" applyBorder="1" applyAlignment="1" applyProtection="1">
      <alignment horizontal="left" vertical="center"/>
      <protection locked="0"/>
    </xf>
    <xf numFmtId="168" fontId="3" fillId="3" borderId="15" xfId="0" applyNumberFormat="1" applyFont="1" applyFill="1" applyBorder="1" applyAlignment="1" applyProtection="1">
      <alignment horizontal="left" vertical="center"/>
      <protection locked="0"/>
    </xf>
    <xf numFmtId="49" fontId="3" fillId="3" borderId="6" xfId="0" applyNumberFormat="1" applyFont="1" applyFill="1" applyBorder="1" applyAlignment="1" applyProtection="1">
      <alignment horizontal="left" vertical="center"/>
      <protection locked="0"/>
    </xf>
    <xf numFmtId="0" fontId="110" fillId="2" borderId="0" xfId="0" applyFont="1" applyFill="1" applyAlignment="1">
      <alignment vertical="top"/>
    </xf>
    <xf numFmtId="0" fontId="36" fillId="2" borderId="0" xfId="0" applyFont="1" applyFill="1" applyAlignment="1">
      <alignment vertical="center"/>
    </xf>
    <xf numFmtId="0" fontId="109" fillId="2" borderId="0" xfId="0" applyFont="1" applyFill="1"/>
    <xf numFmtId="0" fontId="58" fillId="2" borderId="6" xfId="0" applyFont="1" applyFill="1" applyBorder="1" applyAlignment="1">
      <alignment horizontal="left" vertical="center" wrapText="1"/>
    </xf>
    <xf numFmtId="0" fontId="87" fillId="2" borderId="7" xfId="0" applyFont="1" applyFill="1" applyBorder="1" applyAlignment="1">
      <alignment horizontal="left" vertical="center" wrapText="1"/>
    </xf>
    <xf numFmtId="166" fontId="58" fillId="3" borderId="6" xfId="0" applyNumberFormat="1" applyFont="1" applyFill="1" applyBorder="1" applyProtection="1">
      <protection locked="0"/>
    </xf>
    <xf numFmtId="166" fontId="87" fillId="3" borderId="7" xfId="0" applyNumberFormat="1" applyFont="1" applyFill="1" applyBorder="1" applyProtection="1">
      <protection locked="0"/>
    </xf>
    <xf numFmtId="166" fontId="0" fillId="3" borderId="15" xfId="0" applyNumberFormat="1" applyFill="1" applyBorder="1" applyProtection="1">
      <protection locked="0"/>
    </xf>
    <xf numFmtId="0" fontId="58" fillId="2" borderId="18" xfId="0" applyFont="1" applyFill="1" applyBorder="1" applyAlignment="1">
      <alignment wrapText="1"/>
    </xf>
    <xf numFmtId="0" fontId="87" fillId="2" borderId="18" xfId="0" applyFont="1" applyFill="1" applyBorder="1" applyAlignment="1">
      <alignment wrapText="1"/>
    </xf>
    <xf numFmtId="0" fontId="110" fillId="2" borderId="0" xfId="0" applyFont="1" applyFill="1" applyAlignment="1">
      <alignment vertical="center" wrapText="1"/>
    </xf>
    <xf numFmtId="168" fontId="65" fillId="2" borderId="7" xfId="0" applyNumberFormat="1" applyFont="1" applyFill="1" applyBorder="1" applyAlignment="1">
      <alignment horizontal="left" vertical="center"/>
    </xf>
    <xf numFmtId="168" fontId="65" fillId="2" borderId="15" xfId="0" applyNumberFormat="1" applyFont="1" applyFill="1" applyBorder="1" applyAlignment="1">
      <alignment horizontal="left" vertical="center"/>
    </xf>
    <xf numFmtId="0" fontId="0" fillId="0" borderId="7" xfId="0" applyBorder="1" applyAlignment="1">
      <alignment horizontal="left" vertical="center"/>
    </xf>
    <xf numFmtId="0" fontId="0" fillId="0" borderId="15" xfId="0" applyBorder="1" applyAlignment="1">
      <alignment horizontal="left" vertical="center"/>
    </xf>
    <xf numFmtId="0" fontId="65" fillId="3" borderId="6" xfId="0" applyFont="1" applyFill="1"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49" fontId="65" fillId="3" borderId="6" xfId="0"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58" fillId="2" borderId="0" xfId="0" applyFont="1" applyFill="1" applyAlignment="1">
      <alignment vertical="top" wrapText="1"/>
    </xf>
    <xf numFmtId="0" fontId="59" fillId="2" borderId="7" xfId="0" applyFont="1" applyFill="1" applyBorder="1" applyAlignment="1">
      <alignment horizontal="left" vertical="center"/>
    </xf>
    <xf numFmtId="0" fontId="59" fillId="2" borderId="15" xfId="0" applyFont="1" applyFill="1" applyBorder="1" applyAlignment="1">
      <alignment horizontal="left" vertical="center"/>
    </xf>
    <xf numFmtId="49" fontId="111" fillId="2" borderId="50" xfId="0" applyNumberFormat="1" applyFont="1" applyFill="1" applyBorder="1" applyAlignment="1">
      <alignment horizontal="left" vertical="center" wrapText="1"/>
    </xf>
    <xf numFmtId="49" fontId="112" fillId="2" borderId="51" xfId="0" applyNumberFormat="1" applyFont="1" applyFill="1" applyBorder="1" applyAlignment="1">
      <alignment horizontal="left" vertical="center" wrapText="1"/>
    </xf>
    <xf numFmtId="49" fontId="112" fillId="2" borderId="52" xfId="0" applyNumberFormat="1" applyFont="1" applyFill="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5" xfId="0" applyFont="1" applyBorder="1" applyAlignment="1">
      <alignment horizontal="left" vertical="center"/>
    </xf>
    <xf numFmtId="0" fontId="2" fillId="0" borderId="16" xfId="0" applyFont="1" applyBorder="1" applyAlignment="1">
      <alignment horizontal="center" vertical="center"/>
    </xf>
    <xf numFmtId="16" fontId="55" fillId="3" borderId="26" xfId="0" applyNumberFormat="1" applyFont="1" applyFill="1" applyBorder="1" applyAlignment="1">
      <alignment horizontal="left" vertical="center" wrapText="1"/>
    </xf>
    <xf numFmtId="16" fontId="55" fillId="3" borderId="33" xfId="0" applyNumberFormat="1" applyFont="1" applyFill="1" applyBorder="1" applyAlignment="1">
      <alignment horizontal="left" vertical="center" wrapText="1"/>
    </xf>
    <xf numFmtId="16" fontId="52" fillId="3" borderId="53" xfId="0" applyNumberFormat="1" applyFont="1" applyFill="1" applyBorder="1" applyAlignment="1">
      <alignment horizontal="center" vertical="center" wrapText="1"/>
    </xf>
    <xf numFmtId="16" fontId="52" fillId="3" borderId="54" xfId="0" applyNumberFormat="1" applyFont="1" applyFill="1" applyBorder="1" applyAlignment="1">
      <alignment horizontal="center" vertical="center" wrapText="1"/>
    </xf>
    <xf numFmtId="16" fontId="52" fillId="2" borderId="8" xfId="0" applyNumberFormat="1" applyFont="1" applyFill="1" applyBorder="1" applyAlignment="1">
      <alignment horizontal="left" vertical="center" wrapText="1"/>
    </xf>
    <xf numFmtId="16" fontId="52" fillId="2" borderId="9" xfId="0" applyNumberFormat="1" applyFont="1" applyFill="1" applyBorder="1" applyAlignment="1">
      <alignment horizontal="left" vertical="center" wrapText="1"/>
    </xf>
    <xf numFmtId="16" fontId="52" fillId="2" borderId="26" xfId="0" applyNumberFormat="1" applyFont="1" applyFill="1" applyBorder="1" applyAlignment="1">
      <alignment horizontal="left" vertical="center" wrapText="1"/>
    </xf>
    <xf numFmtId="16" fontId="52" fillId="2" borderId="56" xfId="0" applyNumberFormat="1" applyFont="1" applyFill="1" applyBorder="1" applyAlignment="1">
      <alignment horizontal="left" vertical="center" wrapText="1"/>
    </xf>
    <xf numFmtId="16" fontId="52" fillId="3" borderId="6" xfId="0" applyNumberFormat="1" applyFont="1" applyFill="1" applyBorder="1" applyAlignment="1">
      <alignment horizontal="center" vertical="center" wrapText="1"/>
    </xf>
    <xf numFmtId="16" fontId="52" fillId="3" borderId="7" xfId="0" applyNumberFormat="1" applyFont="1" applyFill="1" applyBorder="1" applyAlignment="1">
      <alignment horizontal="center" vertical="center" wrapText="1"/>
    </xf>
    <xf numFmtId="16" fontId="52" fillId="3" borderId="57" xfId="0" applyNumberFormat="1" applyFont="1" applyFill="1" applyBorder="1" applyAlignment="1">
      <alignment horizontal="center" vertical="center" wrapText="1"/>
    </xf>
    <xf numFmtId="16" fontId="55" fillId="3" borderId="53" xfId="0" applyNumberFormat="1" applyFont="1" applyFill="1" applyBorder="1" applyAlignment="1">
      <alignment horizontal="left" vertical="center" wrapText="1"/>
    </xf>
    <xf numFmtId="16" fontId="55" fillId="3" borderId="54" xfId="0" applyNumberFormat="1" applyFont="1" applyFill="1" applyBorder="1" applyAlignment="1">
      <alignment horizontal="left" vertical="center" wrapText="1"/>
    </xf>
    <xf numFmtId="16" fontId="55" fillId="3" borderId="28" xfId="0" applyNumberFormat="1" applyFont="1" applyFill="1" applyBorder="1" applyAlignment="1">
      <alignment horizontal="center" vertical="center" wrapText="1"/>
    </xf>
    <xf numFmtId="16" fontId="55" fillId="3" borderId="58" xfId="0" applyNumberFormat="1" applyFont="1" applyFill="1" applyBorder="1" applyAlignment="1">
      <alignment horizontal="center" vertical="center" wrapText="1"/>
    </xf>
    <xf numFmtId="0" fontId="54" fillId="3" borderId="0" xfId="0" applyFont="1" applyFill="1" applyAlignment="1">
      <alignment horizontal="center"/>
    </xf>
    <xf numFmtId="0" fontId="51" fillId="3" borderId="0" xfId="0" applyFont="1" applyFill="1" applyAlignment="1">
      <alignment horizontal="center"/>
    </xf>
    <xf numFmtId="49" fontId="65" fillId="3" borderId="6" xfId="0" applyNumberFormat="1" applyFont="1" applyFill="1" applyBorder="1" applyAlignment="1" applyProtection="1">
      <alignment horizontal="left" vertical="center" shrinkToFit="1"/>
      <protection locked="0"/>
    </xf>
  </cellXfs>
  <cellStyles count="3">
    <cellStyle name="Čárka" xfId="1" builtinId="3"/>
    <cellStyle name="Hypertextový odkaz" xfId="2" builtinId="8"/>
    <cellStyle name="Normální" xfId="0" builtinId="0"/>
  </cellStyles>
  <dxfs count="1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b val="0"/>
        <i val="0"/>
        <color theme="0" tint="-4.9989318521683403E-2"/>
      </font>
      <fill>
        <patternFill>
          <bgColor theme="0" tint="-4.9989318521683403E-2"/>
        </patternFill>
      </fill>
    </dxf>
    <dxf>
      <font>
        <b val="0"/>
        <i val="0"/>
        <color theme="0" tint="-4.9989318521683403E-2"/>
      </font>
      <fill>
        <patternFill>
          <bgColor theme="0" tint="-4.9989318521683403E-2"/>
        </patternFill>
      </fill>
    </dxf>
    <dxf>
      <font>
        <b val="0"/>
        <i/>
        <color theme="0" tint="-0.499984740745262"/>
      </font>
    </dxf>
    <dxf>
      <font>
        <b/>
        <i val="0"/>
        <color rgb="FFFF0000"/>
      </font>
      <fill>
        <patternFill>
          <bgColor rgb="FFFFC1C1"/>
        </patternFill>
      </fill>
    </dxf>
    <dxf>
      <font>
        <b/>
        <i val="0"/>
        <color rgb="FFFF0000"/>
      </font>
      <fill>
        <patternFill>
          <bgColor rgb="FFFFC1C1"/>
        </patternFill>
      </fill>
    </dxf>
    <dxf>
      <font>
        <b val="0"/>
        <i/>
        <color theme="0" tint="-0.499984740745262"/>
      </font>
    </dxf>
    <dxf>
      <font>
        <b/>
        <i val="0"/>
        <color rgb="FFFFFF00"/>
      </font>
      <fill>
        <patternFill>
          <bgColor rgb="FFFF7D7D"/>
        </patternFill>
      </fill>
    </dxf>
    <dxf>
      <font>
        <color rgb="FFFFFF00"/>
      </font>
      <fill>
        <patternFill>
          <bgColor rgb="FFFF7D7D"/>
        </patternFill>
      </fill>
    </dxf>
    <dxf>
      <font>
        <b val="0"/>
        <i/>
        <color theme="0" tint="-0.499984740745262"/>
      </font>
    </dxf>
    <dxf>
      <font>
        <b val="0"/>
        <i/>
        <color theme="0" tint="-0.499984740745262"/>
      </font>
    </dxf>
    <dxf>
      <font>
        <b val="0"/>
        <i/>
        <color theme="0" tint="-0.34998626667073579"/>
      </font>
    </dxf>
    <dxf>
      <font>
        <color theme="0"/>
        <name val="Cambria"/>
        <family val="1"/>
        <charset val="238"/>
        <scheme val="none"/>
      </font>
      <fill>
        <patternFill>
          <bgColor theme="0"/>
        </patternFill>
      </fill>
      <border>
        <left/>
        <right/>
        <top/>
        <bottom/>
      </border>
    </dxf>
    <dxf>
      <font>
        <b val="0"/>
        <i/>
        <color theme="0" tint="-0.34998626667073579"/>
      </font>
    </dxf>
    <dxf>
      <font>
        <b val="0"/>
        <i/>
        <color theme="0" tint="-0.34998626667073579"/>
      </font>
    </dxf>
    <dxf>
      <font>
        <b/>
        <i val="0"/>
      </font>
      <fill>
        <patternFill>
          <bgColor theme="0"/>
        </patternFill>
      </fill>
    </dxf>
    <dxf>
      <font>
        <b/>
        <i val="0"/>
      </font>
    </dxf>
    <dxf>
      <font>
        <color theme="0"/>
        <name val="Cambria"/>
        <family val="1"/>
        <charset val="238"/>
        <scheme val="none"/>
      </font>
    </dxf>
    <dxf>
      <font>
        <b/>
        <i val="0"/>
        <color rgb="FFFFFF00"/>
      </font>
      <fill>
        <patternFill>
          <bgColor rgb="FFFF0000"/>
        </patternFill>
      </fill>
    </dxf>
    <dxf>
      <font>
        <color rgb="FFFFFF00"/>
      </font>
      <fill>
        <patternFill>
          <bgColor rgb="FFFF0000"/>
        </patternFill>
      </fill>
    </dxf>
    <dxf>
      <font>
        <b/>
        <i val="0"/>
        <color rgb="FFFFFF00"/>
      </font>
      <fill>
        <patternFill>
          <bgColor rgb="FFFF0000"/>
        </patternFill>
      </fill>
    </dxf>
    <dxf>
      <font>
        <color rgb="FFFFFF00"/>
      </font>
      <fill>
        <patternFill>
          <bgColor rgb="FFFF0000"/>
        </patternFill>
      </fill>
    </dxf>
    <dxf>
      <font>
        <color rgb="FFFFFF00"/>
      </font>
      <fill>
        <patternFill>
          <bgColor rgb="FFFF7D7D"/>
        </patternFill>
      </fill>
    </dxf>
    <dxf>
      <font>
        <color theme="0"/>
        <name val="Cambria"/>
        <family val="1"/>
        <charset val="238"/>
        <scheme val="none"/>
      </font>
      <fill>
        <patternFill>
          <bgColor theme="0"/>
        </patternFill>
      </fill>
      <border>
        <left/>
        <right/>
        <top/>
        <bottom/>
      </border>
    </dxf>
    <dxf>
      <font>
        <b val="0"/>
        <i/>
        <color theme="0" tint="-0.499984740745262"/>
      </font>
    </dxf>
    <dxf>
      <font>
        <b val="0"/>
        <i/>
        <color theme="0"/>
      </font>
      <fill>
        <patternFill>
          <bgColor theme="0"/>
        </patternFill>
      </fill>
    </dxf>
    <dxf>
      <font>
        <b val="0"/>
        <i val="0"/>
        <color auto="1"/>
      </font>
      <fill>
        <patternFill>
          <bgColor rgb="FFFFFFCC"/>
        </patternFill>
      </fill>
    </dxf>
    <dxf>
      <fill>
        <patternFill>
          <bgColor rgb="FFFFFFCC"/>
        </patternFill>
      </fill>
    </dxf>
    <dxf>
      <fill>
        <patternFill>
          <bgColor rgb="FFFFFFCC"/>
        </patternFill>
      </fill>
    </dxf>
    <dxf>
      <font>
        <b val="0"/>
        <i/>
        <color theme="0" tint="-0.499984740745262"/>
      </font>
    </dxf>
    <dxf>
      <font>
        <b val="0"/>
        <i/>
        <color theme="0" tint="-0.34998626667073579"/>
      </font>
    </dxf>
    <dxf>
      <font>
        <color theme="0"/>
      </font>
    </dxf>
    <dxf>
      <font>
        <b val="0"/>
        <i/>
        <color theme="0" tint="-0.34998626667073579"/>
      </font>
    </dxf>
    <dxf>
      <font>
        <b val="0"/>
        <i/>
        <color theme="0"/>
      </font>
      <fill>
        <patternFill>
          <bgColor theme="0"/>
        </patternFill>
      </fill>
    </dxf>
    <dxf>
      <font>
        <b val="0"/>
        <i/>
        <color theme="0" tint="-0.499984740745262"/>
      </font>
    </dxf>
    <dxf>
      <fill>
        <patternFill>
          <bgColor rgb="FFFFFFCC"/>
        </patternFill>
      </fill>
    </dxf>
    <dxf>
      <font>
        <b val="0"/>
        <i/>
        <color theme="0" tint="-0.34998626667073579"/>
      </font>
    </dxf>
    <dxf>
      <font>
        <b val="0"/>
        <i/>
        <color theme="0" tint="-0.499984740745262"/>
      </font>
    </dxf>
    <dxf>
      <font>
        <b/>
        <i/>
        <u/>
        <color rgb="FFFF0000"/>
        <name val="Cambria"/>
        <family val="1"/>
        <charset val="238"/>
        <scheme val="none"/>
      </font>
      <fill>
        <patternFill>
          <bgColor rgb="FFFFC5C5"/>
        </patternFill>
      </fill>
    </dxf>
    <dxf>
      <font>
        <b val="0"/>
        <i/>
        <color theme="0" tint="-0.499984740745262"/>
      </font>
    </dxf>
    <dxf>
      <font>
        <b val="0"/>
        <i/>
        <color theme="0" tint="-0.499984740745262"/>
      </font>
    </dxf>
    <dxf>
      <font>
        <b val="0"/>
        <i/>
        <color theme="0" tint="-0.499984740745262"/>
      </font>
    </dxf>
    <dxf>
      <font>
        <b val="0"/>
        <i/>
        <color theme="0" tint="-0.499984740745262"/>
      </font>
    </dxf>
    <dxf>
      <font>
        <b/>
        <i val="0"/>
        <color rgb="FFFFFF00"/>
      </font>
      <fill>
        <patternFill>
          <bgColor rgb="FFFF0000"/>
        </patternFill>
      </fill>
    </dxf>
    <dxf>
      <font>
        <b val="0"/>
        <i/>
        <color theme="0" tint="-0.499984740745262"/>
      </font>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val="0"/>
        <i/>
        <color theme="0" tint="-0.499984740745262"/>
      </font>
    </dxf>
    <dxf>
      <font>
        <b val="0"/>
        <i/>
        <color theme="0" tint="-0.499984740745262"/>
      </font>
    </dxf>
    <dxf>
      <font>
        <b val="0"/>
        <i/>
        <color theme="0" tint="-0.499984740745262"/>
      </font>
    </dxf>
    <dxf>
      <font>
        <color theme="0"/>
        <name val="Cambria"/>
        <family val="1"/>
        <charset val="238"/>
        <scheme val="none"/>
      </font>
      <fill>
        <patternFill>
          <bgColor theme="0"/>
        </patternFill>
      </fill>
      <border>
        <left style="thin">
          <color theme="0"/>
        </left>
        <right style="thin">
          <color theme="0"/>
        </right>
        <top style="thin">
          <color theme="0"/>
        </top>
        <bottom style="thin">
          <color theme="0"/>
        </bottom>
      </border>
    </dxf>
    <dxf>
      <font>
        <b val="0"/>
        <i/>
        <color theme="0" tint="-0.499984740745262"/>
      </font>
    </dxf>
    <dxf>
      <font>
        <color theme="0"/>
        <name val="Cambria"/>
        <family val="1"/>
        <charset val="238"/>
        <scheme val="none"/>
      </font>
    </dxf>
    <dxf>
      <font>
        <b val="0"/>
        <i/>
        <color theme="0" tint="-0.499984740745262"/>
      </font>
    </dxf>
    <dxf>
      <font>
        <b val="0"/>
        <i val="0"/>
        <color theme="0"/>
      </font>
      <fill>
        <patternFill>
          <bgColor theme="0"/>
        </patternFill>
      </fill>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b val="0"/>
        <i/>
        <color theme="0" tint="-0.34998626667073579"/>
      </font>
    </dxf>
    <dxf>
      <font>
        <color theme="0" tint="-0.24994659260841701"/>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tint="-0.24994659260841701"/>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tint="-0.24994659260841701"/>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tint="-0.24994659260841701"/>
      </font>
    </dxf>
    <dxf>
      <font>
        <b val="0"/>
        <i val="0"/>
        <color theme="0" tint="-4.9989318521683403E-2"/>
      </font>
      <fill>
        <patternFill>
          <bgColor theme="0" tint="-4.9989318521683403E-2"/>
        </patternFill>
      </fill>
      <border>
        <left/>
        <right/>
        <top/>
        <bottom/>
      </border>
    </dxf>
    <dxf>
      <font>
        <b val="0"/>
        <i val="0"/>
        <color auto="1"/>
      </font>
    </dxf>
    <dxf>
      <font>
        <b val="0"/>
        <i val="0"/>
        <color theme="0"/>
      </font>
    </dxf>
    <dxf>
      <font>
        <b val="0"/>
        <i val="0"/>
        <color theme="0" tint="-0.24994659260841701"/>
        <name val="Cambria"/>
        <family val="1"/>
        <charset val="238"/>
        <scheme val="none"/>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val="0"/>
        <color theme="0"/>
      </font>
    </dxf>
    <dxf>
      <font>
        <b val="0"/>
        <i val="0"/>
        <color auto="1"/>
      </font>
    </dxf>
    <dxf>
      <font>
        <b val="0"/>
        <i/>
        <color theme="0" tint="-0.499984740745262"/>
      </font>
    </dxf>
    <dxf>
      <font>
        <b val="0"/>
        <i/>
        <color theme="0" tint="-0.499984740745262"/>
      </font>
    </dxf>
    <dxf>
      <font>
        <b val="0"/>
        <i/>
        <color theme="0" tint="-0.499984740745262"/>
      </font>
    </dxf>
    <dxf>
      <font>
        <b val="0"/>
        <i val="0"/>
        <color theme="0"/>
      </font>
    </dxf>
    <dxf>
      <font>
        <b val="0"/>
        <i val="0"/>
        <color theme="0"/>
      </font>
    </dxf>
    <dxf>
      <font>
        <b val="0"/>
        <i val="0"/>
        <color theme="0"/>
      </font>
    </dxf>
    <dxf>
      <font>
        <b val="0"/>
        <i val="0"/>
        <color theme="0" tint="-4.9989318521683403E-2"/>
      </font>
      <fill>
        <patternFill>
          <bgColor theme="0" tint="-4.9989318521683403E-2"/>
        </patternFill>
      </fill>
    </dxf>
    <dxf>
      <font>
        <b/>
        <i val="0"/>
        <color theme="0" tint="-4.9989318521683403E-2"/>
      </font>
      <fill>
        <patternFill>
          <bgColor theme="0" tint="-4.9989318521683403E-2"/>
        </patternFill>
      </fill>
      <border>
        <left/>
        <right/>
        <top/>
        <bottom/>
      </border>
    </dxf>
    <dxf>
      <font>
        <color theme="0" tint="-0.499984740745262"/>
      </font>
      <fill>
        <patternFill>
          <bgColor rgb="FFFFFFCC"/>
        </patternFill>
      </fill>
      <border>
        <left style="thin">
          <color theme="0" tint="-0.499984740745262"/>
        </left>
        <right style="thin">
          <color theme="0" tint="-0.499984740745262"/>
        </right>
        <top style="thin">
          <color theme="0" tint="-0.499984740745262"/>
        </top>
        <bottom style="thin">
          <color theme="0" tint="-0.499984740745262"/>
        </bottom>
      </border>
    </dxf>
    <dxf>
      <font>
        <b val="0"/>
        <i val="0"/>
        <color theme="0" tint="-4.9989318521683403E-2"/>
      </font>
      <fill>
        <patternFill>
          <bgColor theme="0" tint="-4.9989318521683403E-2"/>
        </patternFill>
      </fill>
      <border>
        <left/>
        <right/>
        <top/>
        <bottom/>
      </border>
    </dxf>
    <dxf>
      <font>
        <b val="0"/>
        <i val="0"/>
        <color theme="0" tint="-4.9989318521683403E-2"/>
      </font>
      <fill>
        <patternFill>
          <bgColor theme="0" tint="-4.9989318521683403E-2"/>
        </patternFill>
      </fill>
      <border>
        <left/>
        <right/>
        <top/>
        <bottom/>
      </border>
    </dxf>
    <dxf>
      <font>
        <b/>
        <i val="0"/>
        <color auto="1"/>
      </font>
      <fill>
        <patternFill>
          <bgColor theme="9" tint="0.79998168889431442"/>
        </patternFill>
      </fill>
    </dxf>
    <dxf>
      <font>
        <b/>
        <i val="0"/>
        <color theme="0"/>
      </font>
      <fill>
        <patternFill>
          <bgColor theme="0"/>
        </patternFill>
      </fill>
    </dxf>
    <dxf>
      <font>
        <b/>
        <i val="0"/>
        <color auto="1"/>
      </font>
      <fill>
        <patternFill>
          <bgColor theme="9" tint="0.79998168889431442"/>
        </patternFill>
      </fill>
      <border>
        <left style="thin">
          <color indexed="64"/>
        </left>
        <right style="thin">
          <color indexed="64"/>
        </right>
        <top style="thin">
          <color indexed="64"/>
        </top>
        <bottom/>
      </border>
    </dxf>
    <dxf>
      <font>
        <color theme="0" tint="-4.9989318521683403E-2"/>
      </font>
      <fill>
        <patternFill>
          <bgColor theme="0" tint="-4.9989318521683403E-2"/>
        </patternFill>
      </fill>
      <border>
        <left/>
        <right/>
        <top/>
        <bottom/>
      </border>
    </dxf>
    <dxf>
      <font>
        <b val="0"/>
        <i val="0"/>
        <color theme="0" tint="-4.9989318521683403E-2"/>
      </font>
      <fill>
        <patternFill>
          <bgColor theme="0" tint="-4.9989318521683403E-2"/>
        </patternFill>
      </fill>
      <border>
        <left/>
        <right/>
        <top/>
        <bottom/>
      </border>
    </dxf>
    <dxf>
      <font>
        <b val="0"/>
        <i val="0"/>
        <color theme="0"/>
      </font>
      <fill>
        <patternFill>
          <bgColor theme="0"/>
        </patternFill>
      </fill>
    </dxf>
    <dxf>
      <font>
        <b val="0"/>
        <i val="0"/>
        <color theme="0" tint="-4.9989318521683403E-2"/>
      </font>
      <fill>
        <patternFill>
          <bgColor theme="0" tint="-4.9989318521683403E-2"/>
        </patternFill>
      </fill>
      <border>
        <left/>
        <right/>
        <top/>
      </border>
    </dxf>
    <dxf>
      <font>
        <b val="0"/>
        <i val="0"/>
        <color theme="0" tint="-4.9989318521683403E-2"/>
      </font>
      <fill>
        <patternFill>
          <bgColor theme="0" tint="-4.9989318521683403E-2"/>
        </patternFill>
      </fill>
      <border>
        <left/>
        <right/>
        <top/>
        <bottom/>
      </border>
    </dxf>
    <dxf>
      <font>
        <b val="0"/>
        <i val="0"/>
        <color theme="0" tint="-4.9989318521683403E-2"/>
      </font>
      <fill>
        <patternFill>
          <bgColor theme="0" tint="-4.9989318521683403E-2"/>
        </patternFill>
      </fill>
      <border>
        <left/>
        <right/>
        <bottom/>
      </border>
    </dxf>
    <dxf>
      <font>
        <b val="0"/>
        <i/>
        <color theme="0"/>
      </font>
      <fill>
        <patternFill>
          <bgColor theme="0"/>
        </patternFill>
      </fill>
      <border>
        <left style="thin">
          <color indexed="64"/>
        </left>
        <right style="thin">
          <color indexed="64"/>
        </right>
        <top style="thin">
          <color indexed="64"/>
        </top>
        <bottom style="thin">
          <color indexed="64"/>
        </bottom>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ont>
        <b val="0"/>
        <i val="0"/>
        <color theme="0" tint="-4.9989318521683403E-2"/>
      </font>
      <fill>
        <patternFill>
          <bgColor theme="0" tint="-4.9989318521683403E-2"/>
        </patternFill>
      </fill>
      <border>
        <left/>
        <right/>
        <top/>
        <bottom/>
      </border>
    </dxf>
    <dxf>
      <font>
        <b val="0"/>
        <i val="0"/>
        <color theme="0" tint="-4.9989318521683403E-2"/>
      </font>
      <fill>
        <patternFill>
          <bgColor theme="0" tint="-4.9989318521683403E-2"/>
        </patternFill>
      </fill>
      <border>
        <left/>
        <right/>
        <top/>
        <bottom/>
      </border>
    </dxf>
    <dxf>
      <font>
        <b/>
        <i val="0"/>
        <color auto="1"/>
      </font>
      <fill>
        <patternFill>
          <bgColor theme="9" tint="0.79998168889431442"/>
        </patternFill>
      </fill>
    </dxf>
    <dxf>
      <font>
        <color theme="0" tint="-4.9989318521683403E-2"/>
      </font>
      <fill>
        <patternFill>
          <bgColor theme="0" tint="-4.9989318521683403E-2"/>
        </patternFill>
      </fill>
      <border>
        <left/>
        <right/>
        <top/>
        <bottom/>
      </border>
    </dxf>
    <dxf>
      <font>
        <b/>
        <i val="0"/>
        <color theme="0"/>
      </font>
      <fill>
        <patternFill>
          <bgColor theme="0"/>
        </patternFill>
      </fill>
    </dxf>
    <dxf>
      <font>
        <b/>
        <i val="0"/>
        <color auto="1"/>
      </font>
      <fill>
        <patternFill>
          <bgColor theme="9" tint="0.79998168889431442"/>
        </patternFill>
      </fill>
    </dxf>
    <dxf>
      <font>
        <b/>
        <i val="0"/>
        <color theme="0"/>
      </font>
      <fill>
        <patternFill>
          <bgColor theme="0"/>
        </patternFill>
      </fill>
    </dxf>
    <dxf>
      <font>
        <b/>
        <i val="0"/>
        <color auto="1"/>
      </font>
      <fill>
        <patternFill>
          <bgColor theme="9" tint="0.79998168889431442"/>
        </patternFill>
      </fill>
      <border>
        <left style="thin">
          <color indexed="64"/>
        </left>
        <right style="thin">
          <color indexed="64"/>
        </right>
        <top style="thin">
          <color indexed="64"/>
        </top>
        <bottom/>
      </border>
    </dxf>
    <dxf>
      <font>
        <color theme="0"/>
        <name val="Cambria"/>
        <family val="1"/>
        <charset val="238"/>
        <scheme val="none"/>
      </font>
      <fill>
        <patternFill>
          <bgColor theme="0"/>
        </patternFill>
      </fill>
      <border>
        <left/>
        <right/>
        <top/>
        <bottom/>
      </border>
    </dxf>
    <dxf>
      <font>
        <b val="0"/>
        <i val="0"/>
        <color theme="0"/>
        <name val="Cambria"/>
        <family val="1"/>
        <charset val="238"/>
        <scheme val="none"/>
      </font>
      <fill>
        <patternFill>
          <bgColor theme="0"/>
        </patternFill>
      </fill>
      <border>
        <left style="thin">
          <color theme="0"/>
        </left>
        <right style="thin">
          <color theme="0"/>
        </right>
        <top style="thin">
          <color theme="0"/>
        </top>
        <bottom style="thin">
          <color theme="0"/>
        </bottom>
      </border>
    </dxf>
    <dxf>
      <font>
        <b val="0"/>
        <i val="0"/>
        <color theme="0"/>
      </font>
      <fill>
        <patternFill>
          <bgColor theme="0"/>
        </patternFill>
      </fill>
    </dxf>
    <dxf>
      <font>
        <b val="0"/>
        <i val="0"/>
        <color theme="0" tint="-4.9989318521683403E-2"/>
      </font>
      <fill>
        <patternFill>
          <bgColor theme="0" tint="-4.9989318521683403E-2"/>
        </patternFill>
      </fill>
      <border>
        <left/>
        <right/>
        <top/>
      </border>
    </dxf>
    <dxf>
      <font>
        <color theme="0"/>
      </font>
      <border>
        <left/>
        <right/>
        <vertical/>
        <horizontal/>
      </border>
    </dxf>
    <dxf>
      <font>
        <b/>
        <i val="0"/>
        <color rgb="FFFF0000"/>
      </font>
      <fill>
        <patternFill>
          <bgColor rgb="FFFFC1C1"/>
        </patternFill>
      </fill>
    </dxf>
    <dxf>
      <font>
        <b/>
        <i val="0"/>
        <color rgb="FFFF0000"/>
      </font>
      <fill>
        <patternFill>
          <bgColor rgb="FFFFC1C1"/>
        </patternFill>
      </fill>
    </dxf>
    <dxf>
      <font>
        <b val="0"/>
        <i/>
        <color theme="0" tint="-0.499984740745262"/>
      </font>
    </dxf>
    <dxf>
      <font>
        <b val="0"/>
        <i val="0"/>
        <color theme="0" tint="-4.9989318521683403E-2"/>
      </font>
      <fill>
        <patternFill>
          <bgColor theme="0" tint="-4.9989318521683403E-2"/>
        </patternFill>
      </fill>
    </dxf>
    <dxf>
      <font>
        <b/>
        <i val="0"/>
        <color theme="0"/>
      </font>
    </dxf>
    <dxf>
      <font>
        <b val="0"/>
        <i val="0"/>
        <color theme="0"/>
      </font>
    </dxf>
    <dxf>
      <font>
        <b/>
        <i val="0"/>
        <color theme="0"/>
      </font>
    </dxf>
    <dxf>
      <font>
        <color rgb="FFF7F7F7"/>
      </font>
    </dxf>
    <dxf>
      <font>
        <color theme="0" tint="-0.499984740745262"/>
      </font>
      <fill>
        <patternFill>
          <bgColor theme="0" tint="-4.9989318521683403E-2"/>
        </patternFill>
      </fill>
    </dxf>
  </dxfs>
  <tableStyles count="0" defaultTableStyle="TableStyleMedium2" defaultPivotStyle="PivotStyleMedium9"/>
  <colors>
    <mruColors>
      <color rgb="FFFFFFCC"/>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63</xdr:col>
      <xdr:colOff>33420</xdr:colOff>
      <xdr:row>334</xdr:row>
      <xdr:rowOff>623278</xdr:rowOff>
    </xdr:from>
    <xdr:to>
      <xdr:col>124</xdr:col>
      <xdr:colOff>85724</xdr:colOff>
      <xdr:row>345</xdr:row>
      <xdr:rowOff>69851</xdr:rowOff>
    </xdr:to>
    <xdr:sp macro="" textlink="">
      <xdr:nvSpPr>
        <xdr:cNvPr id="14" name="Bublinový popisek se šipkou doleva 13">
          <a:extLst>
            <a:ext uri="{FF2B5EF4-FFF2-40B4-BE49-F238E27FC236}">
              <a16:creationId xmlns:a16="http://schemas.microsoft.com/office/drawing/2014/main" id="{857F875F-C932-9B81-6092-C6634F4CA6CB}"/>
            </a:ext>
          </a:extLst>
        </xdr:cNvPr>
        <xdr:cNvSpPr/>
      </xdr:nvSpPr>
      <xdr:spPr>
        <a:xfrm>
          <a:off x="6558045" y="52020178"/>
          <a:ext cx="7034129" cy="3999523"/>
        </a:xfrm>
        <a:prstGeom prst="leftArrowCallout">
          <a:avLst>
            <a:gd name="adj1" fmla="val 5419"/>
            <a:gd name="adj2" fmla="val 8000"/>
            <a:gd name="adj3" fmla="val 14353"/>
            <a:gd name="adj4" fmla="val 89150"/>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cs-CZ" sz="1200" i="1">
              <a:solidFill>
                <a:srgbClr val="FF0000"/>
              </a:solidFill>
              <a:latin typeface="Arial" panose="020B0604020202020204" pitchFamily="34" charset="0"/>
              <a:cs typeface="Arial" panose="020B0604020202020204" pitchFamily="34" charset="0"/>
            </a:rPr>
            <a:t>Článek 5l nařízení Rady EU č. 833/2014 ze dne 31. 7. 2014 o omezujících opatřeních vzhledem k činnostem Ruska destabilizujícím situaci na Ukrajině, ve znění jeho novelizací:</a:t>
          </a:r>
        </a:p>
        <a:p>
          <a:pPr algn="l">
            <a:lnSpc>
              <a:spcPts val="1000"/>
            </a:lnSpc>
          </a:pPr>
          <a:endParaRPr lang="cs-CZ" sz="1200" i="1">
            <a:solidFill>
              <a:srgbClr val="FF0000"/>
            </a:solidFill>
            <a:latin typeface="Arial" panose="020B0604020202020204" pitchFamily="34" charset="0"/>
            <a:cs typeface="Arial" panose="020B0604020202020204" pitchFamily="34" charset="0"/>
          </a:endParaRPr>
        </a:p>
        <a:p>
          <a:pPr algn="l">
            <a:lnSpc>
              <a:spcPts val="1000"/>
            </a:lnSpc>
          </a:pPr>
          <a:r>
            <a:rPr lang="cs-CZ" sz="1200" b="1" i="1">
              <a:solidFill>
                <a:srgbClr val="FF0000"/>
              </a:solidFill>
              <a:latin typeface="Arial" panose="020B0604020202020204" pitchFamily="34" charset="0"/>
              <a:cs typeface="Arial" panose="020B0604020202020204" pitchFamily="34" charset="0"/>
            </a:rPr>
            <a:t>1)</a:t>
          </a:r>
          <a:r>
            <a:rPr lang="cs-CZ" sz="1200" i="1">
              <a:solidFill>
                <a:srgbClr val="FF0000"/>
              </a:solidFill>
              <a:latin typeface="Arial" panose="020B0604020202020204" pitchFamily="34" charset="0"/>
              <a:cs typeface="Arial" panose="020B0604020202020204" pitchFamily="34" charset="0"/>
            </a:rPr>
            <a:t> Zakazuje se poskytovat přímou či nepřímou podporu, včetně financování a finanční pomoci nebo jakékoli jiné výhody plynoucí z programu Unie, Euratomu nebo vnitrostátního programu členského státu a zakázek ve smyslu nařízení (EU, Euratom) 2018/1046, jakékoli právnické osobě, subjektu nebo orgánu usazenému v Rusku, které jsou z více než 50 % ve veřejném vlastnictví či pod veřejnou kontrolou.</a:t>
          </a:r>
        </a:p>
        <a:p>
          <a:pPr algn="l">
            <a:lnSpc>
              <a:spcPts val="1000"/>
            </a:lnSpc>
          </a:pPr>
          <a:endParaRPr lang="cs-CZ" sz="1200" i="1">
            <a:solidFill>
              <a:srgbClr val="FF0000"/>
            </a:solidFill>
            <a:latin typeface="Arial" panose="020B0604020202020204" pitchFamily="34" charset="0"/>
            <a:cs typeface="Arial" panose="020B0604020202020204" pitchFamily="34" charset="0"/>
          </a:endParaRPr>
        </a:p>
        <a:p>
          <a:pPr algn="l">
            <a:lnSpc>
              <a:spcPts val="1000"/>
            </a:lnSpc>
          </a:pPr>
          <a:r>
            <a:rPr lang="cs-CZ" sz="1200" b="1" i="1">
              <a:solidFill>
                <a:srgbClr val="FF0000"/>
              </a:solidFill>
              <a:latin typeface="Arial" panose="020B0604020202020204" pitchFamily="34" charset="0"/>
              <a:cs typeface="Arial" panose="020B0604020202020204" pitchFamily="34" charset="0"/>
            </a:rPr>
            <a:t>2)</a:t>
          </a:r>
          <a:r>
            <a:rPr lang="cs-CZ" sz="1200" i="1">
              <a:solidFill>
                <a:srgbClr val="FF0000"/>
              </a:solidFill>
              <a:latin typeface="Arial" panose="020B0604020202020204" pitchFamily="34" charset="0"/>
              <a:cs typeface="Arial" panose="020B0604020202020204" pitchFamily="34" charset="0"/>
            </a:rPr>
            <a:t>Zákaz v odstavci 1 se nevztahuje na:</a:t>
          </a:r>
        </a:p>
        <a:p>
          <a:pPr algn="l">
            <a:lnSpc>
              <a:spcPts val="1000"/>
            </a:lnSpc>
          </a:pPr>
          <a:r>
            <a:rPr lang="cs-CZ" sz="1200" i="1">
              <a:solidFill>
                <a:srgbClr val="FF0000"/>
              </a:solidFill>
              <a:latin typeface="Arial" panose="020B0604020202020204" pitchFamily="34" charset="0"/>
              <a:cs typeface="Arial" panose="020B0604020202020204" pitchFamily="34" charset="0"/>
            </a:rPr>
            <a:t>a) humanitární účely, mimořádné situace v oblasti veřejného zdraví, naléhavou prevenci nebo zmírnění událostí s pravděpodobným závažným a významným dopadem na lidské zdraví a bezpečnost nebo na životní prostředí nebo v reakci na přírodní katastrofy;</a:t>
          </a:r>
        </a:p>
        <a:p>
          <a:pPr algn="l">
            <a:lnSpc>
              <a:spcPts val="1100"/>
            </a:lnSpc>
          </a:pPr>
          <a:r>
            <a:rPr lang="cs-CZ" sz="1200" i="1">
              <a:solidFill>
                <a:srgbClr val="FF0000"/>
              </a:solidFill>
              <a:latin typeface="Arial" panose="020B0604020202020204" pitchFamily="34" charset="0"/>
              <a:cs typeface="Arial" panose="020B0604020202020204" pitchFamily="34" charset="0"/>
            </a:rPr>
            <a:t>b) fytosanitární a veterinární programy;</a:t>
          </a:r>
        </a:p>
        <a:p>
          <a:pPr algn="l">
            <a:lnSpc>
              <a:spcPts val="1000"/>
            </a:lnSpc>
          </a:pPr>
          <a:r>
            <a:rPr lang="cs-CZ" sz="1200" i="1">
              <a:solidFill>
                <a:srgbClr val="FF0000"/>
              </a:solidFill>
              <a:latin typeface="Arial" panose="020B0604020202020204" pitchFamily="34" charset="0"/>
              <a:cs typeface="Arial" panose="020B0604020202020204" pitchFamily="34" charset="0"/>
            </a:rPr>
            <a:t>c) mezivládní spolupráci na kosmických programech a v rámci dohody o Mezinárodním termonukleárním experimentálním reaktoru;</a:t>
          </a:r>
        </a:p>
        <a:p>
          <a:pPr algn="l">
            <a:lnSpc>
              <a:spcPts val="1000"/>
            </a:lnSpc>
          </a:pPr>
          <a:r>
            <a:rPr lang="cs-CZ" sz="1200" i="1">
              <a:solidFill>
                <a:srgbClr val="FF0000"/>
              </a:solidFill>
              <a:latin typeface="Arial" panose="020B0604020202020204" pitchFamily="34" charset="0"/>
              <a:cs typeface="Arial" panose="020B0604020202020204" pitchFamily="34" charset="0"/>
            </a:rPr>
            <a:t>d) provoz, údržbu, vyřazování z provozu a nakládání s radioaktivním odpadem, dodávky a přepracování paliva a bezpečnost civilních jaderných kapacit, dodávky prekurzorového materiálu pro výrobu radioizotopů pro lékařské účely a podobných lékařských aplikací, kritické technologie pro monitorování radiace v životním prostředí, jakož i civilní jadernou spolupráci, zejména v oblasti výzkumu a vývoje;</a:t>
          </a:r>
        </a:p>
        <a:p>
          <a:pPr algn="l">
            <a:lnSpc>
              <a:spcPts val="1100"/>
            </a:lnSpc>
          </a:pPr>
          <a:r>
            <a:rPr lang="cs-CZ" sz="1200" i="1">
              <a:solidFill>
                <a:srgbClr val="FF0000"/>
              </a:solidFill>
              <a:latin typeface="Arial" panose="020B0604020202020204" pitchFamily="34" charset="0"/>
              <a:cs typeface="Arial" panose="020B0604020202020204" pitchFamily="34" charset="0"/>
            </a:rPr>
            <a:t>e) výměny v rámci mobility pro jednotlivce a mezilidské kontakty;</a:t>
          </a:r>
        </a:p>
        <a:p>
          <a:pPr algn="l">
            <a:lnSpc>
              <a:spcPts val="1100"/>
            </a:lnSpc>
          </a:pPr>
          <a:r>
            <a:rPr lang="cs-CZ" sz="1200" i="1">
              <a:solidFill>
                <a:srgbClr val="FF0000"/>
              </a:solidFill>
              <a:latin typeface="Arial" panose="020B0604020202020204" pitchFamily="34" charset="0"/>
              <a:cs typeface="Arial" panose="020B0604020202020204" pitchFamily="34" charset="0"/>
            </a:rPr>
            <a:t>f) programy v oblasti klimatu a životního prostředí, s výjimkou podpory v souvislosti s výzkumem a inovacemi;</a:t>
          </a:r>
        </a:p>
        <a:p>
          <a:pPr algn="l">
            <a:lnSpc>
              <a:spcPts val="1000"/>
            </a:lnSpc>
          </a:pPr>
          <a:r>
            <a:rPr lang="cs-CZ" sz="1200" i="1">
              <a:solidFill>
                <a:srgbClr val="FF0000"/>
              </a:solidFill>
              <a:latin typeface="Arial" panose="020B0604020202020204" pitchFamily="34" charset="0"/>
              <a:cs typeface="Arial" panose="020B0604020202020204" pitchFamily="34" charset="0"/>
            </a:rPr>
            <a:t>g) fungování diplomatických a konzulárních zastoupení Unie a členských států v Rusku, včetně delegací, velvyslanectví a misí, nebo mezinárodních organizací v Rusku požívajících výsad podle mezinárodního práva.</a:t>
          </a:r>
        </a:p>
      </xdr:txBody>
    </xdr:sp>
    <xdr:clientData/>
  </xdr:twoCellAnchor>
  <xdr:twoCellAnchor>
    <xdr:from>
      <xdr:col>63</xdr:col>
      <xdr:colOff>38100</xdr:colOff>
      <xdr:row>229</xdr:row>
      <xdr:rowOff>113433</xdr:rowOff>
    </xdr:from>
    <xdr:to>
      <xdr:col>124</xdr:col>
      <xdr:colOff>57150</xdr:colOff>
      <xdr:row>232</xdr:row>
      <xdr:rowOff>36243</xdr:rowOff>
    </xdr:to>
    <xdr:sp macro="" textlink="">
      <xdr:nvSpPr>
        <xdr:cNvPr id="15" name="Bublinový popisek se šipkou doleva 14">
          <a:extLst>
            <a:ext uri="{FF2B5EF4-FFF2-40B4-BE49-F238E27FC236}">
              <a16:creationId xmlns:a16="http://schemas.microsoft.com/office/drawing/2014/main" id="{0EC10BD9-06DA-BF1C-A4F7-3AE4384AB5FD}"/>
            </a:ext>
          </a:extLst>
        </xdr:cNvPr>
        <xdr:cNvSpPr/>
      </xdr:nvSpPr>
      <xdr:spPr>
        <a:xfrm>
          <a:off x="6562725" y="26573883"/>
          <a:ext cx="7000875" cy="656235"/>
        </a:xfrm>
        <a:prstGeom prst="leftArrowCallout">
          <a:avLst>
            <a:gd name="adj1" fmla="val 34265"/>
            <a:gd name="adj2" fmla="val 38251"/>
            <a:gd name="adj3" fmla="val 87732"/>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a:solidFill>
                <a:srgbClr val="FF0000"/>
              </a:solidFill>
              <a:latin typeface="Arial" panose="020B0604020202020204" pitchFamily="34" charset="0"/>
              <a:ea typeface="+mn-ea"/>
              <a:cs typeface="Arial" panose="020B0604020202020204" pitchFamily="34" charset="0"/>
            </a:rPr>
            <a:t>Pokud jste uvedli </a:t>
          </a:r>
          <a:r>
            <a:rPr lang="cs-CZ" sz="1200" b="1" i="1">
              <a:solidFill>
                <a:srgbClr val="FF0000"/>
              </a:solidFill>
              <a:latin typeface="Arial" panose="020B0604020202020204" pitchFamily="34" charset="0"/>
              <a:ea typeface="+mn-ea"/>
              <a:cs typeface="Arial" panose="020B0604020202020204" pitchFamily="34" charset="0"/>
            </a:rPr>
            <a:t>ANO</a:t>
          </a:r>
          <a:r>
            <a:rPr lang="cs-CZ" sz="1200" i="1">
              <a:solidFill>
                <a:srgbClr val="FF0000"/>
              </a:solidFill>
              <a:latin typeface="Arial" panose="020B0604020202020204" pitchFamily="34" charset="0"/>
              <a:ea typeface="+mn-ea"/>
              <a:cs typeface="Arial" panose="020B0604020202020204" pitchFamily="34" charset="0"/>
            </a:rPr>
            <a:t>, doplňte seznam právnických osob (obchodních korporací ve smyslu zákona č. 90/2012 Sb.), v nichž má žadatel majetkový podíl spolu s uvedením výše podílu/akci (u akcií se uvede jmenovitá hodnota a počet kusů):</a:t>
          </a:r>
        </a:p>
      </xdr:txBody>
    </xdr:sp>
    <xdr:clientData/>
  </xdr:twoCellAnchor>
  <xdr:twoCellAnchor>
    <xdr:from>
      <xdr:col>63</xdr:col>
      <xdr:colOff>47625</xdr:colOff>
      <xdr:row>244</xdr:row>
      <xdr:rowOff>38100</xdr:rowOff>
    </xdr:from>
    <xdr:to>
      <xdr:col>124</xdr:col>
      <xdr:colOff>66675</xdr:colOff>
      <xdr:row>245</xdr:row>
      <xdr:rowOff>171449</xdr:rowOff>
    </xdr:to>
    <xdr:sp macro="" textlink="">
      <xdr:nvSpPr>
        <xdr:cNvPr id="16" name="Bublinový popisek se šipkou doleva 15">
          <a:extLst>
            <a:ext uri="{FF2B5EF4-FFF2-40B4-BE49-F238E27FC236}">
              <a16:creationId xmlns:a16="http://schemas.microsoft.com/office/drawing/2014/main" id="{6F818291-E1C4-8060-A0A5-80942F63F16E}"/>
            </a:ext>
          </a:extLst>
        </xdr:cNvPr>
        <xdr:cNvSpPr/>
      </xdr:nvSpPr>
      <xdr:spPr>
        <a:xfrm>
          <a:off x="6572250" y="29108400"/>
          <a:ext cx="7000875" cy="457199"/>
        </a:xfrm>
        <a:prstGeom prst="leftArrowCallout">
          <a:avLst>
            <a:gd name="adj1" fmla="val 42598"/>
            <a:gd name="adj2" fmla="val 50000"/>
            <a:gd name="adj3" fmla="val 116899"/>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a:solidFill>
                <a:srgbClr val="FF0000"/>
              </a:solidFill>
              <a:latin typeface="Arial" panose="020B0604020202020204" pitchFamily="34" charset="0"/>
              <a:ea typeface="+mn-ea"/>
              <a:cs typeface="Arial" panose="020B0604020202020204" pitchFamily="34" charset="0"/>
            </a:rPr>
            <a:t>Pole "Korespondenční adresa" </a:t>
          </a:r>
          <a:r>
            <a:rPr lang="cs-CZ" sz="1200" b="1" i="1">
              <a:solidFill>
                <a:srgbClr val="FF0000"/>
              </a:solidFill>
              <a:latin typeface="Arial" panose="020B0604020202020204" pitchFamily="34" charset="0"/>
              <a:ea typeface="+mn-ea"/>
              <a:cs typeface="Arial" panose="020B0604020202020204" pitchFamily="34" charset="0"/>
            </a:rPr>
            <a:t>vyplňte jen v případě, že je korespondenční adresa odlišná od sídla žadatele</a:t>
          </a:r>
          <a:r>
            <a:rPr lang="cs-CZ" sz="1200" i="1">
              <a:solidFill>
                <a:srgbClr val="FF0000"/>
              </a:solidFill>
              <a:latin typeface="Arial" panose="020B0604020202020204" pitchFamily="34" charset="0"/>
              <a:ea typeface="+mn-ea"/>
              <a:cs typeface="Arial" panose="020B0604020202020204" pitchFamily="34" charset="0"/>
            </a:rPr>
            <a:t> jinak</a:t>
          </a:r>
          <a:r>
            <a:rPr lang="cs-CZ" sz="1200" i="1" baseline="0">
              <a:solidFill>
                <a:srgbClr val="FF0000"/>
              </a:solidFill>
              <a:latin typeface="Arial" panose="020B0604020202020204" pitchFamily="34" charset="0"/>
              <a:ea typeface="+mn-ea"/>
              <a:cs typeface="Arial" panose="020B0604020202020204" pitchFamily="34" charset="0"/>
            </a:rPr>
            <a:t> nechte prázdné.</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63</xdr:col>
      <xdr:colOff>38100</xdr:colOff>
      <xdr:row>247</xdr:row>
      <xdr:rowOff>85724</xdr:rowOff>
    </xdr:from>
    <xdr:to>
      <xdr:col>124</xdr:col>
      <xdr:colOff>57150</xdr:colOff>
      <xdr:row>248</xdr:row>
      <xdr:rowOff>238124</xdr:rowOff>
    </xdr:to>
    <xdr:sp macro="" textlink="">
      <xdr:nvSpPr>
        <xdr:cNvPr id="18" name="Bublinový popisek se šipkou doleva 17">
          <a:extLst>
            <a:ext uri="{FF2B5EF4-FFF2-40B4-BE49-F238E27FC236}">
              <a16:creationId xmlns:a16="http://schemas.microsoft.com/office/drawing/2014/main" id="{7D9F9A01-0F86-5C35-ADB2-FE241B7FDD79}"/>
            </a:ext>
          </a:extLst>
        </xdr:cNvPr>
        <xdr:cNvSpPr/>
      </xdr:nvSpPr>
      <xdr:spPr>
        <a:xfrm>
          <a:off x="6562725" y="29851349"/>
          <a:ext cx="7000875" cy="447675"/>
        </a:xfrm>
        <a:prstGeom prst="leftArrowCallout">
          <a:avLst>
            <a:gd name="adj1" fmla="val 42598"/>
            <a:gd name="adj2" fmla="val 50000"/>
            <a:gd name="adj3" fmla="val 123149"/>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i="1">
              <a:solidFill>
                <a:srgbClr val="FF0000"/>
              </a:solidFill>
              <a:latin typeface="Arial" panose="020B0604020202020204" pitchFamily="34" charset="0"/>
              <a:ea typeface="+mn-ea"/>
              <a:cs typeface="Arial" panose="020B0604020202020204" pitchFamily="34" charset="0"/>
            </a:rPr>
            <a:t>Uveďte údaje o bankovním spojení, tj. název banky a číslo účtu, na který poskytovatel podpory podporu žadateli odešle.</a:t>
          </a:r>
        </a:p>
      </xdr:txBody>
    </xdr:sp>
    <xdr:clientData/>
  </xdr:twoCellAnchor>
  <xdr:twoCellAnchor>
    <xdr:from>
      <xdr:col>63</xdr:col>
      <xdr:colOff>36195</xdr:colOff>
      <xdr:row>249</xdr:row>
      <xdr:rowOff>323849</xdr:rowOff>
    </xdr:from>
    <xdr:to>
      <xdr:col>124</xdr:col>
      <xdr:colOff>47624</xdr:colOff>
      <xdr:row>252</xdr:row>
      <xdr:rowOff>190499</xdr:rowOff>
    </xdr:to>
    <xdr:sp macro="" textlink="">
      <xdr:nvSpPr>
        <xdr:cNvPr id="22" name="Bublinový popisek se šipkou doleva 21">
          <a:extLst>
            <a:ext uri="{FF2B5EF4-FFF2-40B4-BE49-F238E27FC236}">
              <a16:creationId xmlns:a16="http://schemas.microsoft.com/office/drawing/2014/main" id="{B7F9DB36-FED4-F405-DB90-BE9C998B278F}"/>
            </a:ext>
          </a:extLst>
        </xdr:cNvPr>
        <xdr:cNvSpPr/>
      </xdr:nvSpPr>
      <xdr:spPr>
        <a:xfrm>
          <a:off x="6560820" y="30680024"/>
          <a:ext cx="6993254" cy="485775"/>
        </a:xfrm>
        <a:prstGeom prst="leftArrowCallout">
          <a:avLst>
            <a:gd name="adj1" fmla="val 42598"/>
            <a:gd name="adj2" fmla="val 50000"/>
            <a:gd name="adj3" fmla="val 123149"/>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i="1">
              <a:solidFill>
                <a:srgbClr val="FF0000"/>
              </a:solidFill>
              <a:latin typeface="Arial" panose="020B0604020202020204" pitchFamily="34" charset="0"/>
              <a:ea typeface="+mn-ea"/>
              <a:cs typeface="Arial" panose="020B0604020202020204" pitchFamily="34" charset="0"/>
            </a:rPr>
            <a:t>"Údaje o zřizovateli žadatele" </a:t>
          </a:r>
          <a:r>
            <a:rPr lang="cs-CZ" sz="1200" b="1" i="1" u="sng">
              <a:solidFill>
                <a:srgbClr val="FF0000"/>
              </a:solidFill>
              <a:latin typeface="Arial" panose="020B0604020202020204" pitchFamily="34" charset="0"/>
              <a:ea typeface="+mn-ea"/>
              <a:cs typeface="Arial" panose="020B0604020202020204" pitchFamily="34" charset="0"/>
            </a:rPr>
            <a:t>nevyplňují organizace, které nemají zřizovatele</a:t>
          </a:r>
          <a:r>
            <a:rPr lang="cs-CZ" sz="1200" b="1" i="1">
              <a:solidFill>
                <a:srgbClr val="FF0000"/>
              </a:solidFill>
              <a:latin typeface="Arial" panose="020B0604020202020204" pitchFamily="34" charset="0"/>
              <a:ea typeface="+mn-ea"/>
              <a:cs typeface="Arial" panose="020B0604020202020204" pitchFamily="34" charset="0"/>
            </a:rPr>
            <a:t>.</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63</xdr:col>
      <xdr:colOff>71438</xdr:colOff>
      <xdr:row>385</xdr:row>
      <xdr:rowOff>243364</xdr:rowOff>
    </xdr:from>
    <xdr:to>
      <xdr:col>124</xdr:col>
      <xdr:colOff>82867</xdr:colOff>
      <xdr:row>387</xdr:row>
      <xdr:rowOff>219075</xdr:rowOff>
    </xdr:to>
    <xdr:sp macro="" textlink="">
      <xdr:nvSpPr>
        <xdr:cNvPr id="23" name="Bublinový popisek se šipkou doleva 22">
          <a:extLst>
            <a:ext uri="{FF2B5EF4-FFF2-40B4-BE49-F238E27FC236}">
              <a16:creationId xmlns:a16="http://schemas.microsoft.com/office/drawing/2014/main" id="{126FDACA-3010-EC6B-CBBB-9C6F9FCCA809}"/>
            </a:ext>
          </a:extLst>
        </xdr:cNvPr>
        <xdr:cNvSpPr/>
      </xdr:nvSpPr>
      <xdr:spPr>
        <a:xfrm>
          <a:off x="6596063" y="44572714"/>
          <a:ext cx="6993254" cy="509111"/>
        </a:xfrm>
        <a:prstGeom prst="leftArrowCallout">
          <a:avLst>
            <a:gd name="adj1" fmla="val 42598"/>
            <a:gd name="adj2" fmla="val 50000"/>
            <a:gd name="adj3" fmla="val 123149"/>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i="1">
              <a:solidFill>
                <a:srgbClr val="FF0000"/>
              </a:solidFill>
              <a:latin typeface="Arial" panose="020B0604020202020204" pitchFamily="34" charset="0"/>
              <a:ea typeface="+mn-ea"/>
              <a:cs typeface="Arial" panose="020B0604020202020204" pitchFamily="34" charset="0"/>
            </a:rPr>
            <a:t>"Kontaktní osobu" </a:t>
          </a:r>
          <a:r>
            <a:rPr lang="cs-CZ" sz="1200" b="1" i="1">
              <a:solidFill>
                <a:srgbClr val="FF0000"/>
              </a:solidFill>
              <a:latin typeface="Arial" panose="020B0604020202020204" pitchFamily="34" charset="0"/>
              <a:ea typeface="+mn-ea"/>
              <a:cs typeface="Arial" panose="020B0604020202020204" pitchFamily="34" charset="0"/>
            </a:rPr>
            <a:t>vyplňte jen v případě, že kontaktní osoba je odlišná od osoby</a:t>
          </a:r>
          <a:r>
            <a:rPr lang="cs-CZ" sz="1200" i="1">
              <a:solidFill>
                <a:srgbClr val="FF0000"/>
              </a:solidFill>
              <a:latin typeface="Arial" panose="020B0604020202020204" pitchFamily="34" charset="0"/>
              <a:ea typeface="+mn-ea"/>
              <a:cs typeface="Arial" panose="020B0604020202020204" pitchFamily="34" charset="0"/>
            </a:rPr>
            <a:t> </a:t>
          </a:r>
          <a:r>
            <a:rPr lang="cs-CZ" sz="1200" b="1" i="1">
              <a:solidFill>
                <a:srgbClr val="FF0000"/>
              </a:solidFill>
              <a:latin typeface="Arial" panose="020B0604020202020204" pitchFamily="34" charset="0"/>
              <a:ea typeface="+mn-ea"/>
              <a:cs typeface="Arial" panose="020B0604020202020204" pitchFamily="34" charset="0"/>
            </a:rPr>
            <a:t>zastupující žadatele</a:t>
          </a:r>
          <a:r>
            <a:rPr lang="cs-CZ" sz="1200" i="1">
              <a:solidFill>
                <a:srgbClr val="FF0000"/>
              </a:solidFill>
              <a:latin typeface="Arial" panose="020B0604020202020204" pitchFamily="34" charset="0"/>
              <a:ea typeface="+mn-ea"/>
              <a:cs typeface="Arial" panose="020B0604020202020204" pitchFamily="34" charset="0"/>
            </a:rPr>
            <a:t>. V opačném případě ponechte prázdné.</a:t>
          </a:r>
        </a:p>
      </xdr:txBody>
    </xdr:sp>
    <xdr:clientData/>
  </xdr:twoCellAnchor>
  <xdr:oneCellAnchor>
    <xdr:from>
      <xdr:col>63</xdr:col>
      <xdr:colOff>93345</xdr:colOff>
      <xdr:row>0</xdr:row>
      <xdr:rowOff>0</xdr:rowOff>
    </xdr:from>
    <xdr:ext cx="6812495" cy="2131481"/>
    <xdr:sp macro="" textlink="">
      <xdr:nvSpPr>
        <xdr:cNvPr id="24" name="TextovéPole 23">
          <a:extLst>
            <a:ext uri="{FF2B5EF4-FFF2-40B4-BE49-F238E27FC236}">
              <a16:creationId xmlns:a16="http://schemas.microsoft.com/office/drawing/2014/main" id="{2B1F9BAF-6D04-792E-EEF5-FF7AAE118D15}"/>
            </a:ext>
          </a:extLst>
        </xdr:cNvPr>
        <xdr:cNvSpPr txBox="1"/>
      </xdr:nvSpPr>
      <xdr:spPr>
        <a:xfrm>
          <a:off x="6617970" y="0"/>
          <a:ext cx="6812495" cy="2131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b="1">
              <a:latin typeface="Arial Black" panose="020B0A04020102020204" pitchFamily="34" charset="0"/>
            </a:rPr>
            <a:t>POZNÁMKY V VYPLŇOVÁNÍ ŽÁDOSTI</a:t>
          </a:r>
        </a:p>
        <a:p>
          <a:pPr marL="0" marR="0" lvl="0" indent="0" defTabSz="914400" eaLnBrk="1" fontAlgn="auto" latinLnBrk="0" hangingPunct="1">
            <a:lnSpc>
              <a:spcPct val="100000"/>
            </a:lnSpc>
            <a:spcBef>
              <a:spcPts val="0"/>
            </a:spcBef>
            <a:spcAft>
              <a:spcPts val="0"/>
            </a:spcAft>
            <a:buClrTx/>
            <a:buSzTx/>
            <a:buFontTx/>
            <a:buNone/>
            <a:tabLst/>
            <a:defRPr/>
          </a:pPr>
          <a:r>
            <a:rPr lang="cs-CZ" sz="400" b="0">
              <a:solidFill>
                <a:schemeClr val="tx1"/>
              </a:solidFill>
              <a:effectLst/>
              <a:latin typeface="+mn-lt"/>
              <a:ea typeface="+mn-ea"/>
              <a:cs typeface="+mn-cs"/>
            </a:rPr>
            <a:t>-</a:t>
          </a:r>
          <a:endParaRPr lang="cs-CZ" sz="400">
            <a:effectLst/>
          </a:endParaRPr>
        </a:p>
        <a:p>
          <a:r>
            <a:rPr lang="cs-CZ" sz="1200" b="1">
              <a:latin typeface="Arial" panose="020B0604020202020204" pitchFamily="34" charset="0"/>
              <a:cs typeface="Arial" panose="020B0604020202020204" pitchFamily="34" charset="0"/>
            </a:rPr>
            <a:t>Vyplňujte pouze </a:t>
          </a:r>
          <a:r>
            <a:rPr lang="cs-CZ" sz="1200" b="1" u="sng" baseline="0">
              <a:uFill>
                <a:solidFill>
                  <a:srgbClr val="FFFFCC"/>
                </a:solidFill>
              </a:uFill>
              <a:latin typeface="Arial" panose="020B0604020202020204" pitchFamily="34" charset="0"/>
              <a:cs typeface="Arial" panose="020B0604020202020204" pitchFamily="34" charset="0"/>
            </a:rPr>
            <a:t>žlutá</a:t>
          </a:r>
          <a:r>
            <a:rPr lang="cs-CZ" sz="1200" b="1">
              <a:latin typeface="Arial" panose="020B0604020202020204" pitchFamily="34" charset="0"/>
              <a:cs typeface="Arial" panose="020B0604020202020204" pitchFamily="34" charset="0"/>
            </a:rPr>
            <a:t> pole.</a:t>
          </a:r>
        </a:p>
        <a:p>
          <a:r>
            <a:rPr lang="cs-CZ" sz="400" b="0">
              <a:latin typeface="Arial" panose="020B0604020202020204" pitchFamily="34" charset="0"/>
              <a:cs typeface="Arial" panose="020B0604020202020204" pitchFamily="34" charset="0"/>
            </a:rPr>
            <a:t>-</a:t>
          </a:r>
        </a:p>
        <a:p>
          <a:r>
            <a:rPr lang="cs-CZ" sz="1200" b="1">
              <a:latin typeface="Arial" panose="020B0604020202020204" pitchFamily="34" charset="0"/>
              <a:cs typeface="Arial" panose="020B0604020202020204" pitchFamily="34" charset="0"/>
            </a:rPr>
            <a:t>Formulář žádosti je částečně interaktivní, některé části se zobrazují nebo naopak skrývají na základě postupného vyplňování (formulář zahrnuje všechny možné varianty - proto se nelekejte, když budou poměrně rozsáhlé pasáže prázdné).</a:t>
          </a:r>
        </a:p>
        <a:p>
          <a:pPr marL="0" marR="0" lvl="0" indent="0" defTabSz="914400" eaLnBrk="1" fontAlgn="auto" latinLnBrk="0" hangingPunct="1">
            <a:lnSpc>
              <a:spcPct val="100000"/>
            </a:lnSpc>
            <a:spcBef>
              <a:spcPts val="0"/>
            </a:spcBef>
            <a:spcAft>
              <a:spcPts val="0"/>
            </a:spcAft>
            <a:buClrTx/>
            <a:buSzTx/>
            <a:buFontTx/>
            <a:buNone/>
            <a:tabLst/>
            <a:defRPr/>
          </a:pPr>
          <a:r>
            <a:rPr lang="cs-CZ" sz="400" b="0">
              <a:solidFill>
                <a:schemeClr val="tx1"/>
              </a:solidFill>
              <a:effectLst/>
              <a:latin typeface="+mn-lt"/>
              <a:ea typeface="+mn-ea"/>
              <a:cs typeface="+mn-cs"/>
            </a:rPr>
            <a:t>-</a:t>
          </a:r>
          <a:endParaRPr lang="cs-CZ" sz="400">
            <a:effectLst/>
          </a:endParaRPr>
        </a:p>
        <a:p>
          <a:r>
            <a:rPr lang="cs-CZ" sz="1200" b="1" u="sng">
              <a:latin typeface="Arial" panose="020B0604020202020204" pitchFamily="34" charset="0"/>
              <a:cs typeface="Arial" panose="020B0604020202020204" pitchFamily="34" charset="0"/>
            </a:rPr>
            <a:t>Žádost, Podrobný rozpočet i</a:t>
          </a:r>
          <a:r>
            <a:rPr lang="cs-CZ" sz="1200" b="1" u="sng" baseline="0">
              <a:latin typeface="Arial" panose="020B0604020202020204" pitchFamily="34" charset="0"/>
              <a:cs typeface="Arial" panose="020B0604020202020204" pitchFamily="34" charset="0"/>
            </a:rPr>
            <a:t> De minimis </a:t>
          </a:r>
          <a:r>
            <a:rPr lang="cs-CZ" sz="1200" b="1" u="sng">
              <a:latin typeface="Arial" panose="020B0604020202020204" pitchFamily="34" charset="0"/>
              <a:cs typeface="Arial" panose="020B0604020202020204" pitchFamily="34" charset="0"/>
            </a:rPr>
            <a:t>vytiskněte až poté, kdy budete mít oboje zcela vyplněné</a:t>
          </a:r>
          <a:r>
            <a:rPr lang="cs-CZ" sz="1200" b="1">
              <a:latin typeface="Arial" panose="020B0604020202020204" pitchFamily="34" charset="0"/>
              <a:cs typeface="Arial" panose="020B0604020202020204" pitchFamily="34" charset="0"/>
            </a:rPr>
            <a:t> a formulář nebude hlásit žádné chyby (dokumenty</a:t>
          </a:r>
          <a:r>
            <a:rPr lang="cs-CZ" sz="1200" b="1" baseline="0">
              <a:latin typeface="Arial" panose="020B0604020202020204" pitchFamily="34" charset="0"/>
              <a:cs typeface="Arial" panose="020B0604020202020204" pitchFamily="34" charset="0"/>
            </a:rPr>
            <a:t> jsou obsahově propojeny)</a:t>
          </a:r>
          <a:r>
            <a:rPr lang="cs-CZ" sz="1200" b="1">
              <a:latin typeface="Arial" panose="020B0604020202020204" pitchFamily="34" charset="0"/>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cs-CZ" sz="400" b="0">
              <a:solidFill>
                <a:schemeClr val="tx1"/>
              </a:solidFill>
              <a:effectLst/>
              <a:latin typeface="+mn-lt"/>
              <a:ea typeface="+mn-ea"/>
              <a:cs typeface="+mn-cs"/>
            </a:rPr>
            <a:t>-</a:t>
          </a:r>
          <a:endParaRPr lang="cs-CZ" sz="400">
            <a:effectLst/>
          </a:endParaRPr>
        </a:p>
        <a:p>
          <a:r>
            <a:rPr lang="cs-CZ" sz="1200" b="1">
              <a:latin typeface="Arial" panose="020B0604020202020204" pitchFamily="34" charset="0"/>
              <a:cs typeface="Arial" panose="020B0604020202020204" pitchFamily="34" charset="0"/>
            </a:rPr>
            <a:t>Žádost je vytvořena v softwaru Excel, pokud ji otevřete v OpenOffice, formulář nemusí fungovat správně. Pokud by se objevily komplikace, kontaktujte prosím administrátora programu, který je uveden v Programu.</a:t>
          </a:r>
          <a:endParaRPr lang="cs-CZ" sz="1200">
            <a:latin typeface="Arial" panose="020B0604020202020204" pitchFamily="34" charset="0"/>
            <a:cs typeface="Arial" panose="020B0604020202020204" pitchFamily="34" charset="0"/>
          </a:endParaRPr>
        </a:p>
      </xdr:txBody>
    </xdr:sp>
    <xdr:clientData/>
  </xdr:oneCellAnchor>
  <xdr:twoCellAnchor>
    <xdr:from>
      <xdr:col>63</xdr:col>
      <xdr:colOff>68580</xdr:colOff>
      <xdr:row>188</xdr:row>
      <xdr:rowOff>60960</xdr:rowOff>
    </xdr:from>
    <xdr:to>
      <xdr:col>124</xdr:col>
      <xdr:colOff>1429</xdr:colOff>
      <xdr:row>188</xdr:row>
      <xdr:rowOff>339190</xdr:rowOff>
    </xdr:to>
    <xdr:sp macro="" textlink="">
      <xdr:nvSpPr>
        <xdr:cNvPr id="25" name="Bublinový popisek se šipkou doleva 24">
          <a:extLst>
            <a:ext uri="{FF2B5EF4-FFF2-40B4-BE49-F238E27FC236}">
              <a16:creationId xmlns:a16="http://schemas.microsoft.com/office/drawing/2014/main" id="{08E3FB2D-2E10-3C5F-AF9A-EE560A778120}"/>
            </a:ext>
          </a:extLst>
        </xdr:cNvPr>
        <xdr:cNvSpPr/>
      </xdr:nvSpPr>
      <xdr:spPr>
        <a:xfrm>
          <a:off x="6593205" y="19754850"/>
          <a:ext cx="6914674" cy="0"/>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Toto pole se vyplňujte pouze  je-li žadatelem </a:t>
          </a:r>
          <a:r>
            <a:rPr lang="cs-CZ" sz="1200" b="1" i="1" baseline="0">
              <a:solidFill>
                <a:srgbClr val="FF0000"/>
              </a:solidFill>
              <a:latin typeface="Arial" panose="020B0604020202020204" pitchFamily="34" charset="0"/>
              <a:ea typeface="+mn-ea"/>
              <a:cs typeface="Arial" panose="020B0604020202020204" pitchFamily="34" charset="0"/>
            </a:rPr>
            <a:t>obec</a:t>
          </a:r>
          <a:r>
            <a:rPr lang="cs-CZ" sz="1200" i="1" baseline="0">
              <a:solidFill>
                <a:srgbClr val="FF0000"/>
              </a:solidFill>
              <a:latin typeface="Arial" panose="020B0604020202020204" pitchFamily="34" charset="0"/>
              <a:ea typeface="+mn-ea"/>
              <a:cs typeface="Arial" panose="020B0604020202020204" pitchFamily="34" charset="0"/>
            </a:rPr>
            <a:t>.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63</xdr:col>
      <xdr:colOff>68580</xdr:colOff>
      <xdr:row>189</xdr:row>
      <xdr:rowOff>68580</xdr:rowOff>
    </xdr:from>
    <xdr:to>
      <xdr:col>124</xdr:col>
      <xdr:colOff>1429</xdr:colOff>
      <xdr:row>189</xdr:row>
      <xdr:rowOff>346810</xdr:rowOff>
    </xdr:to>
    <xdr:sp macro="" textlink="">
      <xdr:nvSpPr>
        <xdr:cNvPr id="26" name="Bublinový popisek se šipkou doleva 25">
          <a:extLst>
            <a:ext uri="{FF2B5EF4-FFF2-40B4-BE49-F238E27FC236}">
              <a16:creationId xmlns:a16="http://schemas.microsoft.com/office/drawing/2014/main" id="{CAFEDBFB-CF04-A65D-6F08-0DF81993D8DA}"/>
            </a:ext>
          </a:extLst>
        </xdr:cNvPr>
        <xdr:cNvSpPr/>
      </xdr:nvSpPr>
      <xdr:spPr>
        <a:xfrm>
          <a:off x="6593205" y="19823430"/>
          <a:ext cx="6914674" cy="278230"/>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Toto pole se vyplňujte pouze u právnické osoby zapsané ve veřejném rejstříku.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63</xdr:col>
      <xdr:colOff>60960</xdr:colOff>
      <xdr:row>190</xdr:row>
      <xdr:rowOff>30480</xdr:rowOff>
    </xdr:from>
    <xdr:to>
      <xdr:col>124</xdr:col>
      <xdr:colOff>7620</xdr:colOff>
      <xdr:row>192</xdr:row>
      <xdr:rowOff>104774</xdr:rowOff>
    </xdr:to>
    <xdr:sp macro="" textlink="">
      <xdr:nvSpPr>
        <xdr:cNvPr id="27" name="Bublinový popisek se šipkou doleva 26">
          <a:extLst>
            <a:ext uri="{FF2B5EF4-FFF2-40B4-BE49-F238E27FC236}">
              <a16:creationId xmlns:a16="http://schemas.microsoft.com/office/drawing/2014/main" id="{1E65EB0E-8DAD-5475-E95E-28295E65CFE5}"/>
            </a:ext>
          </a:extLst>
        </xdr:cNvPr>
        <xdr:cNvSpPr/>
      </xdr:nvSpPr>
      <xdr:spPr>
        <a:xfrm>
          <a:off x="6585585" y="20118705"/>
          <a:ext cx="6928485" cy="445769"/>
        </a:xfrm>
        <a:prstGeom prst="leftArrowCallout">
          <a:avLst>
            <a:gd name="adj1" fmla="val 25861"/>
            <a:gd name="adj2" fmla="val 33264"/>
            <a:gd name="adj3" fmla="val 112707"/>
            <a:gd name="adj4" fmla="val 8935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i="1">
              <a:solidFill>
                <a:srgbClr val="FF0000"/>
              </a:solidFill>
              <a:latin typeface="Arial" panose="020B0604020202020204" pitchFamily="34" charset="0"/>
              <a:ea typeface="+mn-ea"/>
              <a:cs typeface="Arial" panose="020B0604020202020204" pitchFamily="34" charset="0"/>
            </a:rPr>
            <a:t>Vyplňuje se údaj o zápisu do jiné evidence, v níž je zapsána právnická osoba nezapsaná ve veřejném rejstříku.</a:t>
          </a:r>
        </a:p>
      </xdr:txBody>
    </xdr:sp>
    <xdr:clientData/>
  </xdr:twoCellAnchor>
  <xdr:twoCellAnchor editAs="oneCell">
    <xdr:from>
      <xdr:col>0</xdr:col>
      <xdr:colOff>38100</xdr:colOff>
      <xdr:row>0</xdr:row>
      <xdr:rowOff>28575</xdr:rowOff>
    </xdr:from>
    <xdr:to>
      <xdr:col>16</xdr:col>
      <xdr:colOff>76200</xdr:colOff>
      <xdr:row>2</xdr:row>
      <xdr:rowOff>66675</xdr:rowOff>
    </xdr:to>
    <xdr:pic>
      <xdr:nvPicPr>
        <xdr:cNvPr id="23037" name="Obrázek 3">
          <a:extLst>
            <a:ext uri="{FF2B5EF4-FFF2-40B4-BE49-F238E27FC236}">
              <a16:creationId xmlns:a16="http://schemas.microsoft.com/office/drawing/2014/main" id="{E6C9F946-E7DA-DD21-65CE-8FE846E6CE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669"/>
        <a:stretch>
          <a:fillRect/>
        </a:stretch>
      </xdr:blipFill>
      <xdr:spPr bwMode="auto">
        <a:xfrm>
          <a:off x="38100" y="28575"/>
          <a:ext cx="18669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63</xdr:col>
      <xdr:colOff>38100</xdr:colOff>
      <xdr:row>112</xdr:row>
      <xdr:rowOff>113433</xdr:rowOff>
    </xdr:from>
    <xdr:to>
      <xdr:col>124</xdr:col>
      <xdr:colOff>57150</xdr:colOff>
      <xdr:row>115</xdr:row>
      <xdr:rowOff>36243</xdr:rowOff>
    </xdr:to>
    <xdr:sp macro="" textlink="">
      <xdr:nvSpPr>
        <xdr:cNvPr id="2" name="Bublinový popisek se šipkou doleva 14">
          <a:extLst>
            <a:ext uri="{FF2B5EF4-FFF2-40B4-BE49-F238E27FC236}">
              <a16:creationId xmlns:a16="http://schemas.microsoft.com/office/drawing/2014/main" id="{0F4AFCB5-E568-A33E-9487-3F7483BED5E5}"/>
            </a:ext>
          </a:extLst>
        </xdr:cNvPr>
        <xdr:cNvSpPr/>
      </xdr:nvSpPr>
      <xdr:spPr>
        <a:xfrm>
          <a:off x="6562725" y="73894083"/>
          <a:ext cx="7000875" cy="656235"/>
        </a:xfrm>
        <a:prstGeom prst="leftArrowCallout">
          <a:avLst>
            <a:gd name="adj1" fmla="val 34265"/>
            <a:gd name="adj2" fmla="val 38251"/>
            <a:gd name="adj3" fmla="val 87732"/>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a:solidFill>
                <a:srgbClr val="FF0000"/>
              </a:solidFill>
              <a:latin typeface="Arial" panose="020B0604020202020204" pitchFamily="34" charset="0"/>
              <a:ea typeface="+mn-ea"/>
              <a:cs typeface="Arial" panose="020B0604020202020204" pitchFamily="34" charset="0"/>
            </a:rPr>
            <a:t>Pokud jste uvedli </a:t>
          </a:r>
          <a:r>
            <a:rPr lang="cs-CZ" sz="1200" b="1" i="1">
              <a:solidFill>
                <a:srgbClr val="FF0000"/>
              </a:solidFill>
              <a:latin typeface="Arial" panose="020B0604020202020204" pitchFamily="34" charset="0"/>
              <a:ea typeface="+mn-ea"/>
              <a:cs typeface="Arial" panose="020B0604020202020204" pitchFamily="34" charset="0"/>
            </a:rPr>
            <a:t>ANO</a:t>
          </a:r>
          <a:r>
            <a:rPr lang="cs-CZ" sz="1200" i="1">
              <a:solidFill>
                <a:srgbClr val="FF0000"/>
              </a:solidFill>
              <a:latin typeface="Arial" panose="020B0604020202020204" pitchFamily="34" charset="0"/>
              <a:ea typeface="+mn-ea"/>
              <a:cs typeface="Arial" panose="020B0604020202020204" pitchFamily="34" charset="0"/>
            </a:rPr>
            <a:t>, doplňte seznam právnických osob (obchodních korporací ve smyslu zákona č. 90/2012 Sb.), v nichž má žadatel majetkový podíl spolu s uvedením výše podílu/akci (u akcií se uvede jmenovitá hodnota a počet kusů):</a:t>
          </a:r>
        </a:p>
      </xdr:txBody>
    </xdr:sp>
    <xdr:clientData/>
  </xdr:twoCellAnchor>
  <xdr:twoCellAnchor>
    <xdr:from>
      <xdr:col>63</xdr:col>
      <xdr:colOff>28575</xdr:colOff>
      <xdr:row>125</xdr:row>
      <xdr:rowOff>285750</xdr:rowOff>
    </xdr:from>
    <xdr:to>
      <xdr:col>124</xdr:col>
      <xdr:colOff>47625</xdr:colOff>
      <xdr:row>128</xdr:row>
      <xdr:rowOff>95249</xdr:rowOff>
    </xdr:to>
    <xdr:sp macro="" textlink="">
      <xdr:nvSpPr>
        <xdr:cNvPr id="4" name="Bublinový popisek se šipkou doleva 15">
          <a:extLst>
            <a:ext uri="{FF2B5EF4-FFF2-40B4-BE49-F238E27FC236}">
              <a16:creationId xmlns:a16="http://schemas.microsoft.com/office/drawing/2014/main" id="{A01BC36F-7E38-002F-EAFB-AD044513994D}"/>
            </a:ext>
          </a:extLst>
        </xdr:cNvPr>
        <xdr:cNvSpPr/>
      </xdr:nvSpPr>
      <xdr:spPr>
        <a:xfrm>
          <a:off x="6553200" y="26670000"/>
          <a:ext cx="7000875" cy="457199"/>
        </a:xfrm>
        <a:prstGeom prst="leftArrowCallout">
          <a:avLst>
            <a:gd name="adj1" fmla="val 42598"/>
            <a:gd name="adj2" fmla="val 50000"/>
            <a:gd name="adj3" fmla="val 116899"/>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a:solidFill>
                <a:srgbClr val="FF0000"/>
              </a:solidFill>
              <a:latin typeface="Arial" panose="020B0604020202020204" pitchFamily="34" charset="0"/>
              <a:ea typeface="+mn-ea"/>
              <a:cs typeface="Arial" panose="020B0604020202020204" pitchFamily="34" charset="0"/>
            </a:rPr>
            <a:t>Pole "Korespondenční adresa" </a:t>
          </a:r>
          <a:r>
            <a:rPr lang="cs-CZ" sz="1200" b="1" i="1">
              <a:solidFill>
                <a:srgbClr val="FF0000"/>
              </a:solidFill>
              <a:latin typeface="Arial" panose="020B0604020202020204" pitchFamily="34" charset="0"/>
              <a:ea typeface="+mn-ea"/>
              <a:cs typeface="Arial" panose="020B0604020202020204" pitchFamily="34" charset="0"/>
            </a:rPr>
            <a:t>vyplňte jen v případě, že je korespondenční adresa odlišná od sídla žadatele</a:t>
          </a:r>
          <a:r>
            <a:rPr lang="cs-CZ" sz="1200" i="1">
              <a:solidFill>
                <a:srgbClr val="FF0000"/>
              </a:solidFill>
              <a:latin typeface="Arial" panose="020B0604020202020204" pitchFamily="34" charset="0"/>
              <a:ea typeface="+mn-ea"/>
              <a:cs typeface="Arial" panose="020B0604020202020204" pitchFamily="34" charset="0"/>
            </a:rPr>
            <a:t> jinak</a:t>
          </a:r>
          <a:r>
            <a:rPr lang="cs-CZ" sz="1200" i="1" baseline="0">
              <a:solidFill>
                <a:srgbClr val="FF0000"/>
              </a:solidFill>
              <a:latin typeface="Arial" panose="020B0604020202020204" pitchFamily="34" charset="0"/>
              <a:ea typeface="+mn-ea"/>
              <a:cs typeface="Arial" panose="020B0604020202020204" pitchFamily="34" charset="0"/>
            </a:rPr>
            <a:t> nechte prázdné.</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63</xdr:col>
      <xdr:colOff>38100</xdr:colOff>
      <xdr:row>130</xdr:row>
      <xdr:rowOff>85724</xdr:rowOff>
    </xdr:from>
    <xdr:to>
      <xdr:col>124</xdr:col>
      <xdr:colOff>57150</xdr:colOff>
      <xdr:row>131</xdr:row>
      <xdr:rowOff>238124</xdr:rowOff>
    </xdr:to>
    <xdr:sp macro="" textlink="">
      <xdr:nvSpPr>
        <xdr:cNvPr id="5" name="Bublinový popisek se šipkou doleva 17">
          <a:extLst>
            <a:ext uri="{FF2B5EF4-FFF2-40B4-BE49-F238E27FC236}">
              <a16:creationId xmlns:a16="http://schemas.microsoft.com/office/drawing/2014/main" id="{3F06DE32-9E3B-79E1-B0F8-2DD5CC3E23CC}"/>
            </a:ext>
          </a:extLst>
        </xdr:cNvPr>
        <xdr:cNvSpPr/>
      </xdr:nvSpPr>
      <xdr:spPr>
        <a:xfrm>
          <a:off x="6562725" y="77171549"/>
          <a:ext cx="7000875" cy="447675"/>
        </a:xfrm>
        <a:prstGeom prst="leftArrowCallout">
          <a:avLst>
            <a:gd name="adj1" fmla="val 42598"/>
            <a:gd name="adj2" fmla="val 50000"/>
            <a:gd name="adj3" fmla="val 123149"/>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i="1">
              <a:solidFill>
                <a:srgbClr val="FF0000"/>
              </a:solidFill>
              <a:latin typeface="Arial" panose="020B0604020202020204" pitchFamily="34" charset="0"/>
              <a:ea typeface="+mn-ea"/>
              <a:cs typeface="Arial" panose="020B0604020202020204" pitchFamily="34" charset="0"/>
            </a:rPr>
            <a:t>Uveďte údaje o bankovním spojení, tj. název banky a číslo účtu, na který poskytovatel podpory podporu žadateli odešle.</a:t>
          </a:r>
        </a:p>
      </xdr:txBody>
    </xdr:sp>
    <xdr:clientData/>
  </xdr:twoCellAnchor>
  <xdr:twoCellAnchor>
    <xdr:from>
      <xdr:col>64</xdr:col>
      <xdr:colOff>28575</xdr:colOff>
      <xdr:row>132</xdr:row>
      <xdr:rowOff>28574</xdr:rowOff>
    </xdr:from>
    <xdr:to>
      <xdr:col>124</xdr:col>
      <xdr:colOff>76199</xdr:colOff>
      <xdr:row>134</xdr:row>
      <xdr:rowOff>190499</xdr:rowOff>
    </xdr:to>
    <xdr:sp macro="" textlink="">
      <xdr:nvSpPr>
        <xdr:cNvPr id="6" name="Bublinový popisek se šipkou doleva 21">
          <a:extLst>
            <a:ext uri="{FF2B5EF4-FFF2-40B4-BE49-F238E27FC236}">
              <a16:creationId xmlns:a16="http://schemas.microsoft.com/office/drawing/2014/main" id="{0A8179BE-C5DB-056D-A308-ED84B0D1B8B4}"/>
            </a:ext>
          </a:extLst>
        </xdr:cNvPr>
        <xdr:cNvSpPr/>
      </xdr:nvSpPr>
      <xdr:spPr>
        <a:xfrm>
          <a:off x="6553200" y="28279724"/>
          <a:ext cx="6915149" cy="485775"/>
        </a:xfrm>
        <a:prstGeom prst="leftArrowCallout">
          <a:avLst>
            <a:gd name="adj1" fmla="val 42598"/>
            <a:gd name="adj2" fmla="val 50000"/>
            <a:gd name="adj3" fmla="val 123149"/>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i="1">
              <a:solidFill>
                <a:srgbClr val="FF0000"/>
              </a:solidFill>
              <a:latin typeface="Arial" panose="020B0604020202020204" pitchFamily="34" charset="0"/>
              <a:ea typeface="+mn-ea"/>
              <a:cs typeface="Arial" panose="020B0604020202020204" pitchFamily="34" charset="0"/>
            </a:rPr>
            <a:t>"Údaje o zřizovateli žadatele" </a:t>
          </a:r>
          <a:r>
            <a:rPr lang="cs-CZ" sz="1200" b="1" i="1" u="sng">
              <a:solidFill>
                <a:srgbClr val="FF0000"/>
              </a:solidFill>
              <a:latin typeface="Arial" panose="020B0604020202020204" pitchFamily="34" charset="0"/>
              <a:ea typeface="+mn-ea"/>
              <a:cs typeface="Arial" panose="020B0604020202020204" pitchFamily="34" charset="0"/>
            </a:rPr>
            <a:t>nevyplňují organizace, které nemají zřizovatele</a:t>
          </a:r>
          <a:r>
            <a:rPr lang="cs-CZ" sz="1200" b="1" i="1">
              <a:solidFill>
                <a:srgbClr val="FF0000"/>
              </a:solidFill>
              <a:latin typeface="Arial" panose="020B0604020202020204" pitchFamily="34" charset="0"/>
              <a:ea typeface="+mn-ea"/>
              <a:cs typeface="Arial" panose="020B0604020202020204" pitchFamily="34" charset="0"/>
            </a:rPr>
            <a:t>.</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63</xdr:col>
      <xdr:colOff>68580</xdr:colOff>
      <xdr:row>71</xdr:row>
      <xdr:rowOff>60960</xdr:rowOff>
    </xdr:from>
    <xdr:to>
      <xdr:col>124</xdr:col>
      <xdr:colOff>1429</xdr:colOff>
      <xdr:row>71</xdr:row>
      <xdr:rowOff>339190</xdr:rowOff>
    </xdr:to>
    <xdr:sp macro="" textlink="">
      <xdr:nvSpPr>
        <xdr:cNvPr id="8" name="Bublinový popisek se šipkou doleva 24">
          <a:extLst>
            <a:ext uri="{FF2B5EF4-FFF2-40B4-BE49-F238E27FC236}">
              <a16:creationId xmlns:a16="http://schemas.microsoft.com/office/drawing/2014/main" id="{5FC86A66-6520-C845-FA84-580A60613910}"/>
            </a:ext>
          </a:extLst>
        </xdr:cNvPr>
        <xdr:cNvSpPr/>
      </xdr:nvSpPr>
      <xdr:spPr>
        <a:xfrm>
          <a:off x="6593205" y="66783585"/>
          <a:ext cx="6914674" cy="278230"/>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Toto pole se vyplňujte pouze  je-li žadatelem </a:t>
          </a:r>
          <a:r>
            <a:rPr lang="cs-CZ" sz="1200" b="1" i="1" baseline="0">
              <a:solidFill>
                <a:srgbClr val="FF0000"/>
              </a:solidFill>
              <a:latin typeface="Arial" panose="020B0604020202020204" pitchFamily="34" charset="0"/>
              <a:ea typeface="+mn-ea"/>
              <a:cs typeface="Arial" panose="020B0604020202020204" pitchFamily="34" charset="0"/>
            </a:rPr>
            <a:t>obec</a:t>
          </a:r>
          <a:r>
            <a:rPr lang="cs-CZ" sz="1200" i="1" baseline="0">
              <a:solidFill>
                <a:srgbClr val="FF0000"/>
              </a:solidFill>
              <a:latin typeface="Arial" panose="020B0604020202020204" pitchFamily="34" charset="0"/>
              <a:ea typeface="+mn-ea"/>
              <a:cs typeface="Arial" panose="020B0604020202020204" pitchFamily="34" charset="0"/>
            </a:rPr>
            <a:t>.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63</xdr:col>
      <xdr:colOff>68580</xdr:colOff>
      <xdr:row>72</xdr:row>
      <xdr:rowOff>49530</xdr:rowOff>
    </xdr:from>
    <xdr:to>
      <xdr:col>124</xdr:col>
      <xdr:colOff>1429</xdr:colOff>
      <xdr:row>72</xdr:row>
      <xdr:rowOff>327760</xdr:rowOff>
    </xdr:to>
    <xdr:sp macro="" textlink="">
      <xdr:nvSpPr>
        <xdr:cNvPr id="9" name="Bublinový popisek se šipkou doleva 25">
          <a:extLst>
            <a:ext uri="{FF2B5EF4-FFF2-40B4-BE49-F238E27FC236}">
              <a16:creationId xmlns:a16="http://schemas.microsoft.com/office/drawing/2014/main" id="{71EF3FA5-F76F-B091-8E0E-0DF39B3A8C3D}"/>
            </a:ext>
          </a:extLst>
        </xdr:cNvPr>
        <xdr:cNvSpPr/>
      </xdr:nvSpPr>
      <xdr:spPr>
        <a:xfrm>
          <a:off x="6593205" y="17737455"/>
          <a:ext cx="6914674" cy="278230"/>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Toto pole se vyplňujte pouze u právnické osoby zapsané ve veřejném rejstříku.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63</xdr:col>
      <xdr:colOff>60960</xdr:colOff>
      <xdr:row>73</xdr:row>
      <xdr:rowOff>30479</xdr:rowOff>
    </xdr:from>
    <xdr:to>
      <xdr:col>124</xdr:col>
      <xdr:colOff>7620</xdr:colOff>
      <xdr:row>78</xdr:row>
      <xdr:rowOff>123824</xdr:rowOff>
    </xdr:to>
    <xdr:sp macro="" textlink="">
      <xdr:nvSpPr>
        <xdr:cNvPr id="10" name="Bublinový popisek se šipkou doleva 26">
          <a:extLst>
            <a:ext uri="{FF2B5EF4-FFF2-40B4-BE49-F238E27FC236}">
              <a16:creationId xmlns:a16="http://schemas.microsoft.com/office/drawing/2014/main" id="{6F83A38A-42ED-BDF9-8610-A97EE5485DDD}"/>
            </a:ext>
          </a:extLst>
        </xdr:cNvPr>
        <xdr:cNvSpPr/>
      </xdr:nvSpPr>
      <xdr:spPr>
        <a:xfrm>
          <a:off x="6585585" y="18956654"/>
          <a:ext cx="6928485" cy="436245"/>
        </a:xfrm>
        <a:prstGeom prst="leftArrowCallout">
          <a:avLst>
            <a:gd name="adj1" fmla="val 25861"/>
            <a:gd name="adj2" fmla="val 33264"/>
            <a:gd name="adj3" fmla="val 112707"/>
            <a:gd name="adj4" fmla="val 8935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i="1">
              <a:solidFill>
                <a:srgbClr val="FF0000"/>
              </a:solidFill>
              <a:latin typeface="Arial" panose="020B0604020202020204" pitchFamily="34" charset="0"/>
              <a:ea typeface="+mn-ea"/>
              <a:cs typeface="Arial" panose="020B0604020202020204" pitchFamily="34" charset="0"/>
            </a:rPr>
            <a:t>Vyplňuje se údaj o zápisu do jiné evidence, v níž je zapsána právnická osoba nezapsaná ve veřejném rejstříku.</a:t>
          </a:r>
        </a:p>
      </xdr:txBody>
    </xdr:sp>
    <xdr:clientData/>
  </xdr:twoCellAnchor>
  <xdr:twoCellAnchor>
    <xdr:from>
      <xdr:col>57</xdr:col>
      <xdr:colOff>38100</xdr:colOff>
      <xdr:row>441</xdr:row>
      <xdr:rowOff>94383</xdr:rowOff>
    </xdr:from>
    <xdr:to>
      <xdr:col>73</xdr:col>
      <xdr:colOff>76200</xdr:colOff>
      <xdr:row>445</xdr:row>
      <xdr:rowOff>26718</xdr:rowOff>
    </xdr:to>
    <xdr:sp macro="" textlink="">
      <xdr:nvSpPr>
        <xdr:cNvPr id="12" name="Bublinový popisek se šipkou doleva 14">
          <a:extLst>
            <a:ext uri="{FF2B5EF4-FFF2-40B4-BE49-F238E27FC236}">
              <a16:creationId xmlns:a16="http://schemas.microsoft.com/office/drawing/2014/main" id="{C7733A41-D474-B79D-FC80-BC8FFB0AE71D}"/>
            </a:ext>
          </a:extLst>
        </xdr:cNvPr>
        <xdr:cNvSpPr/>
      </xdr:nvSpPr>
      <xdr:spPr>
        <a:xfrm>
          <a:off x="6562725" y="73894083"/>
          <a:ext cx="7000875" cy="656235"/>
        </a:xfrm>
        <a:prstGeom prst="leftArrowCallout">
          <a:avLst>
            <a:gd name="adj1" fmla="val 34265"/>
            <a:gd name="adj2" fmla="val 38251"/>
            <a:gd name="adj3" fmla="val 87732"/>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a:solidFill>
                <a:srgbClr val="FF0000"/>
              </a:solidFill>
              <a:latin typeface="Arial" panose="020B0604020202020204" pitchFamily="34" charset="0"/>
              <a:ea typeface="+mn-ea"/>
              <a:cs typeface="Arial" panose="020B0604020202020204" pitchFamily="34" charset="0"/>
            </a:rPr>
            <a:t>Pokud jste uvedli </a:t>
          </a:r>
          <a:r>
            <a:rPr lang="cs-CZ" sz="1200" b="1" i="1">
              <a:solidFill>
                <a:srgbClr val="FF0000"/>
              </a:solidFill>
              <a:latin typeface="Arial" panose="020B0604020202020204" pitchFamily="34" charset="0"/>
              <a:ea typeface="+mn-ea"/>
              <a:cs typeface="Arial" panose="020B0604020202020204" pitchFamily="34" charset="0"/>
            </a:rPr>
            <a:t>ANO</a:t>
          </a:r>
          <a:r>
            <a:rPr lang="cs-CZ" sz="1200" i="1">
              <a:solidFill>
                <a:srgbClr val="FF0000"/>
              </a:solidFill>
              <a:latin typeface="Arial" panose="020B0604020202020204" pitchFamily="34" charset="0"/>
              <a:ea typeface="+mn-ea"/>
              <a:cs typeface="Arial" panose="020B0604020202020204" pitchFamily="34" charset="0"/>
            </a:rPr>
            <a:t>, doplňte seznam právnických osob (obchodních korporací ve smyslu zákona č. 90/2012 Sb.), v nichž má žadatel majetkový podíl spolu s uvedením výše podílu/akci (u akcií se uvede jmenovitá hodnota a počet kusů):</a:t>
          </a:r>
        </a:p>
      </xdr:txBody>
    </xdr:sp>
    <xdr:clientData/>
  </xdr:twoCellAnchor>
  <xdr:twoCellAnchor>
    <xdr:from>
      <xdr:col>63</xdr:col>
      <xdr:colOff>76200</xdr:colOff>
      <xdr:row>372</xdr:row>
      <xdr:rowOff>104775</xdr:rowOff>
    </xdr:from>
    <xdr:to>
      <xdr:col>124</xdr:col>
      <xdr:colOff>95250</xdr:colOff>
      <xdr:row>374</xdr:row>
      <xdr:rowOff>227610</xdr:rowOff>
    </xdr:to>
    <xdr:sp macro="" textlink="">
      <xdr:nvSpPr>
        <xdr:cNvPr id="13" name="Bublinový popisek se šipkou doleva 14">
          <a:extLst>
            <a:ext uri="{FF2B5EF4-FFF2-40B4-BE49-F238E27FC236}">
              <a16:creationId xmlns:a16="http://schemas.microsoft.com/office/drawing/2014/main" id="{AF57BBBC-2E11-FD46-E83F-A39B0D04B090}"/>
            </a:ext>
          </a:extLst>
        </xdr:cNvPr>
        <xdr:cNvSpPr/>
      </xdr:nvSpPr>
      <xdr:spPr>
        <a:xfrm>
          <a:off x="6600825" y="59807475"/>
          <a:ext cx="7000875" cy="656235"/>
        </a:xfrm>
        <a:prstGeom prst="leftArrowCallout">
          <a:avLst>
            <a:gd name="adj1" fmla="val 34265"/>
            <a:gd name="adj2" fmla="val 38251"/>
            <a:gd name="adj3" fmla="val 87732"/>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a:solidFill>
                <a:srgbClr val="FF0000"/>
              </a:solidFill>
              <a:latin typeface="Arial" panose="020B0604020202020204" pitchFamily="34" charset="0"/>
              <a:ea typeface="+mn-ea"/>
              <a:cs typeface="Arial" panose="020B0604020202020204" pitchFamily="34" charset="0"/>
            </a:rPr>
            <a:t>Doložte rozhodnutí o umístění stavby, společné povolení, ohlášení stavby nebo pravomocné stavební povolení apod. Pokud nevyžaduje ohlášení stavby/stavební povolení, doložte doklad od příslušného stavebního úřadu.</a:t>
          </a:r>
        </a:p>
      </xdr:txBody>
    </xdr:sp>
    <xdr:clientData/>
  </xdr:twoCellAnchor>
  <xdr:twoCellAnchor>
    <xdr:from>
      <xdr:col>63</xdr:col>
      <xdr:colOff>47625</xdr:colOff>
      <xdr:row>363</xdr:row>
      <xdr:rowOff>219075</xdr:rowOff>
    </xdr:from>
    <xdr:to>
      <xdr:col>124</xdr:col>
      <xdr:colOff>66675</xdr:colOff>
      <xdr:row>371</xdr:row>
      <xdr:rowOff>47624</xdr:rowOff>
    </xdr:to>
    <xdr:sp macro="" textlink="">
      <xdr:nvSpPr>
        <xdr:cNvPr id="17" name="Bublinový popisek se šipkou doleva 15">
          <a:extLst>
            <a:ext uri="{FF2B5EF4-FFF2-40B4-BE49-F238E27FC236}">
              <a16:creationId xmlns:a16="http://schemas.microsoft.com/office/drawing/2014/main" id="{633C2E6A-F887-0432-8BD1-21B91AB505F5}"/>
            </a:ext>
          </a:extLst>
        </xdr:cNvPr>
        <xdr:cNvSpPr/>
      </xdr:nvSpPr>
      <xdr:spPr>
        <a:xfrm>
          <a:off x="6572250" y="59026425"/>
          <a:ext cx="7000875" cy="457199"/>
        </a:xfrm>
        <a:prstGeom prst="leftArrowCallout">
          <a:avLst>
            <a:gd name="adj1" fmla="val 42598"/>
            <a:gd name="adj2" fmla="val 50000"/>
            <a:gd name="adj3" fmla="val 116899"/>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a:solidFill>
                <a:srgbClr val="FF0000"/>
              </a:solidFill>
              <a:latin typeface="Arial" panose="020B0604020202020204" pitchFamily="34" charset="0"/>
              <a:ea typeface="+mn-ea"/>
              <a:cs typeface="Arial" panose="020B0604020202020204" pitchFamily="34" charset="0"/>
            </a:rPr>
            <a:t>Doložte pouze v případě, pokud nelze údaj ověřit ve veřejných restřících na internetu</a:t>
          </a:r>
          <a:r>
            <a:rPr lang="cs-CZ" sz="1200" i="1" baseline="0">
              <a:solidFill>
                <a:srgbClr val="FF0000"/>
              </a:solidFill>
              <a:latin typeface="Arial" panose="020B0604020202020204" pitchFamily="34" charset="0"/>
              <a:ea typeface="+mn-ea"/>
              <a:cs typeface="Arial" panose="020B0604020202020204" pitchFamily="34" charset="0"/>
            </a:rPr>
            <a:t>.</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oneCellAnchor>
    <xdr:from>
      <xdr:col>63</xdr:col>
      <xdr:colOff>66676</xdr:colOff>
      <xdr:row>9</xdr:row>
      <xdr:rowOff>85725</xdr:rowOff>
    </xdr:from>
    <xdr:ext cx="6991349" cy="3590925"/>
    <xdr:sp macro="" textlink="">
      <xdr:nvSpPr>
        <xdr:cNvPr id="19" name="Bublinový popisek se šipkou doleva 13">
          <a:extLst>
            <a:ext uri="{FF2B5EF4-FFF2-40B4-BE49-F238E27FC236}">
              <a16:creationId xmlns:a16="http://schemas.microsoft.com/office/drawing/2014/main" id="{BF0F59FA-B79E-856B-FCA1-15C22ECA8DC9}"/>
            </a:ext>
          </a:extLst>
        </xdr:cNvPr>
        <xdr:cNvSpPr/>
      </xdr:nvSpPr>
      <xdr:spPr>
        <a:xfrm>
          <a:off x="6591301" y="2562225"/>
          <a:ext cx="6991349" cy="3590925"/>
        </a:xfrm>
        <a:custGeom>
          <a:avLst/>
          <a:gdLst>
            <a:gd name="connsiteX0" fmla="*/ 0 w 6991349"/>
            <a:gd name="connsiteY0" fmla="*/ 747713 h 1495425"/>
            <a:gd name="connsiteX1" fmla="*/ 520213 w 6991349"/>
            <a:gd name="connsiteY1" fmla="*/ 517806 h 1495425"/>
            <a:gd name="connsiteX2" fmla="*/ 520213 w 6991349"/>
            <a:gd name="connsiteY2" fmla="*/ 625663 h 1495425"/>
            <a:gd name="connsiteX3" fmla="*/ 751011 w 6991349"/>
            <a:gd name="connsiteY3" fmla="*/ 625663 h 1495425"/>
            <a:gd name="connsiteX4" fmla="*/ 751011 w 6991349"/>
            <a:gd name="connsiteY4" fmla="*/ 0 h 1495425"/>
            <a:gd name="connsiteX5" fmla="*/ 6991349 w 6991349"/>
            <a:gd name="connsiteY5" fmla="*/ 0 h 1495425"/>
            <a:gd name="connsiteX6" fmla="*/ 6991349 w 6991349"/>
            <a:gd name="connsiteY6" fmla="*/ 1495425 h 1495425"/>
            <a:gd name="connsiteX7" fmla="*/ 751011 w 6991349"/>
            <a:gd name="connsiteY7" fmla="*/ 1495425 h 1495425"/>
            <a:gd name="connsiteX8" fmla="*/ 751011 w 6991349"/>
            <a:gd name="connsiteY8" fmla="*/ 869762 h 1495425"/>
            <a:gd name="connsiteX9" fmla="*/ 520213 w 6991349"/>
            <a:gd name="connsiteY9" fmla="*/ 869762 h 1495425"/>
            <a:gd name="connsiteX10" fmla="*/ 520213 w 6991349"/>
            <a:gd name="connsiteY10" fmla="*/ 977619 h 1495425"/>
            <a:gd name="connsiteX11" fmla="*/ 0 w 6991349"/>
            <a:gd name="connsiteY11" fmla="*/ 747713 h 1495425"/>
            <a:gd name="connsiteX0" fmla="*/ 0 w 6991349"/>
            <a:gd name="connsiteY0" fmla="*/ 747713 h 3476625"/>
            <a:gd name="connsiteX1" fmla="*/ 520213 w 6991349"/>
            <a:gd name="connsiteY1" fmla="*/ 517806 h 3476625"/>
            <a:gd name="connsiteX2" fmla="*/ 520213 w 6991349"/>
            <a:gd name="connsiteY2" fmla="*/ 625663 h 3476625"/>
            <a:gd name="connsiteX3" fmla="*/ 751011 w 6991349"/>
            <a:gd name="connsiteY3" fmla="*/ 625663 h 3476625"/>
            <a:gd name="connsiteX4" fmla="*/ 751011 w 6991349"/>
            <a:gd name="connsiteY4" fmla="*/ 0 h 3476625"/>
            <a:gd name="connsiteX5" fmla="*/ 6991349 w 6991349"/>
            <a:gd name="connsiteY5" fmla="*/ 0 h 3476625"/>
            <a:gd name="connsiteX6" fmla="*/ 6991349 w 6991349"/>
            <a:gd name="connsiteY6" fmla="*/ 1495425 h 3476625"/>
            <a:gd name="connsiteX7" fmla="*/ 770061 w 6991349"/>
            <a:gd name="connsiteY7" fmla="*/ 3476625 h 3476625"/>
            <a:gd name="connsiteX8" fmla="*/ 751011 w 6991349"/>
            <a:gd name="connsiteY8" fmla="*/ 869762 h 3476625"/>
            <a:gd name="connsiteX9" fmla="*/ 520213 w 6991349"/>
            <a:gd name="connsiteY9" fmla="*/ 869762 h 3476625"/>
            <a:gd name="connsiteX10" fmla="*/ 520213 w 6991349"/>
            <a:gd name="connsiteY10" fmla="*/ 977619 h 3476625"/>
            <a:gd name="connsiteX11" fmla="*/ 0 w 6991349"/>
            <a:gd name="connsiteY11" fmla="*/ 747713 h 3476625"/>
            <a:gd name="connsiteX0" fmla="*/ 0 w 6991349"/>
            <a:gd name="connsiteY0" fmla="*/ 747713 h 3543300"/>
            <a:gd name="connsiteX1" fmla="*/ 520213 w 6991349"/>
            <a:gd name="connsiteY1" fmla="*/ 517806 h 3543300"/>
            <a:gd name="connsiteX2" fmla="*/ 520213 w 6991349"/>
            <a:gd name="connsiteY2" fmla="*/ 625663 h 3543300"/>
            <a:gd name="connsiteX3" fmla="*/ 751011 w 6991349"/>
            <a:gd name="connsiteY3" fmla="*/ 625663 h 3543300"/>
            <a:gd name="connsiteX4" fmla="*/ 751011 w 6991349"/>
            <a:gd name="connsiteY4" fmla="*/ 0 h 3543300"/>
            <a:gd name="connsiteX5" fmla="*/ 6991349 w 6991349"/>
            <a:gd name="connsiteY5" fmla="*/ 0 h 3543300"/>
            <a:gd name="connsiteX6" fmla="*/ 6981824 w 6991349"/>
            <a:gd name="connsiteY6" fmla="*/ 3543300 h 3543300"/>
            <a:gd name="connsiteX7" fmla="*/ 770061 w 6991349"/>
            <a:gd name="connsiteY7" fmla="*/ 3476625 h 3543300"/>
            <a:gd name="connsiteX8" fmla="*/ 751011 w 6991349"/>
            <a:gd name="connsiteY8" fmla="*/ 869762 h 3543300"/>
            <a:gd name="connsiteX9" fmla="*/ 520213 w 6991349"/>
            <a:gd name="connsiteY9" fmla="*/ 869762 h 3543300"/>
            <a:gd name="connsiteX10" fmla="*/ 520213 w 6991349"/>
            <a:gd name="connsiteY10" fmla="*/ 977619 h 3543300"/>
            <a:gd name="connsiteX11" fmla="*/ 0 w 6991349"/>
            <a:gd name="connsiteY11" fmla="*/ 747713 h 3543300"/>
            <a:gd name="connsiteX0" fmla="*/ 0 w 6991349"/>
            <a:gd name="connsiteY0" fmla="*/ 747713 h 4267200"/>
            <a:gd name="connsiteX1" fmla="*/ 520213 w 6991349"/>
            <a:gd name="connsiteY1" fmla="*/ 517806 h 4267200"/>
            <a:gd name="connsiteX2" fmla="*/ 520213 w 6991349"/>
            <a:gd name="connsiteY2" fmla="*/ 625663 h 4267200"/>
            <a:gd name="connsiteX3" fmla="*/ 751011 w 6991349"/>
            <a:gd name="connsiteY3" fmla="*/ 625663 h 4267200"/>
            <a:gd name="connsiteX4" fmla="*/ 751011 w 6991349"/>
            <a:gd name="connsiteY4" fmla="*/ 0 h 4267200"/>
            <a:gd name="connsiteX5" fmla="*/ 6991349 w 6991349"/>
            <a:gd name="connsiteY5" fmla="*/ 0 h 4267200"/>
            <a:gd name="connsiteX6" fmla="*/ 6981824 w 6991349"/>
            <a:gd name="connsiteY6" fmla="*/ 3543300 h 4267200"/>
            <a:gd name="connsiteX7" fmla="*/ 770061 w 6991349"/>
            <a:gd name="connsiteY7" fmla="*/ 4267200 h 4267200"/>
            <a:gd name="connsiteX8" fmla="*/ 751011 w 6991349"/>
            <a:gd name="connsiteY8" fmla="*/ 869762 h 4267200"/>
            <a:gd name="connsiteX9" fmla="*/ 520213 w 6991349"/>
            <a:gd name="connsiteY9" fmla="*/ 869762 h 4267200"/>
            <a:gd name="connsiteX10" fmla="*/ 520213 w 6991349"/>
            <a:gd name="connsiteY10" fmla="*/ 977619 h 4267200"/>
            <a:gd name="connsiteX11" fmla="*/ 0 w 6991349"/>
            <a:gd name="connsiteY11" fmla="*/ 747713 h 4267200"/>
            <a:gd name="connsiteX0" fmla="*/ 0 w 6991349"/>
            <a:gd name="connsiteY0" fmla="*/ 747713 h 4391025"/>
            <a:gd name="connsiteX1" fmla="*/ 520213 w 6991349"/>
            <a:gd name="connsiteY1" fmla="*/ 517806 h 4391025"/>
            <a:gd name="connsiteX2" fmla="*/ 520213 w 6991349"/>
            <a:gd name="connsiteY2" fmla="*/ 625663 h 4391025"/>
            <a:gd name="connsiteX3" fmla="*/ 751011 w 6991349"/>
            <a:gd name="connsiteY3" fmla="*/ 625663 h 4391025"/>
            <a:gd name="connsiteX4" fmla="*/ 751011 w 6991349"/>
            <a:gd name="connsiteY4" fmla="*/ 0 h 4391025"/>
            <a:gd name="connsiteX5" fmla="*/ 6991349 w 6991349"/>
            <a:gd name="connsiteY5" fmla="*/ 0 h 4391025"/>
            <a:gd name="connsiteX6" fmla="*/ 6981824 w 6991349"/>
            <a:gd name="connsiteY6" fmla="*/ 4391025 h 4391025"/>
            <a:gd name="connsiteX7" fmla="*/ 770061 w 6991349"/>
            <a:gd name="connsiteY7" fmla="*/ 4267200 h 4391025"/>
            <a:gd name="connsiteX8" fmla="*/ 751011 w 6991349"/>
            <a:gd name="connsiteY8" fmla="*/ 869762 h 4391025"/>
            <a:gd name="connsiteX9" fmla="*/ 520213 w 6991349"/>
            <a:gd name="connsiteY9" fmla="*/ 869762 h 4391025"/>
            <a:gd name="connsiteX10" fmla="*/ 520213 w 6991349"/>
            <a:gd name="connsiteY10" fmla="*/ 977619 h 4391025"/>
            <a:gd name="connsiteX11" fmla="*/ 0 w 6991349"/>
            <a:gd name="connsiteY11" fmla="*/ 747713 h 4391025"/>
            <a:gd name="connsiteX0" fmla="*/ 0 w 6991349"/>
            <a:gd name="connsiteY0" fmla="*/ 747713 h 4343400"/>
            <a:gd name="connsiteX1" fmla="*/ 520213 w 6991349"/>
            <a:gd name="connsiteY1" fmla="*/ 517806 h 4343400"/>
            <a:gd name="connsiteX2" fmla="*/ 520213 w 6991349"/>
            <a:gd name="connsiteY2" fmla="*/ 625663 h 4343400"/>
            <a:gd name="connsiteX3" fmla="*/ 751011 w 6991349"/>
            <a:gd name="connsiteY3" fmla="*/ 625663 h 4343400"/>
            <a:gd name="connsiteX4" fmla="*/ 751011 w 6991349"/>
            <a:gd name="connsiteY4" fmla="*/ 0 h 4343400"/>
            <a:gd name="connsiteX5" fmla="*/ 6991349 w 6991349"/>
            <a:gd name="connsiteY5" fmla="*/ 0 h 4343400"/>
            <a:gd name="connsiteX6" fmla="*/ 6972299 w 6991349"/>
            <a:gd name="connsiteY6" fmla="*/ 4343400 h 4343400"/>
            <a:gd name="connsiteX7" fmla="*/ 770061 w 6991349"/>
            <a:gd name="connsiteY7" fmla="*/ 4267200 h 4343400"/>
            <a:gd name="connsiteX8" fmla="*/ 751011 w 6991349"/>
            <a:gd name="connsiteY8" fmla="*/ 869762 h 4343400"/>
            <a:gd name="connsiteX9" fmla="*/ 520213 w 6991349"/>
            <a:gd name="connsiteY9" fmla="*/ 869762 h 4343400"/>
            <a:gd name="connsiteX10" fmla="*/ 520213 w 6991349"/>
            <a:gd name="connsiteY10" fmla="*/ 977619 h 4343400"/>
            <a:gd name="connsiteX11" fmla="*/ 0 w 6991349"/>
            <a:gd name="connsiteY11" fmla="*/ 747713 h 4343400"/>
            <a:gd name="connsiteX0" fmla="*/ 0 w 6991349"/>
            <a:gd name="connsiteY0" fmla="*/ 747713 h 4295775"/>
            <a:gd name="connsiteX1" fmla="*/ 520213 w 6991349"/>
            <a:gd name="connsiteY1" fmla="*/ 517806 h 4295775"/>
            <a:gd name="connsiteX2" fmla="*/ 520213 w 6991349"/>
            <a:gd name="connsiteY2" fmla="*/ 625663 h 4295775"/>
            <a:gd name="connsiteX3" fmla="*/ 751011 w 6991349"/>
            <a:gd name="connsiteY3" fmla="*/ 625663 h 4295775"/>
            <a:gd name="connsiteX4" fmla="*/ 751011 w 6991349"/>
            <a:gd name="connsiteY4" fmla="*/ 0 h 4295775"/>
            <a:gd name="connsiteX5" fmla="*/ 6991349 w 6991349"/>
            <a:gd name="connsiteY5" fmla="*/ 0 h 4295775"/>
            <a:gd name="connsiteX6" fmla="*/ 6972299 w 6991349"/>
            <a:gd name="connsiteY6" fmla="*/ 4295775 h 4295775"/>
            <a:gd name="connsiteX7" fmla="*/ 770061 w 6991349"/>
            <a:gd name="connsiteY7" fmla="*/ 4267200 h 4295775"/>
            <a:gd name="connsiteX8" fmla="*/ 751011 w 6991349"/>
            <a:gd name="connsiteY8" fmla="*/ 869762 h 4295775"/>
            <a:gd name="connsiteX9" fmla="*/ 520213 w 6991349"/>
            <a:gd name="connsiteY9" fmla="*/ 869762 h 4295775"/>
            <a:gd name="connsiteX10" fmla="*/ 520213 w 6991349"/>
            <a:gd name="connsiteY10" fmla="*/ 977619 h 4295775"/>
            <a:gd name="connsiteX11" fmla="*/ 0 w 6991349"/>
            <a:gd name="connsiteY11" fmla="*/ 747713 h 4295775"/>
            <a:gd name="connsiteX0" fmla="*/ 0 w 6991349"/>
            <a:gd name="connsiteY0" fmla="*/ 747713 h 4324350"/>
            <a:gd name="connsiteX1" fmla="*/ 520213 w 6991349"/>
            <a:gd name="connsiteY1" fmla="*/ 517806 h 4324350"/>
            <a:gd name="connsiteX2" fmla="*/ 520213 w 6991349"/>
            <a:gd name="connsiteY2" fmla="*/ 625663 h 4324350"/>
            <a:gd name="connsiteX3" fmla="*/ 751011 w 6991349"/>
            <a:gd name="connsiteY3" fmla="*/ 625663 h 4324350"/>
            <a:gd name="connsiteX4" fmla="*/ 751011 w 6991349"/>
            <a:gd name="connsiteY4" fmla="*/ 0 h 4324350"/>
            <a:gd name="connsiteX5" fmla="*/ 6991349 w 6991349"/>
            <a:gd name="connsiteY5" fmla="*/ 0 h 4324350"/>
            <a:gd name="connsiteX6" fmla="*/ 6953249 w 6991349"/>
            <a:gd name="connsiteY6" fmla="*/ 4324350 h 4324350"/>
            <a:gd name="connsiteX7" fmla="*/ 770061 w 6991349"/>
            <a:gd name="connsiteY7" fmla="*/ 4267200 h 4324350"/>
            <a:gd name="connsiteX8" fmla="*/ 751011 w 6991349"/>
            <a:gd name="connsiteY8" fmla="*/ 869762 h 4324350"/>
            <a:gd name="connsiteX9" fmla="*/ 520213 w 6991349"/>
            <a:gd name="connsiteY9" fmla="*/ 869762 h 4324350"/>
            <a:gd name="connsiteX10" fmla="*/ 520213 w 6991349"/>
            <a:gd name="connsiteY10" fmla="*/ 977619 h 4324350"/>
            <a:gd name="connsiteX11" fmla="*/ 0 w 6991349"/>
            <a:gd name="connsiteY11" fmla="*/ 747713 h 4324350"/>
            <a:gd name="connsiteX0" fmla="*/ 0 w 6991349"/>
            <a:gd name="connsiteY0" fmla="*/ 747713 h 4324350"/>
            <a:gd name="connsiteX1" fmla="*/ 520213 w 6991349"/>
            <a:gd name="connsiteY1" fmla="*/ 517806 h 4324350"/>
            <a:gd name="connsiteX2" fmla="*/ 520213 w 6991349"/>
            <a:gd name="connsiteY2" fmla="*/ 625663 h 4324350"/>
            <a:gd name="connsiteX3" fmla="*/ 751011 w 6991349"/>
            <a:gd name="connsiteY3" fmla="*/ 625663 h 4324350"/>
            <a:gd name="connsiteX4" fmla="*/ 751011 w 6991349"/>
            <a:gd name="connsiteY4" fmla="*/ 0 h 4324350"/>
            <a:gd name="connsiteX5" fmla="*/ 6991349 w 6991349"/>
            <a:gd name="connsiteY5" fmla="*/ 0 h 4324350"/>
            <a:gd name="connsiteX6" fmla="*/ 6953249 w 6991349"/>
            <a:gd name="connsiteY6" fmla="*/ 4324350 h 4324350"/>
            <a:gd name="connsiteX7" fmla="*/ 770061 w 6991349"/>
            <a:gd name="connsiteY7" fmla="*/ 3590925 h 4324350"/>
            <a:gd name="connsiteX8" fmla="*/ 751011 w 6991349"/>
            <a:gd name="connsiteY8" fmla="*/ 869762 h 4324350"/>
            <a:gd name="connsiteX9" fmla="*/ 520213 w 6991349"/>
            <a:gd name="connsiteY9" fmla="*/ 869762 h 4324350"/>
            <a:gd name="connsiteX10" fmla="*/ 520213 w 6991349"/>
            <a:gd name="connsiteY10" fmla="*/ 977619 h 4324350"/>
            <a:gd name="connsiteX11" fmla="*/ 0 w 6991349"/>
            <a:gd name="connsiteY11" fmla="*/ 747713 h 4324350"/>
            <a:gd name="connsiteX0" fmla="*/ 0 w 6991349"/>
            <a:gd name="connsiteY0" fmla="*/ 747713 h 3676650"/>
            <a:gd name="connsiteX1" fmla="*/ 520213 w 6991349"/>
            <a:gd name="connsiteY1" fmla="*/ 517806 h 3676650"/>
            <a:gd name="connsiteX2" fmla="*/ 520213 w 6991349"/>
            <a:gd name="connsiteY2" fmla="*/ 625663 h 3676650"/>
            <a:gd name="connsiteX3" fmla="*/ 751011 w 6991349"/>
            <a:gd name="connsiteY3" fmla="*/ 625663 h 3676650"/>
            <a:gd name="connsiteX4" fmla="*/ 751011 w 6991349"/>
            <a:gd name="connsiteY4" fmla="*/ 0 h 3676650"/>
            <a:gd name="connsiteX5" fmla="*/ 6991349 w 6991349"/>
            <a:gd name="connsiteY5" fmla="*/ 0 h 3676650"/>
            <a:gd name="connsiteX6" fmla="*/ 6953249 w 6991349"/>
            <a:gd name="connsiteY6" fmla="*/ 3676650 h 3676650"/>
            <a:gd name="connsiteX7" fmla="*/ 770061 w 6991349"/>
            <a:gd name="connsiteY7" fmla="*/ 3590925 h 3676650"/>
            <a:gd name="connsiteX8" fmla="*/ 751011 w 6991349"/>
            <a:gd name="connsiteY8" fmla="*/ 869762 h 3676650"/>
            <a:gd name="connsiteX9" fmla="*/ 520213 w 6991349"/>
            <a:gd name="connsiteY9" fmla="*/ 869762 h 3676650"/>
            <a:gd name="connsiteX10" fmla="*/ 520213 w 6991349"/>
            <a:gd name="connsiteY10" fmla="*/ 977619 h 3676650"/>
            <a:gd name="connsiteX11" fmla="*/ 0 w 6991349"/>
            <a:gd name="connsiteY11" fmla="*/ 747713 h 3676650"/>
            <a:gd name="connsiteX0" fmla="*/ 0 w 6991349"/>
            <a:gd name="connsiteY0" fmla="*/ 747713 h 3609975"/>
            <a:gd name="connsiteX1" fmla="*/ 520213 w 6991349"/>
            <a:gd name="connsiteY1" fmla="*/ 517806 h 3609975"/>
            <a:gd name="connsiteX2" fmla="*/ 520213 w 6991349"/>
            <a:gd name="connsiteY2" fmla="*/ 625663 h 3609975"/>
            <a:gd name="connsiteX3" fmla="*/ 751011 w 6991349"/>
            <a:gd name="connsiteY3" fmla="*/ 625663 h 3609975"/>
            <a:gd name="connsiteX4" fmla="*/ 751011 w 6991349"/>
            <a:gd name="connsiteY4" fmla="*/ 0 h 3609975"/>
            <a:gd name="connsiteX5" fmla="*/ 6991349 w 6991349"/>
            <a:gd name="connsiteY5" fmla="*/ 0 h 3609975"/>
            <a:gd name="connsiteX6" fmla="*/ 6991349 w 6991349"/>
            <a:gd name="connsiteY6" fmla="*/ 3609975 h 3609975"/>
            <a:gd name="connsiteX7" fmla="*/ 770061 w 6991349"/>
            <a:gd name="connsiteY7" fmla="*/ 3590925 h 3609975"/>
            <a:gd name="connsiteX8" fmla="*/ 751011 w 6991349"/>
            <a:gd name="connsiteY8" fmla="*/ 869762 h 3609975"/>
            <a:gd name="connsiteX9" fmla="*/ 520213 w 6991349"/>
            <a:gd name="connsiteY9" fmla="*/ 869762 h 3609975"/>
            <a:gd name="connsiteX10" fmla="*/ 520213 w 6991349"/>
            <a:gd name="connsiteY10" fmla="*/ 977619 h 3609975"/>
            <a:gd name="connsiteX11" fmla="*/ 0 w 6991349"/>
            <a:gd name="connsiteY11" fmla="*/ 747713 h 3609975"/>
            <a:gd name="connsiteX0" fmla="*/ 0 w 6991349"/>
            <a:gd name="connsiteY0" fmla="*/ 747713 h 3609975"/>
            <a:gd name="connsiteX1" fmla="*/ 520213 w 6991349"/>
            <a:gd name="connsiteY1" fmla="*/ 517806 h 3609975"/>
            <a:gd name="connsiteX2" fmla="*/ 520213 w 6991349"/>
            <a:gd name="connsiteY2" fmla="*/ 625663 h 3609975"/>
            <a:gd name="connsiteX3" fmla="*/ 751011 w 6991349"/>
            <a:gd name="connsiteY3" fmla="*/ 625663 h 3609975"/>
            <a:gd name="connsiteX4" fmla="*/ 751011 w 6991349"/>
            <a:gd name="connsiteY4" fmla="*/ 0 h 3609975"/>
            <a:gd name="connsiteX5" fmla="*/ 6991349 w 6991349"/>
            <a:gd name="connsiteY5" fmla="*/ 0 h 3609975"/>
            <a:gd name="connsiteX6" fmla="*/ 6981824 w 6991349"/>
            <a:gd name="connsiteY6" fmla="*/ 3609975 h 3609975"/>
            <a:gd name="connsiteX7" fmla="*/ 770061 w 6991349"/>
            <a:gd name="connsiteY7" fmla="*/ 3590925 h 3609975"/>
            <a:gd name="connsiteX8" fmla="*/ 751011 w 6991349"/>
            <a:gd name="connsiteY8" fmla="*/ 869762 h 3609975"/>
            <a:gd name="connsiteX9" fmla="*/ 520213 w 6991349"/>
            <a:gd name="connsiteY9" fmla="*/ 869762 h 3609975"/>
            <a:gd name="connsiteX10" fmla="*/ 520213 w 6991349"/>
            <a:gd name="connsiteY10" fmla="*/ 977619 h 3609975"/>
            <a:gd name="connsiteX11" fmla="*/ 0 w 6991349"/>
            <a:gd name="connsiteY11" fmla="*/ 747713 h 3609975"/>
            <a:gd name="connsiteX0" fmla="*/ 0 w 6991349"/>
            <a:gd name="connsiteY0" fmla="*/ 747713 h 3590925"/>
            <a:gd name="connsiteX1" fmla="*/ 520213 w 6991349"/>
            <a:gd name="connsiteY1" fmla="*/ 517806 h 3590925"/>
            <a:gd name="connsiteX2" fmla="*/ 520213 w 6991349"/>
            <a:gd name="connsiteY2" fmla="*/ 625663 h 3590925"/>
            <a:gd name="connsiteX3" fmla="*/ 751011 w 6991349"/>
            <a:gd name="connsiteY3" fmla="*/ 625663 h 3590925"/>
            <a:gd name="connsiteX4" fmla="*/ 751011 w 6991349"/>
            <a:gd name="connsiteY4" fmla="*/ 0 h 3590925"/>
            <a:gd name="connsiteX5" fmla="*/ 6991349 w 6991349"/>
            <a:gd name="connsiteY5" fmla="*/ 0 h 3590925"/>
            <a:gd name="connsiteX6" fmla="*/ 6972299 w 6991349"/>
            <a:gd name="connsiteY6" fmla="*/ 3581400 h 3590925"/>
            <a:gd name="connsiteX7" fmla="*/ 770061 w 6991349"/>
            <a:gd name="connsiteY7" fmla="*/ 3590925 h 3590925"/>
            <a:gd name="connsiteX8" fmla="*/ 751011 w 6991349"/>
            <a:gd name="connsiteY8" fmla="*/ 869762 h 3590925"/>
            <a:gd name="connsiteX9" fmla="*/ 520213 w 6991349"/>
            <a:gd name="connsiteY9" fmla="*/ 869762 h 3590925"/>
            <a:gd name="connsiteX10" fmla="*/ 520213 w 6991349"/>
            <a:gd name="connsiteY10" fmla="*/ 977619 h 3590925"/>
            <a:gd name="connsiteX11" fmla="*/ 0 w 6991349"/>
            <a:gd name="connsiteY11" fmla="*/ 747713 h 3590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991349" h="3590925">
              <a:moveTo>
                <a:pt x="0" y="747713"/>
              </a:moveTo>
              <a:lnTo>
                <a:pt x="520213" y="517806"/>
              </a:lnTo>
              <a:lnTo>
                <a:pt x="520213" y="625663"/>
              </a:lnTo>
              <a:lnTo>
                <a:pt x="751011" y="625663"/>
              </a:lnTo>
              <a:lnTo>
                <a:pt x="751011" y="0"/>
              </a:lnTo>
              <a:lnTo>
                <a:pt x="6991349" y="0"/>
              </a:lnTo>
              <a:lnTo>
                <a:pt x="6972299" y="3581400"/>
              </a:lnTo>
              <a:lnTo>
                <a:pt x="770061" y="3590925"/>
              </a:lnTo>
              <a:lnTo>
                <a:pt x="751011" y="869762"/>
              </a:lnTo>
              <a:lnTo>
                <a:pt x="520213" y="869762"/>
              </a:lnTo>
              <a:lnTo>
                <a:pt x="520213" y="977619"/>
              </a:lnTo>
              <a:lnTo>
                <a:pt x="0" y="747713"/>
              </a:lnTo>
              <a:close/>
            </a:path>
          </a:pathLst>
        </a:cu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864000" rtlCol="0" anchor="t">
          <a:noAutofit/>
        </a:bodyPr>
        <a:lstStyle/>
        <a:p>
          <a:pPr algn="l">
            <a:lnSpc>
              <a:spcPct val="90000"/>
            </a:lnSpc>
          </a:pPr>
          <a:r>
            <a:rPr lang="cs-CZ" sz="1200" i="1">
              <a:solidFill>
                <a:srgbClr val="FF0000"/>
              </a:solidFill>
              <a:latin typeface="Arial" panose="020B0604020202020204" pitchFamily="34" charset="0"/>
              <a:cs typeface="Arial" panose="020B0604020202020204" pitchFamily="34" charset="0"/>
            </a:rPr>
            <a:t>Vyberte podporované </a:t>
          </a:r>
          <a:r>
            <a:rPr lang="cs-CZ" sz="1200" i="1">
              <a:solidFill>
                <a:srgbClr val="FF0000"/>
              </a:solidFill>
              <a:latin typeface="Arial" panose="020B0604020202020204" pitchFamily="34" charset="0"/>
              <a:ea typeface="+mn-ea"/>
              <a:cs typeface="Arial" panose="020B0604020202020204" pitchFamily="34" charset="0"/>
            </a:rPr>
            <a:t>aktivity (jednu až tři), </a:t>
          </a:r>
          <a:r>
            <a:rPr lang="cs-CZ" sz="1200" i="1">
              <a:solidFill>
                <a:srgbClr val="FF0000"/>
              </a:solidFill>
              <a:latin typeface="Arial" panose="020B0604020202020204" pitchFamily="34" charset="0"/>
              <a:cs typeface="Arial" panose="020B0604020202020204" pitchFamily="34" charset="0"/>
            </a:rPr>
            <a:t>které bude Váš projekt naplňovat:</a:t>
          </a:r>
        </a:p>
        <a:p>
          <a:pPr algn="l">
            <a:lnSpc>
              <a:spcPct val="90000"/>
            </a:lnSpc>
          </a:pPr>
          <a:endParaRPr lang="cs-CZ" sz="600" i="1">
            <a:solidFill>
              <a:srgbClr val="FF0000"/>
            </a:solidFill>
            <a:latin typeface="Arial" panose="020B0604020202020204" pitchFamily="34" charset="0"/>
            <a:cs typeface="Arial" panose="020B0604020202020204" pitchFamily="34" charset="0"/>
          </a:endParaRPr>
        </a:p>
        <a:p>
          <a:pPr algn="l">
            <a:lnSpc>
              <a:spcPct val="90000"/>
            </a:lnSpc>
          </a:pPr>
          <a:r>
            <a:rPr lang="cs-CZ" sz="1200" i="1">
              <a:solidFill>
                <a:srgbClr val="FF0000"/>
              </a:solidFill>
              <a:latin typeface="Arial" panose="020B0604020202020204" pitchFamily="34" charset="0"/>
              <a:cs typeface="Arial" panose="020B0604020202020204" pitchFamily="34" charset="0"/>
            </a:rPr>
            <a:t>- </a:t>
          </a:r>
          <a:r>
            <a:rPr lang="cs-CZ" sz="1200" b="1" i="1">
              <a:solidFill>
                <a:srgbClr val="FF0000"/>
              </a:solidFill>
              <a:latin typeface="Arial" panose="020B0604020202020204" pitchFamily="34" charset="0"/>
              <a:cs typeface="Arial" panose="020B0604020202020204" pitchFamily="34" charset="0"/>
            </a:rPr>
            <a:t>výstavba,</a:t>
          </a:r>
          <a:r>
            <a:rPr lang="cs-CZ" sz="1200" b="1" i="1" baseline="0">
              <a:solidFill>
                <a:srgbClr val="FF0000"/>
              </a:solidFill>
              <a:latin typeface="Arial" panose="020B0604020202020204" pitchFamily="34" charset="0"/>
              <a:cs typeface="Arial" panose="020B0604020202020204" pitchFamily="34" charset="0"/>
            </a:rPr>
            <a:t> modernizace/rekonstrukce/obnova </a:t>
          </a:r>
          <a:r>
            <a:rPr lang="cs-CZ" sz="1200" b="1" i="1" u="sng">
              <a:solidFill>
                <a:srgbClr val="FF0000"/>
              </a:solidFill>
              <a:latin typeface="Arial" panose="020B0604020202020204" pitchFamily="34" charset="0"/>
              <a:cs typeface="Arial" panose="020B0604020202020204" pitchFamily="34" charset="0"/>
            </a:rPr>
            <a:t>občanské vybavenosti </a:t>
          </a:r>
          <a:r>
            <a:rPr lang="cs-CZ" sz="1200" i="1">
              <a:solidFill>
                <a:srgbClr val="FF0000"/>
              </a:solidFill>
              <a:latin typeface="Arial" panose="020B0604020202020204" pitchFamily="34" charset="0"/>
              <a:cs typeface="Arial" panose="020B0604020202020204" pitchFamily="34" charset="0"/>
            </a:rPr>
            <a:t>(sportoviště, objekty sloužící ke kulturním/sportovním akcím nebo volnočasovým aktivitám)</a:t>
          </a:r>
        </a:p>
        <a:p>
          <a:pPr algn="l">
            <a:lnSpc>
              <a:spcPct val="90000"/>
            </a:lnSpc>
          </a:pPr>
          <a:endParaRPr lang="cs-CZ" sz="600" i="1">
            <a:solidFill>
              <a:srgbClr val="FF0000"/>
            </a:solidFill>
            <a:latin typeface="Arial" panose="020B0604020202020204" pitchFamily="34" charset="0"/>
            <a:cs typeface="Arial" panose="020B0604020202020204" pitchFamily="34" charset="0"/>
          </a:endParaRPr>
        </a:p>
        <a:p>
          <a:pPr algn="l">
            <a:lnSpc>
              <a:spcPct val="90000"/>
            </a:lnSpc>
          </a:pPr>
          <a:r>
            <a:rPr lang="cs-CZ" sz="1200" i="1">
              <a:solidFill>
                <a:srgbClr val="FF0000"/>
              </a:solidFill>
              <a:latin typeface="Arial" panose="020B0604020202020204" pitchFamily="34" charset="0"/>
              <a:cs typeface="Arial" panose="020B0604020202020204" pitchFamily="34" charset="0"/>
            </a:rPr>
            <a:t>- </a:t>
          </a:r>
          <a:r>
            <a:rPr lang="cs-CZ" sz="1200" b="1" i="1">
              <a:solidFill>
                <a:srgbClr val="FF0000"/>
              </a:solidFill>
              <a:latin typeface="Arial" panose="020B0604020202020204" pitchFamily="34" charset="0"/>
              <a:cs typeface="Arial" panose="020B0604020202020204" pitchFamily="34" charset="0"/>
            </a:rPr>
            <a:t>výstavba, modernizace/rekonstrukce/obnova </a:t>
          </a:r>
          <a:r>
            <a:rPr lang="cs-CZ" sz="1200" b="1" i="1" u="sng">
              <a:solidFill>
                <a:srgbClr val="FF0000"/>
              </a:solidFill>
              <a:latin typeface="Arial" panose="020B0604020202020204" pitchFamily="34" charset="0"/>
              <a:cs typeface="Arial" panose="020B0604020202020204" pitchFamily="34" charset="0"/>
            </a:rPr>
            <a:t>dopravní infrastruktury </a:t>
          </a:r>
          <a:r>
            <a:rPr lang="cs-CZ" sz="1200" i="1">
              <a:solidFill>
                <a:srgbClr val="FF0000"/>
              </a:solidFill>
              <a:latin typeface="Arial" panose="020B0604020202020204" pitchFamily="34" charset="0"/>
              <a:cs typeface="Arial" panose="020B0604020202020204" pitchFamily="34" charset="0"/>
            </a:rPr>
            <a:t>(řešení bezpečnosti/organizace dopravy v obci, nové zastávky, kruhové objezdy, parkoviště, místní a účelové komunikace apod.)</a:t>
          </a:r>
        </a:p>
        <a:p>
          <a:pPr algn="l">
            <a:lnSpc>
              <a:spcPct val="90000"/>
            </a:lnSpc>
          </a:pPr>
          <a:endParaRPr lang="cs-CZ" sz="600" i="1">
            <a:solidFill>
              <a:srgbClr val="FF0000"/>
            </a:solidFill>
            <a:latin typeface="Arial" panose="020B0604020202020204" pitchFamily="34" charset="0"/>
            <a:cs typeface="Arial" panose="020B0604020202020204" pitchFamily="34" charset="0"/>
          </a:endParaRPr>
        </a:p>
        <a:p>
          <a:pPr algn="l">
            <a:lnSpc>
              <a:spcPct val="90000"/>
            </a:lnSpc>
          </a:pPr>
          <a:r>
            <a:rPr lang="cs-CZ" sz="1200" i="1">
              <a:solidFill>
                <a:srgbClr val="FF0000"/>
              </a:solidFill>
              <a:latin typeface="Arial" panose="020B0604020202020204" pitchFamily="34" charset="0"/>
              <a:cs typeface="Arial" panose="020B0604020202020204" pitchFamily="34" charset="0"/>
            </a:rPr>
            <a:t>- </a:t>
          </a:r>
          <a:r>
            <a:rPr lang="cs-CZ" sz="1200" b="1" i="1">
              <a:solidFill>
                <a:srgbClr val="FF0000"/>
              </a:solidFill>
              <a:latin typeface="Arial" panose="020B0604020202020204" pitchFamily="34" charset="0"/>
              <a:cs typeface="Arial" panose="020B0604020202020204" pitchFamily="34" charset="0"/>
            </a:rPr>
            <a:t>výstavba, modernizace/rekonstrukce </a:t>
          </a:r>
          <a:r>
            <a:rPr lang="cs-CZ" sz="1200" b="1" i="1" u="sng">
              <a:solidFill>
                <a:srgbClr val="FF0000"/>
              </a:solidFill>
              <a:latin typeface="Arial" panose="020B0604020202020204" pitchFamily="34" charset="0"/>
              <a:cs typeface="Arial" panose="020B0604020202020204" pitchFamily="34" charset="0"/>
            </a:rPr>
            <a:t>veřejného prostranství</a:t>
          </a:r>
          <a:r>
            <a:rPr lang="cs-CZ" sz="1200" b="1" i="1">
              <a:solidFill>
                <a:srgbClr val="FF0000"/>
              </a:solidFill>
              <a:latin typeface="Arial" panose="020B0604020202020204" pitchFamily="34" charset="0"/>
              <a:cs typeface="Arial" panose="020B0604020202020204" pitchFamily="34" charset="0"/>
            </a:rPr>
            <a:t>, které slouží jako místo pro setkávání obyvatel </a:t>
          </a:r>
          <a:r>
            <a:rPr lang="cs-CZ" sz="1200" i="1">
              <a:solidFill>
                <a:srgbClr val="FF0000"/>
              </a:solidFill>
              <a:latin typeface="Arial" panose="020B0604020202020204" pitchFamily="34" charset="0"/>
              <a:cs typeface="Arial" panose="020B0604020202020204" pitchFamily="34" charset="0"/>
            </a:rPr>
            <a:t>(místní komunikace, chodníky, parky, veřejná prostranství/náměstí, revitalizace/obnova zeleně, místa setkávání obyvatel)</a:t>
          </a:r>
        </a:p>
        <a:p>
          <a:pPr algn="l">
            <a:lnSpc>
              <a:spcPct val="90000"/>
            </a:lnSpc>
          </a:pPr>
          <a:endParaRPr lang="cs-CZ" sz="600" i="1">
            <a:solidFill>
              <a:srgbClr val="FF0000"/>
            </a:solidFill>
            <a:latin typeface="Arial" panose="020B0604020202020204" pitchFamily="34" charset="0"/>
            <a:cs typeface="Arial" panose="020B0604020202020204" pitchFamily="34" charset="0"/>
          </a:endParaRPr>
        </a:p>
        <a:p>
          <a:pPr algn="l">
            <a:lnSpc>
              <a:spcPct val="90000"/>
            </a:lnSpc>
          </a:pPr>
          <a:r>
            <a:rPr lang="cs-CZ" sz="1200" i="1">
              <a:solidFill>
                <a:srgbClr val="FF0000"/>
              </a:solidFill>
              <a:latin typeface="Arial" panose="020B0604020202020204" pitchFamily="34" charset="0"/>
              <a:cs typeface="Arial" panose="020B0604020202020204" pitchFamily="34" charset="0"/>
            </a:rPr>
            <a:t>- </a:t>
          </a:r>
          <a:r>
            <a:rPr lang="cs-CZ" sz="1200" b="1" i="1">
              <a:solidFill>
                <a:srgbClr val="FF0000"/>
              </a:solidFill>
              <a:latin typeface="Arial" panose="020B0604020202020204" pitchFamily="34" charset="0"/>
              <a:cs typeface="Arial" panose="020B0604020202020204" pitchFamily="34" charset="0"/>
            </a:rPr>
            <a:t>výstavba, modernizace/rekonstrukce/obnova </a:t>
          </a:r>
          <a:r>
            <a:rPr lang="cs-CZ" sz="1200" b="1" i="1" u="sng">
              <a:solidFill>
                <a:srgbClr val="FF0000"/>
              </a:solidFill>
              <a:latin typeface="Arial" panose="020B0604020202020204" pitchFamily="34" charset="0"/>
              <a:cs typeface="Arial" panose="020B0604020202020204" pitchFamily="34" charset="0"/>
            </a:rPr>
            <a:t>infrastruktury pro vzdělávání a volnočasové aktivity</a:t>
          </a:r>
          <a:r>
            <a:rPr lang="cs-CZ" sz="1200" b="1" i="1">
              <a:solidFill>
                <a:srgbClr val="FF0000"/>
              </a:solidFill>
              <a:latin typeface="Arial" panose="020B0604020202020204" pitchFamily="34" charset="0"/>
              <a:cs typeface="Arial" panose="020B0604020202020204" pitchFamily="34" charset="0"/>
            </a:rPr>
            <a:t> </a:t>
          </a:r>
          <a:r>
            <a:rPr lang="cs-CZ" sz="1200" i="1">
              <a:solidFill>
                <a:srgbClr val="FF0000"/>
              </a:solidFill>
              <a:latin typeface="Arial" panose="020B0604020202020204" pitchFamily="34" charset="0"/>
              <a:cs typeface="Arial" panose="020B0604020202020204" pitchFamily="34" charset="0"/>
            </a:rPr>
            <a:t>(objekty mateřské/základní školy, dětských skupin, školních družin, střediska pro trávení volného času, domů dětí a mládeže apod.)</a:t>
          </a:r>
        </a:p>
        <a:p>
          <a:pPr algn="l">
            <a:lnSpc>
              <a:spcPct val="90000"/>
            </a:lnSpc>
          </a:pPr>
          <a:endParaRPr lang="cs-CZ" sz="600" i="1">
            <a:solidFill>
              <a:srgbClr val="FF0000"/>
            </a:solidFill>
            <a:latin typeface="Arial" panose="020B0604020202020204" pitchFamily="34" charset="0"/>
            <a:cs typeface="Arial" panose="020B0604020202020204" pitchFamily="34" charset="0"/>
          </a:endParaRPr>
        </a:p>
        <a:p>
          <a:pPr algn="l">
            <a:lnSpc>
              <a:spcPct val="90000"/>
            </a:lnSpc>
          </a:pPr>
          <a:r>
            <a:rPr lang="cs-CZ" sz="1200" i="1">
              <a:solidFill>
                <a:srgbClr val="FF0000"/>
              </a:solidFill>
              <a:latin typeface="Arial" panose="020B0604020202020204" pitchFamily="34" charset="0"/>
              <a:cs typeface="Arial" panose="020B0604020202020204" pitchFamily="34" charset="0"/>
            </a:rPr>
            <a:t>- </a:t>
          </a:r>
          <a:r>
            <a:rPr lang="cs-CZ" sz="1200" b="1" i="1">
              <a:solidFill>
                <a:srgbClr val="FF0000"/>
              </a:solidFill>
              <a:latin typeface="Arial" panose="020B0604020202020204" pitchFamily="34" charset="0"/>
              <a:cs typeface="Arial" panose="020B0604020202020204" pitchFamily="34" charset="0"/>
            </a:rPr>
            <a:t>výstavba, modernizace/rekonstrukce/obnova </a:t>
          </a:r>
          <a:r>
            <a:rPr lang="cs-CZ" sz="1200" b="1" i="1" u="sng">
              <a:solidFill>
                <a:srgbClr val="FF0000"/>
              </a:solidFill>
              <a:latin typeface="Arial" panose="020B0604020202020204" pitchFamily="34" charset="0"/>
              <a:cs typeface="Arial" panose="020B0604020202020204" pitchFamily="34" charset="0"/>
            </a:rPr>
            <a:t>infrastruktury pro zdravotnictví </a:t>
          </a:r>
          <a:r>
            <a:rPr lang="cs-CZ" sz="1200" i="1">
              <a:solidFill>
                <a:srgbClr val="FF0000"/>
              </a:solidFill>
              <a:latin typeface="Arial" panose="020B0604020202020204" pitchFamily="34" charset="0"/>
              <a:cs typeface="Arial" panose="020B0604020202020204" pitchFamily="34" charset="0"/>
            </a:rPr>
            <a:t>(technická infrastruktura, modernizace objektů apod.)</a:t>
          </a:r>
        </a:p>
        <a:p>
          <a:pPr algn="l">
            <a:lnSpc>
              <a:spcPct val="90000"/>
            </a:lnSpc>
          </a:pPr>
          <a:endParaRPr lang="cs-CZ" sz="600" i="1">
            <a:solidFill>
              <a:srgbClr val="FF0000"/>
            </a:solidFill>
            <a:latin typeface="Arial" panose="020B0604020202020204" pitchFamily="34" charset="0"/>
            <a:cs typeface="Arial" panose="020B0604020202020204" pitchFamily="34" charset="0"/>
          </a:endParaRPr>
        </a:p>
        <a:p>
          <a:pPr algn="l">
            <a:lnSpc>
              <a:spcPct val="90000"/>
            </a:lnSpc>
          </a:pPr>
          <a:r>
            <a:rPr lang="cs-CZ" sz="1200" i="1">
              <a:solidFill>
                <a:srgbClr val="FF0000"/>
              </a:solidFill>
              <a:latin typeface="Arial" panose="020B0604020202020204" pitchFamily="34" charset="0"/>
              <a:cs typeface="Arial" panose="020B0604020202020204" pitchFamily="34" charset="0"/>
            </a:rPr>
            <a:t>- </a:t>
          </a:r>
          <a:r>
            <a:rPr lang="cs-CZ" sz="1200" b="1" i="1" u="sng">
              <a:solidFill>
                <a:srgbClr val="FF0000"/>
              </a:solidFill>
              <a:latin typeface="Arial" panose="020B0604020202020204" pitchFamily="34" charset="0"/>
              <a:cs typeface="Arial" panose="020B0604020202020204" pitchFamily="34" charset="0"/>
            </a:rPr>
            <a:t>rozvoj infrastruktury pro bydlení </a:t>
          </a:r>
          <a:r>
            <a:rPr lang="cs-CZ" sz="1200" i="1">
              <a:solidFill>
                <a:srgbClr val="FF0000"/>
              </a:solidFill>
              <a:latin typeface="Arial" panose="020B0604020202020204" pitchFamily="34" charset="0"/>
              <a:cs typeface="Arial" panose="020B0604020202020204" pitchFamily="34" charset="0"/>
            </a:rPr>
            <a:t>(technická infrastruktura, zasíťování pozemků/přeložky sítí, kanalizace, veřejné osvětlenípříjezdové komunikace apod.),</a:t>
          </a:r>
        </a:p>
        <a:p>
          <a:pPr algn="l">
            <a:lnSpc>
              <a:spcPct val="90000"/>
            </a:lnSpc>
          </a:pPr>
          <a:endParaRPr lang="cs-CZ" sz="600" i="1">
            <a:solidFill>
              <a:srgbClr val="FF0000"/>
            </a:solidFill>
            <a:latin typeface="Arial" panose="020B0604020202020204" pitchFamily="34" charset="0"/>
            <a:cs typeface="Arial" panose="020B0604020202020204" pitchFamily="34" charset="0"/>
          </a:endParaRPr>
        </a:p>
        <a:p>
          <a:pPr algn="l">
            <a:lnSpc>
              <a:spcPct val="90000"/>
            </a:lnSpc>
          </a:pPr>
          <a:r>
            <a:rPr lang="cs-CZ" sz="1200" b="1" i="1">
              <a:solidFill>
                <a:srgbClr val="FF0000"/>
              </a:solidFill>
              <a:latin typeface="Arial" panose="020B0604020202020204" pitchFamily="34" charset="0"/>
              <a:cs typeface="Arial" panose="020B0604020202020204" pitchFamily="34" charset="0"/>
            </a:rPr>
            <a:t>- zajištění propojení objektů ve vlastnictví obce </a:t>
          </a:r>
          <a:r>
            <a:rPr lang="cs-CZ" sz="1200" b="1" i="1" u="sng">
              <a:solidFill>
                <a:srgbClr val="FF0000"/>
              </a:solidFill>
              <a:latin typeface="Arial" panose="020B0604020202020204" pitchFamily="34" charset="0"/>
              <a:cs typeface="Arial" panose="020B0604020202020204" pitchFamily="34" charset="0"/>
            </a:rPr>
            <a:t>optickou sítí s vysokou propustností</a:t>
          </a:r>
          <a:r>
            <a:rPr lang="cs-CZ" sz="1200" b="1" i="1">
              <a:solidFill>
                <a:srgbClr val="FF0000"/>
              </a:solidFill>
              <a:latin typeface="Arial" panose="020B0604020202020204" pitchFamily="34" charset="0"/>
              <a:cs typeface="Arial" panose="020B0604020202020204" pitchFamily="34" charset="0"/>
            </a:rPr>
            <a:t>, výstavba sítí MAN </a:t>
          </a:r>
          <a:r>
            <a:rPr lang="cs-CZ" sz="1200" i="1">
              <a:solidFill>
                <a:srgbClr val="FF0000"/>
              </a:solidFill>
              <a:latin typeface="Arial" panose="020B0604020202020204" pitchFamily="34" charset="0"/>
              <a:cs typeface="Arial" panose="020B0604020202020204" pitchFamily="34" charset="0"/>
            </a:rPr>
            <a:t>(metropolitní sítě) </a:t>
          </a:r>
          <a:r>
            <a:rPr lang="cs-CZ" sz="1200" b="1" i="1">
              <a:solidFill>
                <a:srgbClr val="FF0000"/>
              </a:solidFill>
              <a:latin typeface="Arial" panose="020B0604020202020204" pitchFamily="34" charset="0"/>
              <a:cs typeface="Arial" panose="020B0604020202020204" pitchFamily="34" charset="0"/>
            </a:rPr>
            <a:t>a LAN </a:t>
          </a:r>
          <a:r>
            <a:rPr lang="cs-CZ" sz="1200" i="1">
              <a:solidFill>
                <a:srgbClr val="FF0000"/>
              </a:solidFill>
              <a:latin typeface="Arial" panose="020B0604020202020204" pitchFamily="34" charset="0"/>
              <a:cs typeface="Arial" panose="020B0604020202020204" pitchFamily="34" charset="0"/>
            </a:rPr>
            <a:t>(lokální sítě) </a:t>
          </a:r>
        </a:p>
      </xdr:txBody>
    </xdr:sp>
    <xdr:clientData/>
  </xdr:oneCellAnchor>
  <xdr:twoCellAnchor>
    <xdr:from>
      <xdr:col>64</xdr:col>
      <xdr:colOff>57150</xdr:colOff>
      <xdr:row>175</xdr:row>
      <xdr:rowOff>133350</xdr:rowOff>
    </xdr:from>
    <xdr:to>
      <xdr:col>125</xdr:col>
      <xdr:colOff>0</xdr:colOff>
      <xdr:row>261</xdr:row>
      <xdr:rowOff>38100</xdr:rowOff>
    </xdr:to>
    <xdr:sp macro="" textlink="">
      <xdr:nvSpPr>
        <xdr:cNvPr id="3" name="Bublinový popisek se šipkou doleva 17">
          <a:extLst>
            <a:ext uri="{FF2B5EF4-FFF2-40B4-BE49-F238E27FC236}">
              <a16:creationId xmlns:a16="http://schemas.microsoft.com/office/drawing/2014/main" id="{C423686E-09BA-4061-AF05-F2A924F0E952}"/>
            </a:ext>
          </a:extLst>
        </xdr:cNvPr>
        <xdr:cNvSpPr/>
      </xdr:nvSpPr>
      <xdr:spPr>
        <a:xfrm>
          <a:off x="6581775" y="36652200"/>
          <a:ext cx="6924675" cy="447675"/>
        </a:xfrm>
        <a:prstGeom prst="leftArrowCallout">
          <a:avLst>
            <a:gd name="adj1" fmla="val 42598"/>
            <a:gd name="adj2" fmla="val 50000"/>
            <a:gd name="adj3" fmla="val 123149"/>
            <a:gd name="adj4" fmla="val 8891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i="1">
              <a:solidFill>
                <a:srgbClr val="FF0000"/>
              </a:solidFill>
              <a:latin typeface="Arial" panose="020B0604020202020204" pitchFamily="34" charset="0"/>
              <a:ea typeface="+mn-ea"/>
              <a:cs typeface="Arial" panose="020B0604020202020204" pitchFamily="34" charset="0"/>
            </a:rPr>
            <a:t>Způsob zajištění publicity projektu, akce nebo aktivity a způsob jejího prokázání bude stanoven ve Smlouvě o poskytnutí podpory.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1219200</xdr:colOff>
      <xdr:row>1</xdr:row>
      <xdr:rowOff>19050</xdr:rowOff>
    </xdr:to>
    <xdr:grpSp>
      <xdr:nvGrpSpPr>
        <xdr:cNvPr id="9173" name="Skupina 4">
          <a:extLst>
            <a:ext uri="{FF2B5EF4-FFF2-40B4-BE49-F238E27FC236}">
              <a16:creationId xmlns:a16="http://schemas.microsoft.com/office/drawing/2014/main" id="{15AE7716-82F5-A749-7118-9D575EE00D7C}"/>
            </a:ext>
          </a:extLst>
        </xdr:cNvPr>
        <xdr:cNvGrpSpPr>
          <a:grpSpLocks/>
        </xdr:cNvGrpSpPr>
      </xdr:nvGrpSpPr>
      <xdr:grpSpPr bwMode="auto">
        <a:xfrm>
          <a:off x="0" y="0"/>
          <a:ext cx="6648450" cy="771525"/>
          <a:chOff x="0" y="0"/>
          <a:chExt cx="8258176" cy="766252"/>
        </a:xfrm>
      </xdr:grpSpPr>
      <xdr:pic>
        <xdr:nvPicPr>
          <xdr:cNvPr id="9174" name="Obrázek 1">
            <a:extLst>
              <a:ext uri="{FF2B5EF4-FFF2-40B4-BE49-F238E27FC236}">
                <a16:creationId xmlns:a16="http://schemas.microsoft.com/office/drawing/2014/main" id="{EA481648-1E9A-8BDD-8A54-F7519E9710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370" y="0"/>
            <a:ext cx="7210426" cy="766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75" name="Obrázek 2">
            <a:extLst>
              <a:ext uri="{FF2B5EF4-FFF2-40B4-BE49-F238E27FC236}">
                <a16:creationId xmlns:a16="http://schemas.microsoft.com/office/drawing/2014/main" id="{17ECF17C-AD24-8E6C-F7DD-B48FE4BAAF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81081"/>
          <a:stretch>
            <a:fillRect/>
          </a:stretch>
        </xdr:blipFill>
        <xdr:spPr bwMode="auto">
          <a:xfrm>
            <a:off x="0" y="0"/>
            <a:ext cx="1257300" cy="766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76" name="Obrázek 3">
            <a:extLst>
              <a:ext uri="{FF2B5EF4-FFF2-40B4-BE49-F238E27FC236}">
                <a16:creationId xmlns:a16="http://schemas.microsoft.com/office/drawing/2014/main" id="{E63E1FAC-A52A-C3FA-51E9-E78D7B7A1B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81081"/>
          <a:stretch>
            <a:fillRect/>
          </a:stretch>
        </xdr:blipFill>
        <xdr:spPr bwMode="auto">
          <a:xfrm>
            <a:off x="7191376" y="0"/>
            <a:ext cx="1066800" cy="766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ku_obce_spr_cleneni" connectionId="1" xr16:uid="{00000000-0016-0000-02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DW402"/>
  <sheetViews>
    <sheetView tabSelected="1" view="pageBreakPreview" topLeftCell="A347" zoomScaleNormal="100" zoomScaleSheetLayoutView="100" workbookViewId="0">
      <selection activeCell="N388" sqref="N388:W388"/>
    </sheetView>
  </sheetViews>
  <sheetFormatPr defaultColWidth="1.7109375" defaultRowHeight="14.25" x14ac:dyDescent="0.2"/>
  <cols>
    <col min="1" max="53" width="1.7109375" style="1"/>
    <col min="54" max="54" width="1.7109375" style="1" customWidth="1"/>
    <col min="55" max="55" width="1.7109375" style="1"/>
    <col min="56" max="56" width="1.5703125" style="1" customWidth="1"/>
    <col min="57" max="57" width="2" style="1" customWidth="1"/>
    <col min="58" max="60" width="5.140625" style="1" hidden="1" customWidth="1"/>
    <col min="61" max="61" width="27.140625" style="1" hidden="1" customWidth="1"/>
    <col min="62" max="62" width="28.28515625" style="1" hidden="1" customWidth="1"/>
    <col min="63" max="63" width="16.28515625" style="1" hidden="1" customWidth="1"/>
    <col min="64" max="64" width="1.7109375" style="1" hidden="1" customWidth="1"/>
    <col min="65" max="65" width="1.85546875" style="30" customWidth="1"/>
    <col min="66" max="74" width="1.7109375" style="30" customWidth="1"/>
    <col min="75" max="75" width="1.7109375" style="1" customWidth="1"/>
    <col min="76" max="79" width="1.7109375" style="1"/>
    <col min="80" max="80" width="1.7109375" style="1" customWidth="1"/>
    <col min="81" max="97" width="1.7109375" style="1"/>
    <col min="98" max="98" width="1.7109375" style="1" customWidth="1"/>
    <col min="99" max="16384" width="1.7109375" style="1"/>
  </cols>
  <sheetData>
    <row r="1" spans="1:67" ht="29.25" customHeight="1" x14ac:dyDescent="0.25">
      <c r="A1" s="129"/>
      <c r="B1" s="6"/>
      <c r="C1" s="6"/>
      <c r="D1" s="6"/>
      <c r="E1" s="6"/>
      <c r="F1" s="6"/>
      <c r="G1" s="6"/>
      <c r="H1" s="6"/>
      <c r="I1" s="6"/>
      <c r="J1" s="6"/>
      <c r="K1" s="6"/>
      <c r="L1" s="6"/>
      <c r="M1" s="6"/>
      <c r="N1" s="6"/>
      <c r="O1" s="6"/>
      <c r="P1" s="6"/>
      <c r="Q1" s="6"/>
      <c r="R1" s="6"/>
      <c r="S1" s="6"/>
      <c r="T1" s="136" t="s">
        <v>81</v>
      </c>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G1" s="42"/>
      <c r="BI1" s="100"/>
      <c r="BJ1" s="137"/>
    </row>
    <row r="2" spans="1:67" ht="15.75" customHeight="1" x14ac:dyDescent="0.25">
      <c r="A2" s="129"/>
      <c r="B2" s="6"/>
      <c r="C2" s="6"/>
      <c r="D2" s="6"/>
      <c r="E2" s="6"/>
      <c r="F2" s="6"/>
      <c r="G2" s="6"/>
      <c r="H2" s="6"/>
      <c r="I2" s="6"/>
      <c r="J2" s="6"/>
      <c r="K2" s="6"/>
      <c r="L2" s="6"/>
      <c r="M2" s="6"/>
      <c r="N2" s="6"/>
      <c r="O2" s="6"/>
      <c r="P2" s="6"/>
      <c r="Q2" s="6"/>
      <c r="R2" s="6"/>
      <c r="S2" s="6"/>
      <c r="T2" s="136" t="s">
        <v>82</v>
      </c>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G2" s="44"/>
      <c r="BH2" s="42"/>
      <c r="BI2" s="80"/>
      <c r="BJ2" s="137"/>
    </row>
    <row r="3" spans="1:67" ht="28.5" customHeight="1" x14ac:dyDescent="0.3">
      <c r="A3" s="431" t="s">
        <v>1061</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c r="BD3" s="432"/>
      <c r="BE3" s="432"/>
      <c r="BG3" s="44"/>
      <c r="BH3" s="42"/>
      <c r="BI3" s="100"/>
      <c r="BJ3" s="43"/>
    </row>
    <row r="4" spans="1:67" ht="26.25" customHeight="1" x14ac:dyDescent="0.45">
      <c r="A4" s="448" t="str">
        <f>IF(U253=70891320,"Žádost o poskytnutí příspěvku na provoz","Žádost o poskytnutí dotace")</f>
        <v>Žádost o poskytnutí dotace</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50"/>
      <c r="BB4" s="450"/>
      <c r="BC4" s="450"/>
      <c r="BD4" s="450"/>
      <c r="BE4" s="450"/>
      <c r="BI4" s="100"/>
      <c r="BJ4" s="43"/>
    </row>
    <row r="5" spans="1:67" ht="14.25" customHeight="1" x14ac:dyDescent="0.25">
      <c r="A5" s="451" t="s">
        <v>80</v>
      </c>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2"/>
      <c r="BB5" s="452"/>
      <c r="BC5" s="452"/>
      <c r="BD5" s="452"/>
      <c r="BE5" s="452"/>
      <c r="BI5" s="18"/>
    </row>
    <row r="6" spans="1:67" ht="4.5" hidden="1" customHeight="1" x14ac:dyDescent="0.2">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I6" s="18"/>
    </row>
    <row r="7" spans="1:67" ht="27.75" customHeight="1" thickBot="1" x14ac:dyDescent="0.3">
      <c r="A7" s="139"/>
      <c r="B7" s="242" t="s">
        <v>0</v>
      </c>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I7" s="140"/>
    </row>
    <row r="8" spans="1:67" ht="31.5" customHeight="1" x14ac:dyDescent="0.25">
      <c r="A8" s="27"/>
      <c r="B8" s="433" t="s">
        <v>84</v>
      </c>
      <c r="C8" s="434"/>
      <c r="D8" s="434"/>
      <c r="E8" s="434"/>
      <c r="F8" s="434"/>
      <c r="G8" s="434"/>
      <c r="H8" s="434"/>
      <c r="I8" s="434"/>
      <c r="J8" s="434"/>
      <c r="K8" s="434"/>
      <c r="L8" s="434"/>
      <c r="M8" s="434"/>
      <c r="N8" s="434"/>
      <c r="O8" s="435" t="str">
        <f>IF(AND(AG167="Vygeneruje se",U181=0,U249=0),"Toto pole vyplňuje poskytovatel dotace"," ")</f>
        <v xml:space="preserve"> </v>
      </c>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7"/>
      <c r="BE8" s="27"/>
      <c r="BI8" s="18"/>
      <c r="BO8" s="130"/>
    </row>
    <row r="9" spans="1:67" ht="21.75" customHeight="1" x14ac:dyDescent="0.25">
      <c r="A9" s="27"/>
      <c r="B9" s="405" t="s">
        <v>58</v>
      </c>
      <c r="C9" s="406"/>
      <c r="D9" s="406"/>
      <c r="E9" s="406"/>
      <c r="F9" s="406"/>
      <c r="G9" s="406"/>
      <c r="H9" s="406"/>
      <c r="I9" s="406"/>
      <c r="J9" s="406"/>
      <c r="K9" s="406"/>
      <c r="L9" s="406"/>
      <c r="M9" s="406"/>
      <c r="N9" s="406"/>
      <c r="O9" s="399" t="str">
        <f>IF(U64=0,"Vygeneruje se automaticky",U64)</f>
        <v>Vygeneruje se automaticky</v>
      </c>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1"/>
      <c r="BE9" s="27"/>
      <c r="BI9" s="18"/>
      <c r="BO9" s="130"/>
    </row>
    <row r="10" spans="1:67" ht="34.5" customHeight="1" x14ac:dyDescent="0.25">
      <c r="A10" s="27"/>
      <c r="B10" s="405" t="s">
        <v>85</v>
      </c>
      <c r="C10" s="406"/>
      <c r="D10" s="406"/>
      <c r="E10" s="406"/>
      <c r="F10" s="406"/>
      <c r="G10" s="406"/>
      <c r="H10" s="406"/>
      <c r="I10" s="406"/>
      <c r="J10" s="406"/>
      <c r="K10" s="406"/>
      <c r="L10" s="406"/>
      <c r="M10" s="406"/>
      <c r="N10" s="406"/>
      <c r="O10" s="407"/>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9"/>
      <c r="BE10" s="27"/>
      <c r="BF10" s="1" t="s">
        <v>76</v>
      </c>
      <c r="BI10" s="101"/>
    </row>
    <row r="11" spans="1:67" ht="21" customHeight="1" x14ac:dyDescent="0.2">
      <c r="A11" s="27"/>
      <c r="B11" s="410" t="s">
        <v>1037</v>
      </c>
      <c r="C11" s="411"/>
      <c r="D11" s="411"/>
      <c r="E11" s="411"/>
      <c r="F11" s="411"/>
      <c r="G11" s="411"/>
      <c r="H11" s="411"/>
      <c r="I11" s="411"/>
      <c r="J11" s="411"/>
      <c r="K11" s="411"/>
      <c r="L11" s="411"/>
      <c r="M11" s="411"/>
      <c r="N11" s="412"/>
      <c r="O11" s="462" t="str">
        <f>IF(Q11="vyberte","-","1.")</f>
        <v>-</v>
      </c>
      <c r="P11" s="463"/>
      <c r="Q11" s="453" t="s">
        <v>76</v>
      </c>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455"/>
      <c r="BE11" s="27"/>
      <c r="BF11" s="1" t="s">
        <v>1053</v>
      </c>
      <c r="BI11" s="102"/>
    </row>
    <row r="12" spans="1:67" ht="21" customHeight="1" x14ac:dyDescent="0.2">
      <c r="A12" s="27"/>
      <c r="B12" s="413"/>
      <c r="C12" s="414"/>
      <c r="D12" s="414"/>
      <c r="E12" s="414"/>
      <c r="F12" s="414"/>
      <c r="G12" s="414"/>
      <c r="H12" s="414"/>
      <c r="I12" s="414"/>
      <c r="J12" s="414"/>
      <c r="K12" s="414"/>
      <c r="L12" s="414"/>
      <c r="M12" s="414"/>
      <c r="N12" s="415"/>
      <c r="O12" s="464" t="str">
        <f>IF(Q12="vyberte","-","2.")</f>
        <v>-</v>
      </c>
      <c r="P12" s="465"/>
      <c r="Q12" s="456" t="s">
        <v>76</v>
      </c>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457"/>
      <c r="BA12" s="457"/>
      <c r="BB12" s="457"/>
      <c r="BC12" s="457"/>
      <c r="BD12" s="458"/>
      <c r="BE12" s="27"/>
      <c r="BF12" s="1" t="s">
        <v>1054</v>
      </c>
      <c r="BI12" s="102"/>
    </row>
    <row r="13" spans="1:67" ht="21" customHeight="1" x14ac:dyDescent="0.2">
      <c r="A13" s="27"/>
      <c r="B13" s="416"/>
      <c r="C13" s="417"/>
      <c r="D13" s="417"/>
      <c r="E13" s="417"/>
      <c r="F13" s="417"/>
      <c r="G13" s="417"/>
      <c r="H13" s="417"/>
      <c r="I13" s="417"/>
      <c r="J13" s="417"/>
      <c r="K13" s="417"/>
      <c r="L13" s="417"/>
      <c r="M13" s="417"/>
      <c r="N13" s="418"/>
      <c r="O13" s="466" t="str">
        <f>IF(Q13="vyberte","-","3.")</f>
        <v>-</v>
      </c>
      <c r="P13" s="467"/>
      <c r="Q13" s="459" t="s">
        <v>76</v>
      </c>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0"/>
      <c r="AY13" s="460"/>
      <c r="AZ13" s="460"/>
      <c r="BA13" s="460"/>
      <c r="BB13" s="460"/>
      <c r="BC13" s="460"/>
      <c r="BD13" s="461"/>
      <c r="BE13" s="27"/>
      <c r="BF13" s="1" t="s">
        <v>1055</v>
      </c>
      <c r="BI13" s="102"/>
    </row>
    <row r="14" spans="1:67" ht="25.5" customHeight="1" x14ac:dyDescent="0.25">
      <c r="A14" s="27"/>
      <c r="B14" s="405" t="s">
        <v>83</v>
      </c>
      <c r="C14" s="406"/>
      <c r="D14" s="406"/>
      <c r="E14" s="406"/>
      <c r="F14" s="406"/>
      <c r="G14" s="406"/>
      <c r="H14" s="406"/>
      <c r="I14" s="406"/>
      <c r="J14" s="406"/>
      <c r="K14" s="406"/>
      <c r="L14" s="406"/>
      <c r="M14" s="406"/>
      <c r="N14" s="406"/>
      <c r="O14" s="402" t="str">
        <f>IF(AG165="","Doplní se automaticky",AG165)</f>
        <v>Doplní se automaticky</v>
      </c>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4"/>
      <c r="BE14" s="27"/>
      <c r="BF14" s="1" t="s">
        <v>1056</v>
      </c>
      <c r="BI14" s="18"/>
    </row>
    <row r="15" spans="1:67" ht="21" customHeight="1" x14ac:dyDescent="0.25">
      <c r="A15" s="27"/>
      <c r="B15" s="438" t="s">
        <v>90</v>
      </c>
      <c r="C15" s="439"/>
      <c r="D15" s="439"/>
      <c r="E15" s="439"/>
      <c r="F15" s="439"/>
      <c r="G15" s="439"/>
      <c r="H15" s="439"/>
      <c r="I15" s="439"/>
      <c r="J15" s="439"/>
      <c r="K15" s="439"/>
      <c r="L15" s="439"/>
      <c r="M15" s="439"/>
      <c r="N15" s="439"/>
      <c r="O15" s="440" t="str">
        <f>IF(U253=70891320,"Příspěvek na provoz","Dotace")</f>
        <v>Dotace</v>
      </c>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442"/>
      <c r="BE15" s="27"/>
      <c r="BF15" s="1" t="s">
        <v>1057</v>
      </c>
      <c r="BI15" s="101"/>
    </row>
    <row r="16" spans="1:67" ht="21" customHeight="1" thickBot="1" x14ac:dyDescent="0.3">
      <c r="A16" s="27"/>
      <c r="B16" s="443" t="s">
        <v>118</v>
      </c>
      <c r="C16" s="444"/>
      <c r="D16" s="444"/>
      <c r="E16" s="444"/>
      <c r="F16" s="444"/>
      <c r="G16" s="444"/>
      <c r="H16" s="444"/>
      <c r="I16" s="444"/>
      <c r="J16" s="444"/>
      <c r="K16" s="444"/>
      <c r="L16" s="444"/>
      <c r="M16" s="444"/>
      <c r="N16" s="444"/>
      <c r="O16" s="445" t="s">
        <v>249</v>
      </c>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7"/>
      <c r="BE16" s="27"/>
      <c r="BF16" s="1" t="s">
        <v>1058</v>
      </c>
      <c r="BI16" s="18"/>
    </row>
    <row r="17" spans="1:61" ht="27.75" customHeight="1" x14ac:dyDescent="0.25">
      <c r="A17" s="139"/>
      <c r="B17" s="242" t="s">
        <v>86</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F17" s="1" t="s">
        <v>1059</v>
      </c>
      <c r="BI17" s="140"/>
    </row>
    <row r="18" spans="1:61" ht="23.25" customHeight="1" x14ac:dyDescent="0.25">
      <c r="A18" s="11"/>
      <c r="B18" s="38" t="s">
        <v>248</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I18" s="45"/>
    </row>
    <row r="19" spans="1:61" ht="84.75" hidden="1" customHeight="1" x14ac:dyDescent="0.25">
      <c r="A19" s="11"/>
      <c r="B19" s="421" t="s">
        <v>50</v>
      </c>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39"/>
      <c r="BI19" s="45"/>
    </row>
    <row r="20" spans="1:61" ht="12.75" customHeight="1" x14ac:dyDescent="0.2">
      <c r="B20" s="253"/>
      <c r="C20" s="254"/>
      <c r="D20" s="254"/>
      <c r="E20" s="254"/>
      <c r="F20" s="254"/>
      <c r="G20" s="254"/>
      <c r="H20" s="254"/>
      <c r="I20" s="254"/>
      <c r="J20" s="255"/>
      <c r="K20" s="253" t="s">
        <v>87</v>
      </c>
      <c r="L20" s="254"/>
      <c r="M20" s="254"/>
      <c r="N20" s="254"/>
      <c r="O20" s="254"/>
      <c r="P20" s="254"/>
      <c r="Q20" s="254"/>
      <c r="R20" s="254"/>
      <c r="S20" s="254"/>
      <c r="T20" s="254"/>
      <c r="U20" s="254"/>
      <c r="V20" s="254"/>
      <c r="W20" s="254"/>
      <c r="X20" s="254"/>
      <c r="Y20" s="254"/>
      <c r="Z20" s="254"/>
      <c r="AA20" s="254"/>
      <c r="AB20" s="254"/>
      <c r="AC20" s="254"/>
      <c r="AD20" s="254"/>
      <c r="AE20" s="254"/>
      <c r="AF20" s="254"/>
      <c r="AG20" s="255"/>
      <c r="AH20" s="253" t="s">
        <v>1038</v>
      </c>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9"/>
      <c r="BI20" s="45"/>
    </row>
    <row r="21" spans="1:61" ht="20.25" customHeight="1" x14ac:dyDescent="0.2">
      <c r="B21" s="250" t="s">
        <v>1</v>
      </c>
      <c r="C21" s="251"/>
      <c r="D21" s="251"/>
      <c r="E21" s="251"/>
      <c r="F21" s="251"/>
      <c r="G21" s="251"/>
      <c r="H21" s="251"/>
      <c r="I21" s="251"/>
      <c r="J21" s="252"/>
      <c r="K21" s="236">
        <v>44927</v>
      </c>
      <c r="L21" s="237"/>
      <c r="M21" s="237"/>
      <c r="N21" s="237"/>
      <c r="O21" s="237"/>
      <c r="P21" s="237"/>
      <c r="Q21" s="237"/>
      <c r="R21" s="237"/>
      <c r="S21" s="237"/>
      <c r="T21" s="237"/>
      <c r="U21" s="237"/>
      <c r="V21" s="237"/>
      <c r="W21" s="237"/>
      <c r="X21" s="237"/>
      <c r="Y21" s="237"/>
      <c r="Z21" s="237"/>
      <c r="AA21" s="237"/>
      <c r="AB21" s="237"/>
      <c r="AC21" s="237"/>
      <c r="AD21" s="237"/>
      <c r="AE21" s="237"/>
      <c r="AF21" s="237"/>
      <c r="AG21" s="238"/>
      <c r="AH21" s="239"/>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1"/>
      <c r="BF21" s="30"/>
      <c r="BI21" s="45"/>
    </row>
    <row r="22" spans="1:61" ht="20.25" customHeight="1" x14ac:dyDescent="0.2">
      <c r="B22" s="250" t="s">
        <v>51</v>
      </c>
      <c r="C22" s="251"/>
      <c r="D22" s="251"/>
      <c r="E22" s="251"/>
      <c r="F22" s="251"/>
      <c r="G22" s="251"/>
      <c r="H22" s="251"/>
      <c r="I22" s="251"/>
      <c r="J22" s="252"/>
      <c r="K22" s="236">
        <v>46387</v>
      </c>
      <c r="L22" s="237"/>
      <c r="M22" s="237"/>
      <c r="N22" s="237"/>
      <c r="O22" s="237"/>
      <c r="P22" s="237"/>
      <c r="Q22" s="237"/>
      <c r="R22" s="237"/>
      <c r="S22" s="237"/>
      <c r="T22" s="237"/>
      <c r="U22" s="237"/>
      <c r="V22" s="237"/>
      <c r="W22" s="237"/>
      <c r="X22" s="237"/>
      <c r="Y22" s="237"/>
      <c r="Z22" s="237"/>
      <c r="AA22" s="237"/>
      <c r="AB22" s="237"/>
      <c r="AC22" s="237"/>
      <c r="AD22" s="237"/>
      <c r="AE22" s="237"/>
      <c r="AF22" s="237"/>
      <c r="AG22" s="238"/>
      <c r="AH22" s="239"/>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1"/>
      <c r="BI22" s="45"/>
    </row>
    <row r="23" spans="1:61" ht="23.25" hidden="1" customHeight="1" x14ac:dyDescent="0.25">
      <c r="A23" s="11"/>
      <c r="B23" s="38" t="s">
        <v>88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I23" s="45"/>
    </row>
    <row r="24" spans="1:61" ht="84.75" hidden="1" customHeight="1" x14ac:dyDescent="0.25">
      <c r="A24" s="11"/>
      <c r="B24" s="421" t="s">
        <v>50</v>
      </c>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c r="BC24" s="421"/>
      <c r="BD24" s="421"/>
      <c r="BE24" s="39"/>
      <c r="BI24" s="45"/>
    </row>
    <row r="25" spans="1:61" ht="12.75" hidden="1" customHeight="1" x14ac:dyDescent="0.2">
      <c r="B25" s="253" t="s">
        <v>87</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3"/>
      <c r="BI25" s="45"/>
    </row>
    <row r="26" spans="1:61" ht="20.25" hidden="1" customHeight="1" x14ac:dyDescent="0.2">
      <c r="B26" s="250" t="s">
        <v>1</v>
      </c>
      <c r="C26" s="245"/>
      <c r="D26" s="245"/>
      <c r="E26" s="245"/>
      <c r="F26" s="245"/>
      <c r="G26" s="245"/>
      <c r="H26" s="245"/>
      <c r="I26" s="245"/>
      <c r="J26" s="245"/>
      <c r="K26" s="245"/>
      <c r="L26" s="245"/>
      <c r="M26" s="245"/>
      <c r="N26" s="245"/>
      <c r="O26" s="245"/>
      <c r="P26" s="245"/>
      <c r="Q26" s="245"/>
      <c r="R26" s="245"/>
      <c r="S26" s="245"/>
      <c r="T26" s="245"/>
      <c r="U26" s="245"/>
      <c r="V26" s="245"/>
      <c r="W26" s="245"/>
      <c r="X26" s="246"/>
      <c r="Y26" s="126">
        <v>45173</v>
      </c>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9"/>
      <c r="BI26" s="45"/>
    </row>
    <row r="27" spans="1:61" ht="20.25" hidden="1" customHeight="1" x14ac:dyDescent="0.2">
      <c r="B27" s="250" t="s">
        <v>51</v>
      </c>
      <c r="C27" s="245"/>
      <c r="D27" s="245"/>
      <c r="E27" s="245"/>
      <c r="F27" s="245"/>
      <c r="G27" s="245"/>
      <c r="H27" s="245"/>
      <c r="I27" s="245"/>
      <c r="J27" s="245"/>
      <c r="K27" s="245"/>
      <c r="L27" s="245"/>
      <c r="M27" s="245"/>
      <c r="N27" s="245"/>
      <c r="O27" s="245"/>
      <c r="P27" s="245"/>
      <c r="Q27" s="245"/>
      <c r="R27" s="245"/>
      <c r="S27" s="245"/>
      <c r="T27" s="245"/>
      <c r="U27" s="245"/>
      <c r="V27" s="245"/>
      <c r="W27" s="245"/>
      <c r="X27" s="246"/>
      <c r="Y27" s="126">
        <v>45473</v>
      </c>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9"/>
      <c r="BI27" s="45"/>
    </row>
    <row r="28" spans="1:61" ht="23.25" customHeight="1" x14ac:dyDescent="0.25">
      <c r="A28" s="11"/>
      <c r="B28" s="38" t="s">
        <v>127</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I28" s="45"/>
    </row>
    <row r="29" spans="1:61" ht="20.25" customHeight="1" x14ac:dyDescent="0.2">
      <c r="B29" s="250" t="s">
        <v>89</v>
      </c>
      <c r="C29" s="245"/>
      <c r="D29" s="245"/>
      <c r="E29" s="245"/>
      <c r="F29" s="245"/>
      <c r="G29" s="245"/>
      <c r="H29" s="245"/>
      <c r="I29" s="245"/>
      <c r="J29" s="245"/>
      <c r="K29" s="245"/>
      <c r="L29" s="245"/>
      <c r="M29" s="245"/>
      <c r="N29" s="245"/>
      <c r="O29" s="245"/>
      <c r="P29" s="245"/>
      <c r="Q29" s="245"/>
      <c r="R29" s="245"/>
      <c r="S29" s="245"/>
      <c r="T29" s="245"/>
      <c r="U29" s="245"/>
      <c r="V29" s="245"/>
      <c r="W29" s="245"/>
      <c r="X29" s="246"/>
      <c r="Y29" s="247"/>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9"/>
      <c r="BF29" s="46" t="s">
        <v>92</v>
      </c>
      <c r="BI29" s="45"/>
    </row>
    <row r="30" spans="1:61" ht="30" customHeight="1" x14ac:dyDescent="0.2">
      <c r="B30" s="244" t="s">
        <v>1068</v>
      </c>
      <c r="C30" s="245"/>
      <c r="D30" s="245"/>
      <c r="E30" s="245"/>
      <c r="F30" s="245"/>
      <c r="G30" s="245"/>
      <c r="H30" s="245"/>
      <c r="I30" s="245"/>
      <c r="J30" s="245"/>
      <c r="K30" s="245"/>
      <c r="L30" s="245"/>
      <c r="M30" s="245"/>
      <c r="N30" s="245"/>
      <c r="O30" s="245"/>
      <c r="P30" s="245"/>
      <c r="Q30" s="245"/>
      <c r="R30" s="245"/>
      <c r="S30" s="245"/>
      <c r="T30" s="245"/>
      <c r="U30" s="245"/>
      <c r="V30" s="245"/>
      <c r="W30" s="245"/>
      <c r="X30" s="246"/>
      <c r="Y30" s="247"/>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9"/>
      <c r="BF30" s="46" t="s">
        <v>262</v>
      </c>
      <c r="BI30" s="45"/>
    </row>
    <row r="31" spans="1:61" ht="30" customHeight="1" x14ac:dyDescent="0.2">
      <c r="B31" s="244" t="s">
        <v>1069</v>
      </c>
      <c r="C31" s="245"/>
      <c r="D31" s="245"/>
      <c r="E31" s="245"/>
      <c r="F31" s="245"/>
      <c r="G31" s="245"/>
      <c r="H31" s="245"/>
      <c r="I31" s="245"/>
      <c r="J31" s="245"/>
      <c r="K31" s="245"/>
      <c r="L31" s="245"/>
      <c r="M31" s="245"/>
      <c r="N31" s="245"/>
      <c r="O31" s="245"/>
      <c r="P31" s="245"/>
      <c r="Q31" s="245"/>
      <c r="R31" s="245"/>
      <c r="S31" s="245"/>
      <c r="T31" s="245"/>
      <c r="U31" s="245"/>
      <c r="V31" s="245"/>
      <c r="W31" s="245"/>
      <c r="X31" s="246"/>
      <c r="Y31" s="247"/>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9"/>
      <c r="BF31" s="46" t="s">
        <v>415</v>
      </c>
      <c r="BI31" s="45"/>
    </row>
    <row r="32" spans="1:61" ht="30" customHeight="1" x14ac:dyDescent="0.2">
      <c r="B32" s="244" t="s">
        <v>1070</v>
      </c>
      <c r="C32" s="245"/>
      <c r="D32" s="245"/>
      <c r="E32" s="245"/>
      <c r="F32" s="245"/>
      <c r="G32" s="245"/>
      <c r="H32" s="245"/>
      <c r="I32" s="245"/>
      <c r="J32" s="245"/>
      <c r="K32" s="245"/>
      <c r="L32" s="245"/>
      <c r="M32" s="245"/>
      <c r="N32" s="245"/>
      <c r="O32" s="245"/>
      <c r="P32" s="245"/>
      <c r="Q32" s="245"/>
      <c r="R32" s="245"/>
      <c r="S32" s="245"/>
      <c r="T32" s="245"/>
      <c r="U32" s="245"/>
      <c r="V32" s="245"/>
      <c r="W32" s="245"/>
      <c r="X32" s="246"/>
      <c r="Y32" s="247"/>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9"/>
      <c r="BF32" s="46" t="s">
        <v>537</v>
      </c>
      <c r="BI32" s="45"/>
    </row>
    <row r="33" spans="1:74" ht="30" hidden="1" customHeight="1" x14ac:dyDescent="0.2">
      <c r="B33" s="219"/>
      <c r="C33" s="220"/>
      <c r="D33" s="220"/>
      <c r="E33" s="220"/>
      <c r="F33" s="220"/>
      <c r="G33" s="220"/>
      <c r="H33" s="220"/>
      <c r="I33" s="220"/>
      <c r="J33" s="220"/>
      <c r="K33" s="220"/>
      <c r="L33" s="220"/>
      <c r="M33" s="220"/>
      <c r="N33" s="220"/>
      <c r="O33" s="220"/>
      <c r="P33" s="220"/>
      <c r="Q33" s="220"/>
      <c r="R33" s="220"/>
      <c r="S33" s="220"/>
      <c r="T33" s="220"/>
      <c r="U33" s="230"/>
      <c r="V33" s="231"/>
      <c r="W33" s="231"/>
      <c r="X33" s="231"/>
      <c r="Y33" s="231"/>
      <c r="Z33" s="231"/>
      <c r="AA33" s="231"/>
      <c r="AB33" s="231"/>
      <c r="AC33" s="231"/>
      <c r="AD33" s="231"/>
      <c r="AE33" s="231"/>
      <c r="AF33" s="231"/>
      <c r="AG33" s="231"/>
      <c r="AH33" s="231"/>
      <c r="AI33" s="231"/>
      <c r="AJ33" s="231"/>
      <c r="AK33" s="231"/>
      <c r="AL33" s="232"/>
      <c r="AM33" s="233"/>
      <c r="AN33" s="234"/>
      <c r="AO33" s="234"/>
      <c r="AP33" s="234"/>
      <c r="AQ33" s="234"/>
      <c r="AR33" s="234"/>
      <c r="AS33" s="234"/>
      <c r="AT33" s="234"/>
      <c r="AU33" s="234"/>
      <c r="AV33" s="234"/>
      <c r="AW33" s="234"/>
      <c r="AX33" s="234"/>
      <c r="AY33" s="234"/>
      <c r="AZ33" s="234"/>
      <c r="BA33" s="234"/>
      <c r="BB33" s="234"/>
      <c r="BC33" s="234"/>
      <c r="BD33" s="235"/>
      <c r="BF33" s="46" t="s">
        <v>640</v>
      </c>
      <c r="BI33" s="45"/>
    </row>
    <row r="34" spans="1:74" ht="30" hidden="1" customHeight="1" x14ac:dyDescent="0.2">
      <c r="B34" s="219"/>
      <c r="C34" s="220"/>
      <c r="D34" s="220"/>
      <c r="E34" s="220"/>
      <c r="F34" s="220"/>
      <c r="G34" s="220"/>
      <c r="H34" s="220"/>
      <c r="I34" s="220"/>
      <c r="J34" s="220"/>
      <c r="K34" s="220"/>
      <c r="L34" s="220"/>
      <c r="M34" s="220"/>
      <c r="N34" s="220"/>
      <c r="O34" s="220"/>
      <c r="P34" s="220"/>
      <c r="Q34" s="220"/>
      <c r="R34" s="220"/>
      <c r="S34" s="220"/>
      <c r="T34" s="220"/>
      <c r="U34" s="230"/>
      <c r="V34" s="231"/>
      <c r="W34" s="231"/>
      <c r="X34" s="231"/>
      <c r="Y34" s="231"/>
      <c r="Z34" s="231"/>
      <c r="AA34" s="231"/>
      <c r="AB34" s="231"/>
      <c r="AC34" s="231"/>
      <c r="AD34" s="231"/>
      <c r="AE34" s="231"/>
      <c r="AF34" s="231"/>
      <c r="AG34" s="231"/>
      <c r="AH34" s="231"/>
      <c r="AI34" s="231"/>
      <c r="AJ34" s="231"/>
      <c r="AK34" s="231"/>
      <c r="AL34" s="232"/>
      <c r="AM34" s="233"/>
      <c r="AN34" s="234"/>
      <c r="AO34" s="234"/>
      <c r="AP34" s="234"/>
      <c r="AQ34" s="234"/>
      <c r="AR34" s="234"/>
      <c r="AS34" s="234"/>
      <c r="AT34" s="234"/>
      <c r="AU34" s="234"/>
      <c r="AV34" s="234"/>
      <c r="AW34" s="234"/>
      <c r="AX34" s="234"/>
      <c r="AY34" s="234"/>
      <c r="AZ34" s="234"/>
      <c r="BA34" s="234"/>
      <c r="BB34" s="234"/>
      <c r="BC34" s="234"/>
      <c r="BD34" s="235"/>
      <c r="BI34" s="45"/>
    </row>
    <row r="35" spans="1:74" ht="30" hidden="1" customHeight="1" x14ac:dyDescent="0.2">
      <c r="B35" s="219"/>
      <c r="C35" s="220"/>
      <c r="D35" s="220"/>
      <c r="E35" s="220"/>
      <c r="F35" s="220"/>
      <c r="G35" s="220"/>
      <c r="H35" s="220"/>
      <c r="I35" s="220"/>
      <c r="J35" s="220"/>
      <c r="K35" s="220"/>
      <c r="L35" s="220"/>
      <c r="M35" s="220"/>
      <c r="N35" s="220"/>
      <c r="O35" s="220"/>
      <c r="P35" s="220"/>
      <c r="Q35" s="220"/>
      <c r="R35" s="220"/>
      <c r="S35" s="220"/>
      <c r="T35" s="220"/>
      <c r="U35" s="230"/>
      <c r="V35" s="231"/>
      <c r="W35" s="231"/>
      <c r="X35" s="231"/>
      <c r="Y35" s="231"/>
      <c r="Z35" s="231"/>
      <c r="AA35" s="231"/>
      <c r="AB35" s="231"/>
      <c r="AC35" s="231"/>
      <c r="AD35" s="231"/>
      <c r="AE35" s="231"/>
      <c r="AF35" s="231"/>
      <c r="AG35" s="231"/>
      <c r="AH35" s="231"/>
      <c r="AI35" s="231"/>
      <c r="AJ35" s="231"/>
      <c r="AK35" s="231"/>
      <c r="AL35" s="232"/>
      <c r="AM35" s="233"/>
      <c r="AN35" s="234"/>
      <c r="AO35" s="234"/>
      <c r="AP35" s="234"/>
      <c r="AQ35" s="234"/>
      <c r="AR35" s="234"/>
      <c r="AS35" s="234"/>
      <c r="AT35" s="234"/>
      <c r="AU35" s="234"/>
      <c r="AV35" s="234"/>
      <c r="AW35" s="234"/>
      <c r="AX35" s="234"/>
      <c r="AY35" s="234"/>
      <c r="AZ35" s="234"/>
      <c r="BA35" s="234"/>
      <c r="BB35" s="234"/>
      <c r="BC35" s="234"/>
      <c r="BD35" s="235"/>
      <c r="BI35" s="45"/>
    </row>
    <row r="36" spans="1:74" ht="30" hidden="1" customHeight="1" x14ac:dyDescent="0.2">
      <c r="B36" s="219"/>
      <c r="C36" s="220"/>
      <c r="D36" s="220"/>
      <c r="E36" s="220"/>
      <c r="F36" s="220"/>
      <c r="G36" s="220"/>
      <c r="H36" s="220"/>
      <c r="I36" s="220"/>
      <c r="J36" s="220"/>
      <c r="K36" s="220"/>
      <c r="L36" s="220"/>
      <c r="M36" s="220"/>
      <c r="N36" s="220"/>
      <c r="O36" s="220"/>
      <c r="P36" s="220"/>
      <c r="Q36" s="220"/>
      <c r="R36" s="220"/>
      <c r="S36" s="220"/>
      <c r="T36" s="220"/>
      <c r="U36" s="230"/>
      <c r="V36" s="231"/>
      <c r="W36" s="231"/>
      <c r="X36" s="231"/>
      <c r="Y36" s="231"/>
      <c r="Z36" s="231"/>
      <c r="AA36" s="231"/>
      <c r="AB36" s="231"/>
      <c r="AC36" s="231"/>
      <c r="AD36" s="231"/>
      <c r="AE36" s="231"/>
      <c r="AF36" s="231"/>
      <c r="AG36" s="231"/>
      <c r="AH36" s="231"/>
      <c r="AI36" s="231"/>
      <c r="AJ36" s="231"/>
      <c r="AK36" s="231"/>
      <c r="AL36" s="232"/>
      <c r="AM36" s="233"/>
      <c r="AN36" s="234"/>
      <c r="AO36" s="234"/>
      <c r="AP36" s="234"/>
      <c r="AQ36" s="234"/>
      <c r="AR36" s="234"/>
      <c r="AS36" s="234"/>
      <c r="AT36" s="234"/>
      <c r="AU36" s="234"/>
      <c r="AV36" s="234"/>
      <c r="AW36" s="234"/>
      <c r="AX36" s="234"/>
      <c r="AY36" s="234"/>
      <c r="AZ36" s="234"/>
      <c r="BA36" s="234"/>
      <c r="BB36" s="234"/>
      <c r="BC36" s="234"/>
      <c r="BD36" s="235"/>
      <c r="BI36" s="45"/>
    </row>
    <row r="37" spans="1:74" ht="30" hidden="1" customHeight="1" x14ac:dyDescent="0.2">
      <c r="B37" s="219"/>
      <c r="C37" s="220"/>
      <c r="D37" s="220"/>
      <c r="E37" s="220"/>
      <c r="F37" s="220"/>
      <c r="G37" s="220"/>
      <c r="H37" s="220"/>
      <c r="I37" s="220"/>
      <c r="J37" s="220"/>
      <c r="K37" s="220"/>
      <c r="L37" s="220"/>
      <c r="M37" s="220"/>
      <c r="N37" s="220"/>
      <c r="O37" s="220"/>
      <c r="P37" s="220"/>
      <c r="Q37" s="220"/>
      <c r="R37" s="220"/>
      <c r="S37" s="220"/>
      <c r="T37" s="220"/>
      <c r="U37" s="230"/>
      <c r="V37" s="231"/>
      <c r="W37" s="231"/>
      <c r="X37" s="231"/>
      <c r="Y37" s="231"/>
      <c r="Z37" s="231"/>
      <c r="AA37" s="231"/>
      <c r="AB37" s="231"/>
      <c r="AC37" s="231"/>
      <c r="AD37" s="231"/>
      <c r="AE37" s="231"/>
      <c r="AF37" s="231"/>
      <c r="AG37" s="231"/>
      <c r="AH37" s="231"/>
      <c r="AI37" s="231"/>
      <c r="AJ37" s="231"/>
      <c r="AK37" s="231"/>
      <c r="AL37" s="232"/>
      <c r="AM37" s="233"/>
      <c r="AN37" s="234"/>
      <c r="AO37" s="234"/>
      <c r="AP37" s="234"/>
      <c r="AQ37" s="234"/>
      <c r="AR37" s="234"/>
      <c r="AS37" s="234"/>
      <c r="AT37" s="234"/>
      <c r="AU37" s="234"/>
      <c r="AV37" s="234"/>
      <c r="AW37" s="234"/>
      <c r="AX37" s="234"/>
      <c r="AY37" s="234"/>
      <c r="AZ37" s="234"/>
      <c r="BA37" s="234"/>
      <c r="BB37" s="234"/>
      <c r="BC37" s="234"/>
      <c r="BD37" s="235"/>
      <c r="BI37" s="45"/>
    </row>
    <row r="38" spans="1:74" ht="30" hidden="1" customHeight="1" x14ac:dyDescent="0.2">
      <c r="B38" s="219"/>
      <c r="C38" s="220"/>
      <c r="D38" s="220"/>
      <c r="E38" s="220"/>
      <c r="F38" s="220"/>
      <c r="G38" s="220"/>
      <c r="H38" s="220"/>
      <c r="I38" s="220"/>
      <c r="J38" s="220"/>
      <c r="K38" s="220"/>
      <c r="L38" s="220"/>
      <c r="M38" s="220"/>
      <c r="N38" s="220"/>
      <c r="O38" s="220"/>
      <c r="P38" s="220"/>
      <c r="Q38" s="220"/>
      <c r="R38" s="220"/>
      <c r="S38" s="220"/>
      <c r="T38" s="220"/>
      <c r="U38" s="230"/>
      <c r="V38" s="231"/>
      <c r="W38" s="231"/>
      <c r="X38" s="231"/>
      <c r="Y38" s="231"/>
      <c r="Z38" s="231"/>
      <c r="AA38" s="231"/>
      <c r="AB38" s="231"/>
      <c r="AC38" s="231"/>
      <c r="AD38" s="231"/>
      <c r="AE38" s="231"/>
      <c r="AF38" s="231"/>
      <c r="AG38" s="231"/>
      <c r="AH38" s="231"/>
      <c r="AI38" s="231"/>
      <c r="AJ38" s="231"/>
      <c r="AK38" s="231"/>
      <c r="AL38" s="232"/>
      <c r="AM38" s="233"/>
      <c r="AN38" s="234"/>
      <c r="AO38" s="234"/>
      <c r="AP38" s="234"/>
      <c r="AQ38" s="234"/>
      <c r="AR38" s="234"/>
      <c r="AS38" s="234"/>
      <c r="AT38" s="234"/>
      <c r="AU38" s="234"/>
      <c r="AV38" s="234"/>
      <c r="AW38" s="234"/>
      <c r="AX38" s="234"/>
      <c r="AY38" s="234"/>
      <c r="AZ38" s="234"/>
      <c r="BA38" s="234"/>
      <c r="BB38" s="234"/>
      <c r="BC38" s="234"/>
      <c r="BD38" s="235"/>
      <c r="BI38" s="45"/>
    </row>
    <row r="39" spans="1:74" ht="30" hidden="1" customHeight="1" x14ac:dyDescent="0.2">
      <c r="B39" s="219"/>
      <c r="C39" s="220"/>
      <c r="D39" s="220"/>
      <c r="E39" s="220"/>
      <c r="F39" s="220"/>
      <c r="G39" s="220"/>
      <c r="H39" s="220"/>
      <c r="I39" s="220"/>
      <c r="J39" s="220"/>
      <c r="K39" s="220"/>
      <c r="L39" s="220"/>
      <c r="M39" s="220"/>
      <c r="N39" s="220"/>
      <c r="O39" s="220"/>
      <c r="P39" s="220"/>
      <c r="Q39" s="220"/>
      <c r="R39" s="220"/>
      <c r="S39" s="220"/>
      <c r="T39" s="220"/>
      <c r="U39" s="230"/>
      <c r="V39" s="231"/>
      <c r="W39" s="231"/>
      <c r="X39" s="231"/>
      <c r="Y39" s="231"/>
      <c r="Z39" s="231"/>
      <c r="AA39" s="231"/>
      <c r="AB39" s="231"/>
      <c r="AC39" s="231"/>
      <c r="AD39" s="231"/>
      <c r="AE39" s="231"/>
      <c r="AF39" s="231"/>
      <c r="AG39" s="231"/>
      <c r="AH39" s="231"/>
      <c r="AI39" s="231"/>
      <c r="AJ39" s="231"/>
      <c r="AK39" s="231"/>
      <c r="AL39" s="232"/>
      <c r="AM39" s="233"/>
      <c r="AN39" s="234"/>
      <c r="AO39" s="234"/>
      <c r="AP39" s="234"/>
      <c r="AQ39" s="234"/>
      <c r="AR39" s="234"/>
      <c r="AS39" s="234"/>
      <c r="AT39" s="234"/>
      <c r="AU39" s="234"/>
      <c r="AV39" s="234"/>
      <c r="AW39" s="234"/>
      <c r="AX39" s="234"/>
      <c r="AY39" s="234"/>
      <c r="AZ39" s="234"/>
      <c r="BA39" s="234"/>
      <c r="BB39" s="234"/>
      <c r="BC39" s="234"/>
      <c r="BD39" s="235"/>
      <c r="BI39" s="45"/>
    </row>
    <row r="40" spans="1:74" ht="30" hidden="1" customHeight="1" x14ac:dyDescent="0.2">
      <c r="B40" s="219"/>
      <c r="C40" s="220"/>
      <c r="D40" s="220"/>
      <c r="E40" s="220"/>
      <c r="F40" s="220"/>
      <c r="G40" s="220"/>
      <c r="H40" s="220"/>
      <c r="I40" s="220"/>
      <c r="J40" s="220"/>
      <c r="K40" s="220"/>
      <c r="L40" s="220"/>
      <c r="M40" s="220"/>
      <c r="N40" s="220"/>
      <c r="O40" s="220"/>
      <c r="P40" s="220"/>
      <c r="Q40" s="220"/>
      <c r="R40" s="220"/>
      <c r="S40" s="220"/>
      <c r="T40" s="220"/>
      <c r="U40" s="230"/>
      <c r="V40" s="231"/>
      <c r="W40" s="231"/>
      <c r="X40" s="231"/>
      <c r="Y40" s="231"/>
      <c r="Z40" s="231"/>
      <c r="AA40" s="231"/>
      <c r="AB40" s="231"/>
      <c r="AC40" s="231"/>
      <c r="AD40" s="231"/>
      <c r="AE40" s="231"/>
      <c r="AF40" s="231"/>
      <c r="AG40" s="231"/>
      <c r="AH40" s="231"/>
      <c r="AI40" s="231"/>
      <c r="AJ40" s="231"/>
      <c r="AK40" s="231"/>
      <c r="AL40" s="232"/>
      <c r="AM40" s="233"/>
      <c r="AN40" s="234"/>
      <c r="AO40" s="234"/>
      <c r="AP40" s="234"/>
      <c r="AQ40" s="234"/>
      <c r="AR40" s="234"/>
      <c r="AS40" s="234"/>
      <c r="AT40" s="234"/>
      <c r="AU40" s="234"/>
      <c r="AV40" s="234"/>
      <c r="AW40" s="234"/>
      <c r="AX40" s="234"/>
      <c r="AY40" s="234"/>
      <c r="AZ40" s="234"/>
      <c r="BA40" s="234"/>
      <c r="BB40" s="234"/>
      <c r="BC40" s="234"/>
      <c r="BD40" s="235"/>
      <c r="BI40" s="45"/>
    </row>
    <row r="41" spans="1:74" ht="25.5" customHeight="1" x14ac:dyDescent="0.25">
      <c r="A41" s="11"/>
      <c r="B41" s="11" t="s">
        <v>119</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I41" s="45"/>
    </row>
    <row r="42" spans="1:74" ht="27" customHeight="1" x14ac:dyDescent="0.2">
      <c r="B42" s="339" t="s">
        <v>1039</v>
      </c>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1"/>
      <c r="AC42" s="269" t="s">
        <v>1040</v>
      </c>
      <c r="AD42" s="270"/>
      <c r="AE42" s="270"/>
      <c r="AF42" s="270"/>
      <c r="AG42" s="270"/>
      <c r="AH42" s="270"/>
      <c r="AI42" s="270"/>
      <c r="AJ42" s="270"/>
      <c r="AK42" s="270"/>
      <c r="AL42" s="270"/>
      <c r="AM42" s="270"/>
      <c r="AN42" s="270"/>
      <c r="AO42" s="270"/>
      <c r="AP42" s="271"/>
      <c r="AQ42" s="269" t="s">
        <v>1041</v>
      </c>
      <c r="AR42" s="270"/>
      <c r="AS42" s="270"/>
      <c r="AT42" s="270"/>
      <c r="AU42" s="270"/>
      <c r="AV42" s="270"/>
      <c r="AW42" s="270"/>
      <c r="AX42" s="270"/>
      <c r="AY42" s="270"/>
      <c r="AZ42" s="270"/>
      <c r="BA42" s="270"/>
      <c r="BB42" s="270"/>
      <c r="BC42" s="270"/>
      <c r="BD42" s="271"/>
      <c r="BI42" s="45"/>
    </row>
    <row r="43" spans="1:74" ht="30.75" customHeight="1" x14ac:dyDescent="0.2">
      <c r="B43" s="221"/>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3"/>
      <c r="AC43" s="224"/>
      <c r="AD43" s="225"/>
      <c r="AE43" s="225"/>
      <c r="AF43" s="225"/>
      <c r="AG43" s="225"/>
      <c r="AH43" s="225"/>
      <c r="AI43" s="225"/>
      <c r="AJ43" s="225"/>
      <c r="AK43" s="225"/>
      <c r="AL43" s="225"/>
      <c r="AM43" s="225"/>
      <c r="AN43" s="225"/>
      <c r="AO43" s="225"/>
      <c r="AP43" s="226"/>
      <c r="AQ43" s="227"/>
      <c r="AR43" s="228"/>
      <c r="AS43" s="228"/>
      <c r="AT43" s="228"/>
      <c r="AU43" s="228"/>
      <c r="AV43" s="228"/>
      <c r="AW43" s="228"/>
      <c r="AX43" s="228"/>
      <c r="AY43" s="228"/>
      <c r="AZ43" s="228"/>
      <c r="BA43" s="228"/>
      <c r="BB43" s="228"/>
      <c r="BC43" s="228"/>
      <c r="BD43" s="229"/>
      <c r="BG43" s="30"/>
      <c r="BI43" s="45"/>
    </row>
    <row r="44" spans="1:74" ht="30.75" customHeight="1" x14ac:dyDescent="0.2">
      <c r="B44" s="221"/>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3"/>
      <c r="AC44" s="224"/>
      <c r="AD44" s="225"/>
      <c r="AE44" s="225"/>
      <c r="AF44" s="225"/>
      <c r="AG44" s="225"/>
      <c r="AH44" s="225"/>
      <c r="AI44" s="225"/>
      <c r="AJ44" s="225"/>
      <c r="AK44" s="225"/>
      <c r="AL44" s="225"/>
      <c r="AM44" s="225"/>
      <c r="AN44" s="225"/>
      <c r="AO44" s="225"/>
      <c r="AP44" s="226"/>
      <c r="AQ44" s="227"/>
      <c r="AR44" s="228"/>
      <c r="AS44" s="228"/>
      <c r="AT44" s="228"/>
      <c r="AU44" s="228"/>
      <c r="AV44" s="228"/>
      <c r="AW44" s="228"/>
      <c r="AX44" s="228"/>
      <c r="AY44" s="228"/>
      <c r="AZ44" s="228"/>
      <c r="BA44" s="228"/>
      <c r="BB44" s="228"/>
      <c r="BC44" s="228"/>
      <c r="BD44" s="229"/>
      <c r="BG44" s="30"/>
      <c r="BI44" s="45"/>
    </row>
    <row r="45" spans="1:74" ht="30.75" customHeight="1" x14ac:dyDescent="0.2">
      <c r="B45" s="221"/>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3"/>
      <c r="AC45" s="224"/>
      <c r="AD45" s="225"/>
      <c r="AE45" s="225"/>
      <c r="AF45" s="225"/>
      <c r="AG45" s="225"/>
      <c r="AH45" s="225"/>
      <c r="AI45" s="225"/>
      <c r="AJ45" s="225"/>
      <c r="AK45" s="225"/>
      <c r="AL45" s="225"/>
      <c r="AM45" s="225"/>
      <c r="AN45" s="225"/>
      <c r="AO45" s="225"/>
      <c r="AP45" s="226"/>
      <c r="AQ45" s="227"/>
      <c r="AR45" s="228"/>
      <c r="AS45" s="228"/>
      <c r="AT45" s="228"/>
      <c r="AU45" s="228"/>
      <c r="AV45" s="228"/>
      <c r="AW45" s="228"/>
      <c r="AX45" s="228"/>
      <c r="AY45" s="228"/>
      <c r="AZ45" s="228"/>
      <c r="BA45" s="228"/>
      <c r="BB45" s="228"/>
      <c r="BC45" s="228"/>
      <c r="BD45" s="229"/>
      <c r="BG45" s="30"/>
      <c r="BI45" s="45"/>
    </row>
    <row r="46" spans="1:74" ht="30.75" customHeight="1" x14ac:dyDescent="0.2">
      <c r="B46" s="221"/>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3"/>
      <c r="AC46" s="224"/>
      <c r="AD46" s="225"/>
      <c r="AE46" s="225"/>
      <c r="AF46" s="225"/>
      <c r="AG46" s="225"/>
      <c r="AH46" s="225"/>
      <c r="AI46" s="225"/>
      <c r="AJ46" s="225"/>
      <c r="AK46" s="225"/>
      <c r="AL46" s="225"/>
      <c r="AM46" s="225"/>
      <c r="AN46" s="225"/>
      <c r="AO46" s="225"/>
      <c r="AP46" s="226"/>
      <c r="AQ46" s="227"/>
      <c r="AR46" s="228"/>
      <c r="AS46" s="228"/>
      <c r="AT46" s="228"/>
      <c r="AU46" s="228"/>
      <c r="AV46" s="228"/>
      <c r="AW46" s="228"/>
      <c r="AX46" s="228"/>
      <c r="AY46" s="228"/>
      <c r="AZ46" s="228"/>
      <c r="BA46" s="228"/>
      <c r="BB46" s="228"/>
      <c r="BC46" s="228"/>
      <c r="BD46" s="229"/>
      <c r="BG46" s="30"/>
      <c r="BI46" s="45"/>
    </row>
    <row r="47" spans="1:74" ht="30.75" customHeight="1" x14ac:dyDescent="0.2">
      <c r="B47" s="221"/>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3"/>
      <c r="AC47" s="224"/>
      <c r="AD47" s="225"/>
      <c r="AE47" s="225"/>
      <c r="AF47" s="225"/>
      <c r="AG47" s="225"/>
      <c r="AH47" s="225"/>
      <c r="AI47" s="225"/>
      <c r="AJ47" s="225"/>
      <c r="AK47" s="225"/>
      <c r="AL47" s="225"/>
      <c r="AM47" s="225"/>
      <c r="AN47" s="225"/>
      <c r="AO47" s="225"/>
      <c r="AP47" s="226"/>
      <c r="AQ47" s="227"/>
      <c r="AR47" s="228"/>
      <c r="AS47" s="228"/>
      <c r="AT47" s="228"/>
      <c r="AU47" s="228"/>
      <c r="AV47" s="228"/>
      <c r="AW47" s="228"/>
      <c r="AX47" s="228"/>
      <c r="AY47" s="228"/>
      <c r="AZ47" s="228"/>
      <c r="BA47" s="228"/>
      <c r="BB47" s="228"/>
      <c r="BC47" s="228"/>
      <c r="BD47" s="229"/>
      <c r="BG47" s="30"/>
      <c r="BI47" s="45"/>
    </row>
    <row r="48" spans="1:74" ht="37.5" customHeight="1" x14ac:dyDescent="0.2">
      <c r="B48" s="335" t="s">
        <v>792</v>
      </c>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7"/>
      <c r="AV48" s="337"/>
      <c r="AW48" s="337"/>
      <c r="AX48" s="337"/>
      <c r="AY48" s="337"/>
      <c r="AZ48" s="337"/>
      <c r="BA48" s="337"/>
      <c r="BB48" s="337"/>
      <c r="BC48" s="337"/>
      <c r="BD48" s="338"/>
      <c r="BI48" s="18"/>
      <c r="BM48" s="103"/>
      <c r="BN48" s="103"/>
      <c r="BO48" s="1"/>
      <c r="BP48" s="1"/>
      <c r="BQ48" s="1"/>
      <c r="BR48" s="1"/>
      <c r="BS48" s="1"/>
      <c r="BT48" s="1"/>
      <c r="BU48" s="1"/>
      <c r="BV48" s="1"/>
    </row>
    <row r="49" spans="1:74" ht="25.5" customHeight="1" x14ac:dyDescent="0.25">
      <c r="A49" s="11"/>
      <c r="B49" s="11" t="s">
        <v>120</v>
      </c>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I49" s="45"/>
    </row>
    <row r="50" spans="1:74" ht="168" customHeight="1" x14ac:dyDescent="0.25">
      <c r="B50" s="300"/>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2"/>
      <c r="BI50" s="45"/>
      <c r="BT50" s="138"/>
    </row>
    <row r="51" spans="1:74" ht="25.5" customHeight="1" x14ac:dyDescent="0.25">
      <c r="A51" s="11"/>
      <c r="B51" s="11" t="s">
        <v>121</v>
      </c>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I51" s="45"/>
    </row>
    <row r="52" spans="1:74" ht="24.75" hidden="1" customHeight="1" x14ac:dyDescent="0.2">
      <c r="B52" s="579" t="s">
        <v>793</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251"/>
      <c r="AH52" s="251"/>
      <c r="AI52" s="251"/>
      <c r="AJ52" s="251"/>
      <c r="AK52" s="251"/>
      <c r="AL52" s="251"/>
      <c r="AM52" s="251"/>
      <c r="AN52" s="251"/>
      <c r="AO52" s="251"/>
      <c r="AP52" s="251"/>
      <c r="AQ52" s="251"/>
      <c r="AR52" s="252"/>
      <c r="AS52" s="599"/>
      <c r="AT52" s="600"/>
      <c r="AU52" s="600"/>
      <c r="AV52" s="600"/>
      <c r="AW52" s="600"/>
      <c r="AX52" s="600"/>
      <c r="AY52" s="600"/>
      <c r="AZ52" s="600"/>
      <c r="BA52" s="600"/>
      <c r="BB52" s="600"/>
      <c r="BC52" s="600"/>
      <c r="BD52" s="600"/>
      <c r="BI52" s="45"/>
      <c r="BM52" s="1"/>
      <c r="BN52" s="1"/>
      <c r="BO52" s="1"/>
      <c r="BP52" s="1"/>
      <c r="BQ52" s="1"/>
      <c r="BR52" s="1"/>
      <c r="BS52" s="1"/>
      <c r="BT52" s="1"/>
      <c r="BU52" s="1"/>
      <c r="BV52" s="1"/>
    </row>
    <row r="53" spans="1:74" ht="113.25" customHeight="1" x14ac:dyDescent="0.25">
      <c r="B53" s="300"/>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2"/>
      <c r="BI53" s="45"/>
      <c r="BT53" s="138"/>
    </row>
    <row r="54" spans="1:74" ht="24.75" hidden="1" customHeight="1" x14ac:dyDescent="0.2">
      <c r="B54" s="579"/>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251"/>
      <c r="AH54" s="251"/>
      <c r="AI54" s="251"/>
      <c r="AJ54" s="251"/>
      <c r="AK54" s="251"/>
      <c r="AL54" s="251"/>
      <c r="AM54" s="251"/>
      <c r="AN54" s="251"/>
      <c r="AO54" s="251"/>
      <c r="AP54" s="251"/>
      <c r="AQ54" s="251"/>
      <c r="AR54" s="252"/>
      <c r="AS54" s="312"/>
      <c r="AT54" s="581"/>
      <c r="AU54" s="581"/>
      <c r="AV54" s="581"/>
      <c r="AW54" s="581"/>
      <c r="AX54" s="581"/>
      <c r="AY54" s="581"/>
      <c r="AZ54" s="581"/>
      <c r="BA54" s="581"/>
      <c r="BB54" s="581"/>
      <c r="BC54" s="581"/>
      <c r="BD54" s="581"/>
      <c r="BI54" s="45"/>
      <c r="BM54" s="1"/>
      <c r="BN54" s="1"/>
      <c r="BO54" s="1"/>
      <c r="BP54" s="1"/>
      <c r="BQ54" s="1"/>
      <c r="BR54" s="1"/>
      <c r="BS54" s="1"/>
      <c r="BT54" s="1"/>
      <c r="BU54" s="1"/>
      <c r="BV54" s="1"/>
    </row>
    <row r="55" spans="1:74" ht="24.75" hidden="1" customHeight="1" x14ac:dyDescent="0.2">
      <c r="B55" s="579"/>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251"/>
      <c r="AH55" s="251"/>
      <c r="AI55" s="251"/>
      <c r="AJ55" s="251"/>
      <c r="AK55" s="251"/>
      <c r="AL55" s="251"/>
      <c r="AM55" s="251"/>
      <c r="AN55" s="251"/>
      <c r="AO55" s="251"/>
      <c r="AP55" s="251"/>
      <c r="AQ55" s="251"/>
      <c r="AR55" s="252"/>
      <c r="AS55" s="312"/>
      <c r="AT55" s="581"/>
      <c r="AU55" s="581"/>
      <c r="AV55" s="581"/>
      <c r="AW55" s="581"/>
      <c r="AX55" s="581"/>
      <c r="AY55" s="581"/>
      <c r="AZ55" s="581"/>
      <c r="BA55" s="581"/>
      <c r="BB55" s="581"/>
      <c r="BC55" s="581"/>
      <c r="BD55" s="581"/>
      <c r="BM55" s="1"/>
      <c r="BN55" s="1"/>
      <c r="BO55" s="1"/>
      <c r="BP55" s="1"/>
      <c r="BQ55" s="1"/>
      <c r="BR55" s="1"/>
      <c r="BS55" s="1"/>
      <c r="BT55" s="1"/>
      <c r="BU55" s="1"/>
      <c r="BV55" s="1"/>
    </row>
    <row r="56" spans="1:74" ht="24.75" hidden="1" customHeight="1" x14ac:dyDescent="0.2">
      <c r="B56" s="579"/>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251"/>
      <c r="AH56" s="251"/>
      <c r="AI56" s="251"/>
      <c r="AJ56" s="251"/>
      <c r="AK56" s="251"/>
      <c r="AL56" s="251"/>
      <c r="AM56" s="251"/>
      <c r="AN56" s="251"/>
      <c r="AO56" s="251"/>
      <c r="AP56" s="251"/>
      <c r="AQ56" s="251"/>
      <c r="AR56" s="252"/>
      <c r="AS56" s="312"/>
      <c r="AT56" s="581"/>
      <c r="AU56" s="581"/>
      <c r="AV56" s="581"/>
      <c r="AW56" s="581"/>
      <c r="AX56" s="581"/>
      <c r="AY56" s="581"/>
      <c r="AZ56" s="581"/>
      <c r="BA56" s="581"/>
      <c r="BB56" s="581"/>
      <c r="BC56" s="581"/>
      <c r="BD56" s="581"/>
      <c r="BM56" s="1"/>
      <c r="BN56" s="1"/>
      <c r="BO56" s="1"/>
      <c r="BP56" s="1"/>
      <c r="BQ56" s="1"/>
      <c r="BR56" s="1"/>
      <c r="BS56" s="1"/>
      <c r="BT56" s="1"/>
      <c r="BU56" s="1"/>
      <c r="BV56" s="1"/>
    </row>
    <row r="57" spans="1:74" ht="24.75" hidden="1" customHeight="1" x14ac:dyDescent="0.2">
      <c r="B57" s="579"/>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251"/>
      <c r="AH57" s="251"/>
      <c r="AI57" s="251"/>
      <c r="AJ57" s="251"/>
      <c r="AK57" s="251"/>
      <c r="AL57" s="251"/>
      <c r="AM57" s="251"/>
      <c r="AN57" s="251"/>
      <c r="AO57" s="251"/>
      <c r="AP57" s="251"/>
      <c r="AQ57" s="251"/>
      <c r="AR57" s="252"/>
      <c r="AS57" s="312"/>
      <c r="AT57" s="581"/>
      <c r="AU57" s="581"/>
      <c r="AV57" s="581"/>
      <c r="AW57" s="581"/>
      <c r="AX57" s="581"/>
      <c r="AY57" s="581"/>
      <c r="AZ57" s="581"/>
      <c r="BA57" s="581"/>
      <c r="BB57" s="581"/>
      <c r="BC57" s="581"/>
      <c r="BD57" s="581"/>
      <c r="BM57" s="1"/>
      <c r="BN57" s="1"/>
      <c r="BO57" s="1"/>
      <c r="BP57" s="1"/>
      <c r="BQ57" s="1"/>
      <c r="BR57" s="1"/>
      <c r="BS57" s="1"/>
      <c r="BT57" s="1"/>
      <c r="BU57" s="1"/>
      <c r="BV57" s="1"/>
    </row>
    <row r="58" spans="1:74" ht="18.75" hidden="1" customHeight="1" x14ac:dyDescent="0.25">
      <c r="B58" s="13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I58" s="45"/>
      <c r="BO58" s="130"/>
    </row>
    <row r="59" spans="1:74" ht="8.25" customHeight="1" x14ac:dyDescent="0.25">
      <c r="B59" s="132"/>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I59" s="45"/>
      <c r="BO59" s="130"/>
    </row>
    <row r="60" spans="1:74" ht="27.75" customHeight="1" x14ac:dyDescent="0.25">
      <c r="A60" s="139"/>
      <c r="B60" s="242" t="s">
        <v>923</v>
      </c>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I60" s="140"/>
    </row>
    <row r="61" spans="1:74" ht="23.25" customHeight="1" x14ac:dyDescent="0.25">
      <c r="A61" s="11"/>
      <c r="B61" s="11" t="s">
        <v>924</v>
      </c>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I61" s="45"/>
    </row>
    <row r="62" spans="1:74" ht="21" customHeight="1" x14ac:dyDescent="0.25">
      <c r="B62" s="259" t="s">
        <v>1042</v>
      </c>
      <c r="C62" s="303"/>
      <c r="D62" s="303"/>
      <c r="E62" s="303"/>
      <c r="F62" s="303"/>
      <c r="G62" s="303"/>
      <c r="H62" s="303"/>
      <c r="I62" s="303"/>
      <c r="J62" s="303"/>
      <c r="K62" s="303"/>
      <c r="L62" s="303"/>
      <c r="M62" s="303"/>
      <c r="N62" s="303"/>
      <c r="O62" s="303"/>
      <c r="P62" s="303"/>
      <c r="Q62" s="303"/>
      <c r="R62" s="303"/>
      <c r="S62" s="303"/>
      <c r="T62" s="304"/>
      <c r="U62" s="303" t="s">
        <v>63</v>
      </c>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4"/>
      <c r="BF62" s="49" t="s">
        <v>92</v>
      </c>
      <c r="BG62" s="50" t="s">
        <v>64</v>
      </c>
      <c r="BH62" s="50" t="s">
        <v>63</v>
      </c>
      <c r="BI62" s="45"/>
      <c r="BM62" s="130"/>
      <c r="BN62" s="1"/>
      <c r="BO62" s="1"/>
      <c r="BP62" s="1"/>
      <c r="BQ62" s="1"/>
      <c r="BR62" s="1"/>
      <c r="BS62" s="1"/>
      <c r="BT62" s="1"/>
      <c r="BU62" s="1"/>
      <c r="BV62" s="1"/>
    </row>
    <row r="63" spans="1:74" ht="21" customHeight="1" x14ac:dyDescent="0.2">
      <c r="B63" s="259" t="s">
        <v>62</v>
      </c>
      <c r="C63" s="303"/>
      <c r="D63" s="303"/>
      <c r="E63" s="303"/>
      <c r="F63" s="303"/>
      <c r="G63" s="303"/>
      <c r="H63" s="303"/>
      <c r="I63" s="303"/>
      <c r="J63" s="303"/>
      <c r="K63" s="303"/>
      <c r="L63" s="303"/>
      <c r="M63" s="303"/>
      <c r="N63" s="303"/>
      <c r="O63" s="303"/>
      <c r="P63" s="303"/>
      <c r="Q63" s="303"/>
      <c r="R63" s="303"/>
      <c r="S63" s="303"/>
      <c r="T63" s="304"/>
      <c r="U63" s="305" t="s">
        <v>92</v>
      </c>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6"/>
      <c r="BF63" s="49" t="s">
        <v>92</v>
      </c>
      <c r="BG63" s="27" t="s">
        <v>1043</v>
      </c>
      <c r="BH63" s="27" t="s">
        <v>1044</v>
      </c>
      <c r="BI63" s="45"/>
      <c r="BM63" s="1"/>
      <c r="BN63" s="1"/>
      <c r="BO63" s="1"/>
      <c r="BP63" s="1"/>
      <c r="BQ63" s="1"/>
      <c r="BR63" s="1"/>
      <c r="BS63" s="1"/>
      <c r="BT63" s="1"/>
      <c r="BU63" s="1"/>
      <c r="BV63" s="1"/>
    </row>
    <row r="64" spans="1:74" ht="21" customHeight="1" x14ac:dyDescent="0.2">
      <c r="B64" s="259" t="str">
        <f>IF(U62="fyzická osoba","Titul, jméno a příjmení, titul za:",IF(U62="podnikající fyzická osoba","Titul, jméno a příjmení, titul za:",IF(U62="právnická osoba","Název, popř. obchodní firma:"," ")))</f>
        <v>Název, popř. obchodní firma:</v>
      </c>
      <c r="C64" s="303"/>
      <c r="D64" s="303"/>
      <c r="E64" s="303"/>
      <c r="F64" s="303"/>
      <c r="G64" s="303"/>
      <c r="H64" s="303"/>
      <c r="I64" s="303"/>
      <c r="J64" s="303"/>
      <c r="K64" s="303"/>
      <c r="L64" s="303"/>
      <c r="M64" s="303"/>
      <c r="N64" s="303"/>
      <c r="O64" s="303"/>
      <c r="P64" s="303"/>
      <c r="Q64" s="303"/>
      <c r="R64" s="303"/>
      <c r="S64" s="303"/>
      <c r="T64" s="304"/>
      <c r="U64" s="630"/>
      <c r="V64" s="550"/>
      <c r="W64" s="550"/>
      <c r="X64" s="550"/>
      <c r="Y64" s="550"/>
      <c r="Z64" s="550"/>
      <c r="AA64" s="550"/>
      <c r="AB64" s="550"/>
      <c r="AC64" s="550"/>
      <c r="AD64" s="550"/>
      <c r="AE64" s="550"/>
      <c r="AF64" s="550"/>
      <c r="AG64" s="550"/>
      <c r="AH64" s="550"/>
      <c r="AI64" s="550"/>
      <c r="AJ64" s="550"/>
      <c r="AK64" s="550"/>
      <c r="AL64" s="550"/>
      <c r="AM64" s="550"/>
      <c r="AN64" s="550"/>
      <c r="AO64" s="550"/>
      <c r="AP64" s="550"/>
      <c r="AQ64" s="550"/>
      <c r="AR64" s="550"/>
      <c r="AS64" s="550"/>
      <c r="AT64" s="550"/>
      <c r="AU64" s="550"/>
      <c r="AV64" s="550"/>
      <c r="AW64" s="550"/>
      <c r="AX64" s="550"/>
      <c r="AY64" s="550"/>
      <c r="AZ64" s="550"/>
      <c r="BA64" s="550"/>
      <c r="BB64" s="550"/>
      <c r="BC64" s="550"/>
      <c r="BD64" s="551"/>
      <c r="BI64" s="45"/>
      <c r="BM64" s="1"/>
      <c r="BN64" s="1"/>
      <c r="BO64" s="1"/>
      <c r="BP64" s="1"/>
      <c r="BQ64" s="1"/>
      <c r="BR64" s="1"/>
      <c r="BS64" s="1"/>
      <c r="BT64" s="1"/>
      <c r="BU64" s="1"/>
      <c r="BV64" s="1"/>
    </row>
    <row r="65" spans="2:74" ht="21" hidden="1" customHeight="1" x14ac:dyDescent="0.2">
      <c r="B65" s="259" t="str">
        <f>IF(U62="fyzická osoba","Datum narození:",IF(U62="podnikající fyzická osoba","Datum narození:",IF(U62="právnická osoba"," -  "," ")))</f>
        <v xml:space="preserve"> -  </v>
      </c>
      <c r="C65" s="303"/>
      <c r="D65" s="303"/>
      <c r="E65" s="303"/>
      <c r="F65" s="303"/>
      <c r="G65" s="303"/>
      <c r="H65" s="303"/>
      <c r="I65" s="303"/>
      <c r="J65" s="303"/>
      <c r="K65" s="303"/>
      <c r="L65" s="303"/>
      <c r="M65" s="303"/>
      <c r="N65" s="303"/>
      <c r="O65" s="303"/>
      <c r="P65" s="303"/>
      <c r="Q65" s="303"/>
      <c r="R65" s="303"/>
      <c r="S65" s="303"/>
      <c r="T65" s="30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554"/>
      <c r="AY65" s="554"/>
      <c r="AZ65" s="554"/>
      <c r="BA65" s="554"/>
      <c r="BB65" s="554"/>
      <c r="BC65" s="554"/>
      <c r="BD65" s="555"/>
      <c r="BI65" s="45"/>
      <c r="BM65" s="1"/>
      <c r="BN65" s="1"/>
      <c r="BO65" s="1"/>
      <c r="BP65" s="1"/>
      <c r="BQ65" s="1"/>
      <c r="BR65" s="1"/>
      <c r="BS65" s="1"/>
      <c r="BT65" s="1"/>
      <c r="BU65" s="1"/>
      <c r="BV65" s="1"/>
    </row>
    <row r="66" spans="2:74" ht="30" customHeight="1" x14ac:dyDescent="0.2">
      <c r="B66" s="259" t="str">
        <f>IF(U62="fyzická osoba","Adresa trvalého bydliště:                               (ulice, č.p., PSČ, obec)",IF(U62="podnikající fyzická osoba","Adresa trvalého bydliště:                                 (ulice, č.p., PSČ, obec)",IF(U62="právnická osoba","Sídlo:                                                 (ulice, č.p., PSČ, obec)"," ")))</f>
        <v>Sídlo:                                                 (ulice, č.p., PSČ, obec)</v>
      </c>
      <c r="C66" s="303"/>
      <c r="D66" s="303"/>
      <c r="E66" s="303"/>
      <c r="F66" s="303"/>
      <c r="G66" s="303"/>
      <c r="H66" s="303"/>
      <c r="I66" s="303"/>
      <c r="J66" s="303"/>
      <c r="K66" s="303"/>
      <c r="L66" s="303"/>
      <c r="M66" s="303"/>
      <c r="N66" s="303"/>
      <c r="O66" s="303"/>
      <c r="P66" s="303"/>
      <c r="Q66" s="303"/>
      <c r="R66" s="303"/>
      <c r="S66" s="303"/>
      <c r="T66" s="304"/>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5"/>
      <c r="AZ66" s="575"/>
      <c r="BA66" s="575"/>
      <c r="BB66" s="575"/>
      <c r="BC66" s="575"/>
      <c r="BD66" s="576"/>
      <c r="BI66" s="45"/>
      <c r="BM66" s="1"/>
      <c r="BN66" s="1"/>
      <c r="BO66" s="1"/>
      <c r="BP66" s="1"/>
      <c r="BQ66" s="1"/>
      <c r="BR66" s="1"/>
      <c r="BS66" s="1"/>
      <c r="BT66" s="1"/>
      <c r="BU66" s="1"/>
      <c r="BV66" s="1"/>
    </row>
    <row r="67" spans="2:74" ht="21" customHeight="1" x14ac:dyDescent="0.2">
      <c r="B67" s="259" t="str">
        <f>IF(U62="fyzická osoba"," - ",IF(U62="podnikající fyzická osoba","IČO:",IF(U62="právnická osoba","IČO:"," ")))</f>
        <v>IČO:</v>
      </c>
      <c r="C67" s="303"/>
      <c r="D67" s="303"/>
      <c r="E67" s="303"/>
      <c r="F67" s="303"/>
      <c r="G67" s="303"/>
      <c r="H67" s="303"/>
      <c r="I67" s="303"/>
      <c r="J67" s="303"/>
      <c r="K67" s="303"/>
      <c r="L67" s="303"/>
      <c r="M67" s="303"/>
      <c r="N67" s="303"/>
      <c r="O67" s="303"/>
      <c r="P67" s="303"/>
      <c r="Q67" s="303"/>
      <c r="R67" s="303"/>
      <c r="S67" s="303"/>
      <c r="T67" s="304"/>
      <c r="U67" s="631"/>
      <c r="V67" s="631"/>
      <c r="W67" s="631"/>
      <c r="X67" s="631"/>
      <c r="Y67" s="631"/>
      <c r="Z67" s="631"/>
      <c r="AA67" s="631"/>
      <c r="AB67" s="631"/>
      <c r="AC67" s="631"/>
      <c r="AD67" s="631"/>
      <c r="AE67" s="631"/>
      <c r="AF67" s="631"/>
      <c r="AG67" s="631"/>
      <c r="AH67" s="631"/>
      <c r="AI67" s="631"/>
      <c r="AJ67" s="631"/>
      <c r="AK67" s="631"/>
      <c r="AL67" s="631"/>
      <c r="AM67" s="631"/>
      <c r="AN67" s="631"/>
      <c r="AO67" s="631"/>
      <c r="AP67" s="631"/>
      <c r="AQ67" s="631"/>
      <c r="AR67" s="631"/>
      <c r="AS67" s="631"/>
      <c r="AT67" s="631"/>
      <c r="AU67" s="631"/>
      <c r="AV67" s="631"/>
      <c r="AW67" s="631"/>
      <c r="AX67" s="631"/>
      <c r="AY67" s="631"/>
      <c r="AZ67" s="631"/>
      <c r="BA67" s="631"/>
      <c r="BB67" s="631"/>
      <c r="BC67" s="631"/>
      <c r="BD67" s="632"/>
      <c r="BI67" s="45"/>
      <c r="BM67" s="1"/>
      <c r="BN67" s="1"/>
      <c r="BO67" s="1"/>
      <c r="BP67" s="1"/>
      <c r="BQ67" s="1"/>
      <c r="BR67" s="1"/>
      <c r="BS67" s="1"/>
      <c r="BT67" s="1"/>
      <c r="BU67" s="1"/>
      <c r="BV67" s="1"/>
    </row>
    <row r="68" spans="2:74" ht="21" customHeight="1" x14ac:dyDescent="0.2">
      <c r="B68" s="259" t="str">
        <f>IF(U62="fyzická osoba"," - ",IF(U62="podnikající fyzická osoba","DIČ (je-li přiděleno):",IF(U62="právnická osoba","DIČ (je-li přiděleno):"," ")))</f>
        <v>DIČ (je-li přiděleno):</v>
      </c>
      <c r="C68" s="303"/>
      <c r="D68" s="303"/>
      <c r="E68" s="303"/>
      <c r="F68" s="303"/>
      <c r="G68" s="303"/>
      <c r="H68" s="303"/>
      <c r="I68" s="303"/>
      <c r="J68" s="303"/>
      <c r="K68" s="303"/>
      <c r="L68" s="303"/>
      <c r="M68" s="303"/>
      <c r="N68" s="303"/>
      <c r="O68" s="303"/>
      <c r="P68" s="303"/>
      <c r="Q68" s="303"/>
      <c r="R68" s="303"/>
      <c r="S68" s="303"/>
      <c r="T68" s="304"/>
      <c r="U68" s="633"/>
      <c r="V68" s="575"/>
      <c r="W68" s="575"/>
      <c r="X68" s="575"/>
      <c r="Y68" s="575"/>
      <c r="Z68" s="575"/>
      <c r="AA68" s="575"/>
      <c r="AB68" s="575"/>
      <c r="AC68" s="575"/>
      <c r="AD68" s="575"/>
      <c r="AE68" s="575"/>
      <c r="AF68" s="575"/>
      <c r="AG68" s="575"/>
      <c r="AH68" s="575"/>
      <c r="AI68" s="575"/>
      <c r="AJ68" s="575"/>
      <c r="AK68" s="575"/>
      <c r="AL68" s="575"/>
      <c r="AM68" s="575"/>
      <c r="AN68" s="575"/>
      <c r="AO68" s="575"/>
      <c r="AP68" s="575"/>
      <c r="AQ68" s="575"/>
      <c r="AR68" s="575"/>
      <c r="AS68" s="575"/>
      <c r="AT68" s="575"/>
      <c r="AU68" s="575"/>
      <c r="AV68" s="575"/>
      <c r="AW68" s="575"/>
      <c r="AX68" s="575"/>
      <c r="AY68" s="575"/>
      <c r="AZ68" s="575"/>
      <c r="BA68" s="575"/>
      <c r="BB68" s="575"/>
      <c r="BC68" s="575"/>
      <c r="BD68" s="576"/>
      <c r="BI68" s="45"/>
      <c r="BM68" s="1"/>
      <c r="BN68" s="1"/>
      <c r="BO68" s="1"/>
      <c r="BP68" s="1"/>
      <c r="BQ68" s="1"/>
      <c r="BR68" s="1"/>
      <c r="BS68" s="1"/>
      <c r="BT68" s="1"/>
      <c r="BU68" s="1"/>
      <c r="BV68" s="1"/>
    </row>
    <row r="69" spans="2:74" ht="20.25" customHeight="1" x14ac:dyDescent="0.2">
      <c r="B69" s="259" t="s">
        <v>59</v>
      </c>
      <c r="C69" s="303"/>
      <c r="D69" s="303"/>
      <c r="E69" s="303"/>
      <c r="F69" s="303"/>
      <c r="G69" s="303"/>
      <c r="H69" s="303"/>
      <c r="I69" s="303"/>
      <c r="J69" s="303"/>
      <c r="K69" s="303"/>
      <c r="L69" s="303"/>
      <c r="M69" s="303"/>
      <c r="N69" s="303"/>
      <c r="O69" s="303"/>
      <c r="P69" s="303"/>
      <c r="Q69" s="303"/>
      <c r="R69" s="303"/>
      <c r="S69" s="303"/>
      <c r="T69" s="304"/>
      <c r="U69" s="575"/>
      <c r="V69" s="575"/>
      <c r="W69" s="575"/>
      <c r="X69" s="575"/>
      <c r="Y69" s="575"/>
      <c r="Z69" s="575"/>
      <c r="AA69" s="575"/>
      <c r="AB69" s="575"/>
      <c r="AC69" s="575"/>
      <c r="AD69" s="575"/>
      <c r="AE69" s="575"/>
      <c r="AF69" s="575"/>
      <c r="AG69" s="575"/>
      <c r="AH69" s="575"/>
      <c r="AI69" s="575"/>
      <c r="AJ69" s="575"/>
      <c r="AK69" s="575"/>
      <c r="AL69" s="575"/>
      <c r="AM69" s="575"/>
      <c r="AN69" s="575"/>
      <c r="AO69" s="575"/>
      <c r="AP69" s="575"/>
      <c r="AQ69" s="575"/>
      <c r="AR69" s="575"/>
      <c r="AS69" s="575"/>
      <c r="AT69" s="575"/>
      <c r="AU69" s="575"/>
      <c r="AV69" s="575"/>
      <c r="AW69" s="575"/>
      <c r="AX69" s="575"/>
      <c r="AY69" s="575"/>
      <c r="AZ69" s="575"/>
      <c r="BA69" s="575"/>
      <c r="BB69" s="575"/>
      <c r="BC69" s="575"/>
      <c r="BD69" s="576"/>
      <c r="BI69" s="45"/>
      <c r="BM69" s="1"/>
      <c r="BN69" s="1"/>
      <c r="BO69" s="1"/>
      <c r="BP69" s="1"/>
      <c r="BQ69" s="1"/>
      <c r="BR69" s="1"/>
      <c r="BS69" s="1"/>
      <c r="BT69" s="1"/>
      <c r="BU69" s="1"/>
      <c r="BV69" s="1"/>
    </row>
    <row r="70" spans="2:74" ht="21" customHeight="1" x14ac:dyDescent="0.2">
      <c r="B70" s="259" t="s">
        <v>32</v>
      </c>
      <c r="C70" s="303"/>
      <c r="D70" s="303"/>
      <c r="E70" s="303"/>
      <c r="F70" s="303"/>
      <c r="G70" s="303"/>
      <c r="H70" s="303"/>
      <c r="I70" s="303"/>
      <c r="J70" s="303"/>
      <c r="K70" s="303"/>
      <c r="L70" s="303"/>
      <c r="M70" s="303"/>
      <c r="N70" s="303"/>
      <c r="O70" s="303"/>
      <c r="P70" s="303"/>
      <c r="Q70" s="303"/>
      <c r="R70" s="303"/>
      <c r="S70" s="303"/>
      <c r="T70" s="304"/>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5"/>
      <c r="AY70" s="575"/>
      <c r="AZ70" s="575"/>
      <c r="BA70" s="575"/>
      <c r="BB70" s="575"/>
      <c r="BC70" s="575"/>
      <c r="BD70" s="576"/>
      <c r="BI70" s="45"/>
      <c r="BM70" s="1"/>
      <c r="BN70" s="1"/>
      <c r="BO70" s="1"/>
      <c r="BP70" s="1"/>
      <c r="BQ70" s="1"/>
      <c r="BR70" s="1"/>
      <c r="BS70" s="1"/>
      <c r="BT70" s="1"/>
      <c r="BU70" s="1"/>
      <c r="BV70" s="1"/>
    </row>
    <row r="71" spans="2:74" ht="21" customHeight="1" x14ac:dyDescent="0.2">
      <c r="B71" s="259" t="s">
        <v>2</v>
      </c>
      <c r="C71" s="303"/>
      <c r="D71" s="303"/>
      <c r="E71" s="303"/>
      <c r="F71" s="303"/>
      <c r="G71" s="303"/>
      <c r="H71" s="303"/>
      <c r="I71" s="303"/>
      <c r="J71" s="303"/>
      <c r="K71" s="303"/>
      <c r="L71" s="303"/>
      <c r="M71" s="303"/>
      <c r="N71" s="303"/>
      <c r="O71" s="303"/>
      <c r="P71" s="303"/>
      <c r="Q71" s="303"/>
      <c r="R71" s="303"/>
      <c r="S71" s="303"/>
      <c r="T71" s="304"/>
      <c r="U71" s="59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75"/>
      <c r="AS71" s="575"/>
      <c r="AT71" s="575"/>
      <c r="AU71" s="575"/>
      <c r="AV71" s="575"/>
      <c r="AW71" s="575"/>
      <c r="AX71" s="575"/>
      <c r="AY71" s="575"/>
      <c r="AZ71" s="575"/>
      <c r="BA71" s="575"/>
      <c r="BB71" s="575"/>
      <c r="BC71" s="575"/>
      <c r="BD71" s="576"/>
      <c r="BI71" s="45"/>
      <c r="BM71" s="1"/>
      <c r="BN71" s="1"/>
      <c r="BO71" s="1"/>
      <c r="BP71" s="1"/>
      <c r="BQ71" s="1"/>
      <c r="BR71" s="1"/>
      <c r="BS71" s="1"/>
      <c r="BT71" s="1"/>
      <c r="BU71" s="1"/>
      <c r="BV71" s="1"/>
    </row>
    <row r="72" spans="2:74" ht="27.6" customHeight="1" x14ac:dyDescent="0.2">
      <c r="B72" s="259" t="s">
        <v>122</v>
      </c>
      <c r="C72" s="303"/>
      <c r="D72" s="303"/>
      <c r="E72" s="303"/>
      <c r="F72" s="303"/>
      <c r="G72" s="303"/>
      <c r="H72" s="303"/>
      <c r="I72" s="303"/>
      <c r="J72" s="303"/>
      <c r="K72" s="303"/>
      <c r="L72" s="303"/>
      <c r="M72" s="303"/>
      <c r="N72" s="303"/>
      <c r="O72" s="303"/>
      <c r="P72" s="303"/>
      <c r="Q72" s="303"/>
      <c r="R72" s="303"/>
      <c r="S72" s="303"/>
      <c r="T72" s="304"/>
      <c r="U72" s="596"/>
      <c r="V72" s="596"/>
      <c r="W72" s="596"/>
      <c r="X72" s="596"/>
      <c r="Y72" s="596"/>
      <c r="Z72" s="596"/>
      <c r="AA72" s="596"/>
      <c r="AB72" s="596"/>
      <c r="AC72" s="596"/>
      <c r="AD72" s="596"/>
      <c r="AE72" s="596"/>
      <c r="AF72" s="596"/>
      <c r="AG72" s="596"/>
      <c r="AH72" s="596"/>
      <c r="AI72" s="596"/>
      <c r="AJ72" s="596"/>
      <c r="AK72" s="596"/>
      <c r="AL72" s="596"/>
      <c r="AM72" s="596"/>
      <c r="AN72" s="596"/>
      <c r="AO72" s="596"/>
      <c r="AP72" s="596"/>
      <c r="AQ72" s="596"/>
      <c r="AR72" s="596"/>
      <c r="AS72" s="596"/>
      <c r="AT72" s="596"/>
      <c r="AU72" s="596"/>
      <c r="AV72" s="596"/>
      <c r="AW72" s="596"/>
      <c r="AX72" s="596"/>
      <c r="AY72" s="596"/>
      <c r="AZ72" s="596"/>
      <c r="BA72" s="596"/>
      <c r="BB72" s="596"/>
      <c r="BC72" s="596"/>
      <c r="BD72" s="597"/>
      <c r="BI72" s="45"/>
      <c r="BM72" s="1"/>
      <c r="BN72" s="1"/>
      <c r="BO72" s="1"/>
      <c r="BP72" s="1"/>
      <c r="BQ72" s="1"/>
      <c r="BR72" s="1"/>
      <c r="BS72" s="1"/>
      <c r="BT72" s="1"/>
      <c r="BU72" s="1"/>
      <c r="BV72" s="1"/>
    </row>
    <row r="73" spans="2:74" ht="27" customHeight="1" x14ac:dyDescent="0.2">
      <c r="B73" s="259" t="s">
        <v>123</v>
      </c>
      <c r="C73" s="303"/>
      <c r="D73" s="303"/>
      <c r="E73" s="303"/>
      <c r="F73" s="303"/>
      <c r="G73" s="303"/>
      <c r="H73" s="303"/>
      <c r="I73" s="303"/>
      <c r="J73" s="303"/>
      <c r="K73" s="303"/>
      <c r="L73" s="303"/>
      <c r="M73" s="303"/>
      <c r="N73" s="303"/>
      <c r="O73" s="303"/>
      <c r="P73" s="303"/>
      <c r="Q73" s="303"/>
      <c r="R73" s="303"/>
      <c r="S73" s="303"/>
      <c r="T73" s="304"/>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272"/>
      <c r="AZ73" s="272"/>
      <c r="BA73" s="272"/>
      <c r="BB73" s="272"/>
      <c r="BC73" s="272"/>
      <c r="BD73" s="273"/>
      <c r="BI73" s="45"/>
      <c r="BM73" s="1"/>
      <c r="BN73" s="1"/>
      <c r="BO73" s="1"/>
      <c r="BP73" s="1"/>
      <c r="BQ73" s="1"/>
      <c r="BR73" s="1"/>
      <c r="BS73" s="1"/>
      <c r="BT73" s="1"/>
      <c r="BU73" s="1"/>
      <c r="BV73" s="1"/>
    </row>
    <row r="74" spans="2:74" ht="27" customHeight="1" x14ac:dyDescent="0.2">
      <c r="B74" s="259" t="s">
        <v>124</v>
      </c>
      <c r="C74" s="303"/>
      <c r="D74" s="303"/>
      <c r="E74" s="303"/>
      <c r="F74" s="303"/>
      <c r="G74" s="303"/>
      <c r="H74" s="303"/>
      <c r="I74" s="303"/>
      <c r="J74" s="303"/>
      <c r="K74" s="303"/>
      <c r="L74" s="303"/>
      <c r="M74" s="303"/>
      <c r="N74" s="303"/>
      <c r="O74" s="303"/>
      <c r="P74" s="303"/>
      <c r="Q74" s="303"/>
      <c r="R74" s="303"/>
      <c r="S74" s="303"/>
      <c r="T74" s="304"/>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3"/>
      <c r="BI74" s="45"/>
      <c r="BM74" s="1"/>
      <c r="BN74" s="1"/>
      <c r="BO74" s="1"/>
      <c r="BP74" s="1"/>
      <c r="BQ74" s="1"/>
      <c r="BR74" s="1"/>
      <c r="BS74" s="1"/>
      <c r="BT74" s="1"/>
      <c r="BU74" s="1"/>
      <c r="BV74" s="1"/>
    </row>
    <row r="75" spans="2:74" ht="25.15" hidden="1" customHeight="1" x14ac:dyDescent="0.2">
      <c r="B75" s="559" t="s">
        <v>65</v>
      </c>
      <c r="C75" s="547"/>
      <c r="D75" s="547"/>
      <c r="E75" s="547"/>
      <c r="F75" s="547"/>
      <c r="G75" s="547"/>
      <c r="H75" s="547"/>
      <c r="I75" s="547"/>
      <c r="J75" s="547"/>
      <c r="K75" s="547"/>
      <c r="L75" s="547"/>
      <c r="M75" s="547"/>
      <c r="N75" s="547"/>
      <c r="O75" s="547"/>
      <c r="P75" s="547"/>
      <c r="Q75" s="547"/>
      <c r="R75" s="547"/>
      <c r="S75" s="547"/>
      <c r="T75" s="547"/>
      <c r="U75" s="547"/>
      <c r="V75" s="547"/>
      <c r="W75" s="547"/>
      <c r="X75" s="547"/>
      <c r="Y75" s="547"/>
      <c r="Z75" s="547"/>
      <c r="AA75" s="547"/>
      <c r="AB75" s="547"/>
      <c r="AC75" s="547"/>
      <c r="AD75" s="547"/>
      <c r="AE75" s="547"/>
      <c r="AF75" s="547"/>
      <c r="AG75" s="547"/>
      <c r="AH75" s="547"/>
      <c r="AI75" s="547"/>
      <c r="AJ75" s="547"/>
      <c r="AK75" s="547"/>
      <c r="AL75" s="547"/>
      <c r="AM75" s="547"/>
      <c r="AN75" s="547"/>
      <c r="AO75" s="547"/>
      <c r="AP75" s="547"/>
      <c r="AQ75" s="547"/>
      <c r="AR75" s="547"/>
      <c r="AS75" s="547"/>
      <c r="AT75" s="547"/>
      <c r="AU75" s="547"/>
      <c r="AV75" s="547"/>
      <c r="AW75" s="547"/>
      <c r="AX75" s="547"/>
      <c r="AY75" s="547"/>
      <c r="AZ75" s="547"/>
      <c r="BA75" s="547"/>
      <c r="BB75" s="547"/>
      <c r="BC75" s="547"/>
      <c r="BD75" s="548"/>
      <c r="BI75" s="45"/>
      <c r="BM75" s="1"/>
      <c r="BN75" s="1"/>
      <c r="BO75" s="1"/>
      <c r="BP75" s="1"/>
      <c r="BQ75" s="1"/>
      <c r="BR75" s="1"/>
      <c r="BS75" s="1"/>
      <c r="BT75" s="1"/>
      <c r="BU75" s="1"/>
      <c r="BV75" s="1"/>
    </row>
    <row r="76" spans="2:74" ht="21" hidden="1" customHeight="1" x14ac:dyDescent="0.2">
      <c r="B76" s="259" t="s">
        <v>52</v>
      </c>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5"/>
      <c r="BI76" s="45"/>
      <c r="BM76" s="1"/>
      <c r="BN76" s="1"/>
      <c r="BO76" s="1"/>
      <c r="BP76" s="1"/>
      <c r="BQ76" s="1"/>
      <c r="BR76" s="1"/>
      <c r="BS76" s="1"/>
      <c r="BT76" s="1"/>
      <c r="BU76" s="1"/>
      <c r="BV76" s="1"/>
    </row>
    <row r="77" spans="2:74" ht="21" hidden="1" customHeight="1" x14ac:dyDescent="0.2">
      <c r="B77" s="259" t="s">
        <v>56</v>
      </c>
      <c r="C77" s="303"/>
      <c r="D77" s="303"/>
      <c r="E77" s="303"/>
      <c r="F77" s="303"/>
      <c r="G77" s="303"/>
      <c r="H77" s="303"/>
      <c r="I77" s="303"/>
      <c r="J77" s="303"/>
      <c r="K77" s="303"/>
      <c r="L77" s="303"/>
      <c r="M77" s="303"/>
      <c r="N77" s="303"/>
      <c r="O77" s="303"/>
      <c r="P77" s="303"/>
      <c r="Q77" s="303"/>
      <c r="R77" s="303"/>
      <c r="S77" s="303"/>
      <c r="T77" s="304"/>
      <c r="U77" s="575"/>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75"/>
      <c r="AS77" s="575"/>
      <c r="AT77" s="575"/>
      <c r="AU77" s="575"/>
      <c r="AV77" s="575"/>
      <c r="AW77" s="575"/>
      <c r="AX77" s="575"/>
      <c r="AY77" s="575"/>
      <c r="AZ77" s="575"/>
      <c r="BA77" s="575"/>
      <c r="BB77" s="575"/>
      <c r="BC77" s="575"/>
      <c r="BD77" s="576"/>
      <c r="BI77" s="45"/>
      <c r="BM77" s="1"/>
      <c r="BN77" s="1"/>
      <c r="BO77" s="1"/>
      <c r="BP77" s="1"/>
      <c r="BQ77" s="1"/>
      <c r="BR77" s="1"/>
      <c r="BS77" s="1"/>
      <c r="BT77" s="1"/>
      <c r="BU77" s="1"/>
      <c r="BV77" s="1"/>
    </row>
    <row r="78" spans="2:74" ht="21" hidden="1" customHeight="1" x14ac:dyDescent="0.2">
      <c r="B78" s="259" t="s">
        <v>53</v>
      </c>
      <c r="C78" s="303"/>
      <c r="D78" s="303"/>
      <c r="E78" s="303"/>
      <c r="F78" s="303"/>
      <c r="G78" s="303"/>
      <c r="H78" s="303"/>
      <c r="I78" s="303"/>
      <c r="J78" s="303"/>
      <c r="K78" s="303"/>
      <c r="L78" s="303"/>
      <c r="M78" s="303"/>
      <c r="N78" s="303"/>
      <c r="O78" s="303"/>
      <c r="P78" s="303"/>
      <c r="Q78" s="303"/>
      <c r="R78" s="303"/>
      <c r="S78" s="303"/>
      <c r="T78" s="304"/>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7"/>
      <c r="AY78" s="577"/>
      <c r="AZ78" s="577"/>
      <c r="BA78" s="577"/>
      <c r="BB78" s="577"/>
      <c r="BC78" s="577"/>
      <c r="BD78" s="578"/>
      <c r="BF78" s="1" t="s">
        <v>92</v>
      </c>
      <c r="BG78" s="27" t="s">
        <v>54</v>
      </c>
      <c r="BH78" s="27" t="s">
        <v>55</v>
      </c>
      <c r="BI78" s="45"/>
      <c r="BM78" s="1"/>
      <c r="BN78" s="1"/>
      <c r="BO78" s="1"/>
      <c r="BP78" s="1"/>
      <c r="BQ78" s="1"/>
      <c r="BR78" s="1"/>
      <c r="BS78" s="1"/>
      <c r="BT78" s="1"/>
      <c r="BU78" s="1"/>
      <c r="BV78" s="1"/>
    </row>
    <row r="79" spans="2:74" ht="13.15" customHeight="1" x14ac:dyDescent="0.2">
      <c r="B79" s="71"/>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I79" s="45"/>
      <c r="BM79" s="1"/>
      <c r="BN79" s="1"/>
      <c r="BO79" s="1"/>
      <c r="BP79" s="1"/>
      <c r="BQ79" s="1"/>
      <c r="BR79" s="1"/>
      <c r="BS79" s="1"/>
      <c r="BT79" s="1"/>
      <c r="BU79" s="1"/>
      <c r="BV79" s="1"/>
    </row>
    <row r="80" spans="2:74" ht="30.75" customHeight="1" x14ac:dyDescent="0.2">
      <c r="B80" s="546" t="s">
        <v>66</v>
      </c>
      <c r="C80" s="547"/>
      <c r="D80" s="547"/>
      <c r="E80" s="547"/>
      <c r="F80" s="547"/>
      <c r="G80" s="547"/>
      <c r="H80" s="547"/>
      <c r="I80" s="547"/>
      <c r="J80" s="547"/>
      <c r="K80" s="547"/>
      <c r="L80" s="547"/>
      <c r="M80" s="547"/>
      <c r="N80" s="547"/>
      <c r="O80" s="547"/>
      <c r="P80" s="547"/>
      <c r="Q80" s="547"/>
      <c r="R80" s="547"/>
      <c r="S80" s="547"/>
      <c r="T80" s="547"/>
      <c r="U80" s="547"/>
      <c r="V80" s="547"/>
      <c r="W80" s="547"/>
      <c r="X80" s="547"/>
      <c r="Y80" s="547"/>
      <c r="Z80" s="547"/>
      <c r="AA80" s="547"/>
      <c r="AB80" s="547"/>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547"/>
      <c r="AY80" s="547"/>
      <c r="AZ80" s="547"/>
      <c r="BA80" s="547"/>
      <c r="BB80" s="547"/>
      <c r="BC80" s="547"/>
      <c r="BD80" s="548"/>
      <c r="BI80" s="45"/>
      <c r="BM80" s="1"/>
      <c r="BN80" s="1"/>
      <c r="BO80" s="1"/>
      <c r="BP80" s="1"/>
      <c r="BQ80" s="1"/>
      <c r="BR80" s="1"/>
      <c r="BS80" s="1"/>
      <c r="BT80" s="1"/>
      <c r="BU80" s="1"/>
      <c r="BV80" s="1"/>
    </row>
    <row r="81" spans="2:74" ht="34.9" customHeight="1" x14ac:dyDescent="0.2">
      <c r="B81" s="253" t="s">
        <v>6</v>
      </c>
      <c r="C81" s="310"/>
      <c r="D81" s="310"/>
      <c r="E81" s="310"/>
      <c r="F81" s="310"/>
      <c r="G81" s="311"/>
      <c r="H81" s="253" t="s">
        <v>4</v>
      </c>
      <c r="I81" s="310"/>
      <c r="J81" s="310"/>
      <c r="K81" s="310"/>
      <c r="L81" s="310"/>
      <c r="M81" s="310"/>
      <c r="N81" s="310"/>
      <c r="O81" s="310"/>
      <c r="P81" s="310"/>
      <c r="Q81" s="310"/>
      <c r="R81" s="310"/>
      <c r="S81" s="310"/>
      <c r="T81" s="310"/>
      <c r="U81" s="310"/>
      <c r="V81" s="311"/>
      <c r="W81" s="253" t="s">
        <v>5</v>
      </c>
      <c r="X81" s="310"/>
      <c r="Y81" s="310"/>
      <c r="Z81" s="310"/>
      <c r="AA81" s="310"/>
      <c r="AB81" s="310"/>
      <c r="AC81" s="310"/>
      <c r="AD81" s="310"/>
      <c r="AE81" s="310"/>
      <c r="AF81" s="310"/>
      <c r="AG81" s="310"/>
      <c r="AH81" s="310"/>
      <c r="AI81" s="310"/>
      <c r="AJ81" s="310"/>
      <c r="AK81" s="310"/>
      <c r="AL81" s="310"/>
      <c r="AM81" s="310"/>
      <c r="AN81" s="310"/>
      <c r="AO81" s="310"/>
      <c r="AP81" s="311"/>
      <c r="AQ81" s="549" t="s">
        <v>67</v>
      </c>
      <c r="AR81" s="549"/>
      <c r="AS81" s="549"/>
      <c r="AT81" s="549"/>
      <c r="AU81" s="549"/>
      <c r="AV81" s="549"/>
      <c r="AW81" s="549"/>
      <c r="AX81" s="549"/>
      <c r="AY81" s="549"/>
      <c r="AZ81" s="549"/>
      <c r="BA81" s="549"/>
      <c r="BB81" s="549"/>
      <c r="BC81" s="549"/>
      <c r="BD81" s="549"/>
      <c r="BI81" s="45"/>
      <c r="BM81" s="1"/>
      <c r="BN81" s="1"/>
      <c r="BO81" s="1"/>
      <c r="BP81" s="1"/>
      <c r="BQ81" s="1"/>
      <c r="BR81" s="1"/>
      <c r="BS81" s="1"/>
      <c r="BT81" s="1"/>
      <c r="BU81" s="1"/>
      <c r="BV81" s="1"/>
    </row>
    <row r="82" spans="2:74" ht="24" customHeight="1" x14ac:dyDescent="0.2">
      <c r="B82" s="367"/>
      <c r="C82" s="368"/>
      <c r="D82" s="368"/>
      <c r="E82" s="368"/>
      <c r="F82" s="368"/>
      <c r="G82" s="369"/>
      <c r="H82" s="367"/>
      <c r="I82" s="368"/>
      <c r="J82" s="368"/>
      <c r="K82" s="368"/>
      <c r="L82" s="368"/>
      <c r="M82" s="368"/>
      <c r="N82" s="368"/>
      <c r="O82" s="368"/>
      <c r="P82" s="368"/>
      <c r="Q82" s="368"/>
      <c r="R82" s="368"/>
      <c r="S82" s="368"/>
      <c r="T82" s="368"/>
      <c r="U82" s="368"/>
      <c r="V82" s="369"/>
      <c r="W82" s="367"/>
      <c r="X82" s="368"/>
      <c r="Y82" s="368"/>
      <c r="Z82" s="368"/>
      <c r="AA82" s="368"/>
      <c r="AB82" s="368"/>
      <c r="AC82" s="368"/>
      <c r="AD82" s="368"/>
      <c r="AE82" s="368"/>
      <c r="AF82" s="368"/>
      <c r="AG82" s="368"/>
      <c r="AH82" s="368"/>
      <c r="AI82" s="368"/>
      <c r="AJ82" s="368"/>
      <c r="AK82" s="368"/>
      <c r="AL82" s="368"/>
      <c r="AM82" s="368"/>
      <c r="AN82" s="368"/>
      <c r="AO82" s="368"/>
      <c r="AP82" s="369"/>
      <c r="AQ82" s="543"/>
      <c r="AR82" s="543"/>
      <c r="AS82" s="543"/>
      <c r="AT82" s="543"/>
      <c r="AU82" s="543"/>
      <c r="AV82" s="543"/>
      <c r="AW82" s="543"/>
      <c r="AX82" s="543"/>
      <c r="AY82" s="543"/>
      <c r="AZ82" s="543"/>
      <c r="BA82" s="543"/>
      <c r="BB82" s="543"/>
      <c r="BC82" s="543"/>
      <c r="BD82" s="543"/>
      <c r="BE82" s="73"/>
      <c r="BI82" s="45"/>
      <c r="BM82" s="1"/>
      <c r="BN82" s="1"/>
      <c r="BO82" s="1"/>
      <c r="BP82" s="1"/>
      <c r="BQ82" s="1"/>
      <c r="BR82" s="1"/>
      <c r="BS82" s="1"/>
      <c r="BT82" s="1"/>
      <c r="BU82" s="1"/>
      <c r="BV82" s="1"/>
    </row>
    <row r="83" spans="2:74" ht="24" customHeight="1" x14ac:dyDescent="0.2">
      <c r="B83" s="367"/>
      <c r="C83" s="368"/>
      <c r="D83" s="368"/>
      <c r="E83" s="368"/>
      <c r="F83" s="368"/>
      <c r="G83" s="369"/>
      <c r="H83" s="367"/>
      <c r="I83" s="368"/>
      <c r="J83" s="368"/>
      <c r="K83" s="368"/>
      <c r="L83" s="368"/>
      <c r="M83" s="368"/>
      <c r="N83" s="368"/>
      <c r="O83" s="368"/>
      <c r="P83" s="368"/>
      <c r="Q83" s="368"/>
      <c r="R83" s="368"/>
      <c r="S83" s="368"/>
      <c r="T83" s="368"/>
      <c r="U83" s="368"/>
      <c r="V83" s="369"/>
      <c r="W83" s="367"/>
      <c r="X83" s="368"/>
      <c r="Y83" s="368"/>
      <c r="Z83" s="368"/>
      <c r="AA83" s="368"/>
      <c r="AB83" s="368"/>
      <c r="AC83" s="368"/>
      <c r="AD83" s="368"/>
      <c r="AE83" s="368"/>
      <c r="AF83" s="368"/>
      <c r="AG83" s="368"/>
      <c r="AH83" s="368"/>
      <c r="AI83" s="368"/>
      <c r="AJ83" s="368"/>
      <c r="AK83" s="368"/>
      <c r="AL83" s="368"/>
      <c r="AM83" s="368"/>
      <c r="AN83" s="368"/>
      <c r="AO83" s="368"/>
      <c r="AP83" s="369"/>
      <c r="AQ83" s="543"/>
      <c r="AR83" s="543"/>
      <c r="AS83" s="543"/>
      <c r="AT83" s="543"/>
      <c r="AU83" s="543"/>
      <c r="AV83" s="543"/>
      <c r="AW83" s="543"/>
      <c r="AX83" s="543"/>
      <c r="AY83" s="543"/>
      <c r="AZ83" s="543"/>
      <c r="BA83" s="543"/>
      <c r="BB83" s="543"/>
      <c r="BC83" s="543"/>
      <c r="BD83" s="543"/>
      <c r="BE83" s="73"/>
      <c r="BI83" s="45"/>
      <c r="BM83" s="1"/>
      <c r="BN83" s="1"/>
      <c r="BO83" s="1"/>
      <c r="BP83" s="1"/>
      <c r="BQ83" s="1"/>
      <c r="BR83" s="1"/>
      <c r="BS83" s="1"/>
      <c r="BT83" s="1"/>
      <c r="BU83" s="1"/>
      <c r="BV83" s="1"/>
    </row>
    <row r="84" spans="2:74" ht="24" customHeight="1" x14ac:dyDescent="0.2">
      <c r="B84" s="367"/>
      <c r="C84" s="368"/>
      <c r="D84" s="368"/>
      <c r="E84" s="368"/>
      <c r="F84" s="368"/>
      <c r="G84" s="369"/>
      <c r="H84" s="367"/>
      <c r="I84" s="368"/>
      <c r="J84" s="368"/>
      <c r="K84" s="368"/>
      <c r="L84" s="368"/>
      <c r="M84" s="368"/>
      <c r="N84" s="368"/>
      <c r="O84" s="368"/>
      <c r="P84" s="368"/>
      <c r="Q84" s="368"/>
      <c r="R84" s="368"/>
      <c r="S84" s="368"/>
      <c r="T84" s="368"/>
      <c r="U84" s="368"/>
      <c r="V84" s="369"/>
      <c r="W84" s="367"/>
      <c r="X84" s="368"/>
      <c r="Y84" s="368"/>
      <c r="Z84" s="368"/>
      <c r="AA84" s="368"/>
      <c r="AB84" s="368"/>
      <c r="AC84" s="368"/>
      <c r="AD84" s="368"/>
      <c r="AE84" s="368"/>
      <c r="AF84" s="368"/>
      <c r="AG84" s="368"/>
      <c r="AH84" s="368"/>
      <c r="AI84" s="368"/>
      <c r="AJ84" s="368"/>
      <c r="AK84" s="368"/>
      <c r="AL84" s="368"/>
      <c r="AM84" s="368"/>
      <c r="AN84" s="368"/>
      <c r="AO84" s="368"/>
      <c r="AP84" s="369"/>
      <c r="AQ84" s="543"/>
      <c r="AR84" s="543"/>
      <c r="AS84" s="543"/>
      <c r="AT84" s="543"/>
      <c r="AU84" s="543"/>
      <c r="AV84" s="543"/>
      <c r="AW84" s="543"/>
      <c r="AX84" s="543"/>
      <c r="AY84" s="543"/>
      <c r="AZ84" s="543"/>
      <c r="BA84" s="543"/>
      <c r="BB84" s="543"/>
      <c r="BC84" s="543"/>
      <c r="BD84" s="543"/>
      <c r="BE84" s="73"/>
      <c r="BI84" s="45"/>
      <c r="BM84" s="1"/>
      <c r="BN84" s="1"/>
      <c r="BO84" s="1"/>
      <c r="BP84" s="1"/>
      <c r="BQ84" s="1"/>
      <c r="BR84" s="1"/>
      <c r="BS84" s="1"/>
      <c r="BT84" s="1"/>
      <c r="BU84" s="1"/>
      <c r="BV84" s="1"/>
    </row>
    <row r="85" spans="2:74" ht="24" hidden="1" customHeight="1" x14ac:dyDescent="0.2">
      <c r="B85" s="367"/>
      <c r="C85" s="368"/>
      <c r="D85" s="368"/>
      <c r="E85" s="368"/>
      <c r="F85" s="368"/>
      <c r="G85" s="369"/>
      <c r="H85" s="367"/>
      <c r="I85" s="368"/>
      <c r="J85" s="368"/>
      <c r="K85" s="368"/>
      <c r="L85" s="368"/>
      <c r="M85" s="368"/>
      <c r="N85" s="368"/>
      <c r="O85" s="368"/>
      <c r="P85" s="368"/>
      <c r="Q85" s="368"/>
      <c r="R85" s="368"/>
      <c r="S85" s="368"/>
      <c r="T85" s="368"/>
      <c r="U85" s="368"/>
      <c r="V85" s="369"/>
      <c r="W85" s="367"/>
      <c r="X85" s="368"/>
      <c r="Y85" s="368"/>
      <c r="Z85" s="368"/>
      <c r="AA85" s="368"/>
      <c r="AB85" s="368"/>
      <c r="AC85" s="368"/>
      <c r="AD85" s="368"/>
      <c r="AE85" s="368"/>
      <c r="AF85" s="368"/>
      <c r="AG85" s="368"/>
      <c r="AH85" s="368"/>
      <c r="AI85" s="368"/>
      <c r="AJ85" s="368"/>
      <c r="AK85" s="368"/>
      <c r="AL85" s="368"/>
      <c r="AM85" s="368"/>
      <c r="AN85" s="368"/>
      <c r="AO85" s="368"/>
      <c r="AP85" s="369"/>
      <c r="AQ85" s="543"/>
      <c r="AR85" s="543"/>
      <c r="AS85" s="543"/>
      <c r="AT85" s="543"/>
      <c r="AU85" s="543"/>
      <c r="AV85" s="543"/>
      <c r="AW85" s="543"/>
      <c r="AX85" s="543"/>
      <c r="AY85" s="543"/>
      <c r="AZ85" s="543"/>
      <c r="BA85" s="543"/>
      <c r="BB85" s="543"/>
      <c r="BC85" s="543"/>
      <c r="BD85" s="543"/>
      <c r="BI85" s="45"/>
      <c r="BM85" s="1"/>
      <c r="BN85" s="1"/>
      <c r="BO85" s="1"/>
      <c r="BP85" s="1"/>
      <c r="BQ85" s="1"/>
      <c r="BR85" s="1"/>
      <c r="BS85" s="1"/>
      <c r="BT85" s="1"/>
      <c r="BU85" s="1"/>
      <c r="BV85" s="1"/>
    </row>
    <row r="86" spans="2:74" ht="24" hidden="1" customHeight="1" x14ac:dyDescent="0.2">
      <c r="B86" s="367"/>
      <c r="C86" s="368"/>
      <c r="D86" s="368"/>
      <c r="E86" s="368"/>
      <c r="F86" s="368"/>
      <c r="G86" s="369"/>
      <c r="H86" s="367"/>
      <c r="I86" s="368"/>
      <c r="J86" s="368"/>
      <c r="K86" s="368"/>
      <c r="L86" s="368"/>
      <c r="M86" s="368"/>
      <c r="N86" s="368"/>
      <c r="O86" s="368"/>
      <c r="P86" s="368"/>
      <c r="Q86" s="368"/>
      <c r="R86" s="368"/>
      <c r="S86" s="368"/>
      <c r="T86" s="368"/>
      <c r="U86" s="368"/>
      <c r="V86" s="369"/>
      <c r="W86" s="367"/>
      <c r="X86" s="368"/>
      <c r="Y86" s="368"/>
      <c r="Z86" s="368"/>
      <c r="AA86" s="368"/>
      <c r="AB86" s="368"/>
      <c r="AC86" s="368"/>
      <c r="AD86" s="368"/>
      <c r="AE86" s="368"/>
      <c r="AF86" s="368"/>
      <c r="AG86" s="368"/>
      <c r="AH86" s="368"/>
      <c r="AI86" s="368"/>
      <c r="AJ86" s="368"/>
      <c r="AK86" s="368"/>
      <c r="AL86" s="368"/>
      <c r="AM86" s="368"/>
      <c r="AN86" s="368"/>
      <c r="AO86" s="368"/>
      <c r="AP86" s="369"/>
      <c r="AQ86" s="543"/>
      <c r="AR86" s="543"/>
      <c r="AS86" s="543"/>
      <c r="AT86" s="543"/>
      <c r="AU86" s="543"/>
      <c r="AV86" s="543"/>
      <c r="AW86" s="543"/>
      <c r="AX86" s="543"/>
      <c r="AY86" s="543"/>
      <c r="AZ86" s="543"/>
      <c r="BA86" s="543"/>
      <c r="BB86" s="543"/>
      <c r="BC86" s="543"/>
      <c r="BD86" s="543"/>
      <c r="BI86" s="45"/>
      <c r="BM86" s="1"/>
      <c r="BN86" s="1"/>
      <c r="BO86" s="1"/>
      <c r="BP86" s="1"/>
      <c r="BQ86" s="1"/>
      <c r="BR86" s="1"/>
      <c r="BS86" s="1"/>
      <c r="BT86" s="1"/>
      <c r="BU86" s="1"/>
      <c r="BV86" s="1"/>
    </row>
    <row r="87" spans="2:74" ht="24" hidden="1" customHeight="1" x14ac:dyDescent="0.2">
      <c r="B87" s="367"/>
      <c r="C87" s="368"/>
      <c r="D87" s="368"/>
      <c r="E87" s="368"/>
      <c r="F87" s="368"/>
      <c r="G87" s="369"/>
      <c r="H87" s="367"/>
      <c r="I87" s="368"/>
      <c r="J87" s="368"/>
      <c r="K87" s="368"/>
      <c r="L87" s="368"/>
      <c r="M87" s="368"/>
      <c r="N87" s="368"/>
      <c r="O87" s="368"/>
      <c r="P87" s="368"/>
      <c r="Q87" s="368"/>
      <c r="R87" s="368"/>
      <c r="S87" s="368"/>
      <c r="T87" s="368"/>
      <c r="U87" s="368"/>
      <c r="V87" s="369"/>
      <c r="W87" s="367"/>
      <c r="X87" s="368"/>
      <c r="Y87" s="368"/>
      <c r="Z87" s="368"/>
      <c r="AA87" s="368"/>
      <c r="AB87" s="368"/>
      <c r="AC87" s="368"/>
      <c r="AD87" s="368"/>
      <c r="AE87" s="368"/>
      <c r="AF87" s="368"/>
      <c r="AG87" s="368"/>
      <c r="AH87" s="368"/>
      <c r="AI87" s="368"/>
      <c r="AJ87" s="368"/>
      <c r="AK87" s="368"/>
      <c r="AL87" s="368"/>
      <c r="AM87" s="368"/>
      <c r="AN87" s="368"/>
      <c r="AO87" s="368"/>
      <c r="AP87" s="369"/>
      <c r="AQ87" s="540"/>
      <c r="AR87" s="541"/>
      <c r="AS87" s="541"/>
      <c r="AT87" s="541"/>
      <c r="AU87" s="541"/>
      <c r="AV87" s="541"/>
      <c r="AW87" s="541"/>
      <c r="AX87" s="541"/>
      <c r="AY87" s="541"/>
      <c r="AZ87" s="541"/>
      <c r="BA87" s="541"/>
      <c r="BB87" s="541"/>
      <c r="BC87" s="541"/>
      <c r="BD87" s="542"/>
      <c r="BE87" s="73"/>
      <c r="BI87" s="45"/>
      <c r="BM87" s="1"/>
      <c r="BN87" s="1"/>
      <c r="BO87" s="1"/>
      <c r="BP87" s="1"/>
      <c r="BQ87" s="1"/>
      <c r="BR87" s="1"/>
      <c r="BS87" s="1"/>
      <c r="BT87" s="1"/>
      <c r="BU87" s="1"/>
      <c r="BV87" s="1"/>
    </row>
    <row r="88" spans="2:74" ht="7.5" customHeight="1" x14ac:dyDescent="0.2">
      <c r="B88" s="591"/>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592"/>
      <c r="AI88" s="592"/>
      <c r="AJ88" s="592"/>
      <c r="AK88" s="592"/>
      <c r="AL88" s="592"/>
      <c r="AM88" s="592"/>
      <c r="AN88" s="592"/>
      <c r="AO88" s="592"/>
      <c r="AP88" s="592"/>
      <c r="AQ88" s="592"/>
      <c r="AR88" s="592"/>
      <c r="AS88" s="592"/>
      <c r="AT88" s="592"/>
      <c r="AU88" s="592"/>
      <c r="AV88" s="592"/>
      <c r="AW88" s="592"/>
      <c r="AX88" s="592"/>
      <c r="AY88" s="592"/>
      <c r="AZ88" s="592"/>
      <c r="BA88" s="592"/>
      <c r="BB88" s="592"/>
      <c r="BC88" s="592"/>
      <c r="BD88" s="593"/>
      <c r="BI88" s="45"/>
      <c r="BM88" s="1"/>
      <c r="BN88" s="1"/>
      <c r="BO88" s="1"/>
      <c r="BP88" s="1"/>
      <c r="BQ88" s="1"/>
      <c r="BR88" s="1"/>
      <c r="BS88" s="1"/>
      <c r="BT88" s="1"/>
      <c r="BU88" s="1"/>
      <c r="BV88" s="1"/>
    </row>
    <row r="89" spans="2:74" ht="21" customHeight="1" x14ac:dyDescent="0.2">
      <c r="B89" s="51" t="s">
        <v>75</v>
      </c>
      <c r="C89" s="52"/>
      <c r="D89" s="52"/>
      <c r="E89" s="52"/>
      <c r="F89" s="52"/>
      <c r="G89" s="52"/>
      <c r="H89" s="52"/>
      <c r="I89" s="52"/>
      <c r="J89" s="52"/>
      <c r="K89" s="52"/>
      <c r="L89" s="52"/>
      <c r="M89" s="52"/>
      <c r="N89" s="52"/>
      <c r="O89" s="52"/>
      <c r="P89" s="52"/>
      <c r="Q89" s="52"/>
      <c r="R89" s="52"/>
      <c r="S89" s="52"/>
      <c r="T89" s="53"/>
      <c r="U89" s="53"/>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5"/>
      <c r="BM89" s="1"/>
      <c r="BN89" s="1"/>
      <c r="BO89" s="1"/>
      <c r="BP89" s="1"/>
      <c r="BQ89" s="1"/>
      <c r="BR89" s="1"/>
      <c r="BS89" s="1"/>
      <c r="BT89" s="1"/>
      <c r="BU89" s="1"/>
      <c r="BV89" s="1"/>
    </row>
    <row r="90" spans="2:74" s="28" customFormat="1" ht="18.75" customHeight="1" x14ac:dyDescent="0.2">
      <c r="B90" s="56"/>
      <c r="C90" s="57" t="s">
        <v>79</v>
      </c>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9"/>
      <c r="BD90" s="60"/>
      <c r="BF90" s="92" t="s">
        <v>76</v>
      </c>
    </row>
    <row r="91" spans="2:74" s="28" customFormat="1" ht="19.5" customHeight="1" x14ac:dyDescent="0.2">
      <c r="B91" s="56"/>
      <c r="C91" s="61" t="s">
        <v>78</v>
      </c>
      <c r="D91" s="62"/>
      <c r="E91" s="62"/>
      <c r="F91" s="62"/>
      <c r="G91" s="62"/>
      <c r="H91" s="62"/>
      <c r="I91" s="618" t="s">
        <v>76</v>
      </c>
      <c r="J91" s="619"/>
      <c r="K91" s="619"/>
      <c r="L91" s="619"/>
      <c r="M91" s="619"/>
      <c r="N91" s="620"/>
      <c r="O91" s="62"/>
      <c r="P91" s="62"/>
      <c r="Q91" s="63"/>
      <c r="R91" s="62"/>
      <c r="S91" s="63"/>
      <c r="T91" s="63"/>
      <c r="U91" s="63"/>
      <c r="V91" s="63"/>
      <c r="W91" s="62"/>
      <c r="X91" s="62"/>
      <c r="Y91" s="62"/>
      <c r="Z91" s="62"/>
      <c r="AA91" s="62"/>
      <c r="AB91" s="62"/>
      <c r="AC91" s="62"/>
      <c r="AD91" s="62"/>
      <c r="AE91" s="62"/>
      <c r="AF91" s="62"/>
      <c r="AG91" s="62"/>
      <c r="AH91" s="62"/>
      <c r="AI91" s="64"/>
      <c r="AJ91" s="62"/>
      <c r="AK91" s="64"/>
      <c r="AL91" s="62"/>
      <c r="AM91" s="63"/>
      <c r="AN91" s="63"/>
      <c r="AO91" s="62"/>
      <c r="AP91" s="62"/>
      <c r="AQ91" s="62"/>
      <c r="AR91" s="62"/>
      <c r="AS91" s="62"/>
      <c r="AT91" s="62"/>
      <c r="AU91" s="62"/>
      <c r="AV91" s="62"/>
      <c r="AW91" s="62"/>
      <c r="AX91" s="62"/>
      <c r="AY91" s="62"/>
      <c r="AZ91" s="62"/>
      <c r="BA91" s="62"/>
      <c r="BB91" s="62"/>
      <c r="BC91" s="65"/>
      <c r="BD91" s="60"/>
      <c r="BF91" s="92" t="s">
        <v>69</v>
      </c>
    </row>
    <row r="92" spans="2:74" ht="4.5" customHeight="1" x14ac:dyDescent="0.2">
      <c r="B92" s="66"/>
      <c r="C92" s="67"/>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9"/>
      <c r="BD92" s="70"/>
      <c r="BF92" s="46" t="s">
        <v>70</v>
      </c>
      <c r="BI92" s="45"/>
      <c r="BM92" s="1"/>
      <c r="BN92" s="1"/>
      <c r="BO92" s="1"/>
      <c r="BP92" s="1"/>
      <c r="BQ92" s="1"/>
      <c r="BR92" s="1"/>
      <c r="BS92" s="1"/>
      <c r="BT92" s="1"/>
      <c r="BU92" s="1"/>
      <c r="BV92" s="1"/>
    </row>
    <row r="93" spans="2:74" ht="111" customHeight="1" x14ac:dyDescent="0.2">
      <c r="B93" s="74" t="s">
        <v>77</v>
      </c>
      <c r="C93" s="621" t="s">
        <v>77</v>
      </c>
      <c r="D93" s="622"/>
      <c r="E93" s="622"/>
      <c r="F93" s="622"/>
      <c r="G93" s="622"/>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c r="AK93" s="622"/>
      <c r="AL93" s="622"/>
      <c r="AM93" s="622"/>
      <c r="AN93" s="622"/>
      <c r="AO93" s="622"/>
      <c r="AP93" s="622"/>
      <c r="AQ93" s="622"/>
      <c r="AR93" s="622"/>
      <c r="AS93" s="622"/>
      <c r="AT93" s="622"/>
      <c r="AU93" s="622"/>
      <c r="AV93" s="622"/>
      <c r="AW93" s="622"/>
      <c r="AX93" s="622"/>
      <c r="AY93" s="622"/>
      <c r="AZ93" s="622"/>
      <c r="BA93" s="622"/>
      <c r="BB93" s="622"/>
      <c r="BC93" s="622"/>
      <c r="BD93" s="75"/>
      <c r="BI93" s="45"/>
      <c r="BM93" s="1"/>
      <c r="BN93" s="1"/>
      <c r="BO93" s="1"/>
      <c r="BP93" s="1"/>
      <c r="BQ93" s="1"/>
      <c r="BR93" s="1"/>
      <c r="BS93" s="1"/>
      <c r="BT93" s="1"/>
      <c r="BU93" s="1"/>
      <c r="BV93" s="1"/>
    </row>
    <row r="94" spans="2:74" ht="30" customHeight="1" x14ac:dyDescent="0.2">
      <c r="B94" s="564" t="s">
        <v>875</v>
      </c>
      <c r="C94" s="565"/>
      <c r="D94" s="565"/>
      <c r="E94" s="565"/>
      <c r="F94" s="565"/>
      <c r="G94" s="565"/>
      <c r="H94" s="565"/>
      <c r="I94" s="565"/>
      <c r="J94" s="565"/>
      <c r="K94" s="565"/>
      <c r="L94" s="565"/>
      <c r="M94" s="565"/>
      <c r="N94" s="565"/>
      <c r="O94" s="565"/>
      <c r="P94" s="565"/>
      <c r="Q94" s="565"/>
      <c r="R94" s="565"/>
      <c r="S94" s="565"/>
      <c r="T94" s="565"/>
      <c r="U94" s="565"/>
      <c r="V94" s="565"/>
      <c r="W94" s="565"/>
      <c r="X94" s="565"/>
      <c r="Y94" s="565"/>
      <c r="Z94" s="565"/>
      <c r="AA94" s="565"/>
      <c r="AB94" s="565"/>
      <c r="AC94" s="565"/>
      <c r="AD94" s="565"/>
      <c r="AE94" s="565"/>
      <c r="AF94" s="565"/>
      <c r="AG94" s="565"/>
      <c r="AH94" s="565"/>
      <c r="AI94" s="565"/>
      <c r="AJ94" s="565"/>
      <c r="AK94" s="565"/>
      <c r="AL94" s="565"/>
      <c r="AM94" s="565"/>
      <c r="AN94" s="565"/>
      <c r="AO94" s="565"/>
      <c r="AP94" s="565"/>
      <c r="AQ94" s="565"/>
      <c r="AR94" s="565"/>
      <c r="AS94" s="565"/>
      <c r="AT94" s="565"/>
      <c r="AU94" s="565"/>
      <c r="AV94" s="565"/>
      <c r="AW94" s="565"/>
      <c r="AX94" s="565"/>
      <c r="AY94" s="565"/>
      <c r="AZ94" s="565"/>
      <c r="BA94" s="565"/>
      <c r="BB94" s="565"/>
      <c r="BC94" s="565"/>
      <c r="BD94" s="566"/>
      <c r="BI94" s="45"/>
      <c r="BM94" s="1"/>
      <c r="BN94" s="1"/>
      <c r="BO94" s="1"/>
      <c r="BP94" s="1"/>
      <c r="BQ94" s="1"/>
      <c r="BR94" s="1"/>
      <c r="BS94" s="1"/>
      <c r="BT94" s="1"/>
      <c r="BU94" s="1"/>
      <c r="BV94" s="1"/>
    </row>
    <row r="95" spans="2:74" ht="30" customHeight="1" x14ac:dyDescent="0.2">
      <c r="B95" s="560" t="s">
        <v>876</v>
      </c>
      <c r="C95" s="561"/>
      <c r="D95" s="561"/>
      <c r="E95" s="561"/>
      <c r="F95" s="561"/>
      <c r="G95" s="561"/>
      <c r="H95" s="561"/>
      <c r="I95" s="561"/>
      <c r="J95" s="561"/>
      <c r="K95" s="561"/>
      <c r="L95" s="561"/>
      <c r="M95" s="561"/>
      <c r="N95" s="561"/>
      <c r="O95" s="561"/>
      <c r="P95" s="561"/>
      <c r="Q95" s="561"/>
      <c r="R95" s="561"/>
      <c r="S95" s="561"/>
      <c r="T95" s="561"/>
      <c r="U95" s="561"/>
      <c r="V95" s="561"/>
      <c r="W95" s="561"/>
      <c r="X95" s="561"/>
      <c r="Y95" s="561"/>
      <c r="Z95" s="561"/>
      <c r="AA95" s="561"/>
      <c r="AB95" s="561"/>
      <c r="AC95" s="561"/>
      <c r="AD95" s="561"/>
      <c r="AE95" s="561"/>
      <c r="AF95" s="561"/>
      <c r="AG95" s="561"/>
      <c r="AH95" s="561"/>
      <c r="AI95" s="561"/>
      <c r="AJ95" s="561"/>
      <c r="AK95" s="561"/>
      <c r="AL95" s="561"/>
      <c r="AM95" s="561"/>
      <c r="AN95" s="561"/>
      <c r="AO95" s="561"/>
      <c r="AP95" s="561"/>
      <c r="AQ95" s="561"/>
      <c r="AR95" s="561"/>
      <c r="AS95" s="561"/>
      <c r="AT95" s="561"/>
      <c r="AU95" s="561"/>
      <c r="AV95" s="561"/>
      <c r="AW95" s="561"/>
      <c r="AX95" s="561"/>
      <c r="AY95" s="561"/>
      <c r="AZ95" s="561"/>
      <c r="BA95" s="561"/>
      <c r="BB95" s="561"/>
      <c r="BC95" s="561"/>
      <c r="BD95" s="562"/>
      <c r="BI95" s="45"/>
      <c r="BM95" s="1"/>
      <c r="BN95" s="1"/>
      <c r="BO95" s="1"/>
      <c r="BP95" s="1"/>
      <c r="BQ95" s="1"/>
      <c r="BR95" s="1"/>
      <c r="BS95" s="1"/>
      <c r="BT95" s="1"/>
      <c r="BU95" s="1"/>
      <c r="BV95" s="1"/>
    </row>
    <row r="96" spans="2:74" ht="12.75" hidden="1" customHeight="1" x14ac:dyDescent="0.25">
      <c r="B96" s="560"/>
      <c r="C96" s="561"/>
      <c r="D96" s="561"/>
      <c r="E96" s="561"/>
      <c r="F96" s="561"/>
      <c r="G96" s="561"/>
      <c r="H96" s="561"/>
      <c r="I96" s="561"/>
      <c r="J96" s="561"/>
      <c r="K96" s="561"/>
      <c r="L96" s="561"/>
      <c r="M96" s="561"/>
      <c r="N96" s="561"/>
      <c r="O96" s="561"/>
      <c r="P96" s="561"/>
      <c r="Q96" s="561"/>
      <c r="R96" s="561"/>
      <c r="S96" s="561"/>
      <c r="T96" s="561"/>
      <c r="U96" s="561"/>
      <c r="V96" s="561"/>
      <c r="W96" s="561"/>
      <c r="X96" s="561"/>
      <c r="Y96" s="561"/>
      <c r="Z96" s="561"/>
      <c r="AA96" s="561"/>
      <c r="AB96" s="561"/>
      <c r="AC96" s="561"/>
      <c r="AD96" s="561"/>
      <c r="AE96" s="561"/>
      <c r="AF96" s="561"/>
      <c r="AG96" s="561"/>
      <c r="AH96" s="561"/>
      <c r="AI96" s="561"/>
      <c r="AJ96" s="561"/>
      <c r="AK96" s="561"/>
      <c r="AL96" s="561"/>
      <c r="AM96" s="561"/>
      <c r="AN96" s="561"/>
      <c r="AO96" s="561"/>
      <c r="AP96" s="561"/>
      <c r="AQ96" s="561"/>
      <c r="AR96" s="561"/>
      <c r="AS96" s="561"/>
      <c r="AT96" s="561"/>
      <c r="AU96" s="561"/>
      <c r="AV96" s="561"/>
      <c r="AW96" s="561"/>
      <c r="AX96" s="561"/>
      <c r="AY96" s="561"/>
      <c r="AZ96" s="561"/>
      <c r="BA96" s="561"/>
      <c r="BB96" s="561"/>
      <c r="BC96" s="561"/>
      <c r="BD96" s="562"/>
      <c r="BI96" s="45"/>
      <c r="BM96" s="130" t="s">
        <v>253</v>
      </c>
      <c r="BN96" s="1"/>
      <c r="BO96" s="1"/>
      <c r="BP96" s="1"/>
      <c r="BQ96" s="1"/>
      <c r="BR96" s="1"/>
      <c r="BS96" s="1"/>
      <c r="BT96" s="1"/>
      <c r="BU96" s="1"/>
      <c r="BV96" s="1"/>
    </row>
    <row r="97" spans="2:74" ht="12.75" hidden="1" customHeight="1" x14ac:dyDescent="0.2">
      <c r="B97" s="538"/>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39"/>
      <c r="AY97" s="539"/>
      <c r="AZ97" s="539"/>
      <c r="BA97" s="539"/>
      <c r="BB97" s="539"/>
      <c r="BC97" s="539"/>
      <c r="BD97" s="539"/>
      <c r="BI97" s="45"/>
      <c r="BM97" s="1"/>
      <c r="BN97" s="1"/>
      <c r="BO97" s="1"/>
      <c r="BP97" s="1"/>
      <c r="BQ97" s="1"/>
      <c r="BR97" s="1"/>
      <c r="BS97" s="1"/>
      <c r="BT97" s="1"/>
      <c r="BU97" s="1"/>
      <c r="BV97" s="1"/>
    </row>
    <row r="98" spans="2:74" ht="12.75" hidden="1" customHeight="1" x14ac:dyDescent="0.2">
      <c r="B98" s="538"/>
      <c r="C98" s="539"/>
      <c r="D98" s="539"/>
      <c r="E98" s="539"/>
      <c r="F98" s="539"/>
      <c r="G98" s="539"/>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539"/>
      <c r="AY98" s="539"/>
      <c r="AZ98" s="539"/>
      <c r="BA98" s="539"/>
      <c r="BB98" s="539"/>
      <c r="BC98" s="539"/>
      <c r="BD98" s="539"/>
      <c r="BI98" s="45"/>
      <c r="BM98" s="1"/>
      <c r="BN98" s="1"/>
      <c r="BO98" s="1"/>
      <c r="BP98" s="1"/>
      <c r="BQ98" s="1"/>
      <c r="BR98" s="1"/>
      <c r="BS98" s="1"/>
      <c r="BT98" s="1"/>
      <c r="BU98" s="1"/>
      <c r="BV98" s="1"/>
    </row>
    <row r="99" spans="2:74" ht="12.75" hidden="1" customHeight="1" x14ac:dyDescent="0.2">
      <c r="B99" s="538"/>
      <c r="C99" s="539"/>
      <c r="D99" s="539"/>
      <c r="E99" s="539"/>
      <c r="F99" s="539"/>
      <c r="G99" s="539"/>
      <c r="H99" s="539"/>
      <c r="I99" s="539"/>
      <c r="J99" s="539"/>
      <c r="K99" s="539"/>
      <c r="L99" s="539"/>
      <c r="M99" s="539"/>
      <c r="N99" s="539"/>
      <c r="O99" s="539"/>
      <c r="P99" s="539"/>
      <c r="Q99" s="539"/>
      <c r="R99" s="539"/>
      <c r="S99" s="539"/>
      <c r="T99" s="539"/>
      <c r="U99" s="539"/>
      <c r="V99" s="539"/>
      <c r="W99" s="539"/>
      <c r="X99" s="539"/>
      <c r="Y99" s="539"/>
      <c r="Z99" s="539"/>
      <c r="AA99" s="539"/>
      <c r="AB99" s="539"/>
      <c r="AC99" s="539"/>
      <c r="AD99" s="539"/>
      <c r="AE99" s="539"/>
      <c r="AF99" s="539"/>
      <c r="AG99" s="539"/>
      <c r="AH99" s="539"/>
      <c r="AI99" s="539"/>
      <c r="AJ99" s="539"/>
      <c r="AK99" s="539"/>
      <c r="AL99" s="539"/>
      <c r="AM99" s="539"/>
      <c r="AN99" s="539"/>
      <c r="AO99" s="539"/>
      <c r="AP99" s="539"/>
      <c r="AQ99" s="539"/>
      <c r="AR99" s="539"/>
      <c r="AS99" s="539"/>
      <c r="AT99" s="539"/>
      <c r="AU99" s="539"/>
      <c r="AV99" s="539"/>
      <c r="AW99" s="539"/>
      <c r="AX99" s="539"/>
      <c r="AY99" s="539"/>
      <c r="AZ99" s="539"/>
      <c r="BA99" s="539"/>
      <c r="BB99" s="539"/>
      <c r="BC99" s="539"/>
      <c r="BD99" s="539"/>
      <c r="BI99" s="45"/>
      <c r="BM99" s="1"/>
      <c r="BN99" s="1"/>
      <c r="BO99" s="1"/>
      <c r="BP99" s="1"/>
      <c r="BQ99" s="1"/>
      <c r="BR99" s="1"/>
      <c r="BS99" s="1"/>
      <c r="BT99" s="1"/>
      <c r="BU99" s="1"/>
      <c r="BV99" s="1"/>
    </row>
    <row r="100" spans="2:74" ht="12.75" hidden="1" customHeight="1" x14ac:dyDescent="0.2">
      <c r="B100" s="538"/>
      <c r="C100" s="539"/>
      <c r="D100" s="539"/>
      <c r="E100" s="539"/>
      <c r="F100" s="539"/>
      <c r="G100" s="539"/>
      <c r="H100" s="539"/>
      <c r="I100" s="539"/>
      <c r="J100" s="539"/>
      <c r="K100" s="539"/>
      <c r="L100" s="539"/>
      <c r="M100" s="539"/>
      <c r="N100" s="539"/>
      <c r="O100" s="539"/>
      <c r="P100" s="539"/>
      <c r="Q100" s="539"/>
      <c r="R100" s="539"/>
      <c r="S100" s="539"/>
      <c r="T100" s="539"/>
      <c r="U100" s="539"/>
      <c r="V100" s="539"/>
      <c r="W100" s="539"/>
      <c r="X100" s="539"/>
      <c r="Y100" s="539"/>
      <c r="Z100" s="539"/>
      <c r="AA100" s="539"/>
      <c r="AB100" s="539"/>
      <c r="AC100" s="539"/>
      <c r="AD100" s="539"/>
      <c r="AE100" s="539"/>
      <c r="AF100" s="539"/>
      <c r="AG100" s="539"/>
      <c r="AH100" s="539"/>
      <c r="AI100" s="539"/>
      <c r="AJ100" s="539"/>
      <c r="AK100" s="539"/>
      <c r="AL100" s="539"/>
      <c r="AM100" s="539"/>
      <c r="AN100" s="539"/>
      <c r="AO100" s="539"/>
      <c r="AP100" s="539"/>
      <c r="AQ100" s="539"/>
      <c r="AR100" s="539"/>
      <c r="AS100" s="539"/>
      <c r="AT100" s="539"/>
      <c r="AU100" s="539"/>
      <c r="AV100" s="539"/>
      <c r="AW100" s="539"/>
      <c r="AX100" s="539"/>
      <c r="AY100" s="539"/>
      <c r="AZ100" s="539"/>
      <c r="BA100" s="539"/>
      <c r="BB100" s="539"/>
      <c r="BC100" s="539"/>
      <c r="BD100" s="539"/>
      <c r="BI100" s="45"/>
      <c r="BM100" s="1"/>
      <c r="BN100" s="1"/>
      <c r="BO100" s="1"/>
      <c r="BP100" s="1"/>
      <c r="BQ100" s="1"/>
      <c r="BR100" s="1"/>
      <c r="BS100" s="1"/>
      <c r="BT100" s="1"/>
      <c r="BU100" s="1"/>
      <c r="BV100" s="1"/>
    </row>
    <row r="101" spans="2:74" ht="12.75" hidden="1" customHeight="1" x14ac:dyDescent="0.2">
      <c r="B101" s="538"/>
      <c r="C101" s="539"/>
      <c r="D101" s="539"/>
      <c r="E101" s="539"/>
      <c r="F101" s="539"/>
      <c r="G101" s="539"/>
      <c r="H101" s="539"/>
      <c r="I101" s="539"/>
      <c r="J101" s="539"/>
      <c r="K101" s="539"/>
      <c r="L101" s="539"/>
      <c r="M101" s="539"/>
      <c r="N101" s="539"/>
      <c r="O101" s="539"/>
      <c r="P101" s="539"/>
      <c r="Q101" s="539"/>
      <c r="R101" s="539"/>
      <c r="S101" s="539"/>
      <c r="T101" s="539"/>
      <c r="U101" s="539"/>
      <c r="V101" s="539"/>
      <c r="W101" s="539"/>
      <c r="X101" s="539"/>
      <c r="Y101" s="539"/>
      <c r="Z101" s="539"/>
      <c r="AA101" s="539"/>
      <c r="AB101" s="539"/>
      <c r="AC101" s="539"/>
      <c r="AD101" s="539"/>
      <c r="AE101" s="539"/>
      <c r="AF101" s="539"/>
      <c r="AG101" s="539"/>
      <c r="AH101" s="539"/>
      <c r="AI101" s="539"/>
      <c r="AJ101" s="539"/>
      <c r="AK101" s="539"/>
      <c r="AL101" s="539"/>
      <c r="AM101" s="539"/>
      <c r="AN101" s="539"/>
      <c r="AO101" s="539"/>
      <c r="AP101" s="539"/>
      <c r="AQ101" s="539"/>
      <c r="AR101" s="539"/>
      <c r="AS101" s="539"/>
      <c r="AT101" s="539"/>
      <c r="AU101" s="539"/>
      <c r="AV101" s="539"/>
      <c r="AW101" s="539"/>
      <c r="AX101" s="539"/>
      <c r="AY101" s="539"/>
      <c r="AZ101" s="539"/>
      <c r="BA101" s="539"/>
      <c r="BB101" s="539"/>
      <c r="BC101" s="539"/>
      <c r="BD101" s="539"/>
      <c r="BI101" s="45"/>
      <c r="BM101" s="1"/>
      <c r="BN101" s="1"/>
      <c r="BO101" s="1"/>
      <c r="BP101" s="1"/>
      <c r="BQ101" s="1"/>
      <c r="BR101" s="1"/>
      <c r="BS101" s="1"/>
      <c r="BT101" s="1"/>
      <c r="BU101" s="1"/>
      <c r="BV101" s="1"/>
    </row>
    <row r="102" spans="2:74" ht="12.75" hidden="1" customHeight="1" x14ac:dyDescent="0.2">
      <c r="B102" s="538"/>
      <c r="C102" s="539"/>
      <c r="D102" s="539"/>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c r="AA102" s="539"/>
      <c r="AB102" s="539"/>
      <c r="AC102" s="539"/>
      <c r="AD102" s="539"/>
      <c r="AE102" s="539"/>
      <c r="AF102" s="539"/>
      <c r="AG102" s="539"/>
      <c r="AH102" s="539"/>
      <c r="AI102" s="539"/>
      <c r="AJ102" s="539"/>
      <c r="AK102" s="539"/>
      <c r="AL102" s="539"/>
      <c r="AM102" s="539"/>
      <c r="AN102" s="539"/>
      <c r="AO102" s="539"/>
      <c r="AP102" s="539"/>
      <c r="AQ102" s="539"/>
      <c r="AR102" s="539"/>
      <c r="AS102" s="539"/>
      <c r="AT102" s="539"/>
      <c r="AU102" s="539"/>
      <c r="AV102" s="539"/>
      <c r="AW102" s="539"/>
      <c r="AX102" s="539"/>
      <c r="AY102" s="539"/>
      <c r="AZ102" s="539"/>
      <c r="BA102" s="539"/>
      <c r="BB102" s="539"/>
      <c r="BC102" s="539"/>
      <c r="BD102" s="539"/>
      <c r="BI102" s="45"/>
      <c r="BM102" s="1"/>
      <c r="BN102" s="1"/>
      <c r="BO102" s="1"/>
      <c r="BP102" s="1"/>
      <c r="BQ102" s="1"/>
      <c r="BR102" s="1"/>
      <c r="BS102" s="1"/>
      <c r="BT102" s="1"/>
      <c r="BU102" s="1"/>
      <c r="BV102" s="1"/>
    </row>
    <row r="103" spans="2:74" ht="12.75" hidden="1" customHeight="1" x14ac:dyDescent="0.2">
      <c r="B103" s="538"/>
      <c r="C103" s="539" t="s">
        <v>10</v>
      </c>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39"/>
      <c r="AB103" s="539"/>
      <c r="AC103" s="539"/>
      <c r="AD103" s="539"/>
      <c r="AE103" s="539"/>
      <c r="AF103" s="539"/>
      <c r="AG103" s="539"/>
      <c r="AH103" s="539"/>
      <c r="AI103" s="539"/>
      <c r="AJ103" s="539"/>
      <c r="AK103" s="539"/>
      <c r="AL103" s="539"/>
      <c r="AM103" s="539"/>
      <c r="AN103" s="539"/>
      <c r="AO103" s="539"/>
      <c r="AP103" s="539"/>
      <c r="AQ103" s="539"/>
      <c r="AR103" s="539"/>
      <c r="AS103" s="539"/>
      <c r="AT103" s="539"/>
      <c r="AU103" s="539"/>
      <c r="AV103" s="539"/>
      <c r="AW103" s="539"/>
      <c r="AX103" s="539"/>
      <c r="AY103" s="539"/>
      <c r="AZ103" s="539"/>
      <c r="BA103" s="539"/>
      <c r="BB103" s="539"/>
      <c r="BC103" s="539"/>
      <c r="BD103" s="539"/>
      <c r="BI103" s="45"/>
      <c r="BM103" s="1"/>
      <c r="BN103" s="1"/>
      <c r="BO103" s="1"/>
      <c r="BP103" s="1"/>
      <c r="BQ103" s="1"/>
      <c r="BR103" s="1"/>
      <c r="BS103" s="1"/>
      <c r="BT103" s="1"/>
      <c r="BU103" s="1"/>
      <c r="BV103" s="1"/>
    </row>
    <row r="104" spans="2:74" ht="12.75" hidden="1" customHeight="1" x14ac:dyDescent="0.2">
      <c r="B104" s="538"/>
      <c r="C104" s="539" t="s">
        <v>11</v>
      </c>
      <c r="D104" s="539"/>
      <c r="E104" s="539"/>
      <c r="F104" s="539"/>
      <c r="G104" s="539"/>
      <c r="H104" s="539"/>
      <c r="I104" s="539"/>
      <c r="J104" s="539"/>
      <c r="K104" s="539"/>
      <c r="L104" s="539" t="s">
        <v>3</v>
      </c>
      <c r="M104" s="539"/>
      <c r="N104" s="539"/>
      <c r="O104" s="539"/>
      <c r="P104" s="539"/>
      <c r="Q104" s="539"/>
      <c r="R104" s="539"/>
      <c r="S104" s="539"/>
      <c r="T104" s="539"/>
      <c r="U104" s="539"/>
      <c r="V104" s="539"/>
      <c r="W104" s="539"/>
      <c r="X104" s="539"/>
      <c r="Y104" s="539"/>
      <c r="Z104" s="539"/>
      <c r="AA104" s="539"/>
      <c r="AB104" s="539" t="s">
        <v>72</v>
      </c>
      <c r="AC104" s="539"/>
      <c r="AD104" s="539"/>
      <c r="AE104" s="539"/>
      <c r="AF104" s="539"/>
      <c r="AG104" s="539"/>
      <c r="AH104" s="539"/>
      <c r="AI104" s="539" t="s">
        <v>7</v>
      </c>
      <c r="AJ104" s="539"/>
      <c r="AK104" s="539"/>
      <c r="AL104" s="539"/>
      <c r="AM104" s="539"/>
      <c r="AN104" s="539"/>
      <c r="AO104" s="539"/>
      <c r="AP104" s="539" t="s">
        <v>8</v>
      </c>
      <c r="AQ104" s="539"/>
      <c r="AR104" s="539"/>
      <c r="AS104" s="539"/>
      <c r="AT104" s="539"/>
      <c r="AU104" s="539"/>
      <c r="AV104" s="539"/>
      <c r="AW104" s="539" t="s">
        <v>9</v>
      </c>
      <c r="AX104" s="539"/>
      <c r="AY104" s="539"/>
      <c r="AZ104" s="539"/>
      <c r="BA104" s="539"/>
      <c r="BB104" s="539"/>
      <c r="BC104" s="539"/>
      <c r="BD104" s="539"/>
      <c r="BI104" s="45"/>
      <c r="BM104" s="1"/>
      <c r="BN104" s="1"/>
      <c r="BO104" s="1"/>
      <c r="BP104" s="1"/>
      <c r="BQ104" s="1"/>
      <c r="BR104" s="1"/>
      <c r="BS104" s="1"/>
      <c r="BT104" s="1"/>
      <c r="BU104" s="1"/>
      <c r="BV104" s="1"/>
    </row>
    <row r="105" spans="2:74" ht="12.75" hidden="1" customHeight="1" x14ac:dyDescent="0.2">
      <c r="B105" s="538"/>
      <c r="C105" s="539"/>
      <c r="D105" s="539"/>
      <c r="E105" s="539"/>
      <c r="F105" s="539"/>
      <c r="G105" s="539"/>
      <c r="H105" s="539"/>
      <c r="I105" s="539"/>
      <c r="J105" s="539"/>
      <c r="K105" s="539"/>
      <c r="L105" s="539"/>
      <c r="M105" s="539"/>
      <c r="N105" s="539"/>
      <c r="O105" s="539"/>
      <c r="P105" s="539"/>
      <c r="Q105" s="539"/>
      <c r="R105" s="539"/>
      <c r="S105" s="539"/>
      <c r="T105" s="539"/>
      <c r="U105" s="539"/>
      <c r="V105" s="539"/>
      <c r="W105" s="539"/>
      <c r="X105" s="539"/>
      <c r="Y105" s="539"/>
      <c r="Z105" s="539"/>
      <c r="AA105" s="539"/>
      <c r="AB105" s="539"/>
      <c r="AC105" s="539"/>
      <c r="AD105" s="539"/>
      <c r="AE105" s="539"/>
      <c r="AF105" s="539"/>
      <c r="AG105" s="539"/>
      <c r="AH105" s="539"/>
      <c r="AI105" s="539"/>
      <c r="AJ105" s="539"/>
      <c r="AK105" s="539"/>
      <c r="AL105" s="539"/>
      <c r="AM105" s="539"/>
      <c r="AN105" s="539"/>
      <c r="AO105" s="539"/>
      <c r="AP105" s="539"/>
      <c r="AQ105" s="539"/>
      <c r="AR105" s="539"/>
      <c r="AS105" s="539"/>
      <c r="AT105" s="539"/>
      <c r="AU105" s="539"/>
      <c r="AV105" s="539"/>
      <c r="AW105" s="539"/>
      <c r="AX105" s="539"/>
      <c r="AY105" s="539"/>
      <c r="AZ105" s="539"/>
      <c r="BA105" s="539"/>
      <c r="BB105" s="539"/>
      <c r="BC105" s="539"/>
      <c r="BD105" s="539"/>
      <c r="BI105" s="45"/>
      <c r="BM105" s="1"/>
      <c r="BN105" s="1"/>
      <c r="BO105" s="1"/>
      <c r="BP105" s="1"/>
      <c r="BQ105" s="1"/>
      <c r="BR105" s="1"/>
      <c r="BS105" s="1"/>
      <c r="BT105" s="1"/>
      <c r="BU105" s="1"/>
      <c r="BV105" s="1"/>
    </row>
    <row r="106" spans="2:74" ht="12.75" hidden="1" customHeight="1" x14ac:dyDescent="0.2">
      <c r="B106" s="538"/>
      <c r="C106" s="539"/>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39"/>
      <c r="AA106" s="539"/>
      <c r="AB106" s="539"/>
      <c r="AC106" s="539"/>
      <c r="AD106" s="539"/>
      <c r="AE106" s="539"/>
      <c r="AF106" s="539"/>
      <c r="AG106" s="539"/>
      <c r="AH106" s="539"/>
      <c r="AI106" s="539"/>
      <c r="AJ106" s="539"/>
      <c r="AK106" s="539"/>
      <c r="AL106" s="539"/>
      <c r="AM106" s="539"/>
      <c r="AN106" s="539"/>
      <c r="AO106" s="539"/>
      <c r="AP106" s="539"/>
      <c r="AQ106" s="539"/>
      <c r="AR106" s="539"/>
      <c r="AS106" s="539"/>
      <c r="AT106" s="539"/>
      <c r="AU106" s="539"/>
      <c r="AV106" s="539"/>
      <c r="AW106" s="539"/>
      <c r="AX106" s="539"/>
      <c r="AY106" s="539"/>
      <c r="AZ106" s="539"/>
      <c r="BA106" s="539"/>
      <c r="BB106" s="539"/>
      <c r="BC106" s="539"/>
      <c r="BD106" s="539"/>
      <c r="BI106" s="45"/>
      <c r="BM106" s="1"/>
      <c r="BN106" s="1"/>
      <c r="BO106" s="1"/>
      <c r="BP106" s="1"/>
      <c r="BQ106" s="1"/>
      <c r="BR106" s="1"/>
      <c r="BS106" s="1"/>
      <c r="BT106" s="1"/>
      <c r="BU106" s="1"/>
      <c r="BV106" s="1"/>
    </row>
    <row r="107" spans="2:74" ht="12.75" hidden="1" customHeight="1" x14ac:dyDescent="0.2">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I107" s="45"/>
      <c r="BM107" s="1"/>
      <c r="BN107" s="1"/>
      <c r="BO107" s="1"/>
      <c r="BP107" s="1"/>
      <c r="BQ107" s="1"/>
      <c r="BR107" s="1"/>
      <c r="BS107" s="1"/>
      <c r="BT107" s="1"/>
      <c r="BU107" s="1"/>
      <c r="BV107" s="1"/>
    </row>
    <row r="108" spans="2:74" ht="12.75" hidden="1" customHeight="1" x14ac:dyDescent="0.2">
      <c r="B108" s="538"/>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39"/>
      <c r="AF108" s="539"/>
      <c r="AG108" s="539"/>
      <c r="AH108" s="539"/>
      <c r="AI108" s="539"/>
      <c r="AJ108" s="539"/>
      <c r="AK108" s="539"/>
      <c r="AL108" s="539"/>
      <c r="AM108" s="539"/>
      <c r="AN108" s="539"/>
      <c r="AO108" s="539"/>
      <c r="AP108" s="539"/>
      <c r="AQ108" s="539"/>
      <c r="AR108" s="539"/>
      <c r="AS108" s="539"/>
      <c r="AT108" s="539"/>
      <c r="AU108" s="539"/>
      <c r="AV108" s="539"/>
      <c r="AW108" s="539"/>
      <c r="AX108" s="539"/>
      <c r="AY108" s="539"/>
      <c r="AZ108" s="539"/>
      <c r="BA108" s="539"/>
      <c r="BB108" s="539"/>
      <c r="BC108" s="539"/>
      <c r="BD108" s="539"/>
      <c r="BI108" s="45"/>
      <c r="BM108" s="1"/>
      <c r="BN108" s="1"/>
      <c r="BO108" s="1"/>
      <c r="BP108" s="1"/>
      <c r="BQ108" s="1"/>
      <c r="BR108" s="1"/>
      <c r="BS108" s="1"/>
      <c r="BT108" s="1"/>
      <c r="BU108" s="1"/>
      <c r="BV108" s="1"/>
    </row>
    <row r="109" spans="2:74" ht="12.75" hidden="1" customHeight="1" x14ac:dyDescent="0.2">
      <c r="B109" s="538"/>
      <c r="C109" s="539"/>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539"/>
      <c r="AD109" s="539"/>
      <c r="AE109" s="539"/>
      <c r="AF109" s="539"/>
      <c r="AG109" s="539"/>
      <c r="AH109" s="539"/>
      <c r="AI109" s="539"/>
      <c r="AJ109" s="539"/>
      <c r="AK109" s="539"/>
      <c r="AL109" s="539"/>
      <c r="AM109" s="539"/>
      <c r="AN109" s="539"/>
      <c r="AO109" s="539"/>
      <c r="AP109" s="539"/>
      <c r="AQ109" s="539"/>
      <c r="AR109" s="539"/>
      <c r="AS109" s="539"/>
      <c r="AT109" s="539"/>
      <c r="AU109" s="539"/>
      <c r="AV109" s="539"/>
      <c r="AW109" s="539"/>
      <c r="AX109" s="539"/>
      <c r="AY109" s="539"/>
      <c r="AZ109" s="539"/>
      <c r="BA109" s="539"/>
      <c r="BB109" s="539"/>
      <c r="BC109" s="539"/>
      <c r="BD109" s="539"/>
      <c r="BI109" s="45"/>
      <c r="BM109" s="1"/>
      <c r="BN109" s="1"/>
      <c r="BO109" s="1"/>
      <c r="BP109" s="1"/>
      <c r="BQ109" s="1"/>
      <c r="BR109" s="1"/>
      <c r="BS109" s="1"/>
      <c r="BT109" s="1"/>
      <c r="BU109" s="1"/>
      <c r="BV109" s="1"/>
    </row>
    <row r="110" spans="2:74" ht="12.75" hidden="1" customHeight="1" x14ac:dyDescent="0.2">
      <c r="B110" s="538"/>
      <c r="C110" s="539"/>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539"/>
      <c r="AD110" s="539"/>
      <c r="AE110" s="539"/>
      <c r="AF110" s="539"/>
      <c r="AG110" s="539"/>
      <c r="AH110" s="539"/>
      <c r="AI110" s="539"/>
      <c r="AJ110" s="539"/>
      <c r="AK110" s="539"/>
      <c r="AL110" s="539"/>
      <c r="AM110" s="539"/>
      <c r="AN110" s="539"/>
      <c r="AO110" s="539"/>
      <c r="AP110" s="539"/>
      <c r="AQ110" s="539"/>
      <c r="AR110" s="539"/>
      <c r="AS110" s="539"/>
      <c r="AT110" s="539"/>
      <c r="AU110" s="539"/>
      <c r="AV110" s="539"/>
      <c r="AW110" s="539"/>
      <c r="AX110" s="539"/>
      <c r="AY110" s="539"/>
      <c r="AZ110" s="539"/>
      <c r="BA110" s="539"/>
      <c r="BB110" s="539"/>
      <c r="BC110" s="539"/>
      <c r="BD110" s="539"/>
      <c r="BI110" s="45"/>
      <c r="BM110" s="1"/>
      <c r="BN110" s="1"/>
      <c r="BO110" s="1"/>
      <c r="BP110" s="1"/>
      <c r="BQ110" s="1"/>
      <c r="BR110" s="1"/>
      <c r="BS110" s="1"/>
      <c r="BT110" s="1"/>
      <c r="BU110" s="1"/>
      <c r="BV110" s="1"/>
    </row>
    <row r="111" spans="2:74" ht="12.75" hidden="1" customHeight="1" x14ac:dyDescent="0.2">
      <c r="B111" s="538"/>
      <c r="C111" s="539"/>
      <c r="D111" s="539"/>
      <c r="E111" s="539"/>
      <c r="F111" s="539"/>
      <c r="G111" s="539"/>
      <c r="H111" s="539"/>
      <c r="I111" s="539"/>
      <c r="J111" s="539"/>
      <c r="K111" s="539"/>
      <c r="L111" s="539"/>
      <c r="M111" s="539"/>
      <c r="N111" s="539"/>
      <c r="O111" s="539"/>
      <c r="P111" s="539"/>
      <c r="Q111" s="539"/>
      <c r="R111" s="539"/>
      <c r="S111" s="539"/>
      <c r="T111" s="539"/>
      <c r="U111" s="539"/>
      <c r="V111" s="539"/>
      <c r="W111" s="539"/>
      <c r="X111" s="539"/>
      <c r="Y111" s="539"/>
      <c r="Z111" s="539"/>
      <c r="AA111" s="539"/>
      <c r="AB111" s="539"/>
      <c r="AC111" s="539"/>
      <c r="AD111" s="539"/>
      <c r="AE111" s="539"/>
      <c r="AF111" s="539"/>
      <c r="AG111" s="539"/>
      <c r="AH111" s="539"/>
      <c r="AI111" s="539"/>
      <c r="AJ111" s="539"/>
      <c r="AK111" s="539"/>
      <c r="AL111" s="539"/>
      <c r="AM111" s="539"/>
      <c r="AN111" s="539"/>
      <c r="AO111" s="539"/>
      <c r="AP111" s="539"/>
      <c r="AQ111" s="539"/>
      <c r="AR111" s="539"/>
      <c r="AS111" s="539"/>
      <c r="AT111" s="539"/>
      <c r="AU111" s="539"/>
      <c r="AV111" s="539"/>
      <c r="AW111" s="539"/>
      <c r="AX111" s="539"/>
      <c r="AY111" s="539"/>
      <c r="AZ111" s="539"/>
      <c r="BA111" s="539"/>
      <c r="BB111" s="539"/>
      <c r="BC111" s="539"/>
      <c r="BD111" s="539"/>
      <c r="BI111" s="45"/>
      <c r="BM111" s="1"/>
      <c r="BN111" s="1"/>
      <c r="BO111" s="1"/>
      <c r="BP111" s="1"/>
      <c r="BQ111" s="1"/>
      <c r="BR111" s="1"/>
      <c r="BS111" s="1"/>
      <c r="BT111" s="1"/>
      <c r="BU111" s="1"/>
      <c r="BV111" s="1"/>
    </row>
    <row r="112" spans="2:74" ht="14.25" customHeight="1" x14ac:dyDescent="0.2">
      <c r="B112" s="396"/>
      <c r="C112" s="397"/>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397"/>
      <c r="AY112" s="397"/>
      <c r="AZ112" s="397"/>
      <c r="BA112" s="397"/>
      <c r="BB112" s="397"/>
      <c r="BC112" s="397"/>
      <c r="BD112" s="398"/>
      <c r="BI112" s="45"/>
      <c r="BM112" s="1"/>
      <c r="BN112" s="1"/>
      <c r="BO112" s="1"/>
      <c r="BP112" s="1"/>
      <c r="BQ112" s="1"/>
      <c r="BR112" s="1"/>
      <c r="BS112" s="1"/>
      <c r="BT112" s="1"/>
      <c r="BU112" s="1"/>
      <c r="BV112" s="1"/>
    </row>
    <row r="113" spans="1:74" ht="21.6" customHeight="1" x14ac:dyDescent="0.2">
      <c r="B113" s="567" t="s">
        <v>17</v>
      </c>
      <c r="C113" s="568"/>
      <c r="D113" s="568"/>
      <c r="E113" s="568"/>
      <c r="F113" s="568"/>
      <c r="G113" s="568"/>
      <c r="H113" s="568"/>
      <c r="I113" s="568"/>
      <c r="J113" s="568"/>
      <c r="K113" s="568"/>
      <c r="L113" s="568"/>
      <c r="M113" s="568"/>
      <c r="N113" s="568"/>
      <c r="O113" s="568"/>
      <c r="P113" s="568"/>
      <c r="Q113" s="568"/>
      <c r="R113" s="568"/>
      <c r="S113" s="568"/>
      <c r="T113" s="568"/>
      <c r="U113" s="568"/>
      <c r="V113" s="568"/>
      <c r="W113" s="568"/>
      <c r="X113" s="568"/>
      <c r="Y113" s="568"/>
      <c r="Z113" s="568"/>
      <c r="AA113" s="568"/>
      <c r="AB113" s="568"/>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68"/>
      <c r="AY113" s="568"/>
      <c r="AZ113" s="568"/>
      <c r="BA113" s="568"/>
      <c r="BB113" s="568"/>
      <c r="BC113" s="568"/>
      <c r="BD113" s="569"/>
      <c r="BI113" s="45"/>
      <c r="BM113" s="1"/>
      <c r="BN113" s="1"/>
      <c r="BO113" s="1"/>
      <c r="BP113" s="1"/>
      <c r="BQ113" s="1"/>
      <c r="BR113" s="1"/>
      <c r="BS113" s="1"/>
      <c r="BT113" s="1"/>
      <c r="BU113" s="1"/>
      <c r="BV113" s="1"/>
    </row>
    <row r="114" spans="1:74" ht="24" customHeight="1" x14ac:dyDescent="0.2">
      <c r="B114" s="76"/>
      <c r="C114" s="269" t="s">
        <v>18</v>
      </c>
      <c r="D114" s="544"/>
      <c r="E114" s="544"/>
      <c r="F114" s="544"/>
      <c r="G114" s="544"/>
      <c r="H114" s="544"/>
      <c r="I114" s="544"/>
      <c r="J114" s="544"/>
      <c r="K114" s="544"/>
      <c r="L114" s="544"/>
      <c r="M114" s="544"/>
      <c r="N114" s="544"/>
      <c r="O114" s="544"/>
      <c r="P114" s="544"/>
      <c r="Q114" s="544"/>
      <c r="R114" s="544"/>
      <c r="S114" s="544"/>
      <c r="T114" s="544"/>
      <c r="U114" s="544"/>
      <c r="V114" s="544"/>
      <c r="W114" s="544"/>
      <c r="X114" s="544"/>
      <c r="Y114" s="544"/>
      <c r="Z114" s="544"/>
      <c r="AA114" s="544"/>
      <c r="AB114" s="544"/>
      <c r="AC114" s="544"/>
      <c r="AD114" s="544"/>
      <c r="AE114" s="544"/>
      <c r="AF114" s="544"/>
      <c r="AG114" s="544"/>
      <c r="AH114" s="544"/>
      <c r="AI114" s="544"/>
      <c r="AJ114" s="544"/>
      <c r="AK114" s="544"/>
      <c r="AL114" s="545"/>
      <c r="AM114" s="359" t="s">
        <v>92</v>
      </c>
      <c r="AN114" s="475"/>
      <c r="AO114" s="475"/>
      <c r="AP114" s="475"/>
      <c r="AQ114" s="475"/>
      <c r="AR114" s="475"/>
      <c r="AS114" s="475"/>
      <c r="AT114" s="475"/>
      <c r="AU114" s="475"/>
      <c r="AV114" s="475"/>
      <c r="AW114" s="475"/>
      <c r="AX114" s="475"/>
      <c r="AY114" s="475"/>
      <c r="AZ114" s="475"/>
      <c r="BA114" s="475"/>
      <c r="BB114" s="475"/>
      <c r="BC114" s="476"/>
      <c r="BD114" s="77"/>
      <c r="BF114" s="49" t="s">
        <v>92</v>
      </c>
      <c r="BG114" s="50" t="s">
        <v>19</v>
      </c>
      <c r="BH114" s="50" t="s">
        <v>20</v>
      </c>
      <c r="BI114" s="45"/>
      <c r="BM114" s="1"/>
      <c r="BN114" s="1"/>
      <c r="BO114" s="1"/>
      <c r="BP114" s="1"/>
      <c r="BQ114" s="1"/>
      <c r="BR114" s="1"/>
      <c r="BS114" s="1"/>
      <c r="BT114" s="1"/>
      <c r="BU114" s="1"/>
      <c r="BV114" s="1"/>
    </row>
    <row r="115" spans="1:74" ht="12.75" customHeight="1" x14ac:dyDescent="0.2">
      <c r="B115" s="477"/>
      <c r="C115" s="478"/>
      <c r="D115" s="478"/>
      <c r="E115" s="478"/>
      <c r="F115" s="478"/>
      <c r="G115" s="478"/>
      <c r="H115" s="478"/>
      <c r="I115" s="478"/>
      <c r="J115" s="478"/>
      <c r="K115" s="478"/>
      <c r="L115" s="478"/>
      <c r="M115" s="478"/>
      <c r="N115" s="478"/>
      <c r="O115" s="478"/>
      <c r="P115" s="478"/>
      <c r="Q115" s="478"/>
      <c r="R115" s="478"/>
      <c r="S115" s="478"/>
      <c r="T115" s="478"/>
      <c r="U115" s="478"/>
      <c r="V115" s="478"/>
      <c r="W115" s="478"/>
      <c r="X115" s="478"/>
      <c r="Y115" s="478"/>
      <c r="Z115" s="478"/>
      <c r="AA115" s="478"/>
      <c r="AB115" s="478"/>
      <c r="AC115" s="478"/>
      <c r="AD115" s="478"/>
      <c r="AE115" s="478"/>
      <c r="AF115" s="478"/>
      <c r="AG115" s="478"/>
      <c r="AH115" s="478"/>
      <c r="AI115" s="478"/>
      <c r="AJ115" s="478"/>
      <c r="AK115" s="478"/>
      <c r="AL115" s="478"/>
      <c r="AM115" s="478"/>
      <c r="AN115" s="478"/>
      <c r="AO115" s="478"/>
      <c r="AP115" s="478"/>
      <c r="AQ115" s="478"/>
      <c r="AR115" s="478"/>
      <c r="AS115" s="478"/>
      <c r="AT115" s="478"/>
      <c r="AU115" s="478"/>
      <c r="AV115" s="478"/>
      <c r="AW115" s="478"/>
      <c r="AX115" s="478"/>
      <c r="AY115" s="478"/>
      <c r="AZ115" s="478"/>
      <c r="BA115" s="478"/>
      <c r="BB115" s="478"/>
      <c r="BC115" s="478"/>
      <c r="BD115" s="479"/>
      <c r="BI115" s="45"/>
      <c r="BM115" s="1"/>
      <c r="BN115" s="1"/>
      <c r="BO115" s="1"/>
      <c r="BP115" s="1"/>
      <c r="BQ115" s="1"/>
      <c r="BR115" s="1"/>
      <c r="BS115" s="1"/>
      <c r="BT115" s="1"/>
      <c r="BU115" s="1"/>
      <c r="BV115" s="1"/>
    </row>
    <row r="116" spans="1:74" ht="18" customHeight="1" x14ac:dyDescent="0.2">
      <c r="B116" s="536"/>
      <c r="C116" s="376" t="s">
        <v>10</v>
      </c>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6"/>
      <c r="AN116" s="376"/>
      <c r="AO116" s="376"/>
      <c r="AP116" s="376"/>
      <c r="AQ116" s="376"/>
      <c r="AR116" s="376"/>
      <c r="AS116" s="376"/>
      <c r="AT116" s="376"/>
      <c r="AU116" s="376"/>
      <c r="AV116" s="376"/>
      <c r="AW116" s="376"/>
      <c r="AX116" s="376"/>
      <c r="AY116" s="376"/>
      <c r="AZ116" s="376"/>
      <c r="BA116" s="376"/>
      <c r="BB116" s="376"/>
      <c r="BC116" s="376"/>
      <c r="BD116" s="531"/>
      <c r="BI116" s="45"/>
      <c r="BM116" s="1"/>
      <c r="BN116" s="1"/>
      <c r="BO116" s="1"/>
      <c r="BP116" s="1"/>
      <c r="BQ116" s="1"/>
      <c r="BR116" s="1"/>
      <c r="BS116" s="1"/>
      <c r="BT116" s="1"/>
      <c r="BU116" s="1"/>
      <c r="BV116" s="1"/>
    </row>
    <row r="117" spans="1:74" ht="30" customHeight="1" x14ac:dyDescent="0.2">
      <c r="B117" s="536"/>
      <c r="C117" s="563" t="s">
        <v>11</v>
      </c>
      <c r="D117" s="378"/>
      <c r="E117" s="378"/>
      <c r="F117" s="378"/>
      <c r="G117" s="378"/>
      <c r="H117" s="378"/>
      <c r="I117" s="378"/>
      <c r="J117" s="378"/>
      <c r="K117" s="379"/>
      <c r="L117" s="269" t="s">
        <v>3</v>
      </c>
      <c r="M117" s="380"/>
      <c r="N117" s="380"/>
      <c r="O117" s="380"/>
      <c r="P117" s="380"/>
      <c r="Q117" s="380"/>
      <c r="R117" s="380"/>
      <c r="S117" s="380"/>
      <c r="T117" s="380"/>
      <c r="U117" s="380"/>
      <c r="V117" s="380"/>
      <c r="W117" s="380"/>
      <c r="X117" s="380"/>
      <c r="Y117" s="380"/>
      <c r="Z117" s="380"/>
      <c r="AA117" s="381"/>
      <c r="AB117" s="377" t="s">
        <v>93</v>
      </c>
      <c r="AC117" s="378"/>
      <c r="AD117" s="378"/>
      <c r="AE117" s="378"/>
      <c r="AF117" s="378"/>
      <c r="AG117" s="378"/>
      <c r="AH117" s="379"/>
      <c r="AI117" s="377" t="s">
        <v>7</v>
      </c>
      <c r="AJ117" s="378"/>
      <c r="AK117" s="378"/>
      <c r="AL117" s="378"/>
      <c r="AM117" s="378"/>
      <c r="AN117" s="378"/>
      <c r="AO117" s="379"/>
      <c r="AP117" s="377" t="s">
        <v>8</v>
      </c>
      <c r="AQ117" s="378"/>
      <c r="AR117" s="378"/>
      <c r="AS117" s="378"/>
      <c r="AT117" s="378"/>
      <c r="AU117" s="378"/>
      <c r="AV117" s="379"/>
      <c r="AW117" s="377" t="s">
        <v>9</v>
      </c>
      <c r="AX117" s="378"/>
      <c r="AY117" s="378"/>
      <c r="AZ117" s="378"/>
      <c r="BA117" s="378"/>
      <c r="BB117" s="378"/>
      <c r="BC117" s="379"/>
      <c r="BD117" s="531"/>
      <c r="BI117" s="45"/>
      <c r="BM117" s="1"/>
      <c r="BN117" s="1"/>
      <c r="BO117" s="1"/>
      <c r="BP117" s="1"/>
      <c r="BQ117" s="1"/>
      <c r="BR117" s="1"/>
      <c r="BS117" s="1"/>
      <c r="BT117" s="1"/>
      <c r="BU117" s="1"/>
      <c r="BV117" s="1"/>
    </row>
    <row r="118" spans="1:74" ht="23.25" customHeight="1" x14ac:dyDescent="0.2">
      <c r="B118" s="536"/>
      <c r="C118" s="366"/>
      <c r="D118" s="366"/>
      <c r="E118" s="366"/>
      <c r="F118" s="366"/>
      <c r="G118" s="366"/>
      <c r="H118" s="366"/>
      <c r="I118" s="366"/>
      <c r="J118" s="366"/>
      <c r="K118" s="366"/>
      <c r="L118" s="533"/>
      <c r="M118" s="534"/>
      <c r="N118" s="534"/>
      <c r="O118" s="534"/>
      <c r="P118" s="534"/>
      <c r="Q118" s="534"/>
      <c r="R118" s="534"/>
      <c r="S118" s="534"/>
      <c r="T118" s="534"/>
      <c r="U118" s="534"/>
      <c r="V118" s="534"/>
      <c r="W118" s="534"/>
      <c r="X118" s="534"/>
      <c r="Y118" s="534"/>
      <c r="Z118" s="534"/>
      <c r="AA118" s="535"/>
      <c r="AB118" s="480"/>
      <c r="AC118" s="480"/>
      <c r="AD118" s="480"/>
      <c r="AE118" s="480"/>
      <c r="AF118" s="480"/>
      <c r="AG118" s="480"/>
      <c r="AH118" s="480"/>
      <c r="AI118" s="366"/>
      <c r="AJ118" s="366"/>
      <c r="AK118" s="366"/>
      <c r="AL118" s="366"/>
      <c r="AM118" s="366"/>
      <c r="AN118" s="366"/>
      <c r="AO118" s="366"/>
      <c r="AP118" s="366"/>
      <c r="AQ118" s="366"/>
      <c r="AR118" s="366"/>
      <c r="AS118" s="366"/>
      <c r="AT118" s="366"/>
      <c r="AU118" s="366"/>
      <c r="AV118" s="366"/>
      <c r="AW118" s="366"/>
      <c r="AX118" s="366"/>
      <c r="AY118" s="366"/>
      <c r="AZ118" s="366"/>
      <c r="BA118" s="366"/>
      <c r="BB118" s="366"/>
      <c r="BC118" s="366"/>
      <c r="BD118" s="531"/>
      <c r="BI118" s="45"/>
      <c r="BM118" s="1"/>
      <c r="BN118" s="1"/>
      <c r="BO118" s="1"/>
      <c r="BP118" s="1"/>
      <c r="BQ118" s="1"/>
      <c r="BR118" s="1"/>
      <c r="BS118" s="1"/>
      <c r="BT118" s="1"/>
      <c r="BU118" s="1"/>
      <c r="BV118" s="1"/>
    </row>
    <row r="119" spans="1:74" ht="23.25" customHeight="1" x14ac:dyDescent="0.2">
      <c r="B119" s="536"/>
      <c r="C119" s="366"/>
      <c r="D119" s="366"/>
      <c r="E119" s="366"/>
      <c r="F119" s="366"/>
      <c r="G119" s="366"/>
      <c r="H119" s="366"/>
      <c r="I119" s="366"/>
      <c r="J119" s="366"/>
      <c r="K119" s="366"/>
      <c r="L119" s="533"/>
      <c r="M119" s="534"/>
      <c r="N119" s="534"/>
      <c r="O119" s="534"/>
      <c r="P119" s="534"/>
      <c r="Q119" s="534"/>
      <c r="R119" s="534"/>
      <c r="S119" s="534"/>
      <c r="T119" s="534"/>
      <c r="U119" s="534"/>
      <c r="V119" s="534"/>
      <c r="W119" s="534"/>
      <c r="X119" s="534"/>
      <c r="Y119" s="534"/>
      <c r="Z119" s="534"/>
      <c r="AA119" s="535"/>
      <c r="AB119" s="480"/>
      <c r="AC119" s="480"/>
      <c r="AD119" s="480"/>
      <c r="AE119" s="480"/>
      <c r="AF119" s="480"/>
      <c r="AG119" s="480"/>
      <c r="AH119" s="480"/>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531"/>
      <c r="BI119" s="45"/>
      <c r="BM119" s="1"/>
      <c r="BN119" s="1"/>
      <c r="BO119" s="1"/>
      <c r="BP119" s="1"/>
      <c r="BQ119" s="1"/>
      <c r="BR119" s="1"/>
      <c r="BS119" s="1"/>
      <c r="BT119" s="1"/>
      <c r="BU119" s="1"/>
      <c r="BV119" s="1"/>
    </row>
    <row r="120" spans="1:74" ht="23.25" customHeight="1" x14ac:dyDescent="0.2">
      <c r="B120" s="536"/>
      <c r="C120" s="366"/>
      <c r="D120" s="366"/>
      <c r="E120" s="366"/>
      <c r="F120" s="366"/>
      <c r="G120" s="366"/>
      <c r="H120" s="366"/>
      <c r="I120" s="366"/>
      <c r="J120" s="366"/>
      <c r="K120" s="366"/>
      <c r="L120" s="533"/>
      <c r="M120" s="534"/>
      <c r="N120" s="534"/>
      <c r="O120" s="534"/>
      <c r="P120" s="534"/>
      <c r="Q120" s="534"/>
      <c r="R120" s="534"/>
      <c r="S120" s="534"/>
      <c r="T120" s="534"/>
      <c r="U120" s="534"/>
      <c r="V120" s="534"/>
      <c r="W120" s="534"/>
      <c r="X120" s="534"/>
      <c r="Y120" s="534"/>
      <c r="Z120" s="534"/>
      <c r="AA120" s="535"/>
      <c r="AB120" s="480"/>
      <c r="AC120" s="480"/>
      <c r="AD120" s="480"/>
      <c r="AE120" s="480"/>
      <c r="AF120" s="480"/>
      <c r="AG120" s="480"/>
      <c r="AH120" s="480"/>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531"/>
      <c r="BI120" s="45"/>
      <c r="BM120" s="1"/>
      <c r="BN120" s="1"/>
      <c r="BO120" s="1"/>
      <c r="BP120" s="1"/>
      <c r="BQ120" s="1"/>
      <c r="BR120" s="1"/>
      <c r="BS120" s="1"/>
      <c r="BT120" s="1"/>
      <c r="BU120" s="1"/>
      <c r="BV120" s="1"/>
    </row>
    <row r="121" spans="1:74" ht="23.25" hidden="1" customHeight="1" x14ac:dyDescent="0.2">
      <c r="B121" s="536"/>
      <c r="C121" s="366"/>
      <c r="D121" s="366"/>
      <c r="E121" s="366"/>
      <c r="F121" s="366"/>
      <c r="G121" s="366"/>
      <c r="H121" s="366"/>
      <c r="I121" s="366"/>
      <c r="J121" s="366"/>
      <c r="K121" s="366"/>
      <c r="L121" s="533"/>
      <c r="M121" s="534"/>
      <c r="N121" s="534"/>
      <c r="O121" s="534"/>
      <c r="P121" s="534"/>
      <c r="Q121" s="534"/>
      <c r="R121" s="534"/>
      <c r="S121" s="534"/>
      <c r="T121" s="534"/>
      <c r="U121" s="534"/>
      <c r="V121" s="534"/>
      <c r="W121" s="534"/>
      <c r="X121" s="534"/>
      <c r="Y121" s="534"/>
      <c r="Z121" s="534"/>
      <c r="AA121" s="535"/>
      <c r="AB121" s="480"/>
      <c r="AC121" s="480"/>
      <c r="AD121" s="480"/>
      <c r="AE121" s="480"/>
      <c r="AF121" s="480"/>
      <c r="AG121" s="480"/>
      <c r="AH121" s="480"/>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531"/>
      <c r="BI121" s="45"/>
      <c r="BM121" s="1"/>
      <c r="BN121" s="1"/>
      <c r="BO121" s="1"/>
      <c r="BP121" s="1"/>
      <c r="BQ121" s="1"/>
      <c r="BR121" s="1"/>
      <c r="BS121" s="1"/>
      <c r="BT121" s="1"/>
      <c r="BU121" s="1"/>
      <c r="BV121" s="1"/>
    </row>
    <row r="122" spans="1:74" ht="23.25" hidden="1" customHeight="1" x14ac:dyDescent="0.2">
      <c r="B122" s="536"/>
      <c r="C122" s="366"/>
      <c r="D122" s="366"/>
      <c r="E122" s="366"/>
      <c r="F122" s="366"/>
      <c r="G122" s="366"/>
      <c r="H122" s="366"/>
      <c r="I122" s="366"/>
      <c r="J122" s="366"/>
      <c r="K122" s="366"/>
      <c r="L122" s="533"/>
      <c r="M122" s="534"/>
      <c r="N122" s="534"/>
      <c r="O122" s="534"/>
      <c r="P122" s="534"/>
      <c r="Q122" s="534"/>
      <c r="R122" s="534"/>
      <c r="S122" s="534"/>
      <c r="T122" s="534"/>
      <c r="U122" s="534"/>
      <c r="V122" s="534"/>
      <c r="W122" s="534"/>
      <c r="X122" s="534"/>
      <c r="Y122" s="534"/>
      <c r="Z122" s="534"/>
      <c r="AA122" s="535"/>
      <c r="AB122" s="480"/>
      <c r="AC122" s="480"/>
      <c r="AD122" s="480"/>
      <c r="AE122" s="480"/>
      <c r="AF122" s="480"/>
      <c r="AG122" s="480"/>
      <c r="AH122" s="480"/>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531"/>
      <c r="BI122" s="45"/>
      <c r="BM122" s="1"/>
      <c r="BN122" s="1"/>
      <c r="BO122" s="1"/>
      <c r="BP122" s="1"/>
      <c r="BQ122" s="1"/>
      <c r="BR122" s="1"/>
      <c r="BS122" s="1"/>
      <c r="BT122" s="1"/>
      <c r="BU122" s="1"/>
      <c r="BV122" s="1"/>
    </row>
    <row r="123" spans="1:74" ht="23.25" hidden="1" customHeight="1" x14ac:dyDescent="0.2">
      <c r="B123" s="536"/>
      <c r="C123" s="366"/>
      <c r="D123" s="366"/>
      <c r="E123" s="366"/>
      <c r="F123" s="366"/>
      <c r="G123" s="366"/>
      <c r="H123" s="366"/>
      <c r="I123" s="366"/>
      <c r="J123" s="366"/>
      <c r="K123" s="366"/>
      <c r="L123" s="533"/>
      <c r="M123" s="534"/>
      <c r="N123" s="534"/>
      <c r="O123" s="534"/>
      <c r="P123" s="534"/>
      <c r="Q123" s="534"/>
      <c r="R123" s="534"/>
      <c r="S123" s="534"/>
      <c r="T123" s="534"/>
      <c r="U123" s="534"/>
      <c r="V123" s="534"/>
      <c r="W123" s="534"/>
      <c r="X123" s="534"/>
      <c r="Y123" s="534"/>
      <c r="Z123" s="534"/>
      <c r="AA123" s="535"/>
      <c r="AB123" s="480"/>
      <c r="AC123" s="480"/>
      <c r="AD123" s="480"/>
      <c r="AE123" s="480"/>
      <c r="AF123" s="480"/>
      <c r="AG123" s="480"/>
      <c r="AH123" s="480"/>
      <c r="AI123" s="366"/>
      <c r="AJ123" s="366"/>
      <c r="AK123" s="366"/>
      <c r="AL123" s="366"/>
      <c r="AM123" s="366"/>
      <c r="AN123" s="366"/>
      <c r="AO123" s="366"/>
      <c r="AP123" s="366"/>
      <c r="AQ123" s="366"/>
      <c r="AR123" s="366"/>
      <c r="AS123" s="366"/>
      <c r="AT123" s="366"/>
      <c r="AU123" s="366"/>
      <c r="AV123" s="366"/>
      <c r="AW123" s="366"/>
      <c r="AX123" s="366"/>
      <c r="AY123" s="366"/>
      <c r="AZ123" s="366"/>
      <c r="BA123" s="366"/>
      <c r="BB123" s="366"/>
      <c r="BC123" s="366"/>
      <c r="BD123" s="531"/>
      <c r="BI123" s="45"/>
      <c r="BM123" s="1"/>
      <c r="BN123" s="1"/>
      <c r="BO123" s="1"/>
      <c r="BP123" s="1"/>
      <c r="BQ123" s="1"/>
      <c r="BR123" s="1"/>
      <c r="BS123" s="1"/>
      <c r="BT123" s="1"/>
      <c r="BU123" s="1"/>
      <c r="BV123" s="1"/>
    </row>
    <row r="124" spans="1:74" ht="23.25" hidden="1" customHeight="1" x14ac:dyDescent="0.2">
      <c r="B124" s="536"/>
      <c r="C124" s="366"/>
      <c r="D124" s="366"/>
      <c r="E124" s="366"/>
      <c r="F124" s="366"/>
      <c r="G124" s="366"/>
      <c r="H124" s="366"/>
      <c r="I124" s="366"/>
      <c r="J124" s="366"/>
      <c r="K124" s="366"/>
      <c r="L124" s="533"/>
      <c r="M124" s="534"/>
      <c r="N124" s="534"/>
      <c r="O124" s="534"/>
      <c r="P124" s="534"/>
      <c r="Q124" s="534"/>
      <c r="R124" s="534"/>
      <c r="S124" s="534"/>
      <c r="T124" s="534"/>
      <c r="U124" s="534"/>
      <c r="V124" s="534"/>
      <c r="W124" s="534"/>
      <c r="X124" s="534"/>
      <c r="Y124" s="534"/>
      <c r="Z124" s="534"/>
      <c r="AA124" s="535"/>
      <c r="AB124" s="480"/>
      <c r="AC124" s="480"/>
      <c r="AD124" s="480"/>
      <c r="AE124" s="480"/>
      <c r="AF124" s="480"/>
      <c r="AG124" s="480"/>
      <c r="AH124" s="480"/>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531"/>
      <c r="BI124" s="45"/>
      <c r="BM124" s="1"/>
      <c r="BN124" s="1"/>
      <c r="BO124" s="1"/>
      <c r="BP124" s="1"/>
      <c r="BQ124" s="1"/>
      <c r="BR124" s="1"/>
      <c r="BS124" s="1"/>
      <c r="BT124" s="1"/>
      <c r="BU124" s="1"/>
      <c r="BV124" s="1"/>
    </row>
    <row r="125" spans="1:74" ht="8.25" customHeight="1" x14ac:dyDescent="0.2">
      <c r="B125" s="537"/>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532"/>
      <c r="BI125" s="45"/>
      <c r="BM125" s="1"/>
      <c r="BN125" s="1"/>
      <c r="BO125" s="1"/>
      <c r="BP125" s="1"/>
      <c r="BQ125" s="1"/>
      <c r="BR125" s="1"/>
      <c r="BS125" s="1"/>
      <c r="BT125" s="1"/>
      <c r="BU125" s="1"/>
      <c r="BV125" s="1"/>
    </row>
    <row r="126" spans="1:74" ht="25.5" customHeight="1" x14ac:dyDescent="0.25">
      <c r="A126" s="11"/>
      <c r="B126" s="40" t="s">
        <v>925</v>
      </c>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39"/>
      <c r="BI126" s="45"/>
      <c r="BM126" s="1"/>
      <c r="BN126" s="1"/>
      <c r="BO126" s="1"/>
      <c r="BP126" s="1"/>
      <c r="BQ126" s="1"/>
      <c r="BR126" s="1"/>
      <c r="BS126" s="1"/>
      <c r="BT126" s="1"/>
      <c r="BU126" s="1"/>
      <c r="BV126" s="1"/>
    </row>
    <row r="127" spans="1:74" ht="15.75" hidden="1" customHeight="1" x14ac:dyDescent="0.2">
      <c r="B127" s="526" t="s">
        <v>30</v>
      </c>
      <c r="C127" s="527"/>
      <c r="D127" s="527"/>
      <c r="E127" s="527"/>
      <c r="F127" s="527"/>
      <c r="G127" s="527"/>
      <c r="H127" s="527"/>
      <c r="I127" s="527"/>
      <c r="J127" s="527"/>
      <c r="K127" s="527"/>
      <c r="L127" s="527"/>
      <c r="M127" s="527"/>
      <c r="N127" s="527"/>
      <c r="O127" s="527"/>
      <c r="P127" s="527"/>
      <c r="Q127" s="527"/>
      <c r="R127" s="527"/>
      <c r="S127" s="527"/>
      <c r="T127" s="527"/>
      <c r="U127" s="527"/>
      <c r="V127" s="527"/>
      <c r="W127" s="527"/>
      <c r="X127" s="527"/>
      <c r="Y127" s="527"/>
      <c r="Z127" s="527"/>
      <c r="AA127" s="527"/>
      <c r="AB127" s="527"/>
      <c r="AC127" s="527"/>
      <c r="AD127" s="527"/>
      <c r="AE127" s="527"/>
      <c r="AF127" s="527"/>
      <c r="AG127" s="527"/>
      <c r="AH127" s="527"/>
      <c r="AI127" s="527"/>
      <c r="AJ127" s="527"/>
      <c r="AK127" s="527"/>
      <c r="AL127" s="527"/>
      <c r="AM127" s="527"/>
      <c r="AN127" s="527"/>
      <c r="AO127" s="527"/>
      <c r="AP127" s="527"/>
      <c r="AQ127" s="527"/>
      <c r="AR127" s="527"/>
      <c r="AS127" s="527"/>
      <c r="AT127" s="527"/>
      <c r="AU127" s="527"/>
      <c r="AV127" s="527"/>
      <c r="AW127" s="527"/>
      <c r="AX127" s="527"/>
      <c r="AY127" s="527"/>
      <c r="AZ127" s="527"/>
      <c r="BA127" s="527"/>
      <c r="BB127" s="527"/>
      <c r="BC127" s="527"/>
      <c r="BD127" s="527"/>
      <c r="BI127" s="45"/>
      <c r="BM127" s="1"/>
      <c r="BN127" s="1"/>
      <c r="BO127" s="1"/>
      <c r="BP127" s="1"/>
      <c r="BQ127" s="1"/>
      <c r="BR127" s="1"/>
      <c r="BS127" s="1"/>
      <c r="BT127" s="1"/>
      <c r="BU127" s="1"/>
      <c r="BV127" s="1"/>
    </row>
    <row r="128" spans="1:74" ht="25.5" customHeight="1" x14ac:dyDescent="0.2">
      <c r="B128" s="259" t="s">
        <v>45</v>
      </c>
      <c r="C128" s="303"/>
      <c r="D128" s="303"/>
      <c r="E128" s="303"/>
      <c r="F128" s="303"/>
      <c r="G128" s="303"/>
      <c r="H128" s="303"/>
      <c r="I128" s="303"/>
      <c r="J128" s="303"/>
      <c r="K128" s="303"/>
      <c r="L128" s="303"/>
      <c r="M128" s="303"/>
      <c r="N128" s="303"/>
      <c r="O128" s="303"/>
      <c r="P128" s="303"/>
      <c r="Q128" s="303"/>
      <c r="R128" s="303"/>
      <c r="S128" s="303"/>
      <c r="T128" s="304"/>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2"/>
      <c r="AY128" s="272"/>
      <c r="AZ128" s="272"/>
      <c r="BA128" s="272"/>
      <c r="BB128" s="272"/>
      <c r="BC128" s="272"/>
      <c r="BD128" s="273"/>
      <c r="BI128" s="45"/>
      <c r="BM128" s="1"/>
      <c r="BN128" s="1"/>
      <c r="BO128" s="1"/>
      <c r="BP128" s="1"/>
      <c r="BQ128" s="1"/>
      <c r="BR128" s="1"/>
      <c r="BS128" s="1"/>
      <c r="BT128" s="1"/>
      <c r="BU128" s="1"/>
      <c r="BV128" s="1"/>
    </row>
    <row r="129" spans="1:127" ht="25.5" customHeight="1" x14ac:dyDescent="0.25">
      <c r="A129" s="11"/>
      <c r="B129" s="40" t="s">
        <v>926</v>
      </c>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39"/>
      <c r="BI129" s="45"/>
    </row>
    <row r="130" spans="1:127" ht="12.75" hidden="1" customHeight="1" x14ac:dyDescent="0.2">
      <c r="B130" s="524" t="s">
        <v>28</v>
      </c>
      <c r="C130" s="525"/>
      <c r="D130" s="525"/>
      <c r="E130" s="525"/>
      <c r="F130" s="525"/>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5"/>
      <c r="AC130" s="525"/>
      <c r="AD130" s="525"/>
      <c r="AE130" s="525"/>
      <c r="AF130" s="525"/>
      <c r="AG130" s="525"/>
      <c r="AH130" s="525"/>
      <c r="AI130" s="525"/>
      <c r="AJ130" s="525"/>
      <c r="AK130" s="525"/>
      <c r="AL130" s="525"/>
      <c r="AM130" s="525"/>
      <c r="AN130" s="525"/>
      <c r="AO130" s="525"/>
      <c r="AP130" s="525"/>
      <c r="AQ130" s="525"/>
      <c r="AR130" s="525"/>
      <c r="AS130" s="525"/>
      <c r="AT130" s="525"/>
      <c r="AU130" s="525"/>
      <c r="AV130" s="525"/>
      <c r="AW130" s="525"/>
      <c r="AX130" s="525"/>
      <c r="AY130" s="525"/>
      <c r="AZ130" s="525"/>
      <c r="BA130" s="525"/>
      <c r="BB130" s="525"/>
      <c r="BC130" s="525"/>
      <c r="BD130" s="525"/>
      <c r="BI130" s="45"/>
    </row>
    <row r="131" spans="1:127" ht="23.25" customHeight="1" x14ac:dyDescent="0.2">
      <c r="B131" s="370" t="s">
        <v>48</v>
      </c>
      <c r="C131" s="303"/>
      <c r="D131" s="303"/>
      <c r="E131" s="303"/>
      <c r="F131" s="303"/>
      <c r="G131" s="303"/>
      <c r="H131" s="303"/>
      <c r="I131" s="303"/>
      <c r="J131" s="303"/>
      <c r="K131" s="303"/>
      <c r="L131" s="303"/>
      <c r="M131" s="303"/>
      <c r="N131" s="303"/>
      <c r="O131" s="303"/>
      <c r="P131" s="303"/>
      <c r="Q131" s="303"/>
      <c r="R131" s="303"/>
      <c r="S131" s="303"/>
      <c r="T131" s="304"/>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2"/>
      <c r="AY131" s="272"/>
      <c r="AZ131" s="272"/>
      <c r="BA131" s="272"/>
      <c r="BB131" s="272"/>
      <c r="BC131" s="272"/>
      <c r="BD131" s="273"/>
      <c r="BI131" s="45"/>
    </row>
    <row r="132" spans="1:127" ht="23.25" customHeight="1" x14ac:dyDescent="0.2">
      <c r="B132" s="342" t="s">
        <v>24</v>
      </c>
      <c r="C132" s="343"/>
      <c r="D132" s="343"/>
      <c r="E132" s="343"/>
      <c r="F132" s="343"/>
      <c r="G132" s="343"/>
      <c r="H132" s="343"/>
      <c r="I132" s="343"/>
      <c r="J132" s="343"/>
      <c r="K132" s="343"/>
      <c r="L132" s="343"/>
      <c r="M132" s="343"/>
      <c r="N132" s="343"/>
      <c r="O132" s="343"/>
      <c r="P132" s="343"/>
      <c r="Q132" s="343"/>
      <c r="R132" s="343"/>
      <c r="S132" s="343"/>
      <c r="T132" s="371"/>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272"/>
      <c r="AP132" s="272"/>
      <c r="AQ132" s="272"/>
      <c r="AR132" s="272"/>
      <c r="AS132" s="272"/>
      <c r="AT132" s="272"/>
      <c r="AU132" s="272"/>
      <c r="AV132" s="272"/>
      <c r="AW132" s="272"/>
      <c r="AX132" s="272"/>
      <c r="AY132" s="272"/>
      <c r="AZ132" s="272"/>
      <c r="BA132" s="272"/>
      <c r="BB132" s="272"/>
      <c r="BC132" s="272"/>
      <c r="BD132" s="273"/>
      <c r="BI132" s="45"/>
    </row>
    <row r="133" spans="1:127" ht="25.5" customHeight="1" x14ac:dyDescent="0.25">
      <c r="A133" s="11"/>
      <c r="B133" s="40" t="s">
        <v>927</v>
      </c>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39"/>
      <c r="BF133" s="1" t="s">
        <v>76</v>
      </c>
      <c r="BI133" s="45"/>
      <c r="BM133" s="1"/>
      <c r="BN133" s="1"/>
      <c r="BO133" s="1"/>
      <c r="BP133" s="1"/>
      <c r="BQ133" s="1"/>
      <c r="BR133" s="1"/>
      <c r="BS133" s="1"/>
      <c r="BT133" s="1"/>
      <c r="BU133" s="1"/>
      <c r="BV133" s="1"/>
    </row>
    <row r="134" spans="1:127" ht="15" hidden="1" customHeight="1" x14ac:dyDescent="0.2">
      <c r="B134" s="524" t="s">
        <v>29</v>
      </c>
      <c r="C134" s="530"/>
      <c r="D134" s="530"/>
      <c r="E134" s="530"/>
      <c r="F134" s="530"/>
      <c r="G134" s="530"/>
      <c r="H134" s="530"/>
      <c r="I134" s="530"/>
      <c r="J134" s="530"/>
      <c r="K134" s="530"/>
      <c r="L134" s="530"/>
      <c r="M134" s="530"/>
      <c r="N134" s="530"/>
      <c r="O134" s="530"/>
      <c r="P134" s="530"/>
      <c r="Q134" s="530"/>
      <c r="R134" s="530"/>
      <c r="S134" s="530"/>
      <c r="T134" s="530"/>
      <c r="U134" s="530"/>
      <c r="V134" s="530"/>
      <c r="W134" s="530"/>
      <c r="X134" s="530"/>
      <c r="Y134" s="530"/>
      <c r="Z134" s="530"/>
      <c r="AA134" s="530"/>
      <c r="AB134" s="530"/>
      <c r="AC134" s="530"/>
      <c r="AD134" s="530"/>
      <c r="AE134" s="530"/>
      <c r="AF134" s="530"/>
      <c r="AG134" s="530"/>
      <c r="AH134" s="530"/>
      <c r="AI134" s="530"/>
      <c r="AJ134" s="530"/>
      <c r="AK134" s="530"/>
      <c r="AL134" s="530"/>
      <c r="AM134" s="530"/>
      <c r="AN134" s="530"/>
      <c r="AO134" s="530"/>
      <c r="AP134" s="530"/>
      <c r="AQ134" s="530"/>
      <c r="AR134" s="530"/>
      <c r="AS134" s="530"/>
      <c r="AT134" s="530"/>
      <c r="AU134" s="530"/>
      <c r="AV134" s="530"/>
      <c r="AW134" s="530"/>
      <c r="AX134" s="530"/>
      <c r="AY134" s="530"/>
      <c r="AZ134" s="530"/>
      <c r="BA134" s="530"/>
      <c r="BB134" s="530"/>
      <c r="BC134" s="530"/>
      <c r="BD134" s="530"/>
      <c r="BF134" s="1" t="s">
        <v>1072</v>
      </c>
      <c r="BG134" s="218">
        <v>287229</v>
      </c>
      <c r="BH134" s="1" t="s">
        <v>1085</v>
      </c>
      <c r="BI134" s="45"/>
      <c r="BM134" s="1"/>
      <c r="BN134" s="1"/>
      <c r="BO134" s="1"/>
      <c r="BP134" s="1"/>
      <c r="BQ134" s="1"/>
      <c r="BR134" s="1"/>
      <c r="BS134" s="1"/>
      <c r="BT134" s="1"/>
      <c r="BU134" s="1"/>
      <c r="BV134" s="1"/>
    </row>
    <row r="135" spans="1:127" ht="23.25" customHeight="1" x14ac:dyDescent="0.25">
      <c r="B135" s="487" t="s">
        <v>12</v>
      </c>
      <c r="C135" s="488"/>
      <c r="D135" s="488"/>
      <c r="E135" s="488"/>
      <c r="F135" s="488"/>
      <c r="G135" s="488"/>
      <c r="H135" s="488"/>
      <c r="I135" s="488"/>
      <c r="J135" s="488"/>
      <c r="K135" s="488"/>
      <c r="L135" s="488"/>
      <c r="M135" s="488"/>
      <c r="N135" s="488"/>
      <c r="O135" s="488"/>
      <c r="P135" s="488"/>
      <c r="Q135" s="488"/>
      <c r="R135" s="488"/>
      <c r="S135" s="488"/>
      <c r="T135" s="489"/>
      <c r="U135" s="272" t="s">
        <v>76</v>
      </c>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c r="AV135" s="272"/>
      <c r="AW135" s="272"/>
      <c r="AX135" s="272"/>
      <c r="AY135" s="272"/>
      <c r="AZ135" s="272"/>
      <c r="BA135" s="272"/>
      <c r="BB135" s="272"/>
      <c r="BC135" s="272"/>
      <c r="BD135" s="273"/>
      <c r="BF135" s="1" t="s">
        <v>1073</v>
      </c>
      <c r="BG135" s="218">
        <v>567892</v>
      </c>
      <c r="BH135" s="1" t="s">
        <v>1084</v>
      </c>
      <c r="BI135" s="45"/>
      <c r="BM135" s="1"/>
      <c r="BN135" s="1"/>
      <c r="BO135" s="1"/>
      <c r="BP135" s="1"/>
      <c r="BQ135" s="1"/>
      <c r="BR135" s="1"/>
      <c r="BS135" s="1"/>
      <c r="BT135" s="1"/>
      <c r="BU135" s="1"/>
      <c r="BV135" s="1"/>
      <c r="DW135" s="130"/>
    </row>
    <row r="136" spans="1:127" ht="23.25" customHeight="1" x14ac:dyDescent="0.2">
      <c r="B136" s="342" t="s">
        <v>73</v>
      </c>
      <c r="C136" s="343"/>
      <c r="D136" s="343"/>
      <c r="E136" s="343"/>
      <c r="F136" s="343"/>
      <c r="G136" s="343"/>
      <c r="H136" s="343"/>
      <c r="I136" s="343"/>
      <c r="J136" s="343"/>
      <c r="K136" s="343"/>
      <c r="L136" s="343"/>
      <c r="M136" s="343"/>
      <c r="N136" s="343"/>
      <c r="O136" s="343"/>
      <c r="P136" s="343"/>
      <c r="Q136" s="343"/>
      <c r="R136" s="343"/>
      <c r="S136" s="343"/>
      <c r="T136" s="371"/>
      <c r="U136" s="645" t="str">
        <f>IF(U135=BF134,BG134,IF(U135=BF135,BG135,IF(U135=BF136,BG136,IF(U135=BF137,BG137,IF(U135=BF138,BG138,IF(U135=BF139,BG139,IF(U135=BF140,BG140,"Vyplňte Název zřizovatele výše")))))))</f>
        <v>Vyplňte Název zřizovatele výše</v>
      </c>
      <c r="V136" s="645"/>
      <c r="W136" s="645"/>
      <c r="X136" s="645"/>
      <c r="Y136" s="645"/>
      <c r="Z136" s="645"/>
      <c r="AA136" s="645"/>
      <c r="AB136" s="645"/>
      <c r="AC136" s="645"/>
      <c r="AD136" s="645"/>
      <c r="AE136" s="645"/>
      <c r="AF136" s="645"/>
      <c r="AG136" s="645"/>
      <c r="AH136" s="645"/>
      <c r="AI136" s="645"/>
      <c r="AJ136" s="645"/>
      <c r="AK136" s="645"/>
      <c r="AL136" s="645"/>
      <c r="AM136" s="645"/>
      <c r="AN136" s="645"/>
      <c r="AO136" s="645"/>
      <c r="AP136" s="645"/>
      <c r="AQ136" s="645"/>
      <c r="AR136" s="645"/>
      <c r="AS136" s="645"/>
      <c r="AT136" s="645"/>
      <c r="AU136" s="645"/>
      <c r="AV136" s="645"/>
      <c r="AW136" s="645"/>
      <c r="AX136" s="645"/>
      <c r="AY136" s="645"/>
      <c r="AZ136" s="645"/>
      <c r="BA136" s="645"/>
      <c r="BB136" s="645"/>
      <c r="BC136" s="645"/>
      <c r="BD136" s="646"/>
      <c r="BF136" s="1" t="s">
        <v>1074</v>
      </c>
      <c r="BG136" s="218">
        <v>567884</v>
      </c>
      <c r="BH136" s="1" t="s">
        <v>1083</v>
      </c>
      <c r="BI136" s="45"/>
      <c r="BM136" s="1"/>
      <c r="BN136" s="1"/>
      <c r="BO136" s="1"/>
      <c r="BP136" s="1"/>
      <c r="BQ136" s="1"/>
      <c r="BR136" s="1"/>
      <c r="BS136" s="1"/>
      <c r="BT136" s="1"/>
      <c r="BU136" s="1"/>
      <c r="BV136" s="1"/>
    </row>
    <row r="137" spans="1:127" ht="26.1" customHeight="1" x14ac:dyDescent="0.2">
      <c r="B137" s="259" t="s">
        <v>1087</v>
      </c>
      <c r="C137" s="303"/>
      <c r="D137" s="303"/>
      <c r="E137" s="303"/>
      <c r="F137" s="303"/>
      <c r="G137" s="303"/>
      <c r="H137" s="303"/>
      <c r="I137" s="303"/>
      <c r="J137" s="303"/>
      <c r="K137" s="303"/>
      <c r="L137" s="303"/>
      <c r="M137" s="303"/>
      <c r="N137" s="303"/>
      <c r="O137" s="303"/>
      <c r="P137" s="303"/>
      <c r="Q137" s="303"/>
      <c r="R137" s="303"/>
      <c r="S137" s="303"/>
      <c r="T137" s="304"/>
      <c r="U137" s="645" t="str">
        <f>IF(U135=BF134,BH135,IF(U135=BF135,BH135,IF(U135=BF136,BH136,IF(U135=BF137,BH137,IF(U135=BF138,BH138,IF(U135=BF139,BH139,IF(U135=BF140,BH140,"Vyplňte Název zřizovatele výše")))))))</f>
        <v>Vyplňte Název zřizovatele výše</v>
      </c>
      <c r="V137" s="645"/>
      <c r="W137" s="645"/>
      <c r="X137" s="645"/>
      <c r="Y137" s="645"/>
      <c r="Z137" s="645"/>
      <c r="AA137" s="645"/>
      <c r="AB137" s="645"/>
      <c r="AC137" s="645"/>
      <c r="AD137" s="645"/>
      <c r="AE137" s="645"/>
      <c r="AF137" s="645"/>
      <c r="AG137" s="645"/>
      <c r="AH137" s="645"/>
      <c r="AI137" s="645"/>
      <c r="AJ137" s="645"/>
      <c r="AK137" s="645"/>
      <c r="AL137" s="645"/>
      <c r="AM137" s="645"/>
      <c r="AN137" s="645"/>
      <c r="AO137" s="645"/>
      <c r="AP137" s="645"/>
      <c r="AQ137" s="645"/>
      <c r="AR137" s="645"/>
      <c r="AS137" s="645"/>
      <c r="AT137" s="645"/>
      <c r="AU137" s="645"/>
      <c r="AV137" s="645"/>
      <c r="AW137" s="645"/>
      <c r="AX137" s="645"/>
      <c r="AY137" s="645"/>
      <c r="AZ137" s="645"/>
      <c r="BA137" s="645"/>
      <c r="BB137" s="645"/>
      <c r="BC137" s="645"/>
      <c r="BD137" s="646"/>
      <c r="BF137" s="1" t="s">
        <v>1075</v>
      </c>
      <c r="BG137" s="218">
        <v>304492</v>
      </c>
      <c r="BH137" s="1" t="s">
        <v>1082</v>
      </c>
      <c r="BI137" s="45"/>
      <c r="BM137" s="1"/>
      <c r="BN137" s="1"/>
      <c r="BO137" s="1"/>
      <c r="BP137" s="1"/>
      <c r="BQ137" s="1"/>
      <c r="BR137" s="1"/>
      <c r="BS137" s="1"/>
      <c r="BT137" s="1"/>
      <c r="BU137" s="1"/>
      <c r="BV137" s="1"/>
    </row>
    <row r="138" spans="1:127" ht="23.25" customHeight="1" x14ac:dyDescent="0.2">
      <c r="B138" s="259" t="s">
        <v>47</v>
      </c>
      <c r="C138" s="274"/>
      <c r="D138" s="274"/>
      <c r="E138" s="274"/>
      <c r="F138" s="274"/>
      <c r="G138" s="274"/>
      <c r="H138" s="274"/>
      <c r="I138" s="274"/>
      <c r="J138" s="274"/>
      <c r="K138" s="274"/>
      <c r="L138" s="274"/>
      <c r="M138" s="274"/>
      <c r="N138" s="274"/>
      <c r="O138" s="274"/>
      <c r="P138" s="274"/>
      <c r="Q138" s="274"/>
      <c r="R138" s="274"/>
      <c r="S138" s="274"/>
      <c r="T138" s="275"/>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c r="AZ138" s="272"/>
      <c r="BA138" s="272"/>
      <c r="BB138" s="272"/>
      <c r="BC138" s="272"/>
      <c r="BD138" s="273"/>
      <c r="BF138" s="1" t="s">
        <v>1076</v>
      </c>
      <c r="BG138" s="218">
        <v>283819</v>
      </c>
      <c r="BH138" s="1" t="s">
        <v>1081</v>
      </c>
      <c r="BI138" s="45"/>
      <c r="BM138" s="1"/>
      <c r="BN138" s="1"/>
      <c r="BO138" s="1"/>
      <c r="BP138" s="1"/>
      <c r="BQ138" s="1"/>
      <c r="BR138" s="1"/>
      <c r="BS138" s="1"/>
      <c r="BT138" s="1"/>
      <c r="BU138" s="1"/>
      <c r="BV138" s="1"/>
    </row>
    <row r="139" spans="1:127" ht="23.25" customHeight="1" x14ac:dyDescent="0.25">
      <c r="B139" s="487" t="s">
        <v>13</v>
      </c>
      <c r="C139" s="488"/>
      <c r="D139" s="488"/>
      <c r="E139" s="488"/>
      <c r="F139" s="488"/>
      <c r="G139" s="488"/>
      <c r="H139" s="488"/>
      <c r="I139" s="488"/>
      <c r="J139" s="488"/>
      <c r="K139" s="488"/>
      <c r="L139" s="488"/>
      <c r="M139" s="488"/>
      <c r="N139" s="488"/>
      <c r="O139" s="488"/>
      <c r="P139" s="488"/>
      <c r="Q139" s="488"/>
      <c r="R139" s="488"/>
      <c r="S139" s="488"/>
      <c r="T139" s="489"/>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3"/>
      <c r="BF139" s="1" t="s">
        <v>1077</v>
      </c>
      <c r="BG139" s="218">
        <v>284220</v>
      </c>
      <c r="BH139" s="1" t="s">
        <v>1080</v>
      </c>
      <c r="BI139" s="45"/>
      <c r="BL139" s="130"/>
      <c r="BM139" s="1"/>
      <c r="BN139" s="1"/>
      <c r="BO139" s="1"/>
      <c r="BP139" s="1"/>
      <c r="BQ139" s="1"/>
      <c r="BR139" s="1"/>
      <c r="BS139" s="1"/>
      <c r="BT139" s="1"/>
      <c r="BU139" s="1"/>
      <c r="BV139" s="1"/>
    </row>
    <row r="140" spans="1:127" ht="27.75" customHeight="1" x14ac:dyDescent="0.25">
      <c r="A140" s="139"/>
      <c r="B140" s="242" t="s">
        <v>928</v>
      </c>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F140" s="1" t="s">
        <v>1078</v>
      </c>
      <c r="BG140" s="218">
        <v>284459</v>
      </c>
      <c r="BH140" s="1" t="s">
        <v>1079</v>
      </c>
      <c r="BI140" s="140"/>
    </row>
    <row r="141" spans="1:127" ht="23.25" customHeight="1" x14ac:dyDescent="0.25">
      <c r="A141" s="11"/>
      <c r="B141" s="40" t="s">
        <v>929</v>
      </c>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39"/>
      <c r="BI141" s="18"/>
    </row>
    <row r="142" spans="1:127" s="93" customFormat="1" ht="16.5" customHeight="1" x14ac:dyDescent="0.2">
      <c r="B142" s="342" t="s">
        <v>14</v>
      </c>
      <c r="C142" s="343"/>
      <c r="D142" s="343"/>
      <c r="E142" s="343"/>
      <c r="F142" s="343"/>
      <c r="G142" s="343"/>
      <c r="H142" s="343"/>
      <c r="I142" s="343"/>
      <c r="J142" s="343"/>
      <c r="K142" s="343"/>
      <c r="L142" s="343"/>
      <c r="M142" s="343"/>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71"/>
      <c r="AW142" s="266" t="s">
        <v>76</v>
      </c>
      <c r="AX142" s="359"/>
      <c r="AY142" s="359"/>
      <c r="AZ142" s="359"/>
      <c r="BA142" s="359"/>
      <c r="BB142" s="359"/>
      <c r="BC142" s="359"/>
      <c r="BD142" s="360"/>
      <c r="BE142" s="96"/>
      <c r="BF142" s="1" t="s">
        <v>76</v>
      </c>
      <c r="BG142" s="1" t="s">
        <v>69</v>
      </c>
      <c r="BH142" s="1" t="s">
        <v>70</v>
      </c>
      <c r="BI142" s="94"/>
      <c r="BM142" s="95"/>
      <c r="BN142" s="95"/>
      <c r="BO142" s="95"/>
      <c r="BP142" s="95"/>
      <c r="BQ142" s="95"/>
      <c r="BR142" s="95"/>
      <c r="BS142" s="95"/>
      <c r="BT142" s="95"/>
      <c r="BU142" s="95"/>
      <c r="BV142" s="95"/>
    </row>
    <row r="143" spans="1:127" s="93" customFormat="1" ht="16.5" customHeight="1" x14ac:dyDescent="0.2">
      <c r="B143" s="342" t="s">
        <v>71</v>
      </c>
      <c r="C143" s="343"/>
      <c r="D143" s="343"/>
      <c r="E143" s="343"/>
      <c r="F143" s="343"/>
      <c r="G143" s="343"/>
      <c r="H143" s="343"/>
      <c r="I143" s="343"/>
      <c r="J143" s="343"/>
      <c r="K143" s="343"/>
      <c r="L143" s="343"/>
      <c r="M143" s="343"/>
      <c r="N143" s="343"/>
      <c r="O143" s="343"/>
      <c r="P143" s="343"/>
      <c r="Q143" s="343"/>
      <c r="R143" s="343"/>
      <c r="S143" s="343"/>
      <c r="T143" s="343"/>
      <c r="U143" s="344"/>
      <c r="V143" s="344"/>
      <c r="W143" s="344"/>
      <c r="X143" s="344"/>
      <c r="Y143" s="344"/>
      <c r="Z143" s="344"/>
      <c r="AA143" s="344"/>
      <c r="AB143" s="344"/>
      <c r="AC143" s="344"/>
      <c r="AD143" s="344"/>
      <c r="AE143" s="344"/>
      <c r="AF143" s="344"/>
      <c r="AG143" s="344"/>
      <c r="AH143" s="344"/>
      <c r="AI143" s="344"/>
      <c r="AJ143" s="344"/>
      <c r="AK143" s="344"/>
      <c r="AL143" s="344"/>
      <c r="AM143" s="344"/>
      <c r="AN143" s="344"/>
      <c r="AO143" s="344"/>
      <c r="AP143" s="344"/>
      <c r="AQ143" s="344"/>
      <c r="AR143" s="344"/>
      <c r="AS143" s="344"/>
      <c r="AT143" s="344"/>
      <c r="AU143" s="344"/>
      <c r="AV143" s="345"/>
      <c r="AW143" s="266" t="s">
        <v>76</v>
      </c>
      <c r="AX143" s="240"/>
      <c r="AY143" s="240"/>
      <c r="AZ143" s="240"/>
      <c r="BA143" s="240"/>
      <c r="BB143" s="240"/>
      <c r="BC143" s="240"/>
      <c r="BD143" s="241"/>
      <c r="BE143" s="96"/>
      <c r="BF143" s="97"/>
      <c r="BG143" s="97"/>
      <c r="BH143" s="97"/>
      <c r="BI143" s="94"/>
      <c r="BM143" s="95"/>
      <c r="BN143" s="95"/>
      <c r="BO143" s="95"/>
      <c r="BP143" s="95"/>
      <c r="BQ143" s="95"/>
      <c r="BR143" s="95"/>
      <c r="BS143" s="95"/>
      <c r="BT143" s="95"/>
      <c r="BU143" s="95"/>
      <c r="BV143" s="95"/>
    </row>
    <row r="144" spans="1:127" s="93" customFormat="1" ht="16.5" customHeight="1" x14ac:dyDescent="0.2">
      <c r="B144" s="342" t="s">
        <v>16</v>
      </c>
      <c r="C144" s="343"/>
      <c r="D144" s="343"/>
      <c r="E144" s="343"/>
      <c r="F144" s="343"/>
      <c r="G144" s="343"/>
      <c r="H144" s="343"/>
      <c r="I144" s="343"/>
      <c r="J144" s="343"/>
      <c r="K144" s="343"/>
      <c r="L144" s="343"/>
      <c r="M144" s="343"/>
      <c r="N144" s="343"/>
      <c r="O144" s="343"/>
      <c r="P144" s="343"/>
      <c r="Q144" s="343"/>
      <c r="R144" s="343"/>
      <c r="S144" s="343"/>
      <c r="T144" s="343"/>
      <c r="U144" s="344"/>
      <c r="V144" s="344"/>
      <c r="W144" s="344"/>
      <c r="X144" s="344"/>
      <c r="Y144" s="344"/>
      <c r="Z144" s="344"/>
      <c r="AA144" s="344"/>
      <c r="AB144" s="344"/>
      <c r="AC144" s="344"/>
      <c r="AD144" s="344"/>
      <c r="AE144" s="344"/>
      <c r="AF144" s="344"/>
      <c r="AG144" s="344"/>
      <c r="AH144" s="344"/>
      <c r="AI144" s="344"/>
      <c r="AJ144" s="344"/>
      <c r="AK144" s="344"/>
      <c r="AL144" s="344"/>
      <c r="AM144" s="344"/>
      <c r="AN144" s="344"/>
      <c r="AO144" s="344"/>
      <c r="AP144" s="344"/>
      <c r="AQ144" s="344"/>
      <c r="AR144" s="344"/>
      <c r="AS144" s="344"/>
      <c r="AT144" s="344"/>
      <c r="AU144" s="344"/>
      <c r="AV144" s="345"/>
      <c r="AW144" s="266" t="s">
        <v>76</v>
      </c>
      <c r="AX144" s="240"/>
      <c r="AY144" s="240"/>
      <c r="AZ144" s="240"/>
      <c r="BA144" s="240"/>
      <c r="BB144" s="240"/>
      <c r="BC144" s="240"/>
      <c r="BD144" s="241"/>
      <c r="BF144" s="97"/>
      <c r="BG144" s="97"/>
      <c r="BH144" s="97"/>
      <c r="BI144" s="94"/>
      <c r="BM144" s="95"/>
      <c r="BN144" s="95"/>
      <c r="BO144" s="95"/>
      <c r="BP144" s="95"/>
      <c r="BQ144" s="95"/>
      <c r="BR144" s="95"/>
      <c r="BS144" s="95"/>
      <c r="BT144" s="95"/>
      <c r="BU144" s="95"/>
      <c r="BV144" s="95"/>
    </row>
    <row r="145" spans="1:75" ht="23.25" customHeight="1" x14ac:dyDescent="0.25">
      <c r="A145" s="11"/>
      <c r="B145" s="11" t="s">
        <v>930</v>
      </c>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I145" s="45"/>
    </row>
    <row r="146" spans="1:75" ht="120.75" hidden="1" customHeight="1" x14ac:dyDescent="0.2">
      <c r="A146" s="33"/>
      <c r="B146" s="333" t="s">
        <v>794</v>
      </c>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4"/>
      <c r="AY146" s="334"/>
      <c r="AZ146" s="334"/>
      <c r="BA146" s="334"/>
      <c r="BB146" s="334"/>
      <c r="BC146" s="334"/>
      <c r="BD146" s="334"/>
      <c r="BE146" s="33"/>
      <c r="BI146" s="18"/>
      <c r="BW146" s="29"/>
    </row>
    <row r="147" spans="1:75" ht="15" x14ac:dyDescent="0.2">
      <c r="B147" s="346" t="s">
        <v>250</v>
      </c>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47"/>
      <c r="AY147" s="347"/>
      <c r="AZ147" s="347"/>
      <c r="BA147" s="347"/>
      <c r="BB147" s="347"/>
      <c r="BC147" s="347"/>
      <c r="BD147" s="348"/>
      <c r="BI147" s="45"/>
      <c r="BM147" s="1"/>
      <c r="BN147" s="1"/>
      <c r="BO147" s="1"/>
      <c r="BP147" s="1"/>
      <c r="BQ147" s="1"/>
      <c r="BR147" s="1"/>
      <c r="BS147" s="1"/>
      <c r="BT147" s="1"/>
      <c r="BU147" s="1"/>
      <c r="BV147" s="1"/>
    </row>
    <row r="148" spans="1:75" ht="23.25" customHeight="1" x14ac:dyDescent="0.2">
      <c r="B148" s="313" t="s">
        <v>128</v>
      </c>
      <c r="C148" s="314"/>
      <c r="D148" s="314"/>
      <c r="E148" s="314"/>
      <c r="F148" s="314"/>
      <c r="G148" s="314"/>
      <c r="H148" s="314"/>
      <c r="I148" s="314"/>
      <c r="J148" s="314"/>
      <c r="K148" s="314"/>
      <c r="L148" s="314"/>
      <c r="M148" s="314"/>
      <c r="N148" s="314"/>
      <c r="O148" s="314"/>
      <c r="P148" s="314"/>
      <c r="Q148" s="314"/>
      <c r="R148" s="314"/>
      <c r="S148" s="314"/>
      <c r="T148" s="314"/>
      <c r="U148" s="314"/>
      <c r="V148" s="314"/>
      <c r="W148" s="314"/>
      <c r="X148" s="314"/>
      <c r="Y148" s="314"/>
      <c r="Z148" s="315"/>
      <c r="AA148" s="313" t="s">
        <v>795</v>
      </c>
      <c r="AB148" s="314"/>
      <c r="AC148" s="314"/>
      <c r="AD148" s="314"/>
      <c r="AE148" s="314"/>
      <c r="AF148" s="315"/>
      <c r="AG148" s="313" t="s">
        <v>823</v>
      </c>
      <c r="AH148" s="314"/>
      <c r="AI148" s="314"/>
      <c r="AJ148" s="314"/>
      <c r="AK148" s="314"/>
      <c r="AL148" s="315"/>
      <c r="AM148" s="313" t="s">
        <v>824</v>
      </c>
      <c r="AN148" s="314"/>
      <c r="AO148" s="314"/>
      <c r="AP148" s="314"/>
      <c r="AQ148" s="314"/>
      <c r="AR148" s="315"/>
      <c r="AS148" s="313" t="s">
        <v>796</v>
      </c>
      <c r="AT148" s="319"/>
      <c r="AU148" s="319"/>
      <c r="AV148" s="319"/>
      <c r="AW148" s="319"/>
      <c r="AX148" s="319"/>
      <c r="AY148" s="319"/>
      <c r="AZ148" s="319"/>
      <c r="BA148" s="319"/>
      <c r="BB148" s="319"/>
      <c r="BC148" s="319"/>
      <c r="BD148" s="320"/>
      <c r="BI148" s="45"/>
      <c r="BM148" s="1"/>
      <c r="BN148" s="1"/>
      <c r="BO148" s="1"/>
      <c r="BP148" s="1"/>
      <c r="BQ148" s="1"/>
      <c r="BR148" s="1"/>
      <c r="BS148" s="1"/>
      <c r="BT148" s="1"/>
      <c r="BU148" s="1"/>
      <c r="BV148" s="1"/>
    </row>
    <row r="149" spans="1:75" ht="14.25" customHeight="1" x14ac:dyDescent="0.2">
      <c r="B149" s="316"/>
      <c r="C149" s="317"/>
      <c r="D149" s="317"/>
      <c r="E149" s="317"/>
      <c r="F149" s="317"/>
      <c r="G149" s="317"/>
      <c r="H149" s="317"/>
      <c r="I149" s="317"/>
      <c r="J149" s="317"/>
      <c r="K149" s="317"/>
      <c r="L149" s="317"/>
      <c r="M149" s="317"/>
      <c r="N149" s="317"/>
      <c r="O149" s="317"/>
      <c r="P149" s="317"/>
      <c r="Q149" s="317"/>
      <c r="R149" s="317"/>
      <c r="S149" s="317"/>
      <c r="T149" s="317"/>
      <c r="U149" s="317"/>
      <c r="V149" s="317"/>
      <c r="W149" s="317"/>
      <c r="X149" s="317"/>
      <c r="Y149" s="317"/>
      <c r="Z149" s="318"/>
      <c r="AA149" s="316"/>
      <c r="AB149" s="317"/>
      <c r="AC149" s="317"/>
      <c r="AD149" s="317"/>
      <c r="AE149" s="317"/>
      <c r="AF149" s="318"/>
      <c r="AG149" s="316"/>
      <c r="AH149" s="317"/>
      <c r="AI149" s="317"/>
      <c r="AJ149" s="317"/>
      <c r="AK149" s="317"/>
      <c r="AL149" s="318"/>
      <c r="AM149" s="324" t="str">
        <f>IF(AW142="","(Kč)",IF(AW142="NE","vč. DPH (Kč)",IF(AND(AW142="ANO",AW143="ANO"),"bez DPH (Kč)",IF(AND(AW142="ANO",AW143="NE"),"vč. DPH (Kč)","(Kč)"))))</f>
        <v>(Kč)</v>
      </c>
      <c r="AN149" s="325"/>
      <c r="AO149" s="325"/>
      <c r="AP149" s="325"/>
      <c r="AQ149" s="325"/>
      <c r="AR149" s="326"/>
      <c r="AS149" s="321"/>
      <c r="AT149" s="322"/>
      <c r="AU149" s="322"/>
      <c r="AV149" s="322"/>
      <c r="AW149" s="322"/>
      <c r="AX149" s="322"/>
      <c r="AY149" s="322"/>
      <c r="AZ149" s="322"/>
      <c r="BA149" s="322"/>
      <c r="BB149" s="322"/>
      <c r="BC149" s="322"/>
      <c r="BD149" s="323"/>
      <c r="BI149" s="45"/>
      <c r="BM149" s="1"/>
      <c r="BN149" s="1"/>
      <c r="BO149" s="1"/>
      <c r="BP149" s="1"/>
      <c r="BQ149" s="1"/>
      <c r="BR149" s="1"/>
      <c r="BS149" s="1"/>
      <c r="BT149" s="1"/>
      <c r="BU149" s="1"/>
      <c r="BV149" s="1"/>
    </row>
    <row r="150" spans="1:75" ht="24" customHeight="1" x14ac:dyDescent="0.2">
      <c r="B150" s="330"/>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2"/>
      <c r="AA150" s="312"/>
      <c r="AB150" s="312"/>
      <c r="AC150" s="312"/>
      <c r="AD150" s="312"/>
      <c r="AE150" s="312"/>
      <c r="AF150" s="312"/>
      <c r="AG150" s="419"/>
      <c r="AH150" s="420"/>
      <c r="AI150" s="420"/>
      <c r="AJ150" s="420"/>
      <c r="AK150" s="420"/>
      <c r="AL150" s="420"/>
      <c r="AM150" s="570"/>
      <c r="AN150" s="571"/>
      <c r="AO150" s="571"/>
      <c r="AP150" s="571"/>
      <c r="AQ150" s="571"/>
      <c r="AR150" s="572"/>
      <c r="AS150" s="573">
        <f>IF(AND(B150&lt;&gt;0,OR(AG150="",AM150="")),"Vypňte všechna pole v řádku",AG150*AM150)</f>
        <v>0</v>
      </c>
      <c r="AT150" s="573"/>
      <c r="AU150" s="573"/>
      <c r="AV150" s="573"/>
      <c r="AW150" s="573"/>
      <c r="AX150" s="573"/>
      <c r="AY150" s="573"/>
      <c r="AZ150" s="573"/>
      <c r="BA150" s="573"/>
      <c r="BB150" s="573"/>
      <c r="BC150" s="573"/>
      <c r="BD150" s="574"/>
      <c r="BG150" s="141"/>
      <c r="BI150" s="594" t="s">
        <v>1060</v>
      </c>
      <c r="BJ150" s="414"/>
      <c r="BK150" s="414"/>
      <c r="BL150" s="414"/>
      <c r="BM150" s="1"/>
      <c r="BN150" s="1"/>
      <c r="BO150" s="1"/>
      <c r="BP150" s="1"/>
      <c r="BQ150" s="1"/>
      <c r="BR150" s="1"/>
      <c r="BS150" s="1"/>
      <c r="BT150" s="1"/>
      <c r="BU150" s="1"/>
      <c r="BV150" s="1"/>
    </row>
    <row r="151" spans="1:75" ht="24" customHeight="1" x14ac:dyDescent="0.2">
      <c r="B151" s="327"/>
      <c r="C151" s="328"/>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8"/>
      <c r="Z151" s="329"/>
      <c r="AA151" s="312"/>
      <c r="AB151" s="312"/>
      <c r="AC151" s="312"/>
      <c r="AD151" s="312"/>
      <c r="AE151" s="312"/>
      <c r="AF151" s="312"/>
      <c r="AG151" s="419"/>
      <c r="AH151" s="420"/>
      <c r="AI151" s="420"/>
      <c r="AJ151" s="420"/>
      <c r="AK151" s="420"/>
      <c r="AL151" s="420"/>
      <c r="AM151" s="570"/>
      <c r="AN151" s="571"/>
      <c r="AO151" s="571"/>
      <c r="AP151" s="571"/>
      <c r="AQ151" s="571"/>
      <c r="AR151" s="572"/>
      <c r="AS151" s="573">
        <f t="shared" ref="AS151:AS159" si="0">IF(AND(B151&lt;&gt;0,OR(AG151="",AM151="")),"Vypňte všechna pole v řádku",AG151*AM151)</f>
        <v>0</v>
      </c>
      <c r="AT151" s="573"/>
      <c r="AU151" s="573"/>
      <c r="AV151" s="573"/>
      <c r="AW151" s="573"/>
      <c r="AX151" s="573"/>
      <c r="AY151" s="573"/>
      <c r="AZ151" s="573"/>
      <c r="BA151" s="573"/>
      <c r="BB151" s="573"/>
      <c r="BC151" s="573"/>
      <c r="BD151" s="574"/>
      <c r="BI151" s="414"/>
      <c r="BJ151" s="414"/>
      <c r="BK151" s="414"/>
      <c r="BL151" s="414"/>
      <c r="BM151" s="1"/>
      <c r="BN151" s="1"/>
      <c r="BO151" s="1"/>
      <c r="BP151" s="1"/>
      <c r="BQ151" s="1"/>
      <c r="BR151" s="1"/>
      <c r="BS151" s="1"/>
      <c r="BT151" s="1"/>
      <c r="BU151" s="1"/>
      <c r="BV151" s="1"/>
    </row>
    <row r="152" spans="1:75" ht="24" customHeight="1" x14ac:dyDescent="0.2">
      <c r="B152" s="330"/>
      <c r="C152" s="424"/>
      <c r="D152" s="424"/>
      <c r="E152" s="424"/>
      <c r="F152" s="424"/>
      <c r="G152" s="424"/>
      <c r="H152" s="424"/>
      <c r="I152" s="424"/>
      <c r="J152" s="424"/>
      <c r="K152" s="424"/>
      <c r="L152" s="424"/>
      <c r="M152" s="424"/>
      <c r="N152" s="424"/>
      <c r="O152" s="424"/>
      <c r="P152" s="424"/>
      <c r="Q152" s="424"/>
      <c r="R152" s="424"/>
      <c r="S152" s="424"/>
      <c r="T152" s="424"/>
      <c r="U152" s="424"/>
      <c r="V152" s="424"/>
      <c r="W152" s="424"/>
      <c r="X152" s="424"/>
      <c r="Y152" s="424"/>
      <c r="Z152" s="425"/>
      <c r="AA152" s="312"/>
      <c r="AB152" s="312"/>
      <c r="AC152" s="312"/>
      <c r="AD152" s="312"/>
      <c r="AE152" s="312"/>
      <c r="AF152" s="312"/>
      <c r="AG152" s="419"/>
      <c r="AH152" s="420"/>
      <c r="AI152" s="420"/>
      <c r="AJ152" s="420"/>
      <c r="AK152" s="420"/>
      <c r="AL152" s="420"/>
      <c r="AM152" s="570"/>
      <c r="AN152" s="571"/>
      <c r="AO152" s="571"/>
      <c r="AP152" s="571"/>
      <c r="AQ152" s="571"/>
      <c r="AR152" s="572"/>
      <c r="AS152" s="573">
        <f t="shared" si="0"/>
        <v>0</v>
      </c>
      <c r="AT152" s="573"/>
      <c r="AU152" s="573"/>
      <c r="AV152" s="573"/>
      <c r="AW152" s="573"/>
      <c r="AX152" s="573"/>
      <c r="AY152" s="573"/>
      <c r="AZ152" s="573"/>
      <c r="BA152" s="573"/>
      <c r="BB152" s="573"/>
      <c r="BC152" s="573"/>
      <c r="BD152" s="574"/>
      <c r="BI152" s="414"/>
      <c r="BJ152" s="414"/>
      <c r="BK152" s="414"/>
      <c r="BL152" s="414"/>
      <c r="BM152" s="1"/>
      <c r="BN152" s="1"/>
      <c r="BO152" s="1"/>
      <c r="BP152" s="1"/>
      <c r="BQ152" s="1"/>
      <c r="BR152" s="1"/>
      <c r="BS152" s="1"/>
      <c r="BT152" s="1"/>
      <c r="BU152" s="1"/>
      <c r="BV152" s="1"/>
    </row>
    <row r="153" spans="1:75" ht="24" customHeight="1" x14ac:dyDescent="0.2">
      <c r="B153" s="330"/>
      <c r="C153" s="424"/>
      <c r="D153" s="424"/>
      <c r="E153" s="424"/>
      <c r="F153" s="424"/>
      <c r="G153" s="424"/>
      <c r="H153" s="424"/>
      <c r="I153" s="424"/>
      <c r="J153" s="424"/>
      <c r="K153" s="424"/>
      <c r="L153" s="424"/>
      <c r="M153" s="424"/>
      <c r="N153" s="424"/>
      <c r="O153" s="424"/>
      <c r="P153" s="424"/>
      <c r="Q153" s="424"/>
      <c r="R153" s="424"/>
      <c r="S153" s="424"/>
      <c r="T153" s="424"/>
      <c r="U153" s="424"/>
      <c r="V153" s="424"/>
      <c r="W153" s="424"/>
      <c r="X153" s="424"/>
      <c r="Y153" s="424"/>
      <c r="Z153" s="425"/>
      <c r="AA153" s="312"/>
      <c r="AB153" s="312"/>
      <c r="AC153" s="312"/>
      <c r="AD153" s="312"/>
      <c r="AE153" s="312"/>
      <c r="AF153" s="312"/>
      <c r="AG153" s="419"/>
      <c r="AH153" s="420"/>
      <c r="AI153" s="420"/>
      <c r="AJ153" s="420"/>
      <c r="AK153" s="420"/>
      <c r="AL153" s="420"/>
      <c r="AM153" s="570"/>
      <c r="AN153" s="571"/>
      <c r="AO153" s="571"/>
      <c r="AP153" s="571"/>
      <c r="AQ153" s="571"/>
      <c r="AR153" s="572"/>
      <c r="AS153" s="573">
        <f t="shared" si="0"/>
        <v>0</v>
      </c>
      <c r="AT153" s="573"/>
      <c r="AU153" s="573"/>
      <c r="AV153" s="573"/>
      <c r="AW153" s="573"/>
      <c r="AX153" s="573"/>
      <c r="AY153" s="573"/>
      <c r="AZ153" s="573"/>
      <c r="BA153" s="573"/>
      <c r="BB153" s="573"/>
      <c r="BC153" s="573"/>
      <c r="BD153" s="574"/>
      <c r="BI153" s="414"/>
      <c r="BJ153" s="414"/>
      <c r="BK153" s="414"/>
      <c r="BL153" s="414"/>
      <c r="BM153" s="1"/>
      <c r="BN153" s="1"/>
      <c r="BO153" s="1"/>
      <c r="BP153" s="1"/>
      <c r="BQ153" s="1"/>
      <c r="BR153" s="1"/>
      <c r="BS153" s="1"/>
      <c r="BT153" s="1"/>
      <c r="BU153" s="1"/>
      <c r="BV153" s="1"/>
    </row>
    <row r="154" spans="1:75" ht="24" customHeight="1" x14ac:dyDescent="0.2">
      <c r="B154" s="330"/>
      <c r="C154" s="424"/>
      <c r="D154" s="424"/>
      <c r="E154" s="424"/>
      <c r="F154" s="424"/>
      <c r="G154" s="424"/>
      <c r="H154" s="424"/>
      <c r="I154" s="424"/>
      <c r="J154" s="424"/>
      <c r="K154" s="424"/>
      <c r="L154" s="424"/>
      <c r="M154" s="424"/>
      <c r="N154" s="424"/>
      <c r="O154" s="424"/>
      <c r="P154" s="424"/>
      <c r="Q154" s="424"/>
      <c r="R154" s="424"/>
      <c r="S154" s="424"/>
      <c r="T154" s="424"/>
      <c r="U154" s="424"/>
      <c r="V154" s="424"/>
      <c r="W154" s="424"/>
      <c r="X154" s="424"/>
      <c r="Y154" s="424"/>
      <c r="Z154" s="425"/>
      <c r="AA154" s="312"/>
      <c r="AB154" s="312"/>
      <c r="AC154" s="312"/>
      <c r="AD154" s="312"/>
      <c r="AE154" s="312"/>
      <c r="AF154" s="312"/>
      <c r="AG154" s="419"/>
      <c r="AH154" s="420"/>
      <c r="AI154" s="420"/>
      <c r="AJ154" s="420"/>
      <c r="AK154" s="420"/>
      <c r="AL154" s="420"/>
      <c r="AM154" s="570"/>
      <c r="AN154" s="571"/>
      <c r="AO154" s="571"/>
      <c r="AP154" s="571"/>
      <c r="AQ154" s="571"/>
      <c r="AR154" s="572"/>
      <c r="AS154" s="573">
        <f t="shared" si="0"/>
        <v>0</v>
      </c>
      <c r="AT154" s="573"/>
      <c r="AU154" s="573"/>
      <c r="AV154" s="573"/>
      <c r="AW154" s="573"/>
      <c r="AX154" s="573"/>
      <c r="AY154" s="573"/>
      <c r="AZ154" s="573"/>
      <c r="BA154" s="573"/>
      <c r="BB154" s="573"/>
      <c r="BC154" s="573"/>
      <c r="BD154" s="574"/>
      <c r="BI154" s="414"/>
      <c r="BJ154" s="414"/>
      <c r="BK154" s="414"/>
      <c r="BL154" s="414"/>
      <c r="BM154" s="1"/>
      <c r="BN154" s="1"/>
      <c r="BO154" s="1"/>
      <c r="BP154" s="1"/>
      <c r="BQ154" s="1"/>
      <c r="BR154" s="1"/>
      <c r="BS154" s="1"/>
      <c r="BT154" s="1"/>
      <c r="BU154" s="1"/>
      <c r="BV154" s="1"/>
    </row>
    <row r="155" spans="1:75" ht="24" customHeight="1" x14ac:dyDescent="0.2">
      <c r="B155" s="330"/>
      <c r="C155" s="424"/>
      <c r="D155" s="424"/>
      <c r="E155" s="424"/>
      <c r="F155" s="424"/>
      <c r="G155" s="424"/>
      <c r="H155" s="424"/>
      <c r="I155" s="424"/>
      <c r="J155" s="424"/>
      <c r="K155" s="424"/>
      <c r="L155" s="424"/>
      <c r="M155" s="424"/>
      <c r="N155" s="424"/>
      <c r="O155" s="424"/>
      <c r="P155" s="424"/>
      <c r="Q155" s="424"/>
      <c r="R155" s="424"/>
      <c r="S155" s="424"/>
      <c r="T155" s="424"/>
      <c r="U155" s="424"/>
      <c r="V155" s="424"/>
      <c r="W155" s="424"/>
      <c r="X155" s="424"/>
      <c r="Y155" s="424"/>
      <c r="Z155" s="425"/>
      <c r="AA155" s="312"/>
      <c r="AB155" s="312"/>
      <c r="AC155" s="312"/>
      <c r="AD155" s="312"/>
      <c r="AE155" s="312"/>
      <c r="AF155" s="312"/>
      <c r="AG155" s="419"/>
      <c r="AH155" s="420"/>
      <c r="AI155" s="420"/>
      <c r="AJ155" s="420"/>
      <c r="AK155" s="420"/>
      <c r="AL155" s="420"/>
      <c r="AM155" s="570"/>
      <c r="AN155" s="571"/>
      <c r="AO155" s="571"/>
      <c r="AP155" s="571"/>
      <c r="AQ155" s="571"/>
      <c r="AR155" s="572"/>
      <c r="AS155" s="573">
        <f t="shared" si="0"/>
        <v>0</v>
      </c>
      <c r="AT155" s="573"/>
      <c r="AU155" s="573"/>
      <c r="AV155" s="573"/>
      <c r="AW155" s="573"/>
      <c r="AX155" s="573"/>
      <c r="AY155" s="573"/>
      <c r="AZ155" s="573"/>
      <c r="BA155" s="573"/>
      <c r="BB155" s="573"/>
      <c r="BC155" s="573"/>
      <c r="BD155" s="574"/>
      <c r="BI155" s="414"/>
      <c r="BJ155" s="414"/>
      <c r="BK155" s="414"/>
      <c r="BL155" s="414"/>
      <c r="BM155" s="1"/>
      <c r="BN155" s="1"/>
      <c r="BO155" s="1"/>
      <c r="BP155" s="1"/>
      <c r="BQ155" s="1"/>
      <c r="BR155" s="1"/>
      <c r="BS155" s="1"/>
      <c r="BT155" s="1"/>
      <c r="BU155" s="1"/>
      <c r="BV155" s="1"/>
    </row>
    <row r="156" spans="1:75" ht="24" customHeight="1" x14ac:dyDescent="0.2">
      <c r="B156" s="330"/>
      <c r="C156" s="424"/>
      <c r="D156" s="424"/>
      <c r="E156" s="424"/>
      <c r="F156" s="424"/>
      <c r="G156" s="424"/>
      <c r="H156" s="424"/>
      <c r="I156" s="424"/>
      <c r="J156" s="424"/>
      <c r="K156" s="424"/>
      <c r="L156" s="424"/>
      <c r="M156" s="424"/>
      <c r="N156" s="424"/>
      <c r="O156" s="424"/>
      <c r="P156" s="424"/>
      <c r="Q156" s="424"/>
      <c r="R156" s="424"/>
      <c r="S156" s="424"/>
      <c r="T156" s="424"/>
      <c r="U156" s="424"/>
      <c r="V156" s="424"/>
      <c r="W156" s="424"/>
      <c r="X156" s="424"/>
      <c r="Y156" s="424"/>
      <c r="Z156" s="425"/>
      <c r="AA156" s="312"/>
      <c r="AB156" s="312"/>
      <c r="AC156" s="312"/>
      <c r="AD156" s="312"/>
      <c r="AE156" s="312"/>
      <c r="AF156" s="312"/>
      <c r="AG156" s="419"/>
      <c r="AH156" s="420"/>
      <c r="AI156" s="420"/>
      <c r="AJ156" s="420"/>
      <c r="AK156" s="420"/>
      <c r="AL156" s="420"/>
      <c r="AM156" s="570"/>
      <c r="AN156" s="571"/>
      <c r="AO156" s="571"/>
      <c r="AP156" s="571"/>
      <c r="AQ156" s="571"/>
      <c r="AR156" s="572"/>
      <c r="AS156" s="573">
        <f t="shared" si="0"/>
        <v>0</v>
      </c>
      <c r="AT156" s="573"/>
      <c r="AU156" s="573"/>
      <c r="AV156" s="573"/>
      <c r="AW156" s="573"/>
      <c r="AX156" s="573"/>
      <c r="AY156" s="573"/>
      <c r="AZ156" s="573"/>
      <c r="BA156" s="573"/>
      <c r="BB156" s="573"/>
      <c r="BC156" s="573"/>
      <c r="BD156" s="574"/>
      <c r="BI156" s="414"/>
      <c r="BJ156" s="414"/>
      <c r="BK156" s="414"/>
      <c r="BL156" s="414"/>
      <c r="BM156" s="1"/>
      <c r="BN156" s="1"/>
      <c r="BO156" s="1"/>
      <c r="BP156" s="1"/>
      <c r="BQ156" s="1"/>
      <c r="BR156" s="1"/>
      <c r="BS156" s="1"/>
      <c r="BT156" s="1"/>
      <c r="BU156" s="1"/>
      <c r="BV156" s="1"/>
    </row>
    <row r="157" spans="1:75" ht="24" hidden="1" customHeight="1" x14ac:dyDescent="0.2">
      <c r="B157" s="330"/>
      <c r="C157" s="424"/>
      <c r="D157" s="424"/>
      <c r="E157" s="424"/>
      <c r="F157" s="424"/>
      <c r="G157" s="424"/>
      <c r="H157" s="424"/>
      <c r="I157" s="424"/>
      <c r="J157" s="424"/>
      <c r="K157" s="424"/>
      <c r="L157" s="424"/>
      <c r="M157" s="424"/>
      <c r="N157" s="424"/>
      <c r="O157" s="424"/>
      <c r="P157" s="424"/>
      <c r="Q157" s="424"/>
      <c r="R157" s="424"/>
      <c r="S157" s="424"/>
      <c r="T157" s="424"/>
      <c r="U157" s="424"/>
      <c r="V157" s="424"/>
      <c r="W157" s="424"/>
      <c r="X157" s="424"/>
      <c r="Y157" s="424"/>
      <c r="Z157" s="425"/>
      <c r="AA157" s="312"/>
      <c r="AB157" s="312"/>
      <c r="AC157" s="312"/>
      <c r="AD157" s="312"/>
      <c r="AE157" s="312"/>
      <c r="AF157" s="312"/>
      <c r="AG157" s="419"/>
      <c r="AH157" s="420"/>
      <c r="AI157" s="420"/>
      <c r="AJ157" s="420"/>
      <c r="AK157" s="420"/>
      <c r="AL157" s="420"/>
      <c r="AM157" s="570"/>
      <c r="AN157" s="571"/>
      <c r="AO157" s="571"/>
      <c r="AP157" s="571"/>
      <c r="AQ157" s="571"/>
      <c r="AR157" s="572"/>
      <c r="AS157" s="573">
        <f t="shared" si="0"/>
        <v>0</v>
      </c>
      <c r="AT157" s="573"/>
      <c r="AU157" s="573"/>
      <c r="AV157" s="573"/>
      <c r="AW157" s="573"/>
      <c r="AX157" s="573"/>
      <c r="AY157" s="573"/>
      <c r="AZ157" s="573"/>
      <c r="BA157" s="573"/>
      <c r="BB157" s="573"/>
      <c r="BC157" s="573"/>
      <c r="BD157" s="574"/>
      <c r="BI157" s="414"/>
      <c r="BJ157" s="414"/>
      <c r="BK157" s="414"/>
      <c r="BL157" s="414"/>
      <c r="BM157" s="1"/>
      <c r="BN157" s="1"/>
      <c r="BO157" s="1"/>
      <c r="BP157" s="1"/>
      <c r="BQ157" s="1"/>
      <c r="BR157" s="1"/>
      <c r="BS157" s="1"/>
      <c r="BT157" s="1"/>
      <c r="BU157" s="1"/>
      <c r="BV157" s="1"/>
    </row>
    <row r="158" spans="1:75" ht="24" hidden="1" customHeight="1" x14ac:dyDescent="0.2">
      <c r="B158" s="330"/>
      <c r="C158" s="424"/>
      <c r="D158" s="424"/>
      <c r="E158" s="424"/>
      <c r="F158" s="424"/>
      <c r="G158" s="424"/>
      <c r="H158" s="424"/>
      <c r="I158" s="424"/>
      <c r="J158" s="424"/>
      <c r="K158" s="424"/>
      <c r="L158" s="424"/>
      <c r="M158" s="424"/>
      <c r="N158" s="424"/>
      <c r="O158" s="424"/>
      <c r="P158" s="424"/>
      <c r="Q158" s="424"/>
      <c r="R158" s="424"/>
      <c r="S158" s="424"/>
      <c r="T158" s="424"/>
      <c r="U158" s="424"/>
      <c r="V158" s="424"/>
      <c r="W158" s="424"/>
      <c r="X158" s="424"/>
      <c r="Y158" s="424"/>
      <c r="Z158" s="425"/>
      <c r="AA158" s="312"/>
      <c r="AB158" s="312"/>
      <c r="AC158" s="312"/>
      <c r="AD158" s="312"/>
      <c r="AE158" s="312"/>
      <c r="AF158" s="312"/>
      <c r="AG158" s="419"/>
      <c r="AH158" s="420"/>
      <c r="AI158" s="420"/>
      <c r="AJ158" s="420"/>
      <c r="AK158" s="420"/>
      <c r="AL158" s="420"/>
      <c r="AM158" s="570"/>
      <c r="AN158" s="571"/>
      <c r="AO158" s="571"/>
      <c r="AP158" s="571"/>
      <c r="AQ158" s="571"/>
      <c r="AR158" s="572"/>
      <c r="AS158" s="573">
        <f t="shared" si="0"/>
        <v>0</v>
      </c>
      <c r="AT158" s="573"/>
      <c r="AU158" s="573"/>
      <c r="AV158" s="573"/>
      <c r="AW158" s="573"/>
      <c r="AX158" s="573"/>
      <c r="AY158" s="573"/>
      <c r="AZ158" s="573"/>
      <c r="BA158" s="573"/>
      <c r="BB158" s="573"/>
      <c r="BC158" s="573"/>
      <c r="BD158" s="574"/>
      <c r="BI158" s="414"/>
      <c r="BJ158" s="414"/>
      <c r="BK158" s="414"/>
      <c r="BL158" s="414"/>
      <c r="BM158" s="1"/>
      <c r="BN158" s="1"/>
      <c r="BO158" s="1"/>
      <c r="BP158" s="1"/>
      <c r="BQ158" s="1"/>
      <c r="BR158" s="1"/>
      <c r="BS158" s="1"/>
      <c r="BT158" s="1"/>
      <c r="BU158" s="1"/>
      <c r="BV158" s="1"/>
    </row>
    <row r="159" spans="1:75" ht="24" hidden="1" customHeight="1" x14ac:dyDescent="0.2">
      <c r="B159" s="330"/>
      <c r="C159" s="424"/>
      <c r="D159" s="424"/>
      <c r="E159" s="424"/>
      <c r="F159" s="424"/>
      <c r="G159" s="424"/>
      <c r="H159" s="424"/>
      <c r="I159" s="424"/>
      <c r="J159" s="424"/>
      <c r="K159" s="424"/>
      <c r="L159" s="424"/>
      <c r="M159" s="424"/>
      <c r="N159" s="424"/>
      <c r="O159" s="424"/>
      <c r="P159" s="424"/>
      <c r="Q159" s="424"/>
      <c r="R159" s="424"/>
      <c r="S159" s="424"/>
      <c r="T159" s="424"/>
      <c r="U159" s="424"/>
      <c r="V159" s="424"/>
      <c r="W159" s="424"/>
      <c r="X159" s="424"/>
      <c r="Y159" s="424"/>
      <c r="Z159" s="425"/>
      <c r="AA159" s="312"/>
      <c r="AB159" s="312"/>
      <c r="AC159" s="312"/>
      <c r="AD159" s="312"/>
      <c r="AE159" s="312"/>
      <c r="AF159" s="312"/>
      <c r="AG159" s="419"/>
      <c r="AH159" s="420"/>
      <c r="AI159" s="420"/>
      <c r="AJ159" s="420"/>
      <c r="AK159" s="420"/>
      <c r="AL159" s="420"/>
      <c r="AM159" s="570"/>
      <c r="AN159" s="571"/>
      <c r="AO159" s="571"/>
      <c r="AP159" s="571"/>
      <c r="AQ159" s="571"/>
      <c r="AR159" s="572"/>
      <c r="AS159" s="573">
        <f t="shared" si="0"/>
        <v>0</v>
      </c>
      <c r="AT159" s="573"/>
      <c r="AU159" s="573"/>
      <c r="AV159" s="573"/>
      <c r="AW159" s="573"/>
      <c r="AX159" s="573"/>
      <c r="AY159" s="573"/>
      <c r="AZ159" s="573"/>
      <c r="BA159" s="573"/>
      <c r="BB159" s="573"/>
      <c r="BC159" s="573"/>
      <c r="BD159" s="574"/>
      <c r="BI159" s="414"/>
      <c r="BJ159" s="414"/>
      <c r="BK159" s="414"/>
      <c r="BL159" s="414"/>
      <c r="BM159" s="1"/>
      <c r="BN159" s="1"/>
      <c r="BO159" s="1"/>
      <c r="BP159" s="1"/>
      <c r="BQ159" s="1"/>
      <c r="BR159" s="1"/>
      <c r="BS159" s="1"/>
      <c r="BT159" s="1"/>
      <c r="BU159" s="1"/>
      <c r="BV159" s="1"/>
    </row>
    <row r="160" spans="1:75" ht="15.75" customHeight="1" x14ac:dyDescent="0.2">
      <c r="B160" s="47" t="s">
        <v>251</v>
      </c>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104"/>
      <c r="AB160" s="104"/>
      <c r="AC160" s="104"/>
      <c r="AD160" s="104"/>
      <c r="AE160" s="104"/>
      <c r="AF160" s="104"/>
      <c r="AG160" s="105"/>
      <c r="AH160" s="106"/>
      <c r="AI160" s="106"/>
      <c r="AJ160" s="106"/>
      <c r="AK160" s="106"/>
      <c r="AL160" s="106"/>
      <c r="AM160" s="105"/>
      <c r="AN160" s="106"/>
      <c r="AO160" s="106"/>
      <c r="AP160" s="106"/>
      <c r="AQ160" s="106"/>
      <c r="AR160" s="107"/>
      <c r="AS160" s="610">
        <f>SUM(AS150:BD159)</f>
        <v>0</v>
      </c>
      <c r="AT160" s="611"/>
      <c r="AU160" s="611"/>
      <c r="AV160" s="611"/>
      <c r="AW160" s="611"/>
      <c r="AX160" s="611"/>
      <c r="AY160" s="611"/>
      <c r="AZ160" s="611"/>
      <c r="BA160" s="611"/>
      <c r="BB160" s="611"/>
      <c r="BC160" s="611"/>
      <c r="BD160" s="612"/>
      <c r="BI160" s="414"/>
      <c r="BJ160" s="414"/>
      <c r="BK160" s="414"/>
      <c r="BL160" s="414"/>
      <c r="BM160" s="1"/>
      <c r="BN160" s="1"/>
      <c r="BO160" s="1"/>
      <c r="BP160" s="1"/>
      <c r="BQ160" s="1"/>
      <c r="BR160" s="1"/>
      <c r="BS160" s="1"/>
      <c r="BT160" s="1"/>
      <c r="BU160" s="1"/>
      <c r="BV160" s="1"/>
    </row>
    <row r="161" spans="1:100" ht="10.5" customHeight="1" x14ac:dyDescent="0.2">
      <c r="B161" s="108"/>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10"/>
      <c r="AB161" s="110"/>
      <c r="AC161" s="110"/>
      <c r="AD161" s="110"/>
      <c r="AE161" s="110"/>
      <c r="AF161" s="110"/>
      <c r="AG161" s="111"/>
      <c r="AH161" s="112"/>
      <c r="AI161" s="112"/>
      <c r="AJ161" s="112"/>
      <c r="AK161" s="112"/>
      <c r="AL161" s="112"/>
      <c r="AM161" s="111"/>
      <c r="AN161" s="112"/>
      <c r="AO161" s="112"/>
      <c r="AP161" s="112"/>
      <c r="AQ161" s="112"/>
      <c r="AR161" s="112"/>
      <c r="AS161" s="113"/>
      <c r="AT161" s="113"/>
      <c r="AU161" s="113"/>
      <c r="AV161" s="113"/>
      <c r="AW161" s="113"/>
      <c r="AX161" s="113"/>
      <c r="AY161" s="113"/>
      <c r="AZ161" s="113"/>
      <c r="BA161" s="113"/>
      <c r="BB161" s="113"/>
      <c r="BC161" s="113"/>
      <c r="BD161" s="113"/>
      <c r="BI161" s="414"/>
      <c r="BJ161" s="414"/>
      <c r="BK161" s="414"/>
      <c r="BL161" s="414"/>
      <c r="BM161" s="1"/>
      <c r="BN161" s="1"/>
      <c r="BO161" s="1"/>
      <c r="BP161" s="1"/>
      <c r="BQ161" s="1"/>
      <c r="BR161" s="1"/>
      <c r="BS161" s="1"/>
      <c r="BT161" s="1"/>
      <c r="BU161" s="1"/>
      <c r="BV161" s="1"/>
    </row>
    <row r="162" spans="1:100" ht="15.75" customHeight="1" x14ac:dyDescent="0.2">
      <c r="B162" s="472" t="s">
        <v>797</v>
      </c>
      <c r="C162" s="473"/>
      <c r="D162" s="473"/>
      <c r="E162" s="473"/>
      <c r="F162" s="473"/>
      <c r="G162" s="473"/>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473"/>
      <c r="AY162" s="473"/>
      <c r="AZ162" s="473"/>
      <c r="BA162" s="473"/>
      <c r="BB162" s="473"/>
      <c r="BC162" s="473"/>
      <c r="BD162" s="473"/>
      <c r="BI162" s="414"/>
      <c r="BJ162" s="414"/>
      <c r="BK162" s="414"/>
      <c r="BL162" s="414"/>
    </row>
    <row r="163" spans="1:100" ht="15" customHeight="1" x14ac:dyDescent="0.2">
      <c r="B163" s="307"/>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9"/>
      <c r="AG163" s="253" t="str">
        <f>IF(AW142="","Částka (Kč)",IF(AW142="NE","Částka vč. DPH (Kč)",IF(AND(AW142="ANO",AW143="ANO"),"Částka bez DPH (Kč)",IF(AND(AW142="ANO",AW143="NE"),"Částka vč. DPH (Kč)","Částka (Kč)"))))</f>
        <v>Částka (Kč)</v>
      </c>
      <c r="AH163" s="310"/>
      <c r="AI163" s="310"/>
      <c r="AJ163" s="310"/>
      <c r="AK163" s="310"/>
      <c r="AL163" s="310"/>
      <c r="AM163" s="310"/>
      <c r="AN163" s="310"/>
      <c r="AO163" s="310"/>
      <c r="AP163" s="310"/>
      <c r="AQ163" s="310"/>
      <c r="AR163" s="311"/>
      <c r="AS163" s="253" t="s">
        <v>129</v>
      </c>
      <c r="AT163" s="310"/>
      <c r="AU163" s="310"/>
      <c r="AV163" s="310"/>
      <c r="AW163" s="310"/>
      <c r="AX163" s="310"/>
      <c r="AY163" s="310"/>
      <c r="AZ163" s="310"/>
      <c r="BA163" s="310"/>
      <c r="BB163" s="310"/>
      <c r="BC163" s="310"/>
      <c r="BD163" s="311"/>
      <c r="BI163" s="414"/>
      <c r="BJ163" s="414"/>
      <c r="BK163" s="414"/>
      <c r="BL163" s="414"/>
    </row>
    <row r="164" spans="1:100" ht="24" customHeight="1" x14ac:dyDescent="0.25">
      <c r="B164" s="352" t="s">
        <v>798</v>
      </c>
      <c r="C164" s="353"/>
      <c r="D164" s="353"/>
      <c r="E164" s="353"/>
      <c r="F164" s="353"/>
      <c r="G164" s="353"/>
      <c r="H164" s="353"/>
      <c r="I164" s="353"/>
      <c r="J164" s="353"/>
      <c r="K164" s="353"/>
      <c r="L164" s="353"/>
      <c r="M164" s="353"/>
      <c r="N164" s="353"/>
      <c r="O164" s="353"/>
      <c r="P164" s="353"/>
      <c r="Q164" s="353"/>
      <c r="R164" s="353"/>
      <c r="S164" s="353"/>
      <c r="T164" s="353"/>
      <c r="U164" s="353"/>
      <c r="V164" s="353"/>
      <c r="W164" s="353"/>
      <c r="X164" s="353"/>
      <c r="Y164" s="353"/>
      <c r="Z164" s="353"/>
      <c r="AA164" s="353"/>
      <c r="AB164" s="353"/>
      <c r="AC164" s="353"/>
      <c r="AD164" s="353"/>
      <c r="AE164" s="353"/>
      <c r="AF164" s="353"/>
      <c r="AG164" s="468">
        <f>IF((SUM(AG165:AR167))&lt;&gt;(AS160),"POZOR, Zdroje se musí rovnat výdajům!",(SUM(AG165:AR167)))</f>
        <v>0</v>
      </c>
      <c r="AH164" s="469"/>
      <c r="AI164" s="469"/>
      <c r="AJ164" s="469"/>
      <c r="AK164" s="469"/>
      <c r="AL164" s="469"/>
      <c r="AM164" s="469"/>
      <c r="AN164" s="469"/>
      <c r="AO164" s="469"/>
      <c r="AP164" s="469"/>
      <c r="AQ164" s="469"/>
      <c r="AR164" s="469"/>
      <c r="AS164" s="470" t="str">
        <f>IF((SUM(AS165:BD167))=0%,"Vyplňte vedlejší sloupec 'Částka' ",(IF((SUM(AS165:BD167))&lt;&gt;100%,"Součet se musí rovnat 100%!",(SUM(AS165:BD167)))))</f>
        <v xml:space="preserve">Vyplňte vedlejší sloupec 'Částka' </v>
      </c>
      <c r="AT164" s="471"/>
      <c r="AU164" s="471"/>
      <c r="AV164" s="471"/>
      <c r="AW164" s="471"/>
      <c r="AX164" s="471"/>
      <c r="AY164" s="471"/>
      <c r="AZ164" s="471"/>
      <c r="BA164" s="471"/>
      <c r="BB164" s="471"/>
      <c r="BC164" s="471"/>
      <c r="BD164" s="471"/>
      <c r="BI164" s="18"/>
      <c r="BM164" s="609"/>
      <c r="BN164" s="414"/>
      <c r="BO164" s="414"/>
      <c r="BP164" s="414"/>
      <c r="BQ164" s="414"/>
      <c r="BR164" s="414"/>
      <c r="BS164" s="414"/>
      <c r="BT164" s="414"/>
      <c r="BU164" s="414"/>
      <c r="BV164" s="414"/>
      <c r="BW164" s="414"/>
      <c r="BX164" s="414"/>
      <c r="BY164" s="414"/>
      <c r="BZ164" s="414"/>
      <c r="CA164" s="414"/>
      <c r="CB164" s="414"/>
      <c r="CC164" s="414"/>
      <c r="CD164" s="414"/>
      <c r="CE164" s="414"/>
      <c r="CF164" s="414"/>
      <c r="CG164" s="414"/>
      <c r="CH164" s="414"/>
      <c r="CI164" s="414"/>
      <c r="CJ164" s="414"/>
      <c r="CK164" s="414"/>
      <c r="CL164" s="414"/>
      <c r="CM164" s="414"/>
      <c r="CN164" s="414"/>
      <c r="CO164" s="414"/>
      <c r="CP164" s="414"/>
      <c r="CQ164" s="414"/>
      <c r="CR164" s="414"/>
      <c r="CS164" s="414"/>
      <c r="CT164" s="414"/>
      <c r="CU164" s="414"/>
      <c r="CV164" s="414"/>
    </row>
    <row r="165" spans="1:100" ht="24" customHeight="1" x14ac:dyDescent="0.2">
      <c r="B165" s="430" t="s">
        <v>882</v>
      </c>
      <c r="C165" s="251"/>
      <c r="D165" s="251"/>
      <c r="E165" s="251"/>
      <c r="F165" s="251"/>
      <c r="G165" s="251"/>
      <c r="H165" s="251"/>
      <c r="I165" s="251"/>
      <c r="J165" s="251"/>
      <c r="K165" s="251"/>
      <c r="L165" s="251"/>
      <c r="M165" s="251"/>
      <c r="N165" s="251"/>
      <c r="O165" s="251"/>
      <c r="P165" s="251"/>
      <c r="Q165" s="251"/>
      <c r="R165" s="251"/>
      <c r="S165" s="251"/>
      <c r="T165" s="349" t="s">
        <v>1086</v>
      </c>
      <c r="U165" s="350"/>
      <c r="V165" s="350"/>
      <c r="W165" s="350"/>
      <c r="X165" s="350"/>
      <c r="Y165" s="350"/>
      <c r="Z165" s="350"/>
      <c r="AA165" s="350"/>
      <c r="AB165" s="350"/>
      <c r="AC165" s="350"/>
      <c r="AD165" s="350"/>
      <c r="AE165" s="350"/>
      <c r="AF165" s="351"/>
      <c r="AG165" s="426"/>
      <c r="AH165" s="427"/>
      <c r="AI165" s="427"/>
      <c r="AJ165" s="427"/>
      <c r="AK165" s="427"/>
      <c r="AL165" s="427"/>
      <c r="AM165" s="427"/>
      <c r="AN165" s="427"/>
      <c r="AO165" s="427"/>
      <c r="AP165" s="427"/>
      <c r="AQ165" s="427"/>
      <c r="AR165" s="428"/>
      <c r="AS165" s="264" t="str">
        <f>IF((AS160)=0,"nelze vypočítat",(IF(AND(U72&lt;=5000,AG165/(AS160)&gt;70%),"Nemůže být &gt; 70%!!!",IF(AND(U72&gt;5000,AG165/(AS160)&gt;50%),"Nemůže být &gt; 50%!!!",AG165/(AS160)))))</f>
        <v>nelze vypočítat</v>
      </c>
      <c r="AT165" s="429"/>
      <c r="AU165" s="429"/>
      <c r="AV165" s="429"/>
      <c r="AW165" s="429"/>
      <c r="AX165" s="429"/>
      <c r="AY165" s="429"/>
      <c r="AZ165" s="429"/>
      <c r="BA165" s="429"/>
      <c r="BB165" s="429"/>
      <c r="BC165" s="429"/>
      <c r="BD165" s="429"/>
      <c r="BF165" s="1">
        <f>FLOOR(AG165,1)</f>
        <v>0</v>
      </c>
      <c r="BG165" s="30"/>
      <c r="BI165" s="45" t="str">
        <f>IF(OR(U67=BG134,U136=BG134),6094329,IF(OR(U67=BG135,U136=BG135),5266681,IF(OR(U67=BG136,U136=BG136),6192414,IF(OR(U67=BG137,U136=BG137),5167662,IF(OR(U67=BG138,U136=BG138),5110680,IF(OR(U67=BG139,U136=BG139),6698718,IF(OR(U67=BG140,U136=BG140),5827165,"vyplňte IČO")))))))</f>
        <v>vyplňte IČO</v>
      </c>
      <c r="BJ165" s="134" t="s">
        <v>1052</v>
      </c>
      <c r="BK165" s="135"/>
    </row>
    <row r="166" spans="1:100" ht="24" customHeight="1" x14ac:dyDescent="0.2">
      <c r="B166" s="256" t="s">
        <v>799</v>
      </c>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7"/>
      <c r="AH166" s="258"/>
      <c r="AI166" s="258"/>
      <c r="AJ166" s="258"/>
      <c r="AK166" s="258"/>
      <c r="AL166" s="258"/>
      <c r="AM166" s="258"/>
      <c r="AN166" s="258"/>
      <c r="AO166" s="258"/>
      <c r="AP166" s="258"/>
      <c r="AQ166" s="258"/>
      <c r="AR166" s="258"/>
      <c r="AS166" s="264" t="str">
        <f>IF((AS160)=0,"nelze vypočítat",AG166/(AS160))</f>
        <v>nelze vypočítat</v>
      </c>
      <c r="AT166" s="265"/>
      <c r="AU166" s="265"/>
      <c r="AV166" s="265"/>
      <c r="AW166" s="265"/>
      <c r="AX166" s="265"/>
      <c r="AY166" s="265"/>
      <c r="AZ166" s="265"/>
      <c r="BA166" s="265"/>
      <c r="BB166" s="265"/>
      <c r="BC166" s="265"/>
      <c r="BD166" s="265"/>
      <c r="BG166" s="30"/>
      <c r="BI166" s="45"/>
    </row>
    <row r="167" spans="1:100" ht="24" customHeight="1" x14ac:dyDescent="0.2">
      <c r="B167" s="262" t="s">
        <v>800</v>
      </c>
      <c r="C167" s="263"/>
      <c r="D167" s="263"/>
      <c r="E167" s="263"/>
      <c r="F167" s="263"/>
      <c r="G167" s="263"/>
      <c r="H167" s="263"/>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c r="AG167" s="257"/>
      <c r="AH167" s="258"/>
      <c r="AI167" s="258"/>
      <c r="AJ167" s="258"/>
      <c r="AK167" s="258"/>
      <c r="AL167" s="258"/>
      <c r="AM167" s="258"/>
      <c r="AN167" s="258"/>
      <c r="AO167" s="258"/>
      <c r="AP167" s="258"/>
      <c r="AQ167" s="258"/>
      <c r="AR167" s="258"/>
      <c r="AS167" s="264" t="str">
        <f>IF((AS160)=0,"nelze vypočítat",AG167/(AS160))</f>
        <v>nelze vypočítat</v>
      </c>
      <c r="AT167" s="265"/>
      <c r="AU167" s="265"/>
      <c r="AV167" s="265"/>
      <c r="AW167" s="265"/>
      <c r="AX167" s="265"/>
      <c r="AY167" s="265"/>
      <c r="AZ167" s="265"/>
      <c r="BA167" s="265"/>
      <c r="BB167" s="265"/>
      <c r="BC167" s="265"/>
      <c r="BD167" s="265"/>
      <c r="BG167" s="30"/>
      <c r="BI167" s="45" t="b">
        <f>AND(AG165&gt;0,AG165&lt;1000000)</f>
        <v>0</v>
      </c>
    </row>
    <row r="168" spans="1:100" ht="15.75" hidden="1" customHeight="1" x14ac:dyDescent="0.2">
      <c r="B168" s="108"/>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10"/>
      <c r="AB168" s="110"/>
      <c r="AC168" s="110"/>
      <c r="AD168" s="110"/>
      <c r="AE168" s="110"/>
      <c r="AF168" s="110"/>
      <c r="AG168" s="111"/>
      <c r="AH168" s="112"/>
      <c r="AI168" s="112"/>
      <c r="AJ168" s="112"/>
      <c r="AK168" s="112"/>
      <c r="AL168" s="112"/>
      <c r="AM168" s="111"/>
      <c r="AN168" s="112"/>
      <c r="AO168" s="112"/>
      <c r="AP168" s="112"/>
      <c r="AQ168" s="112"/>
      <c r="AR168" s="112"/>
      <c r="AS168" s="113"/>
      <c r="AT168" s="113"/>
      <c r="AU168" s="113"/>
      <c r="AV168" s="113"/>
      <c r="AW168" s="113"/>
      <c r="AX168" s="113"/>
      <c r="AY168" s="113"/>
      <c r="AZ168" s="113"/>
      <c r="BA168" s="113"/>
      <c r="BB168" s="113"/>
      <c r="BC168" s="113"/>
      <c r="BD168" s="113"/>
      <c r="BI168" s="45"/>
      <c r="BM168" s="1"/>
      <c r="BN168" s="1"/>
      <c r="BO168" s="1"/>
      <c r="BP168" s="1"/>
      <c r="BQ168" s="1"/>
      <c r="BR168" s="1"/>
      <c r="BS168" s="1"/>
      <c r="BT168" s="1"/>
      <c r="BU168" s="1"/>
      <c r="BV168" s="1"/>
    </row>
    <row r="169" spans="1:100" ht="15.75" hidden="1" customHeight="1" x14ac:dyDescent="0.2">
      <c r="B169" s="108"/>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10"/>
      <c r="AB169" s="110"/>
      <c r="AC169" s="110"/>
      <c r="AD169" s="110"/>
      <c r="AE169" s="110"/>
      <c r="AF169" s="110"/>
      <c r="AG169" s="111"/>
      <c r="AH169" s="112"/>
      <c r="AI169" s="112"/>
      <c r="AJ169" s="112"/>
      <c r="AK169" s="112"/>
      <c r="AL169" s="112"/>
      <c r="AM169" s="111"/>
      <c r="AN169" s="112"/>
      <c r="AO169" s="112"/>
      <c r="AP169" s="112"/>
      <c r="AQ169" s="112"/>
      <c r="AR169" s="112"/>
      <c r="AS169" s="113"/>
      <c r="AT169" s="113"/>
      <c r="AU169" s="113"/>
      <c r="AV169" s="113"/>
      <c r="AW169" s="113"/>
      <c r="AX169" s="113"/>
      <c r="AY169" s="113"/>
      <c r="AZ169" s="113"/>
      <c r="BA169" s="113"/>
      <c r="BB169" s="113"/>
      <c r="BC169" s="113"/>
      <c r="BD169" s="113"/>
      <c r="BI169" s="45"/>
      <c r="BM169" s="1"/>
      <c r="BN169" s="1"/>
      <c r="BO169" s="1"/>
      <c r="BP169" s="1"/>
      <c r="BQ169" s="1"/>
      <c r="BR169" s="1"/>
      <c r="BS169" s="1"/>
      <c r="BT169" s="1"/>
      <c r="BU169" s="1"/>
      <c r="BV169" s="1"/>
    </row>
    <row r="170" spans="1:100" ht="15.75" hidden="1" customHeight="1" x14ac:dyDescent="0.2">
      <c r="B170" s="108"/>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10"/>
      <c r="AB170" s="110"/>
      <c r="AC170" s="110"/>
      <c r="AD170" s="110"/>
      <c r="AE170" s="110"/>
      <c r="AF170" s="110"/>
      <c r="AG170" s="111"/>
      <c r="AH170" s="112"/>
      <c r="AI170" s="112"/>
      <c r="AJ170" s="112"/>
      <c r="AK170" s="112"/>
      <c r="AL170" s="112"/>
      <c r="AM170" s="111"/>
      <c r="AN170" s="112"/>
      <c r="AO170" s="112"/>
      <c r="AP170" s="112"/>
      <c r="AQ170" s="112"/>
      <c r="AR170" s="112"/>
      <c r="AS170" s="113"/>
      <c r="AT170" s="113"/>
      <c r="AU170" s="113"/>
      <c r="AV170" s="113"/>
      <c r="AW170" s="113"/>
      <c r="AX170" s="113"/>
      <c r="AY170" s="113"/>
      <c r="AZ170" s="113"/>
      <c r="BA170" s="113"/>
      <c r="BB170" s="113"/>
      <c r="BC170" s="113"/>
      <c r="BD170" s="113"/>
      <c r="BI170" s="45"/>
      <c r="BM170" s="1"/>
      <c r="BN170" s="1"/>
      <c r="BO170" s="1"/>
      <c r="BP170" s="1"/>
      <c r="BQ170" s="1"/>
      <c r="BR170" s="1"/>
      <c r="BS170" s="1"/>
      <c r="BT170" s="1"/>
      <c r="BU170" s="1"/>
      <c r="BV170" s="1"/>
    </row>
    <row r="171" spans="1:100" ht="15.75" hidden="1" customHeight="1" x14ac:dyDescent="0.2">
      <c r="B171" s="108"/>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10"/>
      <c r="AB171" s="110"/>
      <c r="AC171" s="110"/>
      <c r="AD171" s="110"/>
      <c r="AE171" s="110"/>
      <c r="AF171" s="110"/>
      <c r="AG171" s="111"/>
      <c r="AH171" s="112"/>
      <c r="AI171" s="112"/>
      <c r="AJ171" s="112"/>
      <c r="AK171" s="112"/>
      <c r="AL171" s="112"/>
      <c r="AM171" s="111"/>
      <c r="AN171" s="112"/>
      <c r="AO171" s="112"/>
      <c r="AP171" s="112"/>
      <c r="AQ171" s="112"/>
      <c r="AR171" s="112"/>
      <c r="AS171" s="113"/>
      <c r="AT171" s="113"/>
      <c r="AU171" s="113"/>
      <c r="AV171" s="113"/>
      <c r="AW171" s="113"/>
      <c r="AX171" s="113"/>
      <c r="AY171" s="113"/>
      <c r="AZ171" s="113"/>
      <c r="BA171" s="113"/>
      <c r="BB171" s="113"/>
      <c r="BC171" s="113"/>
      <c r="BD171" s="113"/>
      <c r="BI171" s="45"/>
      <c r="BM171" s="1"/>
      <c r="BN171" s="1"/>
      <c r="BO171" s="1"/>
      <c r="BP171" s="1"/>
      <c r="BQ171" s="1"/>
      <c r="BR171" s="1"/>
      <c r="BS171" s="1"/>
      <c r="BT171" s="1"/>
      <c r="BU171" s="1"/>
      <c r="BV171" s="1"/>
    </row>
    <row r="172" spans="1:100" ht="15.75" hidden="1" customHeight="1" x14ac:dyDescent="0.2">
      <c r="B172" s="108"/>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10"/>
      <c r="AB172" s="110"/>
      <c r="AC172" s="110"/>
      <c r="AD172" s="110"/>
      <c r="AE172" s="110"/>
      <c r="AF172" s="110"/>
      <c r="AG172" s="111"/>
      <c r="AH172" s="112"/>
      <c r="AI172" s="112"/>
      <c r="AJ172" s="112"/>
      <c r="AK172" s="112"/>
      <c r="AL172" s="112"/>
      <c r="AM172" s="111"/>
      <c r="AN172" s="112"/>
      <c r="AO172" s="112"/>
      <c r="AP172" s="112"/>
      <c r="AQ172" s="112"/>
      <c r="AR172" s="112"/>
      <c r="AS172" s="113"/>
      <c r="AT172" s="113"/>
      <c r="AU172" s="113"/>
      <c r="AV172" s="113"/>
      <c r="AW172" s="113"/>
      <c r="AX172" s="113"/>
      <c r="AY172" s="113"/>
      <c r="AZ172" s="113"/>
      <c r="BA172" s="113"/>
      <c r="BB172" s="113"/>
      <c r="BC172" s="113"/>
      <c r="BD172" s="113"/>
      <c r="BI172" s="45"/>
      <c r="BM172" s="1"/>
      <c r="BN172" s="1"/>
      <c r="BO172" s="1"/>
      <c r="BP172" s="1"/>
      <c r="BQ172" s="1"/>
      <c r="BR172" s="1"/>
      <c r="BS172" s="1"/>
      <c r="BT172" s="1"/>
      <c r="BU172" s="1"/>
      <c r="BV172" s="1"/>
    </row>
    <row r="173" spans="1:100" ht="15.75" hidden="1" customHeight="1" x14ac:dyDescent="0.2">
      <c r="B173" s="108"/>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10"/>
      <c r="AB173" s="110"/>
      <c r="AC173" s="110"/>
      <c r="AD173" s="110"/>
      <c r="AE173" s="110"/>
      <c r="AF173" s="110"/>
      <c r="AG173" s="111"/>
      <c r="AH173" s="112"/>
      <c r="AI173" s="112"/>
      <c r="AJ173" s="112"/>
      <c r="AK173" s="112"/>
      <c r="AL173" s="112"/>
      <c r="AM173" s="111"/>
      <c r="AN173" s="112"/>
      <c r="AO173" s="112"/>
      <c r="AP173" s="112"/>
      <c r="AQ173" s="112"/>
      <c r="AR173" s="112"/>
      <c r="AS173" s="113"/>
      <c r="AT173" s="113"/>
      <c r="AU173" s="113"/>
      <c r="AV173" s="113"/>
      <c r="AW173" s="113"/>
      <c r="AX173" s="113"/>
      <c r="AY173" s="113"/>
      <c r="AZ173" s="113"/>
      <c r="BA173" s="113"/>
      <c r="BB173" s="113"/>
      <c r="BC173" s="113"/>
      <c r="BD173" s="113"/>
      <c r="BI173" s="45"/>
      <c r="BM173" s="1"/>
      <c r="BN173" s="1"/>
      <c r="BO173" s="1"/>
      <c r="BP173" s="1"/>
      <c r="BQ173" s="1"/>
      <c r="BR173" s="1"/>
      <c r="BS173" s="1"/>
      <c r="BT173" s="1"/>
      <c r="BU173" s="1"/>
      <c r="BV173" s="1"/>
    </row>
    <row r="174" spans="1:100" ht="15.75" hidden="1" customHeight="1" x14ac:dyDescent="0.2">
      <c r="B174" s="108"/>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10"/>
      <c r="AB174" s="110"/>
      <c r="AC174" s="110"/>
      <c r="AD174" s="110"/>
      <c r="AE174" s="110"/>
      <c r="AF174" s="110"/>
      <c r="AG174" s="111"/>
      <c r="AH174" s="112"/>
      <c r="AI174" s="112"/>
      <c r="AJ174" s="112"/>
      <c r="AK174" s="112"/>
      <c r="AL174" s="112"/>
      <c r="AM174" s="111"/>
      <c r="AN174" s="112"/>
      <c r="AO174" s="112"/>
      <c r="AP174" s="112"/>
      <c r="AQ174" s="112"/>
      <c r="AR174" s="112"/>
      <c r="AS174" s="113"/>
      <c r="AT174" s="113"/>
      <c r="AU174" s="113"/>
      <c r="AV174" s="113"/>
      <c r="AW174" s="113"/>
      <c r="AX174" s="113"/>
      <c r="AY174" s="113"/>
      <c r="AZ174" s="113"/>
      <c r="BA174" s="113"/>
      <c r="BB174" s="113"/>
      <c r="BC174" s="113"/>
      <c r="BD174" s="113"/>
      <c r="BI174" s="45"/>
      <c r="BM174" s="1"/>
      <c r="BN174" s="1"/>
      <c r="BO174" s="1"/>
      <c r="BP174" s="1"/>
      <c r="BQ174" s="1"/>
      <c r="BR174" s="1"/>
      <c r="BS174" s="1"/>
      <c r="BT174" s="1"/>
      <c r="BU174" s="1"/>
      <c r="BV174" s="1"/>
    </row>
    <row r="175" spans="1:100" ht="15.75" hidden="1" customHeight="1" x14ac:dyDescent="0.2">
      <c r="B175" s="108"/>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10"/>
      <c r="AB175" s="110"/>
      <c r="AC175" s="110"/>
      <c r="AD175" s="110"/>
      <c r="AE175" s="110"/>
      <c r="AF175" s="110"/>
      <c r="AG175" s="111"/>
      <c r="AH175" s="112"/>
      <c r="AI175" s="112"/>
      <c r="AJ175" s="112"/>
      <c r="AK175" s="112"/>
      <c r="AL175" s="112"/>
      <c r="AM175" s="111"/>
      <c r="AN175" s="112"/>
      <c r="AO175" s="112"/>
      <c r="AP175" s="112"/>
      <c r="AQ175" s="112"/>
      <c r="AR175" s="112"/>
      <c r="AS175" s="113"/>
      <c r="AT175" s="113"/>
      <c r="AU175" s="113"/>
      <c r="AV175" s="113"/>
      <c r="AW175" s="113"/>
      <c r="AX175" s="113"/>
      <c r="AY175" s="113"/>
      <c r="AZ175" s="113"/>
      <c r="BA175" s="113"/>
      <c r="BB175" s="113"/>
      <c r="BC175" s="113"/>
      <c r="BD175" s="113"/>
      <c r="BI175" s="45"/>
      <c r="BM175" s="1"/>
      <c r="BN175" s="1"/>
      <c r="BO175" s="1"/>
      <c r="BP175" s="1"/>
      <c r="BQ175" s="1"/>
      <c r="BR175" s="1"/>
      <c r="BS175" s="1"/>
      <c r="BT175" s="1"/>
      <c r="BU175" s="1"/>
      <c r="BV175" s="1"/>
    </row>
    <row r="176" spans="1:100" ht="27.75" customHeight="1" x14ac:dyDescent="0.25">
      <c r="A176" s="139"/>
      <c r="B176" s="242" t="s">
        <v>1045</v>
      </c>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I176" s="140"/>
    </row>
    <row r="177" spans="1:74" ht="15" customHeight="1" x14ac:dyDescent="0.2">
      <c r="B177" s="394" t="s">
        <v>1088</v>
      </c>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c r="AE177" s="395"/>
      <c r="AF177" s="395"/>
      <c r="AG177" s="395"/>
      <c r="AH177" s="395"/>
      <c r="AI177" s="395"/>
      <c r="AJ177" s="395"/>
      <c r="AK177" s="395"/>
      <c r="AL177" s="395"/>
      <c r="AM177" s="395"/>
      <c r="AN177" s="395"/>
      <c r="AO177" s="395"/>
      <c r="AP177" s="395"/>
      <c r="AQ177" s="395"/>
      <c r="AR177" s="395"/>
      <c r="AS177" s="395"/>
      <c r="AT177" s="395"/>
      <c r="AU177" s="395"/>
      <c r="AV177" s="395"/>
      <c r="AW177" s="395"/>
      <c r="AX177" s="395"/>
      <c r="AY177" s="395"/>
      <c r="AZ177" s="395"/>
      <c r="BA177" s="395"/>
      <c r="BB177" s="395"/>
      <c r="BC177" s="395"/>
      <c r="BD177" s="395"/>
      <c r="BI177" s="45"/>
    </row>
    <row r="178" spans="1:74" ht="27.75" hidden="1" customHeight="1" x14ac:dyDescent="0.25">
      <c r="A178" s="139"/>
      <c r="B178" s="242" t="s">
        <v>818</v>
      </c>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I178" s="140"/>
    </row>
    <row r="179" spans="1:74" ht="23.25" hidden="1" customHeight="1" x14ac:dyDescent="0.25">
      <c r="A179" s="11"/>
      <c r="B179" s="11" t="s">
        <v>819</v>
      </c>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I179" s="45"/>
    </row>
    <row r="180" spans="1:74" ht="21" hidden="1" customHeight="1" x14ac:dyDescent="0.25">
      <c r="B180" s="259" t="s">
        <v>62</v>
      </c>
      <c r="C180" s="303"/>
      <c r="D180" s="303"/>
      <c r="E180" s="303"/>
      <c r="F180" s="303"/>
      <c r="G180" s="303"/>
      <c r="H180" s="303"/>
      <c r="I180" s="303"/>
      <c r="J180" s="303"/>
      <c r="K180" s="303"/>
      <c r="L180" s="303"/>
      <c r="M180" s="303"/>
      <c r="N180" s="303"/>
      <c r="O180" s="303"/>
      <c r="P180" s="303"/>
      <c r="Q180" s="303"/>
      <c r="R180" s="303"/>
      <c r="S180" s="303"/>
      <c r="T180" s="304"/>
      <c r="U180" s="305"/>
      <c r="V180" s="305"/>
      <c r="W180" s="305"/>
      <c r="X180" s="305"/>
      <c r="Y180" s="305"/>
      <c r="Z180" s="30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6"/>
      <c r="BF180" s="49" t="s">
        <v>92</v>
      </c>
      <c r="BG180" s="50" t="s">
        <v>64</v>
      </c>
      <c r="BH180" s="50" t="s">
        <v>63</v>
      </c>
      <c r="BI180" s="45"/>
      <c r="BM180" s="130"/>
      <c r="BN180" s="1"/>
      <c r="BO180" s="1"/>
      <c r="BP180" s="1"/>
      <c r="BQ180" s="1"/>
      <c r="BR180" s="1"/>
      <c r="BS180" s="1"/>
      <c r="BT180" s="1"/>
      <c r="BU180" s="1"/>
      <c r="BV180" s="1"/>
    </row>
    <row r="181" spans="1:74" ht="21" hidden="1" customHeight="1" x14ac:dyDescent="0.2">
      <c r="B181" s="259" t="str">
        <f>IF(U180="fyzická osoba","Titul, jméno a příjmení, titul za:",IF(U180="podnikající fyzická osoba","Titul, jméno a příjmení, titul za:",IF(U180="právnická osoba","Název, popř. obchodní firma:"," ")))</f>
        <v xml:space="preserve"> </v>
      </c>
      <c r="C181" s="303"/>
      <c r="D181" s="303"/>
      <c r="E181" s="303"/>
      <c r="F181" s="303"/>
      <c r="G181" s="303"/>
      <c r="H181" s="303"/>
      <c r="I181" s="303"/>
      <c r="J181" s="303"/>
      <c r="K181" s="303"/>
      <c r="L181" s="303"/>
      <c r="M181" s="303"/>
      <c r="N181" s="303"/>
      <c r="O181" s="303"/>
      <c r="P181" s="303"/>
      <c r="Q181" s="303"/>
      <c r="R181" s="303"/>
      <c r="S181" s="303"/>
      <c r="T181" s="304"/>
      <c r="U181" s="550"/>
      <c r="V181" s="550"/>
      <c r="W181" s="550"/>
      <c r="X181" s="550"/>
      <c r="Y181" s="550"/>
      <c r="Z181" s="550"/>
      <c r="AA181" s="550"/>
      <c r="AB181" s="550"/>
      <c r="AC181" s="550"/>
      <c r="AD181" s="550"/>
      <c r="AE181" s="550"/>
      <c r="AF181" s="550"/>
      <c r="AG181" s="550"/>
      <c r="AH181" s="550"/>
      <c r="AI181" s="550"/>
      <c r="AJ181" s="550"/>
      <c r="AK181" s="550"/>
      <c r="AL181" s="550"/>
      <c r="AM181" s="550"/>
      <c r="AN181" s="550"/>
      <c r="AO181" s="550"/>
      <c r="AP181" s="550"/>
      <c r="AQ181" s="550"/>
      <c r="AR181" s="550"/>
      <c r="AS181" s="550"/>
      <c r="AT181" s="550"/>
      <c r="AU181" s="550"/>
      <c r="AV181" s="550"/>
      <c r="AW181" s="550"/>
      <c r="AX181" s="550"/>
      <c r="AY181" s="550"/>
      <c r="AZ181" s="550"/>
      <c r="BA181" s="550"/>
      <c r="BB181" s="550"/>
      <c r="BC181" s="550"/>
      <c r="BD181" s="551"/>
      <c r="BI181" s="45"/>
      <c r="BM181" s="1"/>
      <c r="BN181" s="1"/>
      <c r="BO181" s="1"/>
      <c r="BP181" s="1"/>
      <c r="BQ181" s="1"/>
      <c r="BR181" s="1"/>
      <c r="BS181" s="1"/>
      <c r="BT181" s="1"/>
      <c r="BU181" s="1"/>
      <c r="BV181" s="1"/>
    </row>
    <row r="182" spans="1:74" ht="21" hidden="1" customHeight="1" x14ac:dyDescent="0.2">
      <c r="B182" s="259" t="str">
        <f>IF(U180="fyzická osoba","Datum narození:",IF(U180="podnikající fyzická osoba","Datum narození:",IF(U180="právnická osoba"," -  "," ")))</f>
        <v xml:space="preserve"> </v>
      </c>
      <c r="C182" s="303"/>
      <c r="D182" s="303"/>
      <c r="E182" s="303"/>
      <c r="F182" s="303"/>
      <c r="G182" s="303"/>
      <c r="H182" s="303"/>
      <c r="I182" s="303"/>
      <c r="J182" s="303"/>
      <c r="K182" s="303"/>
      <c r="L182" s="303"/>
      <c r="M182" s="303"/>
      <c r="N182" s="303"/>
      <c r="O182" s="303"/>
      <c r="P182" s="303"/>
      <c r="Q182" s="303"/>
      <c r="R182" s="303"/>
      <c r="S182" s="303"/>
      <c r="T182" s="304"/>
      <c r="U182" s="554"/>
      <c r="V182" s="554"/>
      <c r="W182" s="554"/>
      <c r="X182" s="554"/>
      <c r="Y182" s="554"/>
      <c r="Z182" s="554"/>
      <c r="AA182" s="554"/>
      <c r="AB182" s="554"/>
      <c r="AC182" s="554"/>
      <c r="AD182" s="554"/>
      <c r="AE182" s="554"/>
      <c r="AF182" s="554"/>
      <c r="AG182" s="554"/>
      <c r="AH182" s="554"/>
      <c r="AI182" s="554"/>
      <c r="AJ182" s="554"/>
      <c r="AK182" s="554"/>
      <c r="AL182" s="554"/>
      <c r="AM182" s="554"/>
      <c r="AN182" s="554"/>
      <c r="AO182" s="554"/>
      <c r="AP182" s="554"/>
      <c r="AQ182" s="554"/>
      <c r="AR182" s="554"/>
      <c r="AS182" s="554"/>
      <c r="AT182" s="554"/>
      <c r="AU182" s="554"/>
      <c r="AV182" s="554"/>
      <c r="AW182" s="554"/>
      <c r="AX182" s="554"/>
      <c r="AY182" s="554"/>
      <c r="AZ182" s="554"/>
      <c r="BA182" s="554"/>
      <c r="BB182" s="554"/>
      <c r="BC182" s="554"/>
      <c r="BD182" s="555"/>
      <c r="BI182" s="45"/>
      <c r="BM182" s="1"/>
      <c r="BN182" s="1"/>
      <c r="BO182" s="1"/>
      <c r="BP182" s="1"/>
      <c r="BQ182" s="1"/>
      <c r="BR182" s="1"/>
      <c r="BS182" s="1"/>
      <c r="BT182" s="1"/>
      <c r="BU182" s="1"/>
      <c r="BV182" s="1"/>
    </row>
    <row r="183" spans="1:74" ht="30" hidden="1" customHeight="1" x14ac:dyDescent="0.2">
      <c r="B183" s="259" t="str">
        <f>IF(U180="fyzická osoba","Adresa trvalého bydliště:                               (ulice, č.p., PSČ, obec)",IF(U180="podnikající fyzická osoba","Adresa trvalého bydliště:                                 (ulice, č.p., PSČ, obec)",IF(U180="právnická osoba","Sídlo:                                                 (ulice, č.p., PSČ, obec)"," ")))</f>
        <v xml:space="preserve"> </v>
      </c>
      <c r="C183" s="303"/>
      <c r="D183" s="303"/>
      <c r="E183" s="303"/>
      <c r="F183" s="303"/>
      <c r="G183" s="303"/>
      <c r="H183" s="303"/>
      <c r="I183" s="303"/>
      <c r="J183" s="303"/>
      <c r="K183" s="303"/>
      <c r="L183" s="303"/>
      <c r="M183" s="303"/>
      <c r="N183" s="303"/>
      <c r="O183" s="303"/>
      <c r="P183" s="303"/>
      <c r="Q183" s="303"/>
      <c r="R183" s="303"/>
      <c r="S183" s="303"/>
      <c r="T183" s="304"/>
      <c r="U183" s="550"/>
      <c r="V183" s="550"/>
      <c r="W183" s="550"/>
      <c r="X183" s="550"/>
      <c r="Y183" s="550"/>
      <c r="Z183" s="550"/>
      <c r="AA183" s="550"/>
      <c r="AB183" s="550"/>
      <c r="AC183" s="550"/>
      <c r="AD183" s="550"/>
      <c r="AE183" s="550"/>
      <c r="AF183" s="550"/>
      <c r="AG183" s="550"/>
      <c r="AH183" s="550"/>
      <c r="AI183" s="550"/>
      <c r="AJ183" s="550"/>
      <c r="AK183" s="550"/>
      <c r="AL183" s="550"/>
      <c r="AM183" s="550"/>
      <c r="AN183" s="550"/>
      <c r="AO183" s="550"/>
      <c r="AP183" s="550"/>
      <c r="AQ183" s="550"/>
      <c r="AR183" s="550"/>
      <c r="AS183" s="550"/>
      <c r="AT183" s="550"/>
      <c r="AU183" s="550"/>
      <c r="AV183" s="550"/>
      <c r="AW183" s="550"/>
      <c r="AX183" s="550"/>
      <c r="AY183" s="550"/>
      <c r="AZ183" s="550"/>
      <c r="BA183" s="550"/>
      <c r="BB183" s="550"/>
      <c r="BC183" s="550"/>
      <c r="BD183" s="551"/>
      <c r="BI183" s="45"/>
      <c r="BM183" s="1"/>
      <c r="BN183" s="1"/>
      <c r="BO183" s="1"/>
      <c r="BP183" s="1"/>
      <c r="BQ183" s="1"/>
      <c r="BR183" s="1"/>
      <c r="BS183" s="1"/>
      <c r="BT183" s="1"/>
      <c r="BU183" s="1"/>
      <c r="BV183" s="1"/>
    </row>
    <row r="184" spans="1:74" ht="21" hidden="1" customHeight="1" x14ac:dyDescent="0.2">
      <c r="B184" s="259" t="str">
        <f>IF(U180="fyzická osoba"," - ",IF(U180="podnikající fyzická osoba","IČO:",IF(U180="právnická osoba","IČO:"," ")))</f>
        <v xml:space="preserve"> </v>
      </c>
      <c r="C184" s="303"/>
      <c r="D184" s="303"/>
      <c r="E184" s="303"/>
      <c r="F184" s="303"/>
      <c r="G184" s="303"/>
      <c r="H184" s="303"/>
      <c r="I184" s="303"/>
      <c r="J184" s="303"/>
      <c r="K184" s="303"/>
      <c r="L184" s="303"/>
      <c r="M184" s="303"/>
      <c r="N184" s="303"/>
      <c r="O184" s="303"/>
      <c r="P184" s="303"/>
      <c r="Q184" s="303"/>
      <c r="R184" s="303"/>
      <c r="S184" s="303"/>
      <c r="T184" s="304"/>
      <c r="U184" s="550"/>
      <c r="V184" s="550"/>
      <c r="W184" s="550"/>
      <c r="X184" s="550"/>
      <c r="Y184" s="550"/>
      <c r="Z184" s="550"/>
      <c r="AA184" s="550"/>
      <c r="AB184" s="550"/>
      <c r="AC184" s="550"/>
      <c r="AD184" s="550"/>
      <c r="AE184" s="550"/>
      <c r="AF184" s="550"/>
      <c r="AG184" s="550"/>
      <c r="AH184" s="550"/>
      <c r="AI184" s="550"/>
      <c r="AJ184" s="550"/>
      <c r="AK184" s="550"/>
      <c r="AL184" s="550"/>
      <c r="AM184" s="550"/>
      <c r="AN184" s="550"/>
      <c r="AO184" s="550"/>
      <c r="AP184" s="550"/>
      <c r="AQ184" s="550"/>
      <c r="AR184" s="550"/>
      <c r="AS184" s="550"/>
      <c r="AT184" s="550"/>
      <c r="AU184" s="550"/>
      <c r="AV184" s="550"/>
      <c r="AW184" s="550"/>
      <c r="AX184" s="550"/>
      <c r="AY184" s="550"/>
      <c r="AZ184" s="550"/>
      <c r="BA184" s="550"/>
      <c r="BB184" s="550"/>
      <c r="BC184" s="550"/>
      <c r="BD184" s="551"/>
      <c r="BI184" s="45"/>
      <c r="BM184" s="1"/>
      <c r="BN184" s="1"/>
      <c r="BO184" s="1"/>
      <c r="BP184" s="1"/>
      <c r="BQ184" s="1"/>
      <c r="BR184" s="1"/>
      <c r="BS184" s="1"/>
      <c r="BT184" s="1"/>
      <c r="BU184" s="1"/>
      <c r="BV184" s="1"/>
    </row>
    <row r="185" spans="1:74" ht="21" hidden="1" customHeight="1" x14ac:dyDescent="0.2">
      <c r="B185" s="259" t="str">
        <f>IF(U180="fyzická osoba"," - ",IF(U180="podnikající fyzická osoba","DIČ (je-li přiděleno):",IF(U180="právnická osoba","DIČ (je-li přiděleno):"," ")))</f>
        <v xml:space="preserve"> </v>
      </c>
      <c r="C185" s="303"/>
      <c r="D185" s="303"/>
      <c r="E185" s="303"/>
      <c r="F185" s="303"/>
      <c r="G185" s="303"/>
      <c r="H185" s="303"/>
      <c r="I185" s="303"/>
      <c r="J185" s="303"/>
      <c r="K185" s="303"/>
      <c r="L185" s="303"/>
      <c r="M185" s="303"/>
      <c r="N185" s="303"/>
      <c r="O185" s="303"/>
      <c r="P185" s="303"/>
      <c r="Q185" s="303"/>
      <c r="R185" s="303"/>
      <c r="S185" s="303"/>
      <c r="T185" s="304"/>
      <c r="U185" s="550"/>
      <c r="V185" s="550"/>
      <c r="W185" s="550"/>
      <c r="X185" s="550"/>
      <c r="Y185" s="550"/>
      <c r="Z185" s="550"/>
      <c r="AA185" s="550"/>
      <c r="AB185" s="550"/>
      <c r="AC185" s="550"/>
      <c r="AD185" s="550"/>
      <c r="AE185" s="550"/>
      <c r="AF185" s="550"/>
      <c r="AG185" s="550"/>
      <c r="AH185" s="550"/>
      <c r="AI185" s="550"/>
      <c r="AJ185" s="550"/>
      <c r="AK185" s="550"/>
      <c r="AL185" s="550"/>
      <c r="AM185" s="550"/>
      <c r="AN185" s="550"/>
      <c r="AO185" s="550"/>
      <c r="AP185" s="550"/>
      <c r="AQ185" s="550"/>
      <c r="AR185" s="550"/>
      <c r="AS185" s="550"/>
      <c r="AT185" s="550"/>
      <c r="AU185" s="550"/>
      <c r="AV185" s="550"/>
      <c r="AW185" s="550"/>
      <c r="AX185" s="550"/>
      <c r="AY185" s="550"/>
      <c r="AZ185" s="550"/>
      <c r="BA185" s="550"/>
      <c r="BB185" s="550"/>
      <c r="BC185" s="550"/>
      <c r="BD185" s="551"/>
      <c r="BI185" s="45"/>
      <c r="BM185" s="1"/>
      <c r="BN185" s="1"/>
      <c r="BO185" s="1"/>
      <c r="BP185" s="1"/>
      <c r="BQ185" s="1"/>
      <c r="BR185" s="1"/>
      <c r="BS185" s="1"/>
      <c r="BT185" s="1"/>
      <c r="BU185" s="1"/>
      <c r="BV185" s="1"/>
    </row>
    <row r="186" spans="1:74" ht="20.25" hidden="1" customHeight="1" x14ac:dyDescent="0.2">
      <c r="B186" s="259" t="s">
        <v>59</v>
      </c>
      <c r="C186" s="303"/>
      <c r="D186" s="303"/>
      <c r="E186" s="303"/>
      <c r="F186" s="303"/>
      <c r="G186" s="303"/>
      <c r="H186" s="303"/>
      <c r="I186" s="303"/>
      <c r="J186" s="303"/>
      <c r="K186" s="303"/>
      <c r="L186" s="303"/>
      <c r="M186" s="303"/>
      <c r="N186" s="303"/>
      <c r="O186" s="303"/>
      <c r="P186" s="303"/>
      <c r="Q186" s="303"/>
      <c r="R186" s="303"/>
      <c r="S186" s="303"/>
      <c r="T186" s="304"/>
      <c r="U186" s="550"/>
      <c r="V186" s="550"/>
      <c r="W186" s="550"/>
      <c r="X186" s="550"/>
      <c r="Y186" s="550"/>
      <c r="Z186" s="550"/>
      <c r="AA186" s="550"/>
      <c r="AB186" s="550"/>
      <c r="AC186" s="550"/>
      <c r="AD186" s="550"/>
      <c r="AE186" s="550"/>
      <c r="AF186" s="550"/>
      <c r="AG186" s="550"/>
      <c r="AH186" s="550"/>
      <c r="AI186" s="550"/>
      <c r="AJ186" s="550"/>
      <c r="AK186" s="550"/>
      <c r="AL186" s="550"/>
      <c r="AM186" s="550"/>
      <c r="AN186" s="550"/>
      <c r="AO186" s="550"/>
      <c r="AP186" s="550"/>
      <c r="AQ186" s="550"/>
      <c r="AR186" s="550"/>
      <c r="AS186" s="550"/>
      <c r="AT186" s="550"/>
      <c r="AU186" s="550"/>
      <c r="AV186" s="550"/>
      <c r="AW186" s="550"/>
      <c r="AX186" s="550"/>
      <c r="AY186" s="550"/>
      <c r="AZ186" s="550"/>
      <c r="BA186" s="550"/>
      <c r="BB186" s="550"/>
      <c r="BC186" s="550"/>
      <c r="BD186" s="551"/>
      <c r="BI186" s="45"/>
      <c r="BM186" s="1"/>
      <c r="BN186" s="1"/>
      <c r="BO186" s="1"/>
      <c r="BP186" s="1"/>
      <c r="BQ186" s="1"/>
      <c r="BR186" s="1"/>
      <c r="BS186" s="1"/>
      <c r="BT186" s="1"/>
      <c r="BU186" s="1"/>
      <c r="BV186" s="1"/>
    </row>
    <row r="187" spans="1:74" ht="21" hidden="1" customHeight="1" x14ac:dyDescent="0.2">
      <c r="B187" s="259" t="s">
        <v>32</v>
      </c>
      <c r="C187" s="303"/>
      <c r="D187" s="303"/>
      <c r="E187" s="303"/>
      <c r="F187" s="303"/>
      <c r="G187" s="303"/>
      <c r="H187" s="303"/>
      <c r="I187" s="303"/>
      <c r="J187" s="303"/>
      <c r="K187" s="303"/>
      <c r="L187" s="303"/>
      <c r="M187" s="303"/>
      <c r="N187" s="303"/>
      <c r="O187" s="303"/>
      <c r="P187" s="303"/>
      <c r="Q187" s="303"/>
      <c r="R187" s="303"/>
      <c r="S187" s="303"/>
      <c r="T187" s="304"/>
      <c r="U187" s="550"/>
      <c r="V187" s="550"/>
      <c r="W187" s="550"/>
      <c r="X187" s="550"/>
      <c r="Y187" s="550"/>
      <c r="Z187" s="550"/>
      <c r="AA187" s="550"/>
      <c r="AB187" s="550"/>
      <c r="AC187" s="550"/>
      <c r="AD187" s="550"/>
      <c r="AE187" s="550"/>
      <c r="AF187" s="550"/>
      <c r="AG187" s="550"/>
      <c r="AH187" s="550"/>
      <c r="AI187" s="550"/>
      <c r="AJ187" s="550"/>
      <c r="AK187" s="550"/>
      <c r="AL187" s="550"/>
      <c r="AM187" s="550"/>
      <c r="AN187" s="550"/>
      <c r="AO187" s="550"/>
      <c r="AP187" s="550"/>
      <c r="AQ187" s="550"/>
      <c r="AR187" s="550"/>
      <c r="AS187" s="550"/>
      <c r="AT187" s="550"/>
      <c r="AU187" s="550"/>
      <c r="AV187" s="550"/>
      <c r="AW187" s="550"/>
      <c r="AX187" s="550"/>
      <c r="AY187" s="550"/>
      <c r="AZ187" s="550"/>
      <c r="BA187" s="550"/>
      <c r="BB187" s="550"/>
      <c r="BC187" s="550"/>
      <c r="BD187" s="551"/>
      <c r="BI187" s="45"/>
      <c r="BM187" s="1"/>
      <c r="BN187" s="1"/>
      <c r="BO187" s="1"/>
      <c r="BP187" s="1"/>
      <c r="BQ187" s="1"/>
      <c r="BR187" s="1"/>
      <c r="BS187" s="1"/>
      <c r="BT187" s="1"/>
      <c r="BU187" s="1"/>
      <c r="BV187" s="1"/>
    </row>
    <row r="188" spans="1:74" ht="21" hidden="1" customHeight="1" x14ac:dyDescent="0.2">
      <c r="B188" s="259" t="s">
        <v>2</v>
      </c>
      <c r="C188" s="303"/>
      <c r="D188" s="303"/>
      <c r="E188" s="303"/>
      <c r="F188" s="303"/>
      <c r="G188" s="303"/>
      <c r="H188" s="303"/>
      <c r="I188" s="303"/>
      <c r="J188" s="303"/>
      <c r="K188" s="303"/>
      <c r="L188" s="303"/>
      <c r="M188" s="303"/>
      <c r="N188" s="303"/>
      <c r="O188" s="303"/>
      <c r="P188" s="303"/>
      <c r="Q188" s="303"/>
      <c r="R188" s="303"/>
      <c r="S188" s="303"/>
      <c r="T188" s="304"/>
      <c r="U188" s="556"/>
      <c r="V188" s="550"/>
      <c r="W188" s="550"/>
      <c r="X188" s="550"/>
      <c r="Y188" s="550"/>
      <c r="Z188" s="550"/>
      <c r="AA188" s="550"/>
      <c r="AB188" s="550"/>
      <c r="AC188" s="550"/>
      <c r="AD188" s="550"/>
      <c r="AE188" s="550"/>
      <c r="AF188" s="550"/>
      <c r="AG188" s="550"/>
      <c r="AH188" s="550"/>
      <c r="AI188" s="550"/>
      <c r="AJ188" s="550"/>
      <c r="AK188" s="550"/>
      <c r="AL188" s="550"/>
      <c r="AM188" s="550"/>
      <c r="AN188" s="550"/>
      <c r="AO188" s="550"/>
      <c r="AP188" s="550"/>
      <c r="AQ188" s="550"/>
      <c r="AR188" s="550"/>
      <c r="AS188" s="550"/>
      <c r="AT188" s="550"/>
      <c r="AU188" s="550"/>
      <c r="AV188" s="550"/>
      <c r="AW188" s="550"/>
      <c r="AX188" s="550"/>
      <c r="AY188" s="550"/>
      <c r="AZ188" s="550"/>
      <c r="BA188" s="550"/>
      <c r="BB188" s="550"/>
      <c r="BC188" s="550"/>
      <c r="BD188" s="551"/>
      <c r="BI188" s="45"/>
      <c r="BM188" s="1"/>
      <c r="BN188" s="1"/>
      <c r="BO188" s="1"/>
      <c r="BP188" s="1"/>
      <c r="BQ188" s="1"/>
      <c r="BR188" s="1"/>
      <c r="BS188" s="1"/>
      <c r="BT188" s="1"/>
      <c r="BU188" s="1"/>
      <c r="BV188" s="1"/>
    </row>
    <row r="189" spans="1:74" ht="27.6" hidden="1" customHeight="1" x14ac:dyDescent="0.2">
      <c r="B189" s="259" t="s">
        <v>122</v>
      </c>
      <c r="C189" s="303"/>
      <c r="D189" s="303"/>
      <c r="E189" s="303"/>
      <c r="F189" s="303"/>
      <c r="G189" s="303"/>
      <c r="H189" s="303"/>
      <c r="I189" s="303"/>
      <c r="J189" s="303"/>
      <c r="K189" s="303"/>
      <c r="L189" s="303"/>
      <c r="M189" s="303"/>
      <c r="N189" s="303"/>
      <c r="O189" s="303"/>
      <c r="P189" s="303"/>
      <c r="Q189" s="303"/>
      <c r="R189" s="303"/>
      <c r="S189" s="303"/>
      <c r="T189" s="304"/>
      <c r="U189" s="552"/>
      <c r="V189" s="552"/>
      <c r="W189" s="552"/>
      <c r="X189" s="552"/>
      <c r="Y189" s="552"/>
      <c r="Z189" s="552"/>
      <c r="AA189" s="552"/>
      <c r="AB189" s="552"/>
      <c r="AC189" s="552"/>
      <c r="AD189" s="552"/>
      <c r="AE189" s="552"/>
      <c r="AF189" s="552"/>
      <c r="AG189" s="552"/>
      <c r="AH189" s="552"/>
      <c r="AI189" s="552"/>
      <c r="AJ189" s="552"/>
      <c r="AK189" s="552"/>
      <c r="AL189" s="552"/>
      <c r="AM189" s="552"/>
      <c r="AN189" s="552"/>
      <c r="AO189" s="552"/>
      <c r="AP189" s="552"/>
      <c r="AQ189" s="552"/>
      <c r="AR189" s="552"/>
      <c r="AS189" s="552"/>
      <c r="AT189" s="552"/>
      <c r="AU189" s="552"/>
      <c r="AV189" s="552"/>
      <c r="AW189" s="552"/>
      <c r="AX189" s="552"/>
      <c r="AY189" s="552"/>
      <c r="AZ189" s="552"/>
      <c r="BA189" s="552"/>
      <c r="BB189" s="552"/>
      <c r="BC189" s="552"/>
      <c r="BD189" s="553"/>
      <c r="BI189" s="45"/>
      <c r="BM189" s="1"/>
      <c r="BN189" s="1"/>
      <c r="BO189" s="1"/>
      <c r="BP189" s="1"/>
      <c r="BQ189" s="1"/>
      <c r="BR189" s="1"/>
      <c r="BS189" s="1"/>
      <c r="BT189" s="1"/>
      <c r="BU189" s="1"/>
      <c r="BV189" s="1"/>
    </row>
    <row r="190" spans="1:74" ht="29.45" hidden="1" customHeight="1" x14ac:dyDescent="0.2">
      <c r="B190" s="259" t="s">
        <v>123</v>
      </c>
      <c r="C190" s="303"/>
      <c r="D190" s="303"/>
      <c r="E190" s="303"/>
      <c r="F190" s="303"/>
      <c r="G190" s="303"/>
      <c r="H190" s="303"/>
      <c r="I190" s="303"/>
      <c r="J190" s="303"/>
      <c r="K190" s="303"/>
      <c r="L190" s="303"/>
      <c r="M190" s="303"/>
      <c r="N190" s="303"/>
      <c r="O190" s="303"/>
      <c r="P190" s="303"/>
      <c r="Q190" s="303"/>
      <c r="R190" s="303"/>
      <c r="S190" s="303"/>
      <c r="T190" s="304"/>
      <c r="U190" s="557"/>
      <c r="V190" s="557"/>
      <c r="W190" s="557"/>
      <c r="X190" s="557"/>
      <c r="Y190" s="557"/>
      <c r="Z190" s="557"/>
      <c r="AA190" s="557"/>
      <c r="AB190" s="557"/>
      <c r="AC190" s="557"/>
      <c r="AD190" s="557"/>
      <c r="AE190" s="557"/>
      <c r="AF190" s="557"/>
      <c r="AG190" s="557"/>
      <c r="AH190" s="557"/>
      <c r="AI190" s="557"/>
      <c r="AJ190" s="557"/>
      <c r="AK190" s="557"/>
      <c r="AL190" s="557"/>
      <c r="AM190" s="557"/>
      <c r="AN190" s="557"/>
      <c r="AO190" s="557"/>
      <c r="AP190" s="557"/>
      <c r="AQ190" s="557"/>
      <c r="AR190" s="557"/>
      <c r="AS190" s="557"/>
      <c r="AT190" s="557"/>
      <c r="AU190" s="557"/>
      <c r="AV190" s="557"/>
      <c r="AW190" s="557"/>
      <c r="AX190" s="557"/>
      <c r="AY190" s="557"/>
      <c r="AZ190" s="557"/>
      <c r="BA190" s="557"/>
      <c r="BB190" s="557"/>
      <c r="BC190" s="557"/>
      <c r="BD190" s="558"/>
      <c r="BI190" s="45"/>
      <c r="BM190" s="1"/>
      <c r="BN190" s="1"/>
      <c r="BO190" s="1"/>
      <c r="BP190" s="1"/>
      <c r="BQ190" s="1"/>
      <c r="BR190" s="1"/>
      <c r="BS190" s="1"/>
      <c r="BT190" s="1"/>
      <c r="BU190" s="1"/>
      <c r="BV190" s="1"/>
    </row>
    <row r="191" spans="1:74" ht="29.45" hidden="1" customHeight="1" x14ac:dyDescent="0.2">
      <c r="B191" s="259" t="s">
        <v>124</v>
      </c>
      <c r="C191" s="303"/>
      <c r="D191" s="303"/>
      <c r="E191" s="303"/>
      <c r="F191" s="303"/>
      <c r="G191" s="303"/>
      <c r="H191" s="303"/>
      <c r="I191" s="303"/>
      <c r="J191" s="303"/>
      <c r="K191" s="303"/>
      <c r="L191" s="303"/>
      <c r="M191" s="303"/>
      <c r="N191" s="303"/>
      <c r="O191" s="303"/>
      <c r="P191" s="303"/>
      <c r="Q191" s="303"/>
      <c r="R191" s="303"/>
      <c r="S191" s="303"/>
      <c r="T191" s="304"/>
      <c r="U191" s="557"/>
      <c r="V191" s="557"/>
      <c r="W191" s="557"/>
      <c r="X191" s="557"/>
      <c r="Y191" s="557"/>
      <c r="Z191" s="557"/>
      <c r="AA191" s="557"/>
      <c r="AB191" s="557"/>
      <c r="AC191" s="557"/>
      <c r="AD191" s="557"/>
      <c r="AE191" s="557"/>
      <c r="AF191" s="557"/>
      <c r="AG191" s="557"/>
      <c r="AH191" s="557"/>
      <c r="AI191" s="557"/>
      <c r="AJ191" s="557"/>
      <c r="AK191" s="557"/>
      <c r="AL191" s="557"/>
      <c r="AM191" s="557"/>
      <c r="AN191" s="557"/>
      <c r="AO191" s="557"/>
      <c r="AP191" s="557"/>
      <c r="AQ191" s="557"/>
      <c r="AR191" s="557"/>
      <c r="AS191" s="557"/>
      <c r="AT191" s="557"/>
      <c r="AU191" s="557"/>
      <c r="AV191" s="557"/>
      <c r="AW191" s="557"/>
      <c r="AX191" s="557"/>
      <c r="AY191" s="557"/>
      <c r="AZ191" s="557"/>
      <c r="BA191" s="557"/>
      <c r="BB191" s="557"/>
      <c r="BC191" s="557"/>
      <c r="BD191" s="558"/>
      <c r="BI191" s="45"/>
      <c r="BM191" s="1"/>
      <c r="BN191" s="1"/>
      <c r="BO191" s="1"/>
      <c r="BP191" s="1"/>
      <c r="BQ191" s="1"/>
      <c r="BR191" s="1"/>
      <c r="BS191" s="1"/>
      <c r="BT191" s="1"/>
      <c r="BU191" s="1"/>
      <c r="BV191" s="1"/>
    </row>
    <row r="192" spans="1:74" ht="25.15" hidden="1" customHeight="1" x14ac:dyDescent="0.2">
      <c r="B192" s="559" t="s">
        <v>65</v>
      </c>
      <c r="C192" s="547"/>
      <c r="D192" s="547"/>
      <c r="E192" s="547"/>
      <c r="F192" s="547"/>
      <c r="G192" s="547"/>
      <c r="H192" s="547"/>
      <c r="I192" s="547"/>
      <c r="J192" s="547"/>
      <c r="K192" s="547"/>
      <c r="L192" s="547"/>
      <c r="M192" s="547"/>
      <c r="N192" s="547"/>
      <c r="O192" s="547"/>
      <c r="P192" s="547"/>
      <c r="Q192" s="547"/>
      <c r="R192" s="547"/>
      <c r="S192" s="547"/>
      <c r="T192" s="547"/>
      <c r="U192" s="547"/>
      <c r="V192" s="547"/>
      <c r="W192" s="547"/>
      <c r="X192" s="547"/>
      <c r="Y192" s="547"/>
      <c r="Z192" s="547"/>
      <c r="AA192" s="547"/>
      <c r="AB192" s="547"/>
      <c r="AC192" s="547"/>
      <c r="AD192" s="547"/>
      <c r="AE192" s="547"/>
      <c r="AF192" s="547"/>
      <c r="AG192" s="547"/>
      <c r="AH192" s="547"/>
      <c r="AI192" s="547"/>
      <c r="AJ192" s="547"/>
      <c r="AK192" s="547"/>
      <c r="AL192" s="547"/>
      <c r="AM192" s="547"/>
      <c r="AN192" s="547"/>
      <c r="AO192" s="547"/>
      <c r="AP192" s="547"/>
      <c r="AQ192" s="547"/>
      <c r="AR192" s="547"/>
      <c r="AS192" s="547"/>
      <c r="AT192" s="547"/>
      <c r="AU192" s="547"/>
      <c r="AV192" s="547"/>
      <c r="AW192" s="547"/>
      <c r="AX192" s="547"/>
      <c r="AY192" s="547"/>
      <c r="AZ192" s="547"/>
      <c r="BA192" s="547"/>
      <c r="BB192" s="547"/>
      <c r="BC192" s="547"/>
      <c r="BD192" s="548"/>
      <c r="BI192" s="45"/>
      <c r="BM192" s="1"/>
      <c r="BN192" s="1"/>
      <c r="BO192" s="1"/>
      <c r="BP192" s="1"/>
      <c r="BQ192" s="1"/>
      <c r="BR192" s="1"/>
      <c r="BS192" s="1"/>
      <c r="BT192" s="1"/>
      <c r="BU192" s="1"/>
      <c r="BV192" s="1"/>
    </row>
    <row r="193" spans="2:74" ht="21" hidden="1" customHeight="1" x14ac:dyDescent="0.2">
      <c r="B193" s="259" t="s">
        <v>52</v>
      </c>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5"/>
      <c r="BI193" s="45"/>
      <c r="BM193" s="1"/>
      <c r="BN193" s="1"/>
      <c r="BO193" s="1"/>
      <c r="BP193" s="1"/>
      <c r="BQ193" s="1"/>
      <c r="BR193" s="1"/>
      <c r="BS193" s="1"/>
      <c r="BT193" s="1"/>
      <c r="BU193" s="1"/>
      <c r="BV193" s="1"/>
    </row>
    <row r="194" spans="2:74" ht="21" hidden="1" customHeight="1" x14ac:dyDescent="0.2">
      <c r="B194" s="259" t="s">
        <v>56</v>
      </c>
      <c r="C194" s="303"/>
      <c r="D194" s="303"/>
      <c r="E194" s="303"/>
      <c r="F194" s="303"/>
      <c r="G194" s="303"/>
      <c r="H194" s="303"/>
      <c r="I194" s="303"/>
      <c r="J194" s="303"/>
      <c r="K194" s="303"/>
      <c r="L194" s="303"/>
      <c r="M194" s="303"/>
      <c r="N194" s="303"/>
      <c r="O194" s="303"/>
      <c r="P194" s="303"/>
      <c r="Q194" s="303"/>
      <c r="R194" s="303"/>
      <c r="S194" s="303"/>
      <c r="T194" s="304"/>
      <c r="U194" s="575"/>
      <c r="V194" s="575"/>
      <c r="W194" s="575"/>
      <c r="X194" s="575"/>
      <c r="Y194" s="575"/>
      <c r="Z194" s="575"/>
      <c r="AA194" s="575"/>
      <c r="AB194" s="575"/>
      <c r="AC194" s="575"/>
      <c r="AD194" s="575"/>
      <c r="AE194" s="575"/>
      <c r="AF194" s="575"/>
      <c r="AG194" s="575"/>
      <c r="AH194" s="575"/>
      <c r="AI194" s="575"/>
      <c r="AJ194" s="575"/>
      <c r="AK194" s="575"/>
      <c r="AL194" s="575"/>
      <c r="AM194" s="575"/>
      <c r="AN194" s="575"/>
      <c r="AO194" s="575"/>
      <c r="AP194" s="575"/>
      <c r="AQ194" s="575"/>
      <c r="AR194" s="575"/>
      <c r="AS194" s="575"/>
      <c r="AT194" s="575"/>
      <c r="AU194" s="575"/>
      <c r="AV194" s="575"/>
      <c r="AW194" s="575"/>
      <c r="AX194" s="575"/>
      <c r="AY194" s="575"/>
      <c r="AZ194" s="575"/>
      <c r="BA194" s="575"/>
      <c r="BB194" s="575"/>
      <c r="BC194" s="575"/>
      <c r="BD194" s="576"/>
      <c r="BI194" s="45"/>
      <c r="BM194" s="1"/>
      <c r="BN194" s="1"/>
      <c r="BO194" s="1"/>
      <c r="BP194" s="1"/>
      <c r="BQ194" s="1"/>
      <c r="BR194" s="1"/>
      <c r="BS194" s="1"/>
      <c r="BT194" s="1"/>
      <c r="BU194" s="1"/>
      <c r="BV194" s="1"/>
    </row>
    <row r="195" spans="2:74" ht="21" hidden="1" customHeight="1" x14ac:dyDescent="0.2">
      <c r="B195" s="259" t="s">
        <v>53</v>
      </c>
      <c r="C195" s="303"/>
      <c r="D195" s="303"/>
      <c r="E195" s="303"/>
      <c r="F195" s="303"/>
      <c r="G195" s="303"/>
      <c r="H195" s="303"/>
      <c r="I195" s="303"/>
      <c r="J195" s="303"/>
      <c r="K195" s="303"/>
      <c r="L195" s="303"/>
      <c r="M195" s="303"/>
      <c r="N195" s="303"/>
      <c r="O195" s="303"/>
      <c r="P195" s="303"/>
      <c r="Q195" s="303"/>
      <c r="R195" s="303"/>
      <c r="S195" s="303"/>
      <c r="T195" s="304"/>
      <c r="U195" s="577" t="s">
        <v>92</v>
      </c>
      <c r="V195" s="577"/>
      <c r="W195" s="577"/>
      <c r="X195" s="577"/>
      <c r="Y195" s="577"/>
      <c r="Z195" s="577"/>
      <c r="AA195" s="577"/>
      <c r="AB195" s="577"/>
      <c r="AC195" s="577"/>
      <c r="AD195" s="577"/>
      <c r="AE195" s="577"/>
      <c r="AF195" s="577"/>
      <c r="AG195" s="577"/>
      <c r="AH195" s="577"/>
      <c r="AI195" s="577"/>
      <c r="AJ195" s="577"/>
      <c r="AK195" s="577"/>
      <c r="AL195" s="577"/>
      <c r="AM195" s="577"/>
      <c r="AN195" s="577"/>
      <c r="AO195" s="577"/>
      <c r="AP195" s="577"/>
      <c r="AQ195" s="577"/>
      <c r="AR195" s="577"/>
      <c r="AS195" s="577"/>
      <c r="AT195" s="577"/>
      <c r="AU195" s="577"/>
      <c r="AV195" s="577"/>
      <c r="AW195" s="577"/>
      <c r="AX195" s="577"/>
      <c r="AY195" s="577"/>
      <c r="AZ195" s="577"/>
      <c r="BA195" s="577"/>
      <c r="BB195" s="577"/>
      <c r="BC195" s="577"/>
      <c r="BD195" s="578"/>
      <c r="BF195" s="1" t="s">
        <v>92</v>
      </c>
      <c r="BG195" s="27" t="s">
        <v>54</v>
      </c>
      <c r="BH195" s="27" t="s">
        <v>55</v>
      </c>
      <c r="BI195" s="45"/>
      <c r="BM195" s="1"/>
      <c r="BN195" s="1"/>
      <c r="BO195" s="1"/>
      <c r="BP195" s="1"/>
      <c r="BQ195" s="1"/>
      <c r="BR195" s="1"/>
      <c r="BS195" s="1"/>
      <c r="BT195" s="1"/>
      <c r="BU195" s="1"/>
      <c r="BV195" s="1"/>
    </row>
    <row r="196" spans="2:74" ht="13.15" hidden="1" customHeight="1" x14ac:dyDescent="0.2">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I196" s="45"/>
      <c r="BM196" s="1"/>
      <c r="BN196" s="1"/>
      <c r="BO196" s="1"/>
      <c r="BP196" s="1"/>
      <c r="BQ196" s="1"/>
      <c r="BR196" s="1"/>
      <c r="BS196" s="1"/>
      <c r="BT196" s="1"/>
      <c r="BU196" s="1"/>
      <c r="BV196" s="1"/>
    </row>
    <row r="197" spans="2:74" ht="30.75" hidden="1" customHeight="1" x14ac:dyDescent="0.2">
      <c r="B197" s="546" t="s">
        <v>66</v>
      </c>
      <c r="C197" s="547"/>
      <c r="D197" s="547"/>
      <c r="E197" s="547"/>
      <c r="F197" s="547"/>
      <c r="G197" s="547"/>
      <c r="H197" s="547"/>
      <c r="I197" s="547"/>
      <c r="J197" s="547"/>
      <c r="K197" s="547"/>
      <c r="L197" s="547"/>
      <c r="M197" s="547"/>
      <c r="N197" s="547"/>
      <c r="O197" s="547"/>
      <c r="P197" s="547"/>
      <c r="Q197" s="547"/>
      <c r="R197" s="547"/>
      <c r="S197" s="547"/>
      <c r="T197" s="547"/>
      <c r="U197" s="547"/>
      <c r="V197" s="547"/>
      <c r="W197" s="547"/>
      <c r="X197" s="547"/>
      <c r="Y197" s="547"/>
      <c r="Z197" s="547"/>
      <c r="AA197" s="547"/>
      <c r="AB197" s="547"/>
      <c r="AC197" s="547"/>
      <c r="AD197" s="547"/>
      <c r="AE197" s="547"/>
      <c r="AF197" s="547"/>
      <c r="AG197" s="547"/>
      <c r="AH197" s="547"/>
      <c r="AI197" s="547"/>
      <c r="AJ197" s="547"/>
      <c r="AK197" s="547"/>
      <c r="AL197" s="547"/>
      <c r="AM197" s="547"/>
      <c r="AN197" s="547"/>
      <c r="AO197" s="547"/>
      <c r="AP197" s="547"/>
      <c r="AQ197" s="547"/>
      <c r="AR197" s="547"/>
      <c r="AS197" s="547"/>
      <c r="AT197" s="547"/>
      <c r="AU197" s="547"/>
      <c r="AV197" s="547"/>
      <c r="AW197" s="547"/>
      <c r="AX197" s="547"/>
      <c r="AY197" s="547"/>
      <c r="AZ197" s="547"/>
      <c r="BA197" s="547"/>
      <c r="BB197" s="547"/>
      <c r="BC197" s="547"/>
      <c r="BD197" s="548"/>
      <c r="BI197" s="45"/>
      <c r="BM197" s="1"/>
      <c r="BN197" s="1"/>
      <c r="BO197" s="1"/>
      <c r="BP197" s="1"/>
      <c r="BQ197" s="1"/>
      <c r="BR197" s="1"/>
      <c r="BS197" s="1"/>
      <c r="BT197" s="1"/>
      <c r="BU197" s="1"/>
      <c r="BV197" s="1"/>
    </row>
    <row r="198" spans="2:74" ht="34.9" hidden="1" customHeight="1" x14ac:dyDescent="0.2">
      <c r="B198" s="253" t="s">
        <v>6</v>
      </c>
      <c r="C198" s="310"/>
      <c r="D198" s="310"/>
      <c r="E198" s="310"/>
      <c r="F198" s="310"/>
      <c r="G198" s="311"/>
      <c r="H198" s="253" t="s">
        <v>4</v>
      </c>
      <c r="I198" s="310"/>
      <c r="J198" s="310"/>
      <c r="K198" s="310"/>
      <c r="L198" s="310"/>
      <c r="M198" s="310"/>
      <c r="N198" s="310"/>
      <c r="O198" s="310"/>
      <c r="P198" s="310"/>
      <c r="Q198" s="310"/>
      <c r="R198" s="310"/>
      <c r="S198" s="310"/>
      <c r="T198" s="310"/>
      <c r="U198" s="310"/>
      <c r="V198" s="311"/>
      <c r="W198" s="253" t="s">
        <v>5</v>
      </c>
      <c r="X198" s="310"/>
      <c r="Y198" s="310"/>
      <c r="Z198" s="310"/>
      <c r="AA198" s="310"/>
      <c r="AB198" s="310"/>
      <c r="AC198" s="310"/>
      <c r="AD198" s="310"/>
      <c r="AE198" s="310"/>
      <c r="AF198" s="310"/>
      <c r="AG198" s="310"/>
      <c r="AH198" s="310"/>
      <c r="AI198" s="310"/>
      <c r="AJ198" s="310"/>
      <c r="AK198" s="310"/>
      <c r="AL198" s="310"/>
      <c r="AM198" s="310"/>
      <c r="AN198" s="310"/>
      <c r="AO198" s="310"/>
      <c r="AP198" s="311"/>
      <c r="AQ198" s="549" t="s">
        <v>67</v>
      </c>
      <c r="AR198" s="549"/>
      <c r="AS198" s="549"/>
      <c r="AT198" s="549"/>
      <c r="AU198" s="549"/>
      <c r="AV198" s="549"/>
      <c r="AW198" s="549"/>
      <c r="AX198" s="549"/>
      <c r="AY198" s="549"/>
      <c r="AZ198" s="549"/>
      <c r="BA198" s="549"/>
      <c r="BB198" s="549"/>
      <c r="BC198" s="549"/>
      <c r="BD198" s="549"/>
      <c r="BI198" s="45"/>
      <c r="BM198" s="1"/>
      <c r="BN198" s="1"/>
      <c r="BO198" s="1"/>
      <c r="BP198" s="1"/>
      <c r="BQ198" s="1"/>
      <c r="BR198" s="1"/>
      <c r="BS198" s="1"/>
      <c r="BT198" s="1"/>
      <c r="BU198" s="1"/>
      <c r="BV198" s="1"/>
    </row>
    <row r="199" spans="2:74" ht="24" hidden="1" customHeight="1" x14ac:dyDescent="0.2">
      <c r="B199" s="367"/>
      <c r="C199" s="368"/>
      <c r="D199" s="368"/>
      <c r="E199" s="368"/>
      <c r="F199" s="368"/>
      <c r="G199" s="369"/>
      <c r="H199" s="367"/>
      <c r="I199" s="368"/>
      <c r="J199" s="368"/>
      <c r="K199" s="368"/>
      <c r="L199" s="368"/>
      <c r="M199" s="368"/>
      <c r="N199" s="368"/>
      <c r="O199" s="368"/>
      <c r="P199" s="368"/>
      <c r="Q199" s="368"/>
      <c r="R199" s="368"/>
      <c r="S199" s="368"/>
      <c r="T199" s="368"/>
      <c r="U199" s="368"/>
      <c r="V199" s="369"/>
      <c r="W199" s="367"/>
      <c r="X199" s="368"/>
      <c r="Y199" s="368"/>
      <c r="Z199" s="368"/>
      <c r="AA199" s="368"/>
      <c r="AB199" s="368"/>
      <c r="AC199" s="368"/>
      <c r="AD199" s="368"/>
      <c r="AE199" s="368"/>
      <c r="AF199" s="368"/>
      <c r="AG199" s="368"/>
      <c r="AH199" s="368"/>
      <c r="AI199" s="368"/>
      <c r="AJ199" s="368"/>
      <c r="AK199" s="368"/>
      <c r="AL199" s="368"/>
      <c r="AM199" s="368"/>
      <c r="AN199" s="368"/>
      <c r="AO199" s="368"/>
      <c r="AP199" s="369"/>
      <c r="AQ199" s="543"/>
      <c r="AR199" s="543"/>
      <c r="AS199" s="543"/>
      <c r="AT199" s="543"/>
      <c r="AU199" s="543"/>
      <c r="AV199" s="543"/>
      <c r="AW199" s="543"/>
      <c r="AX199" s="543"/>
      <c r="AY199" s="543"/>
      <c r="AZ199" s="543"/>
      <c r="BA199" s="543"/>
      <c r="BB199" s="543"/>
      <c r="BC199" s="543"/>
      <c r="BD199" s="543"/>
      <c r="BE199" s="73"/>
      <c r="BI199" s="45"/>
      <c r="BM199" s="1"/>
      <c r="BN199" s="1"/>
      <c r="BO199" s="1"/>
      <c r="BP199" s="1"/>
      <c r="BQ199" s="1"/>
      <c r="BR199" s="1"/>
      <c r="BS199" s="1"/>
      <c r="BT199" s="1"/>
      <c r="BU199" s="1"/>
      <c r="BV199" s="1"/>
    </row>
    <row r="200" spans="2:74" ht="24" hidden="1" customHeight="1" x14ac:dyDescent="0.2">
      <c r="B200" s="367"/>
      <c r="C200" s="368"/>
      <c r="D200" s="368"/>
      <c r="E200" s="368"/>
      <c r="F200" s="368"/>
      <c r="G200" s="369"/>
      <c r="H200" s="367"/>
      <c r="I200" s="368"/>
      <c r="J200" s="368"/>
      <c r="K200" s="368"/>
      <c r="L200" s="368"/>
      <c r="M200" s="368"/>
      <c r="N200" s="368"/>
      <c r="O200" s="368"/>
      <c r="P200" s="368"/>
      <c r="Q200" s="368"/>
      <c r="R200" s="368"/>
      <c r="S200" s="368"/>
      <c r="T200" s="368"/>
      <c r="U200" s="368"/>
      <c r="V200" s="369"/>
      <c r="W200" s="367"/>
      <c r="X200" s="368"/>
      <c r="Y200" s="368"/>
      <c r="Z200" s="368"/>
      <c r="AA200" s="368"/>
      <c r="AB200" s="368"/>
      <c r="AC200" s="368"/>
      <c r="AD200" s="368"/>
      <c r="AE200" s="368"/>
      <c r="AF200" s="368"/>
      <c r="AG200" s="368"/>
      <c r="AH200" s="368"/>
      <c r="AI200" s="368"/>
      <c r="AJ200" s="368"/>
      <c r="AK200" s="368"/>
      <c r="AL200" s="368"/>
      <c r="AM200" s="368"/>
      <c r="AN200" s="368"/>
      <c r="AO200" s="368"/>
      <c r="AP200" s="369"/>
      <c r="AQ200" s="543"/>
      <c r="AR200" s="543"/>
      <c r="AS200" s="543"/>
      <c r="AT200" s="543"/>
      <c r="AU200" s="543"/>
      <c r="AV200" s="543"/>
      <c r="AW200" s="543"/>
      <c r="AX200" s="543"/>
      <c r="AY200" s="543"/>
      <c r="AZ200" s="543"/>
      <c r="BA200" s="543"/>
      <c r="BB200" s="543"/>
      <c r="BC200" s="543"/>
      <c r="BD200" s="543"/>
      <c r="BE200" s="73"/>
      <c r="BI200" s="45"/>
      <c r="BM200" s="1"/>
      <c r="BN200" s="1"/>
      <c r="BO200" s="1"/>
      <c r="BP200" s="1"/>
      <c r="BQ200" s="1"/>
      <c r="BR200" s="1"/>
      <c r="BS200" s="1"/>
      <c r="BT200" s="1"/>
      <c r="BU200" s="1"/>
      <c r="BV200" s="1"/>
    </row>
    <row r="201" spans="2:74" ht="24" hidden="1" customHeight="1" x14ac:dyDescent="0.2">
      <c r="B201" s="367"/>
      <c r="C201" s="368"/>
      <c r="D201" s="368"/>
      <c r="E201" s="368"/>
      <c r="F201" s="368"/>
      <c r="G201" s="369"/>
      <c r="H201" s="367"/>
      <c r="I201" s="368"/>
      <c r="J201" s="368"/>
      <c r="K201" s="368"/>
      <c r="L201" s="368"/>
      <c r="M201" s="368"/>
      <c r="N201" s="368"/>
      <c r="O201" s="368"/>
      <c r="P201" s="368"/>
      <c r="Q201" s="368"/>
      <c r="R201" s="368"/>
      <c r="S201" s="368"/>
      <c r="T201" s="368"/>
      <c r="U201" s="368"/>
      <c r="V201" s="369"/>
      <c r="W201" s="367"/>
      <c r="X201" s="368"/>
      <c r="Y201" s="368"/>
      <c r="Z201" s="368"/>
      <c r="AA201" s="368"/>
      <c r="AB201" s="368"/>
      <c r="AC201" s="368"/>
      <c r="AD201" s="368"/>
      <c r="AE201" s="368"/>
      <c r="AF201" s="368"/>
      <c r="AG201" s="368"/>
      <c r="AH201" s="368"/>
      <c r="AI201" s="368"/>
      <c r="AJ201" s="368"/>
      <c r="AK201" s="368"/>
      <c r="AL201" s="368"/>
      <c r="AM201" s="368"/>
      <c r="AN201" s="368"/>
      <c r="AO201" s="368"/>
      <c r="AP201" s="369"/>
      <c r="AQ201" s="543"/>
      <c r="AR201" s="543"/>
      <c r="AS201" s="543"/>
      <c r="AT201" s="543"/>
      <c r="AU201" s="543"/>
      <c r="AV201" s="543"/>
      <c r="AW201" s="543"/>
      <c r="AX201" s="543"/>
      <c r="AY201" s="543"/>
      <c r="AZ201" s="543"/>
      <c r="BA201" s="543"/>
      <c r="BB201" s="543"/>
      <c r="BC201" s="543"/>
      <c r="BD201" s="543"/>
      <c r="BE201" s="73"/>
      <c r="BI201" s="45"/>
      <c r="BM201" s="1"/>
      <c r="BN201" s="1"/>
      <c r="BO201" s="1"/>
      <c r="BP201" s="1"/>
      <c r="BQ201" s="1"/>
      <c r="BR201" s="1"/>
      <c r="BS201" s="1"/>
      <c r="BT201" s="1"/>
      <c r="BU201" s="1"/>
      <c r="BV201" s="1"/>
    </row>
    <row r="202" spans="2:74" ht="24" hidden="1" customHeight="1" x14ac:dyDescent="0.2">
      <c r="B202" s="367"/>
      <c r="C202" s="368"/>
      <c r="D202" s="368"/>
      <c r="E202" s="368"/>
      <c r="F202" s="368"/>
      <c r="G202" s="369"/>
      <c r="H202" s="367"/>
      <c r="I202" s="368"/>
      <c r="J202" s="368"/>
      <c r="K202" s="368"/>
      <c r="L202" s="368"/>
      <c r="M202" s="368"/>
      <c r="N202" s="368"/>
      <c r="O202" s="368"/>
      <c r="P202" s="368"/>
      <c r="Q202" s="368"/>
      <c r="R202" s="368"/>
      <c r="S202" s="368"/>
      <c r="T202" s="368"/>
      <c r="U202" s="368"/>
      <c r="V202" s="369"/>
      <c r="W202" s="367"/>
      <c r="X202" s="368"/>
      <c r="Y202" s="368"/>
      <c r="Z202" s="368"/>
      <c r="AA202" s="368"/>
      <c r="AB202" s="368"/>
      <c r="AC202" s="368"/>
      <c r="AD202" s="368"/>
      <c r="AE202" s="368"/>
      <c r="AF202" s="368"/>
      <c r="AG202" s="368"/>
      <c r="AH202" s="368"/>
      <c r="AI202" s="368"/>
      <c r="AJ202" s="368"/>
      <c r="AK202" s="368"/>
      <c r="AL202" s="368"/>
      <c r="AM202" s="368"/>
      <c r="AN202" s="368"/>
      <c r="AO202" s="368"/>
      <c r="AP202" s="369"/>
      <c r="AQ202" s="543"/>
      <c r="AR202" s="543"/>
      <c r="AS202" s="543"/>
      <c r="AT202" s="543"/>
      <c r="AU202" s="543"/>
      <c r="AV202" s="543"/>
      <c r="AW202" s="543"/>
      <c r="AX202" s="543"/>
      <c r="AY202" s="543"/>
      <c r="AZ202" s="543"/>
      <c r="BA202" s="543"/>
      <c r="BB202" s="543"/>
      <c r="BC202" s="543"/>
      <c r="BD202" s="543"/>
      <c r="BI202" s="45"/>
      <c r="BM202" s="1"/>
      <c r="BN202" s="1"/>
      <c r="BO202" s="1"/>
      <c r="BP202" s="1"/>
      <c r="BQ202" s="1"/>
      <c r="BR202" s="1"/>
      <c r="BS202" s="1"/>
      <c r="BT202" s="1"/>
      <c r="BU202" s="1"/>
      <c r="BV202" s="1"/>
    </row>
    <row r="203" spans="2:74" ht="24" hidden="1" customHeight="1" x14ac:dyDescent="0.2">
      <c r="B203" s="367"/>
      <c r="C203" s="368"/>
      <c r="D203" s="368"/>
      <c r="E203" s="368"/>
      <c r="F203" s="368"/>
      <c r="G203" s="369"/>
      <c r="H203" s="367"/>
      <c r="I203" s="368"/>
      <c r="J203" s="368"/>
      <c r="K203" s="368"/>
      <c r="L203" s="368"/>
      <c r="M203" s="368"/>
      <c r="N203" s="368"/>
      <c r="O203" s="368"/>
      <c r="P203" s="368"/>
      <c r="Q203" s="368"/>
      <c r="R203" s="368"/>
      <c r="S203" s="368"/>
      <c r="T203" s="368"/>
      <c r="U203" s="368"/>
      <c r="V203" s="369"/>
      <c r="W203" s="367"/>
      <c r="X203" s="368"/>
      <c r="Y203" s="368"/>
      <c r="Z203" s="368"/>
      <c r="AA203" s="368"/>
      <c r="AB203" s="368"/>
      <c r="AC203" s="368"/>
      <c r="AD203" s="368"/>
      <c r="AE203" s="368"/>
      <c r="AF203" s="368"/>
      <c r="AG203" s="368"/>
      <c r="AH203" s="368"/>
      <c r="AI203" s="368"/>
      <c r="AJ203" s="368"/>
      <c r="AK203" s="368"/>
      <c r="AL203" s="368"/>
      <c r="AM203" s="368"/>
      <c r="AN203" s="368"/>
      <c r="AO203" s="368"/>
      <c r="AP203" s="369"/>
      <c r="AQ203" s="543"/>
      <c r="AR203" s="543"/>
      <c r="AS203" s="543"/>
      <c r="AT203" s="543"/>
      <c r="AU203" s="543"/>
      <c r="AV203" s="543"/>
      <c r="AW203" s="543"/>
      <c r="AX203" s="543"/>
      <c r="AY203" s="543"/>
      <c r="AZ203" s="543"/>
      <c r="BA203" s="543"/>
      <c r="BB203" s="543"/>
      <c r="BC203" s="543"/>
      <c r="BD203" s="543"/>
      <c r="BI203" s="45"/>
      <c r="BM203" s="1"/>
      <c r="BN203" s="1"/>
      <c r="BO203" s="1"/>
      <c r="BP203" s="1"/>
      <c r="BQ203" s="1"/>
      <c r="BR203" s="1"/>
      <c r="BS203" s="1"/>
      <c r="BT203" s="1"/>
      <c r="BU203" s="1"/>
      <c r="BV203" s="1"/>
    </row>
    <row r="204" spans="2:74" ht="24" hidden="1" customHeight="1" x14ac:dyDescent="0.2">
      <c r="B204" s="367"/>
      <c r="C204" s="368"/>
      <c r="D204" s="368"/>
      <c r="E204" s="368"/>
      <c r="F204" s="368"/>
      <c r="G204" s="369"/>
      <c r="H204" s="367"/>
      <c r="I204" s="368"/>
      <c r="J204" s="368"/>
      <c r="K204" s="368"/>
      <c r="L204" s="368"/>
      <c r="M204" s="368"/>
      <c r="N204" s="368"/>
      <c r="O204" s="368"/>
      <c r="P204" s="368"/>
      <c r="Q204" s="368"/>
      <c r="R204" s="368"/>
      <c r="S204" s="368"/>
      <c r="T204" s="368"/>
      <c r="U204" s="368"/>
      <c r="V204" s="369"/>
      <c r="W204" s="367"/>
      <c r="X204" s="368"/>
      <c r="Y204" s="368"/>
      <c r="Z204" s="368"/>
      <c r="AA204" s="368"/>
      <c r="AB204" s="368"/>
      <c r="AC204" s="368"/>
      <c r="AD204" s="368"/>
      <c r="AE204" s="368"/>
      <c r="AF204" s="368"/>
      <c r="AG204" s="368"/>
      <c r="AH204" s="368"/>
      <c r="AI204" s="368"/>
      <c r="AJ204" s="368"/>
      <c r="AK204" s="368"/>
      <c r="AL204" s="368"/>
      <c r="AM204" s="368"/>
      <c r="AN204" s="368"/>
      <c r="AO204" s="368"/>
      <c r="AP204" s="369"/>
      <c r="AQ204" s="540"/>
      <c r="AR204" s="541"/>
      <c r="AS204" s="541"/>
      <c r="AT204" s="541"/>
      <c r="AU204" s="541"/>
      <c r="AV204" s="541"/>
      <c r="AW204" s="541"/>
      <c r="AX204" s="541"/>
      <c r="AY204" s="541"/>
      <c r="AZ204" s="541"/>
      <c r="BA204" s="541"/>
      <c r="BB204" s="541"/>
      <c r="BC204" s="541"/>
      <c r="BD204" s="542"/>
      <c r="BE204" s="73"/>
      <c r="BI204" s="45"/>
      <c r="BM204" s="1"/>
      <c r="BN204" s="1"/>
      <c r="BO204" s="1"/>
      <c r="BP204" s="1"/>
      <c r="BQ204" s="1"/>
      <c r="BR204" s="1"/>
      <c r="BS204" s="1"/>
      <c r="BT204" s="1"/>
      <c r="BU204" s="1"/>
      <c r="BV204" s="1"/>
    </row>
    <row r="205" spans="2:74" ht="7.5" hidden="1" customHeight="1" x14ac:dyDescent="0.2">
      <c r="B205" s="591"/>
      <c r="C205" s="592"/>
      <c r="D205" s="592"/>
      <c r="E205" s="592"/>
      <c r="F205" s="592"/>
      <c r="G205" s="592"/>
      <c r="H205" s="592"/>
      <c r="I205" s="592"/>
      <c r="J205" s="592"/>
      <c r="K205" s="592"/>
      <c r="L205" s="592"/>
      <c r="M205" s="592"/>
      <c r="N205" s="592"/>
      <c r="O205" s="592"/>
      <c r="P205" s="592"/>
      <c r="Q205" s="592"/>
      <c r="R205" s="592"/>
      <c r="S205" s="592"/>
      <c r="T205" s="592"/>
      <c r="U205" s="592"/>
      <c r="V205" s="592"/>
      <c r="W205" s="592"/>
      <c r="X205" s="592"/>
      <c r="Y205" s="592"/>
      <c r="Z205" s="592"/>
      <c r="AA205" s="592"/>
      <c r="AB205" s="592"/>
      <c r="AC205" s="592"/>
      <c r="AD205" s="592"/>
      <c r="AE205" s="592"/>
      <c r="AF205" s="592"/>
      <c r="AG205" s="592"/>
      <c r="AH205" s="592"/>
      <c r="AI205" s="592"/>
      <c r="AJ205" s="592"/>
      <c r="AK205" s="592"/>
      <c r="AL205" s="592"/>
      <c r="AM205" s="592"/>
      <c r="AN205" s="592"/>
      <c r="AO205" s="592"/>
      <c r="AP205" s="592"/>
      <c r="AQ205" s="592"/>
      <c r="AR205" s="592"/>
      <c r="AS205" s="592"/>
      <c r="AT205" s="592"/>
      <c r="AU205" s="592"/>
      <c r="AV205" s="592"/>
      <c r="AW205" s="592"/>
      <c r="AX205" s="592"/>
      <c r="AY205" s="592"/>
      <c r="AZ205" s="592"/>
      <c r="BA205" s="592"/>
      <c r="BB205" s="592"/>
      <c r="BC205" s="592"/>
      <c r="BD205" s="593"/>
      <c r="BI205" s="45"/>
      <c r="BM205" s="1"/>
      <c r="BN205" s="1"/>
      <c r="BO205" s="1"/>
      <c r="BP205" s="1"/>
      <c r="BQ205" s="1"/>
      <c r="BR205" s="1"/>
      <c r="BS205" s="1"/>
      <c r="BT205" s="1"/>
      <c r="BU205" s="1"/>
      <c r="BV205" s="1"/>
    </row>
    <row r="206" spans="2:74" ht="21" hidden="1" customHeight="1" x14ac:dyDescent="0.2">
      <c r="B206" s="51" t="s">
        <v>75</v>
      </c>
      <c r="C206" s="52"/>
      <c r="D206" s="52"/>
      <c r="E206" s="52"/>
      <c r="F206" s="52"/>
      <c r="G206" s="52"/>
      <c r="H206" s="52"/>
      <c r="I206" s="52"/>
      <c r="J206" s="52"/>
      <c r="K206" s="52"/>
      <c r="L206" s="52"/>
      <c r="M206" s="52"/>
      <c r="N206" s="52"/>
      <c r="O206" s="52"/>
      <c r="P206" s="52"/>
      <c r="Q206" s="52"/>
      <c r="R206" s="52"/>
      <c r="S206" s="52"/>
      <c r="T206" s="53"/>
      <c r="U206" s="53"/>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5"/>
      <c r="BM206" s="1"/>
      <c r="BN206" s="1"/>
      <c r="BO206" s="1"/>
      <c r="BP206" s="1"/>
      <c r="BQ206" s="1"/>
      <c r="BR206" s="1"/>
      <c r="BS206" s="1"/>
      <c r="BT206" s="1"/>
      <c r="BU206" s="1"/>
      <c r="BV206" s="1"/>
    </row>
    <row r="207" spans="2:74" s="28" customFormat="1" ht="19.5" hidden="1" customHeight="1" x14ac:dyDescent="0.2">
      <c r="B207" s="56"/>
      <c r="C207" s="57" t="s">
        <v>79</v>
      </c>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9"/>
      <c r="BD207" s="60"/>
      <c r="BF207" s="92" t="s">
        <v>76</v>
      </c>
    </row>
    <row r="208" spans="2:74" s="28" customFormat="1" ht="19.5" hidden="1" customHeight="1" x14ac:dyDescent="0.2">
      <c r="B208" s="56"/>
      <c r="C208" s="61" t="s">
        <v>78</v>
      </c>
      <c r="D208" s="62"/>
      <c r="E208" s="62"/>
      <c r="F208" s="62"/>
      <c r="G208" s="62"/>
      <c r="H208" s="62"/>
      <c r="I208" s="618" t="s">
        <v>76</v>
      </c>
      <c r="J208" s="619"/>
      <c r="K208" s="619"/>
      <c r="L208" s="619"/>
      <c r="M208" s="619"/>
      <c r="N208" s="620"/>
      <c r="O208" s="62"/>
      <c r="P208" s="62"/>
      <c r="Q208" s="63"/>
      <c r="R208" s="62"/>
      <c r="S208" s="63"/>
      <c r="T208" s="63"/>
      <c r="U208" s="63"/>
      <c r="V208" s="63"/>
      <c r="W208" s="62"/>
      <c r="X208" s="62"/>
      <c r="Y208" s="62"/>
      <c r="Z208" s="62"/>
      <c r="AA208" s="62"/>
      <c r="AB208" s="62"/>
      <c r="AC208" s="62"/>
      <c r="AD208" s="62"/>
      <c r="AE208" s="62"/>
      <c r="AF208" s="62"/>
      <c r="AG208" s="62"/>
      <c r="AH208" s="62"/>
      <c r="AI208" s="64"/>
      <c r="AJ208" s="62"/>
      <c r="AK208" s="64"/>
      <c r="AL208" s="62"/>
      <c r="AM208" s="63"/>
      <c r="AN208" s="63"/>
      <c r="AO208" s="62"/>
      <c r="AP208" s="62"/>
      <c r="AQ208" s="62"/>
      <c r="AR208" s="62"/>
      <c r="AS208" s="62"/>
      <c r="AT208" s="62"/>
      <c r="AU208" s="62"/>
      <c r="AV208" s="62"/>
      <c r="AW208" s="62"/>
      <c r="AX208" s="62"/>
      <c r="AY208" s="62"/>
      <c r="AZ208" s="62"/>
      <c r="BA208" s="62"/>
      <c r="BB208" s="62"/>
      <c r="BC208" s="65"/>
      <c r="BD208" s="60"/>
      <c r="BF208" s="92" t="s">
        <v>69</v>
      </c>
    </row>
    <row r="209" spans="2:65" s="1" customFormat="1" ht="4.5" hidden="1" customHeight="1" x14ac:dyDescent="0.2">
      <c r="B209" s="66"/>
      <c r="C209" s="67"/>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9"/>
      <c r="BD209" s="70"/>
      <c r="BF209" s="46" t="s">
        <v>70</v>
      </c>
      <c r="BI209" s="45"/>
    </row>
    <row r="210" spans="2:65" s="1" customFormat="1" ht="111" hidden="1" customHeight="1" x14ac:dyDescent="0.2">
      <c r="B210" s="74" t="s">
        <v>77</v>
      </c>
      <c r="C210" s="621" t="s">
        <v>77</v>
      </c>
      <c r="D210" s="622"/>
      <c r="E210" s="622"/>
      <c r="F210" s="622"/>
      <c r="G210" s="622"/>
      <c r="H210" s="622"/>
      <c r="I210" s="622"/>
      <c r="J210" s="622"/>
      <c r="K210" s="622"/>
      <c r="L210" s="622"/>
      <c r="M210" s="622"/>
      <c r="N210" s="622"/>
      <c r="O210" s="622"/>
      <c r="P210" s="622"/>
      <c r="Q210" s="622"/>
      <c r="R210" s="622"/>
      <c r="S210" s="622"/>
      <c r="T210" s="622"/>
      <c r="U210" s="622"/>
      <c r="V210" s="622"/>
      <c r="W210" s="622"/>
      <c r="X210" s="622"/>
      <c r="Y210" s="622"/>
      <c r="Z210" s="622"/>
      <c r="AA210" s="622"/>
      <c r="AB210" s="622"/>
      <c r="AC210" s="622"/>
      <c r="AD210" s="622"/>
      <c r="AE210" s="622"/>
      <c r="AF210" s="622"/>
      <c r="AG210" s="622"/>
      <c r="AH210" s="622"/>
      <c r="AI210" s="622"/>
      <c r="AJ210" s="622"/>
      <c r="AK210" s="622"/>
      <c r="AL210" s="622"/>
      <c r="AM210" s="622"/>
      <c r="AN210" s="622"/>
      <c r="AO210" s="622"/>
      <c r="AP210" s="622"/>
      <c r="AQ210" s="622"/>
      <c r="AR210" s="622"/>
      <c r="AS210" s="622"/>
      <c r="AT210" s="622"/>
      <c r="AU210" s="622"/>
      <c r="AV210" s="622"/>
      <c r="AW210" s="622"/>
      <c r="AX210" s="622"/>
      <c r="AY210" s="622"/>
      <c r="AZ210" s="622"/>
      <c r="BA210" s="622"/>
      <c r="BB210" s="622"/>
      <c r="BC210" s="622"/>
      <c r="BD210" s="75"/>
      <c r="BI210" s="45"/>
    </row>
    <row r="211" spans="2:65" s="1" customFormat="1" ht="30" hidden="1" customHeight="1" x14ac:dyDescent="0.2">
      <c r="B211" s="564" t="s">
        <v>875</v>
      </c>
      <c r="C211" s="565"/>
      <c r="D211" s="565"/>
      <c r="E211" s="565"/>
      <c r="F211" s="565"/>
      <c r="G211" s="565"/>
      <c r="H211" s="565"/>
      <c r="I211" s="565"/>
      <c r="J211" s="565"/>
      <c r="K211" s="565"/>
      <c r="L211" s="565"/>
      <c r="M211" s="565"/>
      <c r="N211" s="565"/>
      <c r="O211" s="565"/>
      <c r="P211" s="565"/>
      <c r="Q211" s="565"/>
      <c r="R211" s="565"/>
      <c r="S211" s="565"/>
      <c r="T211" s="565"/>
      <c r="U211" s="565"/>
      <c r="V211" s="565"/>
      <c r="W211" s="565"/>
      <c r="X211" s="565"/>
      <c r="Y211" s="565"/>
      <c r="Z211" s="565"/>
      <c r="AA211" s="565"/>
      <c r="AB211" s="565"/>
      <c r="AC211" s="565"/>
      <c r="AD211" s="565"/>
      <c r="AE211" s="565"/>
      <c r="AF211" s="565"/>
      <c r="AG211" s="565"/>
      <c r="AH211" s="565"/>
      <c r="AI211" s="565"/>
      <c r="AJ211" s="565"/>
      <c r="AK211" s="565"/>
      <c r="AL211" s="565"/>
      <c r="AM211" s="565"/>
      <c r="AN211" s="565"/>
      <c r="AO211" s="565"/>
      <c r="AP211" s="565"/>
      <c r="AQ211" s="565"/>
      <c r="AR211" s="565"/>
      <c r="AS211" s="565"/>
      <c r="AT211" s="565"/>
      <c r="AU211" s="565"/>
      <c r="AV211" s="565"/>
      <c r="AW211" s="565"/>
      <c r="AX211" s="565"/>
      <c r="AY211" s="565"/>
      <c r="AZ211" s="565"/>
      <c r="BA211" s="565"/>
      <c r="BB211" s="565"/>
      <c r="BC211" s="565"/>
      <c r="BD211" s="566"/>
      <c r="BI211" s="45"/>
    </row>
    <row r="212" spans="2:65" s="1" customFormat="1" ht="30" hidden="1" customHeight="1" x14ac:dyDescent="0.2">
      <c r="B212" s="560" t="s">
        <v>876</v>
      </c>
      <c r="C212" s="561"/>
      <c r="D212" s="561"/>
      <c r="E212" s="561"/>
      <c r="F212" s="561"/>
      <c r="G212" s="561"/>
      <c r="H212" s="561"/>
      <c r="I212" s="561"/>
      <c r="J212" s="561"/>
      <c r="K212" s="561"/>
      <c r="L212" s="561"/>
      <c r="M212" s="561"/>
      <c r="N212" s="561"/>
      <c r="O212" s="561"/>
      <c r="P212" s="561"/>
      <c r="Q212" s="561"/>
      <c r="R212" s="561"/>
      <c r="S212" s="561"/>
      <c r="T212" s="561"/>
      <c r="U212" s="561"/>
      <c r="V212" s="561"/>
      <c r="W212" s="561"/>
      <c r="X212" s="561"/>
      <c r="Y212" s="561"/>
      <c r="Z212" s="561"/>
      <c r="AA212" s="561"/>
      <c r="AB212" s="561"/>
      <c r="AC212" s="561"/>
      <c r="AD212" s="561"/>
      <c r="AE212" s="561"/>
      <c r="AF212" s="561"/>
      <c r="AG212" s="561"/>
      <c r="AH212" s="561"/>
      <c r="AI212" s="561"/>
      <c r="AJ212" s="561"/>
      <c r="AK212" s="561"/>
      <c r="AL212" s="561"/>
      <c r="AM212" s="561"/>
      <c r="AN212" s="561"/>
      <c r="AO212" s="561"/>
      <c r="AP212" s="561"/>
      <c r="AQ212" s="561"/>
      <c r="AR212" s="561"/>
      <c r="AS212" s="561"/>
      <c r="AT212" s="561"/>
      <c r="AU212" s="561"/>
      <c r="AV212" s="561"/>
      <c r="AW212" s="561"/>
      <c r="AX212" s="561"/>
      <c r="AY212" s="561"/>
      <c r="AZ212" s="561"/>
      <c r="BA212" s="561"/>
      <c r="BB212" s="561"/>
      <c r="BC212" s="561"/>
      <c r="BD212" s="562"/>
      <c r="BI212" s="45"/>
    </row>
    <row r="213" spans="2:65" s="1" customFormat="1" ht="12.75" hidden="1" customHeight="1" x14ac:dyDescent="0.25">
      <c r="B213" s="560"/>
      <c r="C213" s="561"/>
      <c r="D213" s="561"/>
      <c r="E213" s="561"/>
      <c r="F213" s="561"/>
      <c r="G213" s="561"/>
      <c r="H213" s="561"/>
      <c r="I213" s="561"/>
      <c r="J213" s="561"/>
      <c r="K213" s="561"/>
      <c r="L213" s="561"/>
      <c r="M213" s="561"/>
      <c r="N213" s="561"/>
      <c r="O213" s="561"/>
      <c r="P213" s="561"/>
      <c r="Q213" s="561"/>
      <c r="R213" s="561"/>
      <c r="S213" s="561"/>
      <c r="T213" s="561"/>
      <c r="U213" s="561"/>
      <c r="V213" s="561"/>
      <c r="W213" s="561"/>
      <c r="X213" s="561"/>
      <c r="Y213" s="561"/>
      <c r="Z213" s="561"/>
      <c r="AA213" s="561"/>
      <c r="AB213" s="561"/>
      <c r="AC213" s="561"/>
      <c r="AD213" s="561"/>
      <c r="AE213" s="561"/>
      <c r="AF213" s="561"/>
      <c r="AG213" s="561"/>
      <c r="AH213" s="561"/>
      <c r="AI213" s="561"/>
      <c r="AJ213" s="561"/>
      <c r="AK213" s="561"/>
      <c r="AL213" s="561"/>
      <c r="AM213" s="561"/>
      <c r="AN213" s="561"/>
      <c r="AO213" s="561"/>
      <c r="AP213" s="561"/>
      <c r="AQ213" s="561"/>
      <c r="AR213" s="561"/>
      <c r="AS213" s="561"/>
      <c r="AT213" s="561"/>
      <c r="AU213" s="561"/>
      <c r="AV213" s="561"/>
      <c r="AW213" s="561"/>
      <c r="AX213" s="561"/>
      <c r="AY213" s="561"/>
      <c r="AZ213" s="561"/>
      <c r="BA213" s="561"/>
      <c r="BB213" s="561"/>
      <c r="BC213" s="561"/>
      <c r="BD213" s="562"/>
      <c r="BI213" s="45"/>
      <c r="BM213" s="130" t="s">
        <v>253</v>
      </c>
    </row>
    <row r="214" spans="2:65" s="1" customFormat="1" ht="12.75" hidden="1" customHeight="1" x14ac:dyDescent="0.2">
      <c r="B214" s="538"/>
      <c r="C214" s="539"/>
      <c r="D214" s="539"/>
      <c r="E214" s="539"/>
      <c r="F214" s="539"/>
      <c r="G214" s="539"/>
      <c r="H214" s="539"/>
      <c r="I214" s="539"/>
      <c r="J214" s="539"/>
      <c r="K214" s="539"/>
      <c r="L214" s="539"/>
      <c r="M214" s="539"/>
      <c r="N214" s="539"/>
      <c r="O214" s="539"/>
      <c r="P214" s="539"/>
      <c r="Q214" s="539"/>
      <c r="R214" s="539"/>
      <c r="S214" s="539"/>
      <c r="T214" s="539"/>
      <c r="U214" s="539"/>
      <c r="V214" s="539"/>
      <c r="W214" s="539"/>
      <c r="X214" s="539"/>
      <c r="Y214" s="539"/>
      <c r="Z214" s="539"/>
      <c r="AA214" s="539"/>
      <c r="AB214" s="539"/>
      <c r="AC214" s="539"/>
      <c r="AD214" s="539"/>
      <c r="AE214" s="539"/>
      <c r="AF214" s="539"/>
      <c r="AG214" s="539"/>
      <c r="AH214" s="539"/>
      <c r="AI214" s="539"/>
      <c r="AJ214" s="539"/>
      <c r="AK214" s="539"/>
      <c r="AL214" s="539"/>
      <c r="AM214" s="539"/>
      <c r="AN214" s="539"/>
      <c r="AO214" s="539"/>
      <c r="AP214" s="539"/>
      <c r="AQ214" s="539"/>
      <c r="AR214" s="539"/>
      <c r="AS214" s="539"/>
      <c r="AT214" s="539"/>
      <c r="AU214" s="539"/>
      <c r="AV214" s="539"/>
      <c r="AW214" s="539"/>
      <c r="AX214" s="539"/>
      <c r="AY214" s="539"/>
      <c r="AZ214" s="539"/>
      <c r="BA214" s="539"/>
      <c r="BB214" s="539"/>
      <c r="BC214" s="539"/>
      <c r="BD214" s="539"/>
      <c r="BI214" s="45"/>
    </row>
    <row r="215" spans="2:65" s="1" customFormat="1" ht="12.75" hidden="1" customHeight="1" x14ac:dyDescent="0.2">
      <c r="B215" s="538"/>
      <c r="C215" s="539"/>
      <c r="D215" s="539"/>
      <c r="E215" s="539"/>
      <c r="F215" s="539"/>
      <c r="G215" s="539"/>
      <c r="H215" s="539"/>
      <c r="I215" s="539"/>
      <c r="J215" s="539"/>
      <c r="K215" s="539"/>
      <c r="L215" s="539"/>
      <c r="M215" s="539"/>
      <c r="N215" s="539"/>
      <c r="O215" s="539"/>
      <c r="P215" s="539"/>
      <c r="Q215" s="539"/>
      <c r="R215" s="539"/>
      <c r="S215" s="539"/>
      <c r="T215" s="539"/>
      <c r="U215" s="539"/>
      <c r="V215" s="539"/>
      <c r="W215" s="539"/>
      <c r="X215" s="539"/>
      <c r="Y215" s="539"/>
      <c r="Z215" s="539"/>
      <c r="AA215" s="539"/>
      <c r="AB215" s="539"/>
      <c r="AC215" s="539"/>
      <c r="AD215" s="539"/>
      <c r="AE215" s="539"/>
      <c r="AF215" s="539"/>
      <c r="AG215" s="539"/>
      <c r="AH215" s="539"/>
      <c r="AI215" s="539"/>
      <c r="AJ215" s="539"/>
      <c r="AK215" s="539"/>
      <c r="AL215" s="539"/>
      <c r="AM215" s="539"/>
      <c r="AN215" s="539"/>
      <c r="AO215" s="539"/>
      <c r="AP215" s="539"/>
      <c r="AQ215" s="539"/>
      <c r="AR215" s="539"/>
      <c r="AS215" s="539"/>
      <c r="AT215" s="539"/>
      <c r="AU215" s="539"/>
      <c r="AV215" s="539"/>
      <c r="AW215" s="539"/>
      <c r="AX215" s="539"/>
      <c r="AY215" s="539"/>
      <c r="AZ215" s="539"/>
      <c r="BA215" s="539"/>
      <c r="BB215" s="539"/>
      <c r="BC215" s="539"/>
      <c r="BD215" s="539"/>
      <c r="BI215" s="45"/>
    </row>
    <row r="216" spans="2:65" s="1" customFormat="1" ht="12.75" hidden="1" customHeight="1" x14ac:dyDescent="0.2">
      <c r="B216" s="538"/>
      <c r="C216" s="539"/>
      <c r="D216" s="539"/>
      <c r="E216" s="539"/>
      <c r="F216" s="539"/>
      <c r="G216" s="539"/>
      <c r="H216" s="539"/>
      <c r="I216" s="539"/>
      <c r="J216" s="539"/>
      <c r="K216" s="539"/>
      <c r="L216" s="539"/>
      <c r="M216" s="539"/>
      <c r="N216" s="539"/>
      <c r="O216" s="539"/>
      <c r="P216" s="539"/>
      <c r="Q216" s="539"/>
      <c r="R216" s="539"/>
      <c r="S216" s="539"/>
      <c r="T216" s="539"/>
      <c r="U216" s="539"/>
      <c r="V216" s="539"/>
      <c r="W216" s="539"/>
      <c r="X216" s="539"/>
      <c r="Y216" s="539"/>
      <c r="Z216" s="539"/>
      <c r="AA216" s="539"/>
      <c r="AB216" s="539"/>
      <c r="AC216" s="539"/>
      <c r="AD216" s="539"/>
      <c r="AE216" s="539"/>
      <c r="AF216" s="539"/>
      <c r="AG216" s="539"/>
      <c r="AH216" s="539"/>
      <c r="AI216" s="539"/>
      <c r="AJ216" s="539"/>
      <c r="AK216" s="539"/>
      <c r="AL216" s="539"/>
      <c r="AM216" s="539"/>
      <c r="AN216" s="539"/>
      <c r="AO216" s="539"/>
      <c r="AP216" s="539"/>
      <c r="AQ216" s="539"/>
      <c r="AR216" s="539"/>
      <c r="AS216" s="539"/>
      <c r="AT216" s="539"/>
      <c r="AU216" s="539"/>
      <c r="AV216" s="539"/>
      <c r="AW216" s="539"/>
      <c r="AX216" s="539"/>
      <c r="AY216" s="539"/>
      <c r="AZ216" s="539"/>
      <c r="BA216" s="539"/>
      <c r="BB216" s="539"/>
      <c r="BC216" s="539"/>
      <c r="BD216" s="539"/>
      <c r="BI216" s="45"/>
    </row>
    <row r="217" spans="2:65" s="1" customFormat="1" ht="12.75" hidden="1" customHeight="1" x14ac:dyDescent="0.2">
      <c r="B217" s="538"/>
      <c r="C217" s="539"/>
      <c r="D217" s="539"/>
      <c r="E217" s="539"/>
      <c r="F217" s="539"/>
      <c r="G217" s="539"/>
      <c r="H217" s="539"/>
      <c r="I217" s="539"/>
      <c r="J217" s="539"/>
      <c r="K217" s="539"/>
      <c r="L217" s="539"/>
      <c r="M217" s="539"/>
      <c r="N217" s="539"/>
      <c r="O217" s="539"/>
      <c r="P217" s="539"/>
      <c r="Q217" s="539"/>
      <c r="R217" s="539"/>
      <c r="S217" s="539"/>
      <c r="T217" s="539"/>
      <c r="U217" s="539"/>
      <c r="V217" s="539"/>
      <c r="W217" s="539"/>
      <c r="X217" s="539"/>
      <c r="Y217" s="539"/>
      <c r="Z217" s="539"/>
      <c r="AA217" s="539"/>
      <c r="AB217" s="539"/>
      <c r="AC217" s="539"/>
      <c r="AD217" s="539"/>
      <c r="AE217" s="539"/>
      <c r="AF217" s="539"/>
      <c r="AG217" s="539"/>
      <c r="AH217" s="539"/>
      <c r="AI217" s="539"/>
      <c r="AJ217" s="539"/>
      <c r="AK217" s="539"/>
      <c r="AL217" s="539"/>
      <c r="AM217" s="539"/>
      <c r="AN217" s="539"/>
      <c r="AO217" s="539"/>
      <c r="AP217" s="539"/>
      <c r="AQ217" s="539"/>
      <c r="AR217" s="539"/>
      <c r="AS217" s="539"/>
      <c r="AT217" s="539"/>
      <c r="AU217" s="539"/>
      <c r="AV217" s="539"/>
      <c r="AW217" s="539"/>
      <c r="AX217" s="539"/>
      <c r="AY217" s="539"/>
      <c r="AZ217" s="539"/>
      <c r="BA217" s="539"/>
      <c r="BB217" s="539"/>
      <c r="BC217" s="539"/>
      <c r="BD217" s="539"/>
      <c r="BI217" s="45"/>
    </row>
    <row r="218" spans="2:65" s="1" customFormat="1" ht="12.75" hidden="1" customHeight="1" x14ac:dyDescent="0.2">
      <c r="B218" s="538"/>
      <c r="C218" s="539"/>
      <c r="D218" s="539"/>
      <c r="E218" s="539"/>
      <c r="F218" s="539"/>
      <c r="G218" s="539"/>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39"/>
      <c r="AY218" s="539"/>
      <c r="AZ218" s="539"/>
      <c r="BA218" s="539"/>
      <c r="BB218" s="539"/>
      <c r="BC218" s="539"/>
      <c r="BD218" s="539"/>
      <c r="BI218" s="45"/>
    </row>
    <row r="219" spans="2:65" s="1" customFormat="1" ht="12.75" hidden="1" customHeight="1" x14ac:dyDescent="0.2">
      <c r="B219" s="538"/>
      <c r="C219" s="539"/>
      <c r="D219" s="539"/>
      <c r="E219" s="539"/>
      <c r="F219" s="539"/>
      <c r="G219" s="539"/>
      <c r="H219" s="539"/>
      <c r="I219" s="539"/>
      <c r="J219" s="539"/>
      <c r="K219" s="539"/>
      <c r="L219" s="539"/>
      <c r="M219" s="539"/>
      <c r="N219" s="539"/>
      <c r="O219" s="539"/>
      <c r="P219" s="539"/>
      <c r="Q219" s="539"/>
      <c r="R219" s="539"/>
      <c r="S219" s="539"/>
      <c r="T219" s="539"/>
      <c r="U219" s="539"/>
      <c r="V219" s="539"/>
      <c r="W219" s="539"/>
      <c r="X219" s="539"/>
      <c r="Y219" s="539"/>
      <c r="Z219" s="539"/>
      <c r="AA219" s="539"/>
      <c r="AB219" s="539"/>
      <c r="AC219" s="539"/>
      <c r="AD219" s="539"/>
      <c r="AE219" s="539"/>
      <c r="AF219" s="539"/>
      <c r="AG219" s="539"/>
      <c r="AH219" s="539"/>
      <c r="AI219" s="539"/>
      <c r="AJ219" s="539"/>
      <c r="AK219" s="539"/>
      <c r="AL219" s="539"/>
      <c r="AM219" s="539"/>
      <c r="AN219" s="539"/>
      <c r="AO219" s="539"/>
      <c r="AP219" s="539"/>
      <c r="AQ219" s="539"/>
      <c r="AR219" s="539"/>
      <c r="AS219" s="539"/>
      <c r="AT219" s="539"/>
      <c r="AU219" s="539"/>
      <c r="AV219" s="539"/>
      <c r="AW219" s="539"/>
      <c r="AX219" s="539"/>
      <c r="AY219" s="539"/>
      <c r="AZ219" s="539"/>
      <c r="BA219" s="539"/>
      <c r="BB219" s="539"/>
      <c r="BC219" s="539"/>
      <c r="BD219" s="539"/>
      <c r="BI219" s="45"/>
    </row>
    <row r="220" spans="2:65" s="1" customFormat="1" ht="12.75" hidden="1" customHeight="1" x14ac:dyDescent="0.2">
      <c r="B220" s="538"/>
      <c r="C220" s="539" t="s">
        <v>10</v>
      </c>
      <c r="D220" s="539"/>
      <c r="E220" s="539"/>
      <c r="F220" s="539"/>
      <c r="G220" s="539"/>
      <c r="H220" s="539"/>
      <c r="I220" s="539"/>
      <c r="J220" s="539"/>
      <c r="K220" s="539"/>
      <c r="L220" s="539"/>
      <c r="M220" s="539"/>
      <c r="N220" s="539"/>
      <c r="O220" s="539"/>
      <c r="P220" s="539"/>
      <c r="Q220" s="539"/>
      <c r="R220" s="539"/>
      <c r="S220" s="539"/>
      <c r="T220" s="539"/>
      <c r="U220" s="539"/>
      <c r="V220" s="539"/>
      <c r="W220" s="539"/>
      <c r="X220" s="539"/>
      <c r="Y220" s="539"/>
      <c r="Z220" s="539"/>
      <c r="AA220" s="539"/>
      <c r="AB220" s="539"/>
      <c r="AC220" s="539"/>
      <c r="AD220" s="539"/>
      <c r="AE220" s="539"/>
      <c r="AF220" s="539"/>
      <c r="AG220" s="539"/>
      <c r="AH220" s="539"/>
      <c r="AI220" s="539"/>
      <c r="AJ220" s="539"/>
      <c r="AK220" s="539"/>
      <c r="AL220" s="539"/>
      <c r="AM220" s="539"/>
      <c r="AN220" s="539"/>
      <c r="AO220" s="539"/>
      <c r="AP220" s="539"/>
      <c r="AQ220" s="539"/>
      <c r="AR220" s="539"/>
      <c r="AS220" s="539"/>
      <c r="AT220" s="539"/>
      <c r="AU220" s="539"/>
      <c r="AV220" s="539"/>
      <c r="AW220" s="539"/>
      <c r="AX220" s="539"/>
      <c r="AY220" s="539"/>
      <c r="AZ220" s="539"/>
      <c r="BA220" s="539"/>
      <c r="BB220" s="539"/>
      <c r="BC220" s="539"/>
      <c r="BD220" s="539"/>
      <c r="BI220" s="45"/>
    </row>
    <row r="221" spans="2:65" s="1" customFormat="1" ht="12.75" hidden="1" customHeight="1" x14ac:dyDescent="0.2">
      <c r="B221" s="538"/>
      <c r="C221" s="539" t="s">
        <v>11</v>
      </c>
      <c r="D221" s="539"/>
      <c r="E221" s="539"/>
      <c r="F221" s="539"/>
      <c r="G221" s="539"/>
      <c r="H221" s="539"/>
      <c r="I221" s="539"/>
      <c r="J221" s="539"/>
      <c r="K221" s="539"/>
      <c r="L221" s="539" t="s">
        <v>3</v>
      </c>
      <c r="M221" s="539"/>
      <c r="N221" s="539"/>
      <c r="O221" s="539"/>
      <c r="P221" s="539"/>
      <c r="Q221" s="539"/>
      <c r="R221" s="539"/>
      <c r="S221" s="539"/>
      <c r="T221" s="539"/>
      <c r="U221" s="539"/>
      <c r="V221" s="539"/>
      <c r="W221" s="539"/>
      <c r="X221" s="539"/>
      <c r="Y221" s="539"/>
      <c r="Z221" s="539"/>
      <c r="AA221" s="539"/>
      <c r="AB221" s="539" t="s">
        <v>72</v>
      </c>
      <c r="AC221" s="539"/>
      <c r="AD221" s="539"/>
      <c r="AE221" s="539"/>
      <c r="AF221" s="539"/>
      <c r="AG221" s="539"/>
      <c r="AH221" s="539"/>
      <c r="AI221" s="539" t="s">
        <v>7</v>
      </c>
      <c r="AJ221" s="539"/>
      <c r="AK221" s="539"/>
      <c r="AL221" s="539"/>
      <c r="AM221" s="539"/>
      <c r="AN221" s="539"/>
      <c r="AO221" s="539"/>
      <c r="AP221" s="539" t="s">
        <v>8</v>
      </c>
      <c r="AQ221" s="539"/>
      <c r="AR221" s="539"/>
      <c r="AS221" s="539"/>
      <c r="AT221" s="539"/>
      <c r="AU221" s="539"/>
      <c r="AV221" s="539"/>
      <c r="AW221" s="539" t="s">
        <v>9</v>
      </c>
      <c r="AX221" s="539"/>
      <c r="AY221" s="539"/>
      <c r="AZ221" s="539"/>
      <c r="BA221" s="539"/>
      <c r="BB221" s="539"/>
      <c r="BC221" s="539"/>
      <c r="BD221" s="539"/>
      <c r="BI221" s="45"/>
    </row>
    <row r="222" spans="2:65" s="1" customFormat="1" ht="12.75" hidden="1" customHeight="1" x14ac:dyDescent="0.2">
      <c r="B222" s="538"/>
      <c r="C222" s="539"/>
      <c r="D222" s="539"/>
      <c r="E222" s="539"/>
      <c r="F222" s="539"/>
      <c r="G222" s="539"/>
      <c r="H222" s="539"/>
      <c r="I222" s="539"/>
      <c r="J222" s="539"/>
      <c r="K222" s="539"/>
      <c r="L222" s="539"/>
      <c r="M222" s="539"/>
      <c r="N222" s="539"/>
      <c r="O222" s="539"/>
      <c r="P222" s="539"/>
      <c r="Q222" s="539"/>
      <c r="R222" s="539"/>
      <c r="S222" s="539"/>
      <c r="T222" s="539"/>
      <c r="U222" s="539"/>
      <c r="V222" s="539"/>
      <c r="W222" s="539"/>
      <c r="X222" s="539"/>
      <c r="Y222" s="539"/>
      <c r="Z222" s="539"/>
      <c r="AA222" s="539"/>
      <c r="AB222" s="539"/>
      <c r="AC222" s="539"/>
      <c r="AD222" s="539"/>
      <c r="AE222" s="539"/>
      <c r="AF222" s="539"/>
      <c r="AG222" s="539"/>
      <c r="AH222" s="539"/>
      <c r="AI222" s="539"/>
      <c r="AJ222" s="539"/>
      <c r="AK222" s="539"/>
      <c r="AL222" s="539"/>
      <c r="AM222" s="539"/>
      <c r="AN222" s="539"/>
      <c r="AO222" s="539"/>
      <c r="AP222" s="539"/>
      <c r="AQ222" s="539"/>
      <c r="AR222" s="539"/>
      <c r="AS222" s="539"/>
      <c r="AT222" s="539"/>
      <c r="AU222" s="539"/>
      <c r="AV222" s="539"/>
      <c r="AW222" s="539"/>
      <c r="AX222" s="539"/>
      <c r="AY222" s="539"/>
      <c r="AZ222" s="539"/>
      <c r="BA222" s="539"/>
      <c r="BB222" s="539"/>
      <c r="BC222" s="539"/>
      <c r="BD222" s="539"/>
      <c r="BI222" s="45"/>
    </row>
    <row r="223" spans="2:65" s="1" customFormat="1" ht="12.75" hidden="1" customHeight="1" x14ac:dyDescent="0.2">
      <c r="B223" s="538"/>
      <c r="C223" s="539"/>
      <c r="D223" s="539"/>
      <c r="E223" s="539"/>
      <c r="F223" s="539"/>
      <c r="G223" s="539"/>
      <c r="H223" s="539"/>
      <c r="I223" s="539"/>
      <c r="J223" s="539"/>
      <c r="K223" s="539"/>
      <c r="L223" s="539"/>
      <c r="M223" s="539"/>
      <c r="N223" s="539"/>
      <c r="O223" s="539"/>
      <c r="P223" s="539"/>
      <c r="Q223" s="539"/>
      <c r="R223" s="539"/>
      <c r="S223" s="539"/>
      <c r="T223" s="539"/>
      <c r="U223" s="539"/>
      <c r="V223" s="539"/>
      <c r="W223" s="539"/>
      <c r="X223" s="539"/>
      <c r="Y223" s="539"/>
      <c r="Z223" s="539"/>
      <c r="AA223" s="539"/>
      <c r="AB223" s="539"/>
      <c r="AC223" s="539"/>
      <c r="AD223" s="539"/>
      <c r="AE223" s="539"/>
      <c r="AF223" s="539"/>
      <c r="AG223" s="539"/>
      <c r="AH223" s="539"/>
      <c r="AI223" s="539"/>
      <c r="AJ223" s="539"/>
      <c r="AK223" s="539"/>
      <c r="AL223" s="539"/>
      <c r="AM223" s="539"/>
      <c r="AN223" s="539"/>
      <c r="AO223" s="539"/>
      <c r="AP223" s="539"/>
      <c r="AQ223" s="539"/>
      <c r="AR223" s="539"/>
      <c r="AS223" s="539"/>
      <c r="AT223" s="539"/>
      <c r="AU223" s="539"/>
      <c r="AV223" s="539"/>
      <c r="AW223" s="539"/>
      <c r="AX223" s="539"/>
      <c r="AY223" s="539"/>
      <c r="AZ223" s="539"/>
      <c r="BA223" s="539"/>
      <c r="BB223" s="539"/>
      <c r="BC223" s="539"/>
      <c r="BD223" s="539"/>
      <c r="BI223" s="45"/>
    </row>
    <row r="224" spans="2:65" s="1" customFormat="1" ht="12.75" hidden="1" customHeight="1" x14ac:dyDescent="0.2">
      <c r="B224" s="538"/>
      <c r="C224" s="539"/>
      <c r="D224" s="539"/>
      <c r="E224" s="539"/>
      <c r="F224" s="539"/>
      <c r="G224" s="539"/>
      <c r="H224" s="539"/>
      <c r="I224" s="539"/>
      <c r="J224" s="539"/>
      <c r="K224" s="539"/>
      <c r="L224" s="539"/>
      <c r="M224" s="539"/>
      <c r="N224" s="539"/>
      <c r="O224" s="539"/>
      <c r="P224" s="539"/>
      <c r="Q224" s="539"/>
      <c r="R224" s="539"/>
      <c r="S224" s="539"/>
      <c r="T224" s="539"/>
      <c r="U224" s="539"/>
      <c r="V224" s="539"/>
      <c r="W224" s="539"/>
      <c r="X224" s="539"/>
      <c r="Y224" s="539"/>
      <c r="Z224" s="539"/>
      <c r="AA224" s="539"/>
      <c r="AB224" s="539"/>
      <c r="AC224" s="539"/>
      <c r="AD224" s="539"/>
      <c r="AE224" s="539"/>
      <c r="AF224" s="539"/>
      <c r="AG224" s="539"/>
      <c r="AH224" s="539"/>
      <c r="AI224" s="539"/>
      <c r="AJ224" s="539"/>
      <c r="AK224" s="539"/>
      <c r="AL224" s="539"/>
      <c r="AM224" s="539"/>
      <c r="AN224" s="539"/>
      <c r="AO224" s="539"/>
      <c r="AP224" s="539"/>
      <c r="AQ224" s="539"/>
      <c r="AR224" s="539"/>
      <c r="AS224" s="539"/>
      <c r="AT224" s="539"/>
      <c r="AU224" s="539"/>
      <c r="AV224" s="539"/>
      <c r="AW224" s="539"/>
      <c r="AX224" s="539"/>
      <c r="AY224" s="539"/>
      <c r="AZ224" s="539"/>
      <c r="BA224" s="539"/>
      <c r="BB224" s="539"/>
      <c r="BC224" s="539"/>
      <c r="BD224" s="539"/>
      <c r="BI224" s="45"/>
    </row>
    <row r="225" spans="2:74" ht="12.75" hidden="1" customHeight="1" x14ac:dyDescent="0.2">
      <c r="B225" s="538"/>
      <c r="C225" s="539"/>
      <c r="D225" s="539"/>
      <c r="E225" s="539"/>
      <c r="F225" s="539"/>
      <c r="G225" s="539"/>
      <c r="H225" s="539"/>
      <c r="I225" s="539"/>
      <c r="J225" s="539"/>
      <c r="K225" s="539"/>
      <c r="L225" s="539"/>
      <c r="M225" s="539"/>
      <c r="N225" s="539"/>
      <c r="O225" s="539"/>
      <c r="P225" s="539"/>
      <c r="Q225" s="539"/>
      <c r="R225" s="539"/>
      <c r="S225" s="539"/>
      <c r="T225" s="539"/>
      <c r="U225" s="539"/>
      <c r="V225" s="539"/>
      <c r="W225" s="539"/>
      <c r="X225" s="539"/>
      <c r="Y225" s="539"/>
      <c r="Z225" s="539"/>
      <c r="AA225" s="539"/>
      <c r="AB225" s="539"/>
      <c r="AC225" s="539"/>
      <c r="AD225" s="539"/>
      <c r="AE225" s="539"/>
      <c r="AF225" s="539"/>
      <c r="AG225" s="539"/>
      <c r="AH225" s="539"/>
      <c r="AI225" s="539"/>
      <c r="AJ225" s="539"/>
      <c r="AK225" s="539"/>
      <c r="AL225" s="539"/>
      <c r="AM225" s="539"/>
      <c r="AN225" s="539"/>
      <c r="AO225" s="539"/>
      <c r="AP225" s="539"/>
      <c r="AQ225" s="539"/>
      <c r="AR225" s="539"/>
      <c r="AS225" s="539"/>
      <c r="AT225" s="539"/>
      <c r="AU225" s="539"/>
      <c r="AV225" s="539"/>
      <c r="AW225" s="539"/>
      <c r="AX225" s="539"/>
      <c r="AY225" s="539"/>
      <c r="AZ225" s="539"/>
      <c r="BA225" s="539"/>
      <c r="BB225" s="539"/>
      <c r="BC225" s="539"/>
      <c r="BD225" s="539"/>
      <c r="BI225" s="45"/>
      <c r="BM225" s="1"/>
      <c r="BN225" s="1"/>
      <c r="BO225" s="1"/>
      <c r="BP225" s="1"/>
      <c r="BQ225" s="1"/>
      <c r="BR225" s="1"/>
      <c r="BS225" s="1"/>
      <c r="BT225" s="1"/>
      <c r="BU225" s="1"/>
      <c r="BV225" s="1"/>
    </row>
    <row r="226" spans="2:74" ht="12.75" hidden="1" customHeight="1" x14ac:dyDescent="0.2">
      <c r="B226" s="538"/>
      <c r="C226" s="539"/>
      <c r="D226" s="539"/>
      <c r="E226" s="539"/>
      <c r="F226" s="539"/>
      <c r="G226" s="539"/>
      <c r="H226" s="539"/>
      <c r="I226" s="539"/>
      <c r="J226" s="539"/>
      <c r="K226" s="539"/>
      <c r="L226" s="539"/>
      <c r="M226" s="539"/>
      <c r="N226" s="539"/>
      <c r="O226" s="539"/>
      <c r="P226" s="539"/>
      <c r="Q226" s="539"/>
      <c r="R226" s="539"/>
      <c r="S226" s="539"/>
      <c r="T226" s="539"/>
      <c r="U226" s="539"/>
      <c r="V226" s="539"/>
      <c r="W226" s="539"/>
      <c r="X226" s="539"/>
      <c r="Y226" s="539"/>
      <c r="Z226" s="539"/>
      <c r="AA226" s="539"/>
      <c r="AB226" s="539"/>
      <c r="AC226" s="539"/>
      <c r="AD226" s="539"/>
      <c r="AE226" s="539"/>
      <c r="AF226" s="539"/>
      <c r="AG226" s="539"/>
      <c r="AH226" s="539"/>
      <c r="AI226" s="539"/>
      <c r="AJ226" s="539"/>
      <c r="AK226" s="539"/>
      <c r="AL226" s="539"/>
      <c r="AM226" s="539"/>
      <c r="AN226" s="539"/>
      <c r="AO226" s="539"/>
      <c r="AP226" s="539"/>
      <c r="AQ226" s="539"/>
      <c r="AR226" s="539"/>
      <c r="AS226" s="539"/>
      <c r="AT226" s="539"/>
      <c r="AU226" s="539"/>
      <c r="AV226" s="539"/>
      <c r="AW226" s="539"/>
      <c r="AX226" s="539"/>
      <c r="AY226" s="539"/>
      <c r="AZ226" s="539"/>
      <c r="BA226" s="539"/>
      <c r="BB226" s="539"/>
      <c r="BC226" s="539"/>
      <c r="BD226" s="539"/>
      <c r="BI226" s="45"/>
      <c r="BM226" s="1"/>
      <c r="BN226" s="1"/>
      <c r="BO226" s="1"/>
      <c r="BP226" s="1"/>
      <c r="BQ226" s="1"/>
      <c r="BR226" s="1"/>
      <c r="BS226" s="1"/>
      <c r="BT226" s="1"/>
      <c r="BU226" s="1"/>
      <c r="BV226" s="1"/>
    </row>
    <row r="227" spans="2:74" ht="12.75" hidden="1" customHeight="1" x14ac:dyDescent="0.2">
      <c r="B227" s="538"/>
      <c r="C227" s="539"/>
      <c r="D227" s="539"/>
      <c r="E227" s="539"/>
      <c r="F227" s="539"/>
      <c r="G227" s="539"/>
      <c r="H227" s="539"/>
      <c r="I227" s="539"/>
      <c r="J227" s="539"/>
      <c r="K227" s="539"/>
      <c r="L227" s="539"/>
      <c r="M227" s="539"/>
      <c r="N227" s="539"/>
      <c r="O227" s="539"/>
      <c r="P227" s="539"/>
      <c r="Q227" s="539"/>
      <c r="R227" s="539"/>
      <c r="S227" s="539"/>
      <c r="T227" s="539"/>
      <c r="U227" s="539"/>
      <c r="V227" s="539"/>
      <c r="W227" s="539"/>
      <c r="X227" s="539"/>
      <c r="Y227" s="539"/>
      <c r="Z227" s="539"/>
      <c r="AA227" s="539"/>
      <c r="AB227" s="539"/>
      <c r="AC227" s="539"/>
      <c r="AD227" s="539"/>
      <c r="AE227" s="539"/>
      <c r="AF227" s="539"/>
      <c r="AG227" s="539"/>
      <c r="AH227" s="539"/>
      <c r="AI227" s="539"/>
      <c r="AJ227" s="539"/>
      <c r="AK227" s="539"/>
      <c r="AL227" s="539"/>
      <c r="AM227" s="539"/>
      <c r="AN227" s="539"/>
      <c r="AO227" s="539"/>
      <c r="AP227" s="539"/>
      <c r="AQ227" s="539"/>
      <c r="AR227" s="539"/>
      <c r="AS227" s="539"/>
      <c r="AT227" s="539"/>
      <c r="AU227" s="539"/>
      <c r="AV227" s="539"/>
      <c r="AW227" s="539"/>
      <c r="AX227" s="539"/>
      <c r="AY227" s="539"/>
      <c r="AZ227" s="539"/>
      <c r="BA227" s="539"/>
      <c r="BB227" s="539"/>
      <c r="BC227" s="539"/>
      <c r="BD227" s="539"/>
      <c r="BI227" s="45"/>
      <c r="BM227" s="1"/>
      <c r="BN227" s="1"/>
      <c r="BO227" s="1"/>
      <c r="BP227" s="1"/>
      <c r="BQ227" s="1"/>
      <c r="BR227" s="1"/>
      <c r="BS227" s="1"/>
      <c r="BT227" s="1"/>
      <c r="BU227" s="1"/>
      <c r="BV227" s="1"/>
    </row>
    <row r="228" spans="2:74" ht="12.75" hidden="1" customHeight="1" x14ac:dyDescent="0.2">
      <c r="B228" s="538"/>
      <c r="C228" s="539"/>
      <c r="D228" s="539"/>
      <c r="E228" s="539"/>
      <c r="F228" s="539"/>
      <c r="G228" s="539"/>
      <c r="H228" s="539"/>
      <c r="I228" s="539"/>
      <c r="J228" s="539"/>
      <c r="K228" s="539"/>
      <c r="L228" s="539"/>
      <c r="M228" s="539"/>
      <c r="N228" s="539"/>
      <c r="O228" s="539"/>
      <c r="P228" s="539"/>
      <c r="Q228" s="539"/>
      <c r="R228" s="539"/>
      <c r="S228" s="539"/>
      <c r="T228" s="539"/>
      <c r="U228" s="539"/>
      <c r="V228" s="539"/>
      <c r="W228" s="539"/>
      <c r="X228" s="539"/>
      <c r="Y228" s="539"/>
      <c r="Z228" s="539"/>
      <c r="AA228" s="539"/>
      <c r="AB228" s="539"/>
      <c r="AC228" s="539"/>
      <c r="AD228" s="539"/>
      <c r="AE228" s="539"/>
      <c r="AF228" s="539"/>
      <c r="AG228" s="539"/>
      <c r="AH228" s="539"/>
      <c r="AI228" s="539"/>
      <c r="AJ228" s="539"/>
      <c r="AK228" s="539"/>
      <c r="AL228" s="539"/>
      <c r="AM228" s="539"/>
      <c r="AN228" s="539"/>
      <c r="AO228" s="539"/>
      <c r="AP228" s="539"/>
      <c r="AQ228" s="539"/>
      <c r="AR228" s="539"/>
      <c r="AS228" s="539"/>
      <c r="AT228" s="539"/>
      <c r="AU228" s="539"/>
      <c r="AV228" s="539"/>
      <c r="AW228" s="539"/>
      <c r="AX228" s="539"/>
      <c r="AY228" s="539"/>
      <c r="AZ228" s="539"/>
      <c r="BA228" s="539"/>
      <c r="BB228" s="539"/>
      <c r="BC228" s="539"/>
      <c r="BD228" s="539"/>
      <c r="BI228" s="45"/>
      <c r="BM228" s="1"/>
      <c r="BN228" s="1"/>
      <c r="BO228" s="1"/>
      <c r="BP228" s="1"/>
      <c r="BQ228" s="1"/>
      <c r="BR228" s="1"/>
      <c r="BS228" s="1"/>
      <c r="BT228" s="1"/>
      <c r="BU228" s="1"/>
      <c r="BV228" s="1"/>
    </row>
    <row r="229" spans="2:74" ht="14.25" hidden="1" customHeight="1" x14ac:dyDescent="0.2">
      <c r="B229" s="396"/>
      <c r="C229" s="397"/>
      <c r="D229" s="397"/>
      <c r="E229" s="397"/>
      <c r="F229" s="397"/>
      <c r="G229" s="397"/>
      <c r="H229" s="397"/>
      <c r="I229" s="397"/>
      <c r="J229" s="397"/>
      <c r="K229" s="397"/>
      <c r="L229" s="397"/>
      <c r="M229" s="397"/>
      <c r="N229" s="397"/>
      <c r="O229" s="397"/>
      <c r="P229" s="397"/>
      <c r="Q229" s="397"/>
      <c r="R229" s="397"/>
      <c r="S229" s="397"/>
      <c r="T229" s="397"/>
      <c r="U229" s="397"/>
      <c r="V229" s="397"/>
      <c r="W229" s="397"/>
      <c r="X229" s="397"/>
      <c r="Y229" s="397"/>
      <c r="Z229" s="397"/>
      <c r="AA229" s="397"/>
      <c r="AB229" s="397"/>
      <c r="AC229" s="397"/>
      <c r="AD229" s="397"/>
      <c r="AE229" s="397"/>
      <c r="AF229" s="397"/>
      <c r="AG229" s="397"/>
      <c r="AH229" s="397"/>
      <c r="AI229" s="397"/>
      <c r="AJ229" s="397"/>
      <c r="AK229" s="397"/>
      <c r="AL229" s="397"/>
      <c r="AM229" s="397"/>
      <c r="AN229" s="397"/>
      <c r="AO229" s="397"/>
      <c r="AP229" s="397"/>
      <c r="AQ229" s="397"/>
      <c r="AR229" s="397"/>
      <c r="AS229" s="397"/>
      <c r="AT229" s="397"/>
      <c r="AU229" s="397"/>
      <c r="AV229" s="397"/>
      <c r="AW229" s="397"/>
      <c r="AX229" s="397"/>
      <c r="AY229" s="397"/>
      <c r="AZ229" s="397"/>
      <c r="BA229" s="397"/>
      <c r="BB229" s="397"/>
      <c r="BC229" s="397"/>
      <c r="BD229" s="398"/>
      <c r="BI229" s="45"/>
      <c r="BM229" s="1"/>
      <c r="BN229" s="1"/>
      <c r="BO229" s="1"/>
      <c r="BP229" s="1"/>
      <c r="BQ229" s="1"/>
      <c r="BR229" s="1"/>
      <c r="BS229" s="1"/>
      <c r="BT229" s="1"/>
      <c r="BU229" s="1"/>
      <c r="BV229" s="1"/>
    </row>
    <row r="230" spans="2:74" ht="21.6" hidden="1" customHeight="1" x14ac:dyDescent="0.2">
      <c r="B230" s="567" t="s">
        <v>17</v>
      </c>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8"/>
      <c r="AL230" s="568"/>
      <c r="AM230" s="568"/>
      <c r="AN230" s="568"/>
      <c r="AO230" s="568"/>
      <c r="AP230" s="568"/>
      <c r="AQ230" s="568"/>
      <c r="AR230" s="568"/>
      <c r="AS230" s="568"/>
      <c r="AT230" s="568"/>
      <c r="AU230" s="568"/>
      <c r="AV230" s="568"/>
      <c r="AW230" s="568"/>
      <c r="AX230" s="568"/>
      <c r="AY230" s="568"/>
      <c r="AZ230" s="568"/>
      <c r="BA230" s="568"/>
      <c r="BB230" s="568"/>
      <c r="BC230" s="568"/>
      <c r="BD230" s="569"/>
      <c r="BI230" s="45"/>
      <c r="BM230" s="1"/>
      <c r="BN230" s="1"/>
      <c r="BO230" s="1"/>
      <c r="BP230" s="1"/>
      <c r="BQ230" s="1"/>
      <c r="BR230" s="1"/>
      <c r="BS230" s="1"/>
      <c r="BT230" s="1"/>
      <c r="BU230" s="1"/>
      <c r="BV230" s="1"/>
    </row>
    <row r="231" spans="2:74" ht="24" hidden="1" customHeight="1" x14ac:dyDescent="0.2">
      <c r="B231" s="76"/>
      <c r="C231" s="269" t="s">
        <v>18</v>
      </c>
      <c r="D231" s="544"/>
      <c r="E231" s="544"/>
      <c r="F231" s="544"/>
      <c r="G231" s="544"/>
      <c r="H231" s="544"/>
      <c r="I231" s="544"/>
      <c r="J231" s="544"/>
      <c r="K231" s="544"/>
      <c r="L231" s="544"/>
      <c r="M231" s="544"/>
      <c r="N231" s="544"/>
      <c r="O231" s="544"/>
      <c r="P231" s="544"/>
      <c r="Q231" s="544"/>
      <c r="R231" s="544"/>
      <c r="S231" s="544"/>
      <c r="T231" s="544"/>
      <c r="U231" s="544"/>
      <c r="V231" s="544"/>
      <c r="W231" s="544"/>
      <c r="X231" s="544"/>
      <c r="Y231" s="544"/>
      <c r="Z231" s="544"/>
      <c r="AA231" s="544"/>
      <c r="AB231" s="544"/>
      <c r="AC231" s="544"/>
      <c r="AD231" s="544"/>
      <c r="AE231" s="544"/>
      <c r="AF231" s="544"/>
      <c r="AG231" s="544"/>
      <c r="AH231" s="544"/>
      <c r="AI231" s="544"/>
      <c r="AJ231" s="544"/>
      <c r="AK231" s="544"/>
      <c r="AL231" s="545"/>
      <c r="AM231" s="359" t="s">
        <v>92</v>
      </c>
      <c r="AN231" s="475"/>
      <c r="AO231" s="475"/>
      <c r="AP231" s="475"/>
      <c r="AQ231" s="475"/>
      <c r="AR231" s="475"/>
      <c r="AS231" s="475"/>
      <c r="AT231" s="475"/>
      <c r="AU231" s="475"/>
      <c r="AV231" s="475"/>
      <c r="AW231" s="475"/>
      <c r="AX231" s="475"/>
      <c r="AY231" s="475"/>
      <c r="AZ231" s="475"/>
      <c r="BA231" s="475"/>
      <c r="BB231" s="475"/>
      <c r="BC231" s="476"/>
      <c r="BD231" s="77"/>
      <c r="BF231" s="49" t="s">
        <v>92</v>
      </c>
      <c r="BG231" s="50" t="s">
        <v>19</v>
      </c>
      <c r="BH231" s="50" t="s">
        <v>20</v>
      </c>
      <c r="BI231" s="45"/>
      <c r="BM231" s="1"/>
      <c r="BN231" s="1"/>
      <c r="BO231" s="1"/>
      <c r="BP231" s="1"/>
      <c r="BQ231" s="1"/>
      <c r="BR231" s="1"/>
      <c r="BS231" s="1"/>
      <c r="BT231" s="1"/>
      <c r="BU231" s="1"/>
      <c r="BV231" s="1"/>
    </row>
    <row r="232" spans="2:74" ht="12.75" hidden="1" customHeight="1" x14ac:dyDescent="0.2">
      <c r="B232" s="477"/>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8"/>
      <c r="AY232" s="478"/>
      <c r="AZ232" s="478"/>
      <c r="BA232" s="478"/>
      <c r="BB232" s="478"/>
      <c r="BC232" s="478"/>
      <c r="BD232" s="479"/>
      <c r="BI232" s="45"/>
      <c r="BM232" s="1"/>
      <c r="BN232" s="1"/>
      <c r="BO232" s="1"/>
      <c r="BP232" s="1"/>
      <c r="BQ232" s="1"/>
      <c r="BR232" s="1"/>
      <c r="BS232" s="1"/>
      <c r="BT232" s="1"/>
      <c r="BU232" s="1"/>
      <c r="BV232" s="1"/>
    </row>
    <row r="233" spans="2:74" ht="18" hidden="1" customHeight="1" x14ac:dyDescent="0.2">
      <c r="B233" s="536"/>
      <c r="C233" s="376" t="s">
        <v>10</v>
      </c>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376"/>
      <c r="AD233" s="376"/>
      <c r="AE233" s="376"/>
      <c r="AF233" s="376"/>
      <c r="AG233" s="376"/>
      <c r="AH233" s="376"/>
      <c r="AI233" s="376"/>
      <c r="AJ233" s="376"/>
      <c r="AK233" s="376"/>
      <c r="AL233" s="376"/>
      <c r="AM233" s="376"/>
      <c r="AN233" s="376"/>
      <c r="AO233" s="376"/>
      <c r="AP233" s="376"/>
      <c r="AQ233" s="376"/>
      <c r="AR233" s="376"/>
      <c r="AS233" s="376"/>
      <c r="AT233" s="376"/>
      <c r="AU233" s="376"/>
      <c r="AV233" s="376"/>
      <c r="AW233" s="376"/>
      <c r="AX233" s="376"/>
      <c r="AY233" s="376"/>
      <c r="AZ233" s="376"/>
      <c r="BA233" s="376"/>
      <c r="BB233" s="376"/>
      <c r="BC233" s="376"/>
      <c r="BD233" s="531"/>
      <c r="BI233" s="45"/>
      <c r="BM233" s="1"/>
      <c r="BN233" s="1"/>
      <c r="BO233" s="1"/>
      <c r="BP233" s="1"/>
      <c r="BQ233" s="1"/>
      <c r="BR233" s="1"/>
      <c r="BS233" s="1"/>
      <c r="BT233" s="1"/>
      <c r="BU233" s="1"/>
      <c r="BV233" s="1"/>
    </row>
    <row r="234" spans="2:74" ht="30" hidden="1" customHeight="1" x14ac:dyDescent="0.2">
      <c r="B234" s="536"/>
      <c r="C234" s="563" t="s">
        <v>11</v>
      </c>
      <c r="D234" s="378"/>
      <c r="E234" s="378"/>
      <c r="F234" s="378"/>
      <c r="G234" s="378"/>
      <c r="H234" s="378"/>
      <c r="I234" s="378"/>
      <c r="J234" s="378"/>
      <c r="K234" s="379"/>
      <c r="L234" s="269" t="s">
        <v>3</v>
      </c>
      <c r="M234" s="380"/>
      <c r="N234" s="380"/>
      <c r="O234" s="380"/>
      <c r="P234" s="380"/>
      <c r="Q234" s="380"/>
      <c r="R234" s="380"/>
      <c r="S234" s="380"/>
      <c r="T234" s="380"/>
      <c r="U234" s="380"/>
      <c r="V234" s="380"/>
      <c r="W234" s="380"/>
      <c r="X234" s="380"/>
      <c r="Y234" s="380"/>
      <c r="Z234" s="380"/>
      <c r="AA234" s="381"/>
      <c r="AB234" s="377" t="s">
        <v>93</v>
      </c>
      <c r="AC234" s="378"/>
      <c r="AD234" s="378"/>
      <c r="AE234" s="378"/>
      <c r="AF234" s="378"/>
      <c r="AG234" s="378"/>
      <c r="AH234" s="379"/>
      <c r="AI234" s="377" t="s">
        <v>7</v>
      </c>
      <c r="AJ234" s="378"/>
      <c r="AK234" s="378"/>
      <c r="AL234" s="378"/>
      <c r="AM234" s="378"/>
      <c r="AN234" s="378"/>
      <c r="AO234" s="379"/>
      <c r="AP234" s="377" t="s">
        <v>8</v>
      </c>
      <c r="AQ234" s="378"/>
      <c r="AR234" s="378"/>
      <c r="AS234" s="378"/>
      <c r="AT234" s="378"/>
      <c r="AU234" s="378"/>
      <c r="AV234" s="379"/>
      <c r="AW234" s="377" t="s">
        <v>9</v>
      </c>
      <c r="AX234" s="378"/>
      <c r="AY234" s="378"/>
      <c r="AZ234" s="378"/>
      <c r="BA234" s="378"/>
      <c r="BB234" s="378"/>
      <c r="BC234" s="379"/>
      <c r="BD234" s="531"/>
      <c r="BI234" s="45"/>
      <c r="BM234" s="1"/>
      <c r="BN234" s="1"/>
      <c r="BO234" s="1"/>
      <c r="BP234" s="1"/>
      <c r="BQ234" s="1"/>
      <c r="BR234" s="1"/>
      <c r="BS234" s="1"/>
      <c r="BT234" s="1"/>
      <c r="BU234" s="1"/>
      <c r="BV234" s="1"/>
    </row>
    <row r="235" spans="2:74" ht="23.25" hidden="1" customHeight="1" x14ac:dyDescent="0.2">
      <c r="B235" s="536"/>
      <c r="C235" s="366"/>
      <c r="D235" s="366"/>
      <c r="E235" s="366"/>
      <c r="F235" s="366"/>
      <c r="G235" s="366"/>
      <c r="H235" s="366"/>
      <c r="I235" s="366"/>
      <c r="J235" s="366"/>
      <c r="K235" s="366"/>
      <c r="L235" s="533"/>
      <c r="M235" s="534"/>
      <c r="N235" s="534"/>
      <c r="O235" s="534"/>
      <c r="P235" s="534"/>
      <c r="Q235" s="534"/>
      <c r="R235" s="534"/>
      <c r="S235" s="534"/>
      <c r="T235" s="534"/>
      <c r="U235" s="534"/>
      <c r="V235" s="534"/>
      <c r="W235" s="534"/>
      <c r="X235" s="534"/>
      <c r="Y235" s="534"/>
      <c r="Z235" s="534"/>
      <c r="AA235" s="535"/>
      <c r="AB235" s="480"/>
      <c r="AC235" s="480"/>
      <c r="AD235" s="480"/>
      <c r="AE235" s="480"/>
      <c r="AF235" s="480"/>
      <c r="AG235" s="480"/>
      <c r="AH235" s="480"/>
      <c r="AI235" s="366"/>
      <c r="AJ235" s="366"/>
      <c r="AK235" s="366"/>
      <c r="AL235" s="366"/>
      <c r="AM235" s="366"/>
      <c r="AN235" s="366"/>
      <c r="AO235" s="366"/>
      <c r="AP235" s="366"/>
      <c r="AQ235" s="366"/>
      <c r="AR235" s="366"/>
      <c r="AS235" s="366"/>
      <c r="AT235" s="366"/>
      <c r="AU235" s="366"/>
      <c r="AV235" s="366"/>
      <c r="AW235" s="366"/>
      <c r="AX235" s="366"/>
      <c r="AY235" s="366"/>
      <c r="AZ235" s="366"/>
      <c r="BA235" s="366"/>
      <c r="BB235" s="366"/>
      <c r="BC235" s="366"/>
      <c r="BD235" s="531"/>
      <c r="BI235" s="45"/>
      <c r="BM235" s="1"/>
      <c r="BN235" s="1"/>
      <c r="BO235" s="1"/>
      <c r="BP235" s="1"/>
      <c r="BQ235" s="1"/>
      <c r="BR235" s="1"/>
      <c r="BS235" s="1"/>
      <c r="BT235" s="1"/>
      <c r="BU235" s="1"/>
      <c r="BV235" s="1"/>
    </row>
    <row r="236" spans="2:74" ht="23.25" hidden="1" customHeight="1" x14ac:dyDescent="0.2">
      <c r="B236" s="536"/>
      <c r="C236" s="366"/>
      <c r="D236" s="366"/>
      <c r="E236" s="366"/>
      <c r="F236" s="366"/>
      <c r="G236" s="366"/>
      <c r="H236" s="366"/>
      <c r="I236" s="366"/>
      <c r="J236" s="366"/>
      <c r="K236" s="366"/>
      <c r="L236" s="533"/>
      <c r="M236" s="534"/>
      <c r="N236" s="534"/>
      <c r="O236" s="534"/>
      <c r="P236" s="534"/>
      <c r="Q236" s="534"/>
      <c r="R236" s="534"/>
      <c r="S236" s="534"/>
      <c r="T236" s="534"/>
      <c r="U236" s="534"/>
      <c r="V236" s="534"/>
      <c r="W236" s="534"/>
      <c r="X236" s="534"/>
      <c r="Y236" s="534"/>
      <c r="Z236" s="534"/>
      <c r="AA236" s="535"/>
      <c r="AB236" s="480"/>
      <c r="AC236" s="480"/>
      <c r="AD236" s="480"/>
      <c r="AE236" s="480"/>
      <c r="AF236" s="480"/>
      <c r="AG236" s="480"/>
      <c r="AH236" s="480"/>
      <c r="AI236" s="366"/>
      <c r="AJ236" s="366"/>
      <c r="AK236" s="366"/>
      <c r="AL236" s="366"/>
      <c r="AM236" s="366"/>
      <c r="AN236" s="366"/>
      <c r="AO236" s="366"/>
      <c r="AP236" s="366"/>
      <c r="AQ236" s="366"/>
      <c r="AR236" s="366"/>
      <c r="AS236" s="366"/>
      <c r="AT236" s="366"/>
      <c r="AU236" s="366"/>
      <c r="AV236" s="366"/>
      <c r="AW236" s="366"/>
      <c r="AX236" s="366"/>
      <c r="AY236" s="366"/>
      <c r="AZ236" s="366"/>
      <c r="BA236" s="366"/>
      <c r="BB236" s="366"/>
      <c r="BC236" s="366"/>
      <c r="BD236" s="531"/>
      <c r="BI236" s="45"/>
      <c r="BM236" s="1"/>
      <c r="BN236" s="1"/>
      <c r="BO236" s="1"/>
      <c r="BP236" s="1"/>
      <c r="BQ236" s="1"/>
      <c r="BR236" s="1"/>
      <c r="BS236" s="1"/>
      <c r="BT236" s="1"/>
      <c r="BU236" s="1"/>
      <c r="BV236" s="1"/>
    </row>
    <row r="237" spans="2:74" ht="23.25" hidden="1" customHeight="1" x14ac:dyDescent="0.2">
      <c r="B237" s="536"/>
      <c r="C237" s="366"/>
      <c r="D237" s="366"/>
      <c r="E237" s="366"/>
      <c r="F237" s="366"/>
      <c r="G237" s="366"/>
      <c r="H237" s="366"/>
      <c r="I237" s="366"/>
      <c r="J237" s="366"/>
      <c r="K237" s="366"/>
      <c r="L237" s="533"/>
      <c r="M237" s="534"/>
      <c r="N237" s="534"/>
      <c r="O237" s="534"/>
      <c r="P237" s="534"/>
      <c r="Q237" s="534"/>
      <c r="R237" s="534"/>
      <c r="S237" s="534"/>
      <c r="T237" s="534"/>
      <c r="U237" s="534"/>
      <c r="V237" s="534"/>
      <c r="W237" s="534"/>
      <c r="X237" s="534"/>
      <c r="Y237" s="534"/>
      <c r="Z237" s="534"/>
      <c r="AA237" s="535"/>
      <c r="AB237" s="480"/>
      <c r="AC237" s="480"/>
      <c r="AD237" s="480"/>
      <c r="AE237" s="480"/>
      <c r="AF237" s="480"/>
      <c r="AG237" s="480"/>
      <c r="AH237" s="480"/>
      <c r="AI237" s="366"/>
      <c r="AJ237" s="366"/>
      <c r="AK237" s="366"/>
      <c r="AL237" s="366"/>
      <c r="AM237" s="366"/>
      <c r="AN237" s="366"/>
      <c r="AO237" s="366"/>
      <c r="AP237" s="366"/>
      <c r="AQ237" s="366"/>
      <c r="AR237" s="366"/>
      <c r="AS237" s="366"/>
      <c r="AT237" s="366"/>
      <c r="AU237" s="366"/>
      <c r="AV237" s="366"/>
      <c r="AW237" s="366"/>
      <c r="AX237" s="366"/>
      <c r="AY237" s="366"/>
      <c r="AZ237" s="366"/>
      <c r="BA237" s="366"/>
      <c r="BB237" s="366"/>
      <c r="BC237" s="366"/>
      <c r="BD237" s="531"/>
      <c r="BI237" s="45"/>
      <c r="BM237" s="1"/>
      <c r="BN237" s="1"/>
      <c r="BO237" s="1"/>
      <c r="BP237" s="1"/>
      <c r="BQ237" s="1"/>
      <c r="BR237" s="1"/>
      <c r="BS237" s="1"/>
      <c r="BT237" s="1"/>
      <c r="BU237" s="1"/>
      <c r="BV237" s="1"/>
    </row>
    <row r="238" spans="2:74" ht="23.25" hidden="1" customHeight="1" x14ac:dyDescent="0.2">
      <c r="B238" s="536"/>
      <c r="C238" s="366"/>
      <c r="D238" s="366"/>
      <c r="E238" s="366"/>
      <c r="F238" s="366"/>
      <c r="G238" s="366"/>
      <c r="H238" s="366"/>
      <c r="I238" s="366"/>
      <c r="J238" s="366"/>
      <c r="K238" s="366"/>
      <c r="L238" s="533"/>
      <c r="M238" s="534"/>
      <c r="N238" s="534"/>
      <c r="O238" s="534"/>
      <c r="P238" s="534"/>
      <c r="Q238" s="534"/>
      <c r="R238" s="534"/>
      <c r="S238" s="534"/>
      <c r="T238" s="534"/>
      <c r="U238" s="534"/>
      <c r="V238" s="534"/>
      <c r="W238" s="534"/>
      <c r="X238" s="534"/>
      <c r="Y238" s="534"/>
      <c r="Z238" s="534"/>
      <c r="AA238" s="535"/>
      <c r="AB238" s="480"/>
      <c r="AC238" s="480"/>
      <c r="AD238" s="480"/>
      <c r="AE238" s="480"/>
      <c r="AF238" s="480"/>
      <c r="AG238" s="480"/>
      <c r="AH238" s="480"/>
      <c r="AI238" s="366"/>
      <c r="AJ238" s="366"/>
      <c r="AK238" s="366"/>
      <c r="AL238" s="366"/>
      <c r="AM238" s="366"/>
      <c r="AN238" s="366"/>
      <c r="AO238" s="366"/>
      <c r="AP238" s="366"/>
      <c r="AQ238" s="366"/>
      <c r="AR238" s="366"/>
      <c r="AS238" s="366"/>
      <c r="AT238" s="366"/>
      <c r="AU238" s="366"/>
      <c r="AV238" s="366"/>
      <c r="AW238" s="366"/>
      <c r="AX238" s="366"/>
      <c r="AY238" s="366"/>
      <c r="AZ238" s="366"/>
      <c r="BA238" s="366"/>
      <c r="BB238" s="366"/>
      <c r="BC238" s="366"/>
      <c r="BD238" s="531"/>
      <c r="BI238" s="45"/>
      <c r="BM238" s="1"/>
      <c r="BN238" s="1"/>
      <c r="BO238" s="1"/>
      <c r="BP238" s="1"/>
      <c r="BQ238" s="1"/>
      <c r="BR238" s="1"/>
      <c r="BS238" s="1"/>
      <c r="BT238" s="1"/>
      <c r="BU238" s="1"/>
      <c r="BV238" s="1"/>
    </row>
    <row r="239" spans="2:74" ht="23.25" hidden="1" customHeight="1" x14ac:dyDescent="0.2">
      <c r="B239" s="536"/>
      <c r="C239" s="366"/>
      <c r="D239" s="366"/>
      <c r="E239" s="366"/>
      <c r="F239" s="366"/>
      <c r="G239" s="366"/>
      <c r="H239" s="366"/>
      <c r="I239" s="366"/>
      <c r="J239" s="366"/>
      <c r="K239" s="366"/>
      <c r="L239" s="533"/>
      <c r="M239" s="534"/>
      <c r="N239" s="534"/>
      <c r="O239" s="534"/>
      <c r="P239" s="534"/>
      <c r="Q239" s="534"/>
      <c r="R239" s="534"/>
      <c r="S239" s="534"/>
      <c r="T239" s="534"/>
      <c r="U239" s="534"/>
      <c r="V239" s="534"/>
      <c r="W239" s="534"/>
      <c r="X239" s="534"/>
      <c r="Y239" s="534"/>
      <c r="Z239" s="534"/>
      <c r="AA239" s="535"/>
      <c r="AB239" s="480"/>
      <c r="AC239" s="480"/>
      <c r="AD239" s="480"/>
      <c r="AE239" s="480"/>
      <c r="AF239" s="480"/>
      <c r="AG239" s="480"/>
      <c r="AH239" s="480"/>
      <c r="AI239" s="366"/>
      <c r="AJ239" s="366"/>
      <c r="AK239" s="366"/>
      <c r="AL239" s="366"/>
      <c r="AM239" s="366"/>
      <c r="AN239" s="366"/>
      <c r="AO239" s="366"/>
      <c r="AP239" s="366"/>
      <c r="AQ239" s="366"/>
      <c r="AR239" s="366"/>
      <c r="AS239" s="366"/>
      <c r="AT239" s="366"/>
      <c r="AU239" s="366"/>
      <c r="AV239" s="366"/>
      <c r="AW239" s="366"/>
      <c r="AX239" s="366"/>
      <c r="AY239" s="366"/>
      <c r="AZ239" s="366"/>
      <c r="BA239" s="366"/>
      <c r="BB239" s="366"/>
      <c r="BC239" s="366"/>
      <c r="BD239" s="531"/>
      <c r="BI239" s="45"/>
      <c r="BM239" s="1"/>
      <c r="BN239" s="1"/>
      <c r="BO239" s="1"/>
      <c r="BP239" s="1"/>
      <c r="BQ239" s="1"/>
      <c r="BR239" s="1"/>
      <c r="BS239" s="1"/>
      <c r="BT239" s="1"/>
      <c r="BU239" s="1"/>
      <c r="BV239" s="1"/>
    </row>
    <row r="240" spans="2:74" ht="23.25" hidden="1" customHeight="1" x14ac:dyDescent="0.2">
      <c r="B240" s="536"/>
      <c r="C240" s="366"/>
      <c r="D240" s="366"/>
      <c r="E240" s="366"/>
      <c r="F240" s="366"/>
      <c r="G240" s="366"/>
      <c r="H240" s="366"/>
      <c r="I240" s="366"/>
      <c r="J240" s="366"/>
      <c r="K240" s="366"/>
      <c r="L240" s="533"/>
      <c r="M240" s="534"/>
      <c r="N240" s="534"/>
      <c r="O240" s="534"/>
      <c r="P240" s="534"/>
      <c r="Q240" s="534"/>
      <c r="R240" s="534"/>
      <c r="S240" s="534"/>
      <c r="T240" s="534"/>
      <c r="U240" s="534"/>
      <c r="V240" s="534"/>
      <c r="W240" s="534"/>
      <c r="X240" s="534"/>
      <c r="Y240" s="534"/>
      <c r="Z240" s="534"/>
      <c r="AA240" s="535"/>
      <c r="AB240" s="480"/>
      <c r="AC240" s="480"/>
      <c r="AD240" s="480"/>
      <c r="AE240" s="480"/>
      <c r="AF240" s="480"/>
      <c r="AG240" s="480"/>
      <c r="AH240" s="480"/>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531"/>
      <c r="BI240" s="45"/>
      <c r="BM240" s="1"/>
      <c r="BN240" s="1"/>
      <c r="BO240" s="1"/>
      <c r="BP240" s="1"/>
      <c r="BQ240" s="1"/>
      <c r="BR240" s="1"/>
      <c r="BS240" s="1"/>
      <c r="BT240" s="1"/>
      <c r="BU240" s="1"/>
      <c r="BV240" s="1"/>
    </row>
    <row r="241" spans="1:127" ht="23.25" hidden="1" customHeight="1" x14ac:dyDescent="0.2">
      <c r="B241" s="536"/>
      <c r="C241" s="366"/>
      <c r="D241" s="366"/>
      <c r="E241" s="366"/>
      <c r="F241" s="366"/>
      <c r="G241" s="366"/>
      <c r="H241" s="366"/>
      <c r="I241" s="366"/>
      <c r="J241" s="366"/>
      <c r="K241" s="366"/>
      <c r="L241" s="533"/>
      <c r="M241" s="534"/>
      <c r="N241" s="534"/>
      <c r="O241" s="534"/>
      <c r="P241" s="534"/>
      <c r="Q241" s="534"/>
      <c r="R241" s="534"/>
      <c r="S241" s="534"/>
      <c r="T241" s="534"/>
      <c r="U241" s="534"/>
      <c r="V241" s="534"/>
      <c r="W241" s="534"/>
      <c r="X241" s="534"/>
      <c r="Y241" s="534"/>
      <c r="Z241" s="534"/>
      <c r="AA241" s="535"/>
      <c r="AB241" s="480"/>
      <c r="AC241" s="480"/>
      <c r="AD241" s="480"/>
      <c r="AE241" s="480"/>
      <c r="AF241" s="480"/>
      <c r="AG241" s="480"/>
      <c r="AH241" s="480"/>
      <c r="AI241" s="366"/>
      <c r="AJ241" s="366"/>
      <c r="AK241" s="366"/>
      <c r="AL241" s="366"/>
      <c r="AM241" s="366"/>
      <c r="AN241" s="366"/>
      <c r="AO241" s="366"/>
      <c r="AP241" s="366"/>
      <c r="AQ241" s="366"/>
      <c r="AR241" s="366"/>
      <c r="AS241" s="366"/>
      <c r="AT241" s="366"/>
      <c r="AU241" s="366"/>
      <c r="AV241" s="366"/>
      <c r="AW241" s="366"/>
      <c r="AX241" s="366"/>
      <c r="AY241" s="366"/>
      <c r="AZ241" s="366"/>
      <c r="BA241" s="366"/>
      <c r="BB241" s="366"/>
      <c r="BC241" s="366"/>
      <c r="BD241" s="531"/>
      <c r="BI241" s="45"/>
      <c r="BM241" s="1"/>
      <c r="BN241" s="1"/>
      <c r="BO241" s="1"/>
      <c r="BP241" s="1"/>
      <c r="BQ241" s="1"/>
      <c r="BR241" s="1"/>
      <c r="BS241" s="1"/>
      <c r="BT241" s="1"/>
      <c r="BU241" s="1"/>
      <c r="BV241" s="1"/>
    </row>
    <row r="242" spans="1:127" ht="8.25" hidden="1" customHeight="1" x14ac:dyDescent="0.2">
      <c r="B242" s="537"/>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78"/>
      <c r="AK242" s="78"/>
      <c r="AL242" s="78"/>
      <c r="AM242" s="78"/>
      <c r="AN242" s="78"/>
      <c r="AO242" s="78"/>
      <c r="AP242" s="78"/>
      <c r="AQ242" s="78"/>
      <c r="AR242" s="78"/>
      <c r="AS242" s="78"/>
      <c r="AT242" s="78"/>
      <c r="AU242" s="78"/>
      <c r="AV242" s="78"/>
      <c r="AW242" s="78"/>
      <c r="AX242" s="78"/>
      <c r="AY242" s="78"/>
      <c r="AZ242" s="78"/>
      <c r="BA242" s="78"/>
      <c r="BB242" s="78"/>
      <c r="BC242" s="78"/>
      <c r="BD242" s="532"/>
      <c r="BI242" s="45"/>
      <c r="BM242" s="1"/>
      <c r="BN242" s="1"/>
      <c r="BO242" s="1"/>
      <c r="BP242" s="1"/>
      <c r="BQ242" s="1"/>
      <c r="BR242" s="1"/>
      <c r="BS242" s="1"/>
      <c r="BT242" s="1"/>
      <c r="BU242" s="1"/>
      <c r="BV242" s="1"/>
    </row>
    <row r="243" spans="1:127" ht="25.5" hidden="1" customHeight="1" x14ac:dyDescent="0.25">
      <c r="A243" s="11"/>
      <c r="B243" s="40" t="s">
        <v>820</v>
      </c>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39"/>
      <c r="BI243" s="45"/>
      <c r="BM243" s="1"/>
      <c r="BN243" s="1"/>
      <c r="BO243" s="1"/>
      <c r="BP243" s="1"/>
      <c r="BQ243" s="1"/>
      <c r="BR243" s="1"/>
      <c r="BS243" s="1"/>
      <c r="BT243" s="1"/>
      <c r="BU243" s="1"/>
      <c r="BV243" s="1"/>
    </row>
    <row r="244" spans="1:127" ht="15.75" hidden="1" customHeight="1" x14ac:dyDescent="0.2">
      <c r="B244" s="526" t="s">
        <v>30</v>
      </c>
      <c r="C244" s="527"/>
      <c r="D244" s="527"/>
      <c r="E244" s="527"/>
      <c r="F244" s="527"/>
      <c r="G244" s="527"/>
      <c r="H244" s="527"/>
      <c r="I244" s="527"/>
      <c r="J244" s="527"/>
      <c r="K244" s="527"/>
      <c r="L244" s="527"/>
      <c r="M244" s="527"/>
      <c r="N244" s="527"/>
      <c r="O244" s="527"/>
      <c r="P244" s="527"/>
      <c r="Q244" s="527"/>
      <c r="R244" s="527"/>
      <c r="S244" s="527"/>
      <c r="T244" s="527"/>
      <c r="U244" s="527"/>
      <c r="V244" s="527"/>
      <c r="W244" s="527"/>
      <c r="X244" s="527"/>
      <c r="Y244" s="527"/>
      <c r="Z244" s="527"/>
      <c r="AA244" s="527"/>
      <c r="AB244" s="527"/>
      <c r="AC244" s="527"/>
      <c r="AD244" s="527"/>
      <c r="AE244" s="527"/>
      <c r="AF244" s="527"/>
      <c r="AG244" s="527"/>
      <c r="AH244" s="527"/>
      <c r="AI244" s="527"/>
      <c r="AJ244" s="527"/>
      <c r="AK244" s="527"/>
      <c r="AL244" s="527"/>
      <c r="AM244" s="527"/>
      <c r="AN244" s="527"/>
      <c r="AO244" s="527"/>
      <c r="AP244" s="527"/>
      <c r="AQ244" s="527"/>
      <c r="AR244" s="527"/>
      <c r="AS244" s="527"/>
      <c r="AT244" s="527"/>
      <c r="AU244" s="527"/>
      <c r="AV244" s="527"/>
      <c r="AW244" s="527"/>
      <c r="AX244" s="527"/>
      <c r="AY244" s="527"/>
      <c r="AZ244" s="527"/>
      <c r="BA244" s="527"/>
      <c r="BB244" s="527"/>
      <c r="BC244" s="527"/>
      <c r="BD244" s="527"/>
      <c r="BI244" s="45"/>
      <c r="BM244" s="1"/>
      <c r="BN244" s="1"/>
      <c r="BO244" s="1"/>
      <c r="BP244" s="1"/>
      <c r="BQ244" s="1"/>
      <c r="BR244" s="1"/>
      <c r="BS244" s="1"/>
      <c r="BT244" s="1"/>
      <c r="BU244" s="1"/>
      <c r="BV244" s="1"/>
    </row>
    <row r="245" spans="1:127" ht="25.5" hidden="1" customHeight="1" x14ac:dyDescent="0.2">
      <c r="B245" s="259" t="s">
        <v>45</v>
      </c>
      <c r="C245" s="303"/>
      <c r="D245" s="303"/>
      <c r="E245" s="303"/>
      <c r="F245" s="303"/>
      <c r="G245" s="303"/>
      <c r="H245" s="303"/>
      <c r="I245" s="303"/>
      <c r="J245" s="303"/>
      <c r="K245" s="303"/>
      <c r="L245" s="303"/>
      <c r="M245" s="303"/>
      <c r="N245" s="303"/>
      <c r="O245" s="303"/>
      <c r="P245" s="303"/>
      <c r="Q245" s="303"/>
      <c r="R245" s="303"/>
      <c r="S245" s="303"/>
      <c r="T245" s="304"/>
      <c r="U245" s="272"/>
      <c r="V245" s="272"/>
      <c r="W245" s="272"/>
      <c r="X245" s="272"/>
      <c r="Y245" s="272"/>
      <c r="Z245" s="272"/>
      <c r="AA245" s="272"/>
      <c r="AB245" s="272"/>
      <c r="AC245" s="272"/>
      <c r="AD245" s="272"/>
      <c r="AE245" s="272"/>
      <c r="AF245" s="272"/>
      <c r="AG245" s="272"/>
      <c r="AH245" s="272"/>
      <c r="AI245" s="272"/>
      <c r="AJ245" s="272"/>
      <c r="AK245" s="272"/>
      <c r="AL245" s="272"/>
      <c r="AM245" s="272"/>
      <c r="AN245" s="272"/>
      <c r="AO245" s="272"/>
      <c r="AP245" s="272"/>
      <c r="AQ245" s="272"/>
      <c r="AR245" s="272"/>
      <c r="AS245" s="272"/>
      <c r="AT245" s="272"/>
      <c r="AU245" s="272"/>
      <c r="AV245" s="272"/>
      <c r="AW245" s="272"/>
      <c r="AX245" s="272"/>
      <c r="AY245" s="272"/>
      <c r="AZ245" s="272"/>
      <c r="BA245" s="272"/>
      <c r="BB245" s="272"/>
      <c r="BC245" s="272"/>
      <c r="BD245" s="273"/>
      <c r="BI245" s="45"/>
      <c r="BM245" s="1"/>
      <c r="BN245" s="1"/>
      <c r="BO245" s="1"/>
      <c r="BP245" s="1"/>
      <c r="BQ245" s="1"/>
      <c r="BR245" s="1"/>
      <c r="BS245" s="1"/>
      <c r="BT245" s="1"/>
      <c r="BU245" s="1"/>
      <c r="BV245" s="1"/>
    </row>
    <row r="246" spans="1:127" ht="25.5" hidden="1" customHeight="1" x14ac:dyDescent="0.25">
      <c r="A246" s="11"/>
      <c r="B246" s="40" t="s">
        <v>821</v>
      </c>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39"/>
      <c r="BI246" s="45"/>
    </row>
    <row r="247" spans="1:127" ht="12.75" hidden="1" customHeight="1" x14ac:dyDescent="0.2">
      <c r="B247" s="524" t="s">
        <v>28</v>
      </c>
      <c r="C247" s="525"/>
      <c r="D247" s="525"/>
      <c r="E247" s="525"/>
      <c r="F247" s="525"/>
      <c r="G247" s="525"/>
      <c r="H247" s="525"/>
      <c r="I247" s="525"/>
      <c r="J247" s="525"/>
      <c r="K247" s="525"/>
      <c r="L247" s="525"/>
      <c r="M247" s="525"/>
      <c r="N247" s="525"/>
      <c r="O247" s="525"/>
      <c r="P247" s="525"/>
      <c r="Q247" s="525"/>
      <c r="R247" s="525"/>
      <c r="S247" s="525"/>
      <c r="T247" s="525"/>
      <c r="U247" s="525"/>
      <c r="V247" s="525"/>
      <c r="W247" s="525"/>
      <c r="X247" s="525"/>
      <c r="Y247" s="525"/>
      <c r="Z247" s="525"/>
      <c r="AA247" s="525"/>
      <c r="AB247" s="525"/>
      <c r="AC247" s="525"/>
      <c r="AD247" s="525"/>
      <c r="AE247" s="525"/>
      <c r="AF247" s="525"/>
      <c r="AG247" s="525"/>
      <c r="AH247" s="525"/>
      <c r="AI247" s="525"/>
      <c r="AJ247" s="525"/>
      <c r="AK247" s="525"/>
      <c r="AL247" s="525"/>
      <c r="AM247" s="525"/>
      <c r="AN247" s="525"/>
      <c r="AO247" s="525"/>
      <c r="AP247" s="525"/>
      <c r="AQ247" s="525"/>
      <c r="AR247" s="525"/>
      <c r="AS247" s="525"/>
      <c r="AT247" s="525"/>
      <c r="AU247" s="525"/>
      <c r="AV247" s="525"/>
      <c r="AW247" s="525"/>
      <c r="AX247" s="525"/>
      <c r="AY247" s="525"/>
      <c r="AZ247" s="525"/>
      <c r="BA247" s="525"/>
      <c r="BB247" s="525"/>
      <c r="BC247" s="525"/>
      <c r="BD247" s="525"/>
      <c r="BI247" s="45"/>
    </row>
    <row r="248" spans="1:127" ht="23.25" hidden="1" customHeight="1" x14ac:dyDescent="0.2">
      <c r="B248" s="370" t="s">
        <v>48</v>
      </c>
      <c r="C248" s="303"/>
      <c r="D248" s="303"/>
      <c r="E248" s="303"/>
      <c r="F248" s="303"/>
      <c r="G248" s="303"/>
      <c r="H248" s="303"/>
      <c r="I248" s="303"/>
      <c r="J248" s="303"/>
      <c r="K248" s="303"/>
      <c r="L248" s="303"/>
      <c r="M248" s="303"/>
      <c r="N248" s="303"/>
      <c r="O248" s="303"/>
      <c r="P248" s="303"/>
      <c r="Q248" s="303"/>
      <c r="R248" s="303"/>
      <c r="S248" s="303"/>
      <c r="T248" s="304"/>
      <c r="U248" s="272"/>
      <c r="V248" s="272"/>
      <c r="W248" s="272"/>
      <c r="X248" s="272"/>
      <c r="Y248" s="272"/>
      <c r="Z248" s="272"/>
      <c r="AA248" s="272"/>
      <c r="AB248" s="272"/>
      <c r="AC248" s="272"/>
      <c r="AD248" s="272"/>
      <c r="AE248" s="272"/>
      <c r="AF248" s="272"/>
      <c r="AG248" s="272"/>
      <c r="AH248" s="272"/>
      <c r="AI248" s="272"/>
      <c r="AJ248" s="272"/>
      <c r="AK248" s="272"/>
      <c r="AL248" s="272"/>
      <c r="AM248" s="272"/>
      <c r="AN248" s="272"/>
      <c r="AO248" s="272"/>
      <c r="AP248" s="272"/>
      <c r="AQ248" s="272"/>
      <c r="AR248" s="272"/>
      <c r="AS248" s="272"/>
      <c r="AT248" s="272"/>
      <c r="AU248" s="272"/>
      <c r="AV248" s="272"/>
      <c r="AW248" s="272"/>
      <c r="AX248" s="272"/>
      <c r="AY248" s="272"/>
      <c r="AZ248" s="272"/>
      <c r="BA248" s="272"/>
      <c r="BB248" s="272"/>
      <c r="BC248" s="272"/>
      <c r="BD248" s="273"/>
      <c r="BI248" s="45"/>
    </row>
    <row r="249" spans="1:127" ht="23.25" hidden="1" customHeight="1" x14ac:dyDescent="0.2">
      <c r="B249" s="342" t="s">
        <v>24</v>
      </c>
      <c r="C249" s="343"/>
      <c r="D249" s="343"/>
      <c r="E249" s="343"/>
      <c r="F249" s="343"/>
      <c r="G249" s="343"/>
      <c r="H249" s="343"/>
      <c r="I249" s="343"/>
      <c r="J249" s="343"/>
      <c r="K249" s="343"/>
      <c r="L249" s="343"/>
      <c r="M249" s="343"/>
      <c r="N249" s="343"/>
      <c r="O249" s="343"/>
      <c r="P249" s="343"/>
      <c r="Q249" s="343"/>
      <c r="R249" s="343"/>
      <c r="S249" s="343"/>
      <c r="T249" s="371"/>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c r="AQ249" s="272"/>
      <c r="AR249" s="272"/>
      <c r="AS249" s="272"/>
      <c r="AT249" s="272"/>
      <c r="AU249" s="272"/>
      <c r="AV249" s="272"/>
      <c r="AW249" s="272"/>
      <c r="AX249" s="272"/>
      <c r="AY249" s="272"/>
      <c r="AZ249" s="272"/>
      <c r="BA249" s="272"/>
      <c r="BB249" s="272"/>
      <c r="BC249" s="272"/>
      <c r="BD249" s="273"/>
      <c r="BI249" s="45"/>
    </row>
    <row r="250" spans="1:127" ht="25.5" hidden="1" customHeight="1" x14ac:dyDescent="0.25">
      <c r="A250" s="11"/>
      <c r="B250" s="40" t="s">
        <v>822</v>
      </c>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39"/>
      <c r="BI250" s="45"/>
      <c r="BM250" s="1"/>
      <c r="BN250" s="1"/>
      <c r="BO250" s="1"/>
      <c r="BP250" s="1"/>
      <c r="BQ250" s="1"/>
      <c r="BR250" s="1"/>
      <c r="BS250" s="1"/>
      <c r="BT250" s="1"/>
      <c r="BU250" s="1"/>
      <c r="BV250" s="1"/>
    </row>
    <row r="251" spans="1:127" ht="15" hidden="1" customHeight="1" x14ac:dyDescent="0.2">
      <c r="B251" s="524" t="s">
        <v>29</v>
      </c>
      <c r="C251" s="530"/>
      <c r="D251" s="530"/>
      <c r="E251" s="530"/>
      <c r="F251" s="530"/>
      <c r="G251" s="530"/>
      <c r="H251" s="530"/>
      <c r="I251" s="530"/>
      <c r="J251" s="530"/>
      <c r="K251" s="530"/>
      <c r="L251" s="530"/>
      <c r="M251" s="530"/>
      <c r="N251" s="530"/>
      <c r="O251" s="530"/>
      <c r="P251" s="530"/>
      <c r="Q251" s="530"/>
      <c r="R251" s="530"/>
      <c r="S251" s="530"/>
      <c r="T251" s="530"/>
      <c r="U251" s="530"/>
      <c r="V251" s="530"/>
      <c r="W251" s="530"/>
      <c r="X251" s="530"/>
      <c r="Y251" s="530"/>
      <c r="Z251" s="530"/>
      <c r="AA251" s="530"/>
      <c r="AB251" s="530"/>
      <c r="AC251" s="530"/>
      <c r="AD251" s="530"/>
      <c r="AE251" s="530"/>
      <c r="AF251" s="530"/>
      <c r="AG251" s="530"/>
      <c r="AH251" s="530"/>
      <c r="AI251" s="530"/>
      <c r="AJ251" s="530"/>
      <c r="AK251" s="530"/>
      <c r="AL251" s="530"/>
      <c r="AM251" s="530"/>
      <c r="AN251" s="530"/>
      <c r="AO251" s="530"/>
      <c r="AP251" s="530"/>
      <c r="AQ251" s="530"/>
      <c r="AR251" s="530"/>
      <c r="AS251" s="530"/>
      <c r="AT251" s="530"/>
      <c r="AU251" s="530"/>
      <c r="AV251" s="530"/>
      <c r="AW251" s="530"/>
      <c r="AX251" s="530"/>
      <c r="AY251" s="530"/>
      <c r="AZ251" s="530"/>
      <c r="BA251" s="530"/>
      <c r="BB251" s="530"/>
      <c r="BC251" s="530"/>
      <c r="BD251" s="530"/>
      <c r="BI251" s="45"/>
      <c r="BM251" s="1"/>
      <c r="BN251" s="1"/>
      <c r="BO251" s="1"/>
      <c r="BP251" s="1"/>
      <c r="BQ251" s="1"/>
      <c r="BR251" s="1"/>
      <c r="BS251" s="1"/>
      <c r="BT251" s="1"/>
      <c r="BU251" s="1"/>
      <c r="BV251" s="1"/>
    </row>
    <row r="252" spans="1:127" ht="23.25" hidden="1" customHeight="1" x14ac:dyDescent="0.25">
      <c r="B252" s="487" t="s">
        <v>12</v>
      </c>
      <c r="C252" s="488"/>
      <c r="D252" s="488"/>
      <c r="E252" s="488"/>
      <c r="F252" s="488"/>
      <c r="G252" s="488"/>
      <c r="H252" s="488"/>
      <c r="I252" s="488"/>
      <c r="J252" s="488"/>
      <c r="K252" s="488"/>
      <c r="L252" s="488"/>
      <c r="M252" s="488"/>
      <c r="N252" s="488"/>
      <c r="O252" s="488"/>
      <c r="P252" s="488"/>
      <c r="Q252" s="488"/>
      <c r="R252" s="488"/>
      <c r="S252" s="488"/>
      <c r="T252" s="489"/>
      <c r="U252" s="272"/>
      <c r="V252" s="272"/>
      <c r="W252" s="272"/>
      <c r="X252" s="272"/>
      <c r="Y252" s="272"/>
      <c r="Z252" s="272"/>
      <c r="AA252" s="272"/>
      <c r="AB252" s="272"/>
      <c r="AC252" s="272"/>
      <c r="AD252" s="272"/>
      <c r="AE252" s="272"/>
      <c r="AF252" s="272"/>
      <c r="AG252" s="272"/>
      <c r="AH252" s="272"/>
      <c r="AI252" s="272"/>
      <c r="AJ252" s="272"/>
      <c r="AK252" s="272"/>
      <c r="AL252" s="272"/>
      <c r="AM252" s="272"/>
      <c r="AN252" s="272"/>
      <c r="AO252" s="272"/>
      <c r="AP252" s="272"/>
      <c r="AQ252" s="272"/>
      <c r="AR252" s="272"/>
      <c r="AS252" s="272"/>
      <c r="AT252" s="272"/>
      <c r="AU252" s="272"/>
      <c r="AV252" s="272"/>
      <c r="AW252" s="272"/>
      <c r="AX252" s="272"/>
      <c r="AY252" s="272"/>
      <c r="AZ252" s="272"/>
      <c r="BA252" s="272"/>
      <c r="BB252" s="272"/>
      <c r="BC252" s="272"/>
      <c r="BD252" s="273"/>
      <c r="BI252" s="45"/>
      <c r="BM252" s="1"/>
      <c r="BN252" s="1"/>
      <c r="BO252" s="1"/>
      <c r="BP252" s="1"/>
      <c r="BQ252" s="1"/>
      <c r="BR252" s="1"/>
      <c r="BS252" s="1"/>
      <c r="BT252" s="1"/>
      <c r="BU252" s="1"/>
      <c r="BV252" s="1"/>
      <c r="DW252" s="130"/>
    </row>
    <row r="253" spans="1:127" ht="23.25" hidden="1" customHeight="1" x14ac:dyDescent="0.2">
      <c r="B253" s="342" t="s">
        <v>73</v>
      </c>
      <c r="C253" s="343"/>
      <c r="D253" s="343"/>
      <c r="E253" s="343"/>
      <c r="F253" s="343"/>
      <c r="G253" s="343"/>
      <c r="H253" s="343"/>
      <c r="I253" s="343"/>
      <c r="J253" s="343"/>
      <c r="K253" s="343"/>
      <c r="L253" s="343"/>
      <c r="M253" s="343"/>
      <c r="N253" s="343"/>
      <c r="O253" s="343"/>
      <c r="P253" s="343"/>
      <c r="Q253" s="343"/>
      <c r="R253" s="343"/>
      <c r="S253" s="343"/>
      <c r="T253" s="371"/>
      <c r="U253" s="528"/>
      <c r="V253" s="528"/>
      <c r="W253" s="528"/>
      <c r="X253" s="528"/>
      <c r="Y253" s="528"/>
      <c r="Z253" s="528"/>
      <c r="AA253" s="528"/>
      <c r="AB253" s="528"/>
      <c r="AC253" s="528"/>
      <c r="AD253" s="528"/>
      <c r="AE253" s="528"/>
      <c r="AF253" s="528"/>
      <c r="AG253" s="528"/>
      <c r="AH253" s="528"/>
      <c r="AI253" s="528"/>
      <c r="AJ253" s="528"/>
      <c r="AK253" s="528"/>
      <c r="AL253" s="528"/>
      <c r="AM253" s="528"/>
      <c r="AN253" s="528"/>
      <c r="AO253" s="528"/>
      <c r="AP253" s="528"/>
      <c r="AQ253" s="528"/>
      <c r="AR253" s="528"/>
      <c r="AS253" s="528"/>
      <c r="AT253" s="528"/>
      <c r="AU253" s="528"/>
      <c r="AV253" s="528"/>
      <c r="AW253" s="528"/>
      <c r="AX253" s="528"/>
      <c r="AY253" s="528"/>
      <c r="AZ253" s="528"/>
      <c r="BA253" s="528"/>
      <c r="BB253" s="528"/>
      <c r="BC253" s="528"/>
      <c r="BD253" s="529"/>
      <c r="BI253" s="45"/>
      <c r="BM253" s="1"/>
      <c r="BN253" s="1"/>
      <c r="BO253" s="1"/>
      <c r="BP253" s="1"/>
      <c r="BQ253" s="1"/>
      <c r="BR253" s="1"/>
      <c r="BS253" s="1"/>
      <c r="BT253" s="1"/>
      <c r="BU253" s="1"/>
      <c r="BV253" s="1"/>
    </row>
    <row r="254" spans="1:127" ht="26.1" hidden="1" customHeight="1" x14ac:dyDescent="0.2">
      <c r="B254" s="259" t="s">
        <v>46</v>
      </c>
      <c r="C254" s="303"/>
      <c r="D254" s="303"/>
      <c r="E254" s="303"/>
      <c r="F254" s="303"/>
      <c r="G254" s="303"/>
      <c r="H254" s="303"/>
      <c r="I254" s="303"/>
      <c r="J254" s="303"/>
      <c r="K254" s="303"/>
      <c r="L254" s="303"/>
      <c r="M254" s="303"/>
      <c r="N254" s="303"/>
      <c r="O254" s="303"/>
      <c r="P254" s="303"/>
      <c r="Q254" s="303"/>
      <c r="R254" s="303"/>
      <c r="S254" s="303"/>
      <c r="T254" s="304"/>
      <c r="U254" s="272"/>
      <c r="V254" s="272"/>
      <c r="W254" s="272"/>
      <c r="X254" s="272"/>
      <c r="Y254" s="272"/>
      <c r="Z254" s="272"/>
      <c r="AA254" s="272"/>
      <c r="AB254" s="272"/>
      <c r="AC254" s="272"/>
      <c r="AD254" s="272"/>
      <c r="AE254" s="272"/>
      <c r="AF254" s="272"/>
      <c r="AG254" s="272"/>
      <c r="AH254" s="272"/>
      <c r="AI254" s="272"/>
      <c r="AJ254" s="272"/>
      <c r="AK254" s="272"/>
      <c r="AL254" s="272"/>
      <c r="AM254" s="272"/>
      <c r="AN254" s="272"/>
      <c r="AO254" s="272"/>
      <c r="AP254" s="272"/>
      <c r="AQ254" s="272"/>
      <c r="AR254" s="272"/>
      <c r="AS254" s="272"/>
      <c r="AT254" s="272"/>
      <c r="AU254" s="272"/>
      <c r="AV254" s="272"/>
      <c r="AW254" s="272"/>
      <c r="AX254" s="272"/>
      <c r="AY254" s="272"/>
      <c r="AZ254" s="272"/>
      <c r="BA254" s="272"/>
      <c r="BB254" s="272"/>
      <c r="BC254" s="272"/>
      <c r="BD254" s="273"/>
      <c r="BI254" s="45"/>
      <c r="BM254" s="1"/>
      <c r="BN254" s="1"/>
      <c r="BO254" s="1"/>
      <c r="BP254" s="1"/>
      <c r="BQ254" s="1"/>
      <c r="BR254" s="1"/>
      <c r="BS254" s="1"/>
      <c r="BT254" s="1"/>
      <c r="BU254" s="1"/>
      <c r="BV254" s="1"/>
    </row>
    <row r="255" spans="1:127" ht="23.25" hidden="1" customHeight="1" x14ac:dyDescent="0.2">
      <c r="B255" s="259" t="s">
        <v>47</v>
      </c>
      <c r="C255" s="274"/>
      <c r="D255" s="274"/>
      <c r="E255" s="274"/>
      <c r="F255" s="274"/>
      <c r="G255" s="274"/>
      <c r="H255" s="274"/>
      <c r="I255" s="274"/>
      <c r="J255" s="274"/>
      <c r="K255" s="274"/>
      <c r="L255" s="274"/>
      <c r="M255" s="274"/>
      <c r="N255" s="274"/>
      <c r="O255" s="274"/>
      <c r="P255" s="274"/>
      <c r="Q255" s="274"/>
      <c r="R255" s="274"/>
      <c r="S255" s="274"/>
      <c r="T255" s="275"/>
      <c r="U255" s="272"/>
      <c r="V255" s="272"/>
      <c r="W255" s="272"/>
      <c r="X255" s="272"/>
      <c r="Y255" s="272"/>
      <c r="Z255" s="272"/>
      <c r="AA255" s="272"/>
      <c r="AB255" s="272"/>
      <c r="AC255" s="272"/>
      <c r="AD255" s="272"/>
      <c r="AE255" s="272"/>
      <c r="AF255" s="272"/>
      <c r="AG255" s="272"/>
      <c r="AH255" s="272"/>
      <c r="AI255" s="272"/>
      <c r="AJ255" s="272"/>
      <c r="AK255" s="272"/>
      <c r="AL255" s="272"/>
      <c r="AM255" s="272"/>
      <c r="AN255" s="272"/>
      <c r="AO255" s="272"/>
      <c r="AP255" s="272"/>
      <c r="AQ255" s="272"/>
      <c r="AR255" s="272"/>
      <c r="AS255" s="272"/>
      <c r="AT255" s="272"/>
      <c r="AU255" s="272"/>
      <c r="AV255" s="272"/>
      <c r="AW255" s="272"/>
      <c r="AX255" s="272"/>
      <c r="AY255" s="272"/>
      <c r="AZ255" s="272"/>
      <c r="BA255" s="272"/>
      <c r="BB255" s="272"/>
      <c r="BC255" s="272"/>
      <c r="BD255" s="273"/>
      <c r="BI255" s="45"/>
      <c r="BM255" s="1"/>
      <c r="BN255" s="1"/>
      <c r="BO255" s="1"/>
      <c r="BP255" s="1"/>
      <c r="BQ255" s="1"/>
      <c r="BR255" s="1"/>
      <c r="BS255" s="1"/>
      <c r="BT255" s="1"/>
      <c r="BU255" s="1"/>
      <c r="BV255" s="1"/>
    </row>
    <row r="256" spans="1:127" ht="23.25" hidden="1" customHeight="1" x14ac:dyDescent="0.25">
      <c r="B256" s="487" t="s">
        <v>13</v>
      </c>
      <c r="C256" s="488"/>
      <c r="D256" s="488"/>
      <c r="E256" s="488"/>
      <c r="F256" s="488"/>
      <c r="G256" s="488"/>
      <c r="H256" s="488"/>
      <c r="I256" s="488"/>
      <c r="J256" s="488"/>
      <c r="K256" s="488"/>
      <c r="L256" s="488"/>
      <c r="M256" s="488"/>
      <c r="N256" s="488"/>
      <c r="O256" s="488"/>
      <c r="P256" s="488"/>
      <c r="Q256" s="488"/>
      <c r="R256" s="488"/>
      <c r="S256" s="488"/>
      <c r="T256" s="489"/>
      <c r="U256" s="272"/>
      <c r="V256" s="272"/>
      <c r="W256" s="272"/>
      <c r="X256" s="272"/>
      <c r="Y256" s="272"/>
      <c r="Z256" s="272"/>
      <c r="AA256" s="272"/>
      <c r="AB256" s="272"/>
      <c r="AC256" s="272"/>
      <c r="AD256" s="272"/>
      <c r="AE256" s="272"/>
      <c r="AF256" s="272"/>
      <c r="AG256" s="272"/>
      <c r="AH256" s="272"/>
      <c r="AI256" s="272"/>
      <c r="AJ256" s="272"/>
      <c r="AK256" s="272"/>
      <c r="AL256" s="272"/>
      <c r="AM256" s="272"/>
      <c r="AN256" s="272"/>
      <c r="AO256" s="272"/>
      <c r="AP256" s="272"/>
      <c r="AQ256" s="272"/>
      <c r="AR256" s="272"/>
      <c r="AS256" s="272"/>
      <c r="AT256" s="272"/>
      <c r="AU256" s="272"/>
      <c r="AV256" s="272"/>
      <c r="AW256" s="272"/>
      <c r="AX256" s="272"/>
      <c r="AY256" s="272"/>
      <c r="AZ256" s="272"/>
      <c r="BA256" s="272"/>
      <c r="BB256" s="272"/>
      <c r="BC256" s="272"/>
      <c r="BD256" s="273"/>
      <c r="BI256" s="45"/>
      <c r="BL256" s="130"/>
      <c r="BM256" s="1"/>
      <c r="BN256" s="1"/>
      <c r="BO256" s="1"/>
      <c r="BP256" s="1"/>
      <c r="BQ256" s="1"/>
      <c r="BR256" s="1"/>
      <c r="BS256" s="1"/>
      <c r="BT256" s="1"/>
      <c r="BU256" s="1"/>
      <c r="BV256" s="1"/>
    </row>
    <row r="257" spans="1:74" ht="25.5" hidden="1" customHeight="1" x14ac:dyDescent="0.25">
      <c r="A257" s="32"/>
      <c r="B257" s="34" t="s">
        <v>23</v>
      </c>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1"/>
      <c r="BI257" s="18"/>
    </row>
    <row r="258" spans="1:74" ht="24.75" hidden="1" customHeight="1" x14ac:dyDescent="0.2">
      <c r="A258" s="33"/>
      <c r="B258" s="481" t="s">
        <v>14</v>
      </c>
      <c r="C258" s="482"/>
      <c r="D258" s="482"/>
      <c r="E258" s="482"/>
      <c r="F258" s="482"/>
      <c r="G258" s="482"/>
      <c r="H258" s="482"/>
      <c r="I258" s="482"/>
      <c r="J258" s="482"/>
      <c r="K258" s="482"/>
      <c r="L258" s="482"/>
      <c r="M258" s="482"/>
      <c r="N258" s="482"/>
      <c r="O258" s="482"/>
      <c r="P258" s="482"/>
      <c r="Q258" s="482"/>
      <c r="R258" s="482"/>
      <c r="S258" s="482"/>
      <c r="T258" s="482"/>
      <c r="U258" s="389"/>
      <c r="V258" s="389"/>
      <c r="W258" s="389"/>
      <c r="X258" s="389"/>
      <c r="Y258" s="389"/>
      <c r="Z258" s="389"/>
      <c r="AA258" s="389"/>
      <c r="AB258" s="389"/>
      <c r="AC258" s="389"/>
      <c r="AD258" s="389"/>
      <c r="AE258" s="389"/>
      <c r="AF258" s="389"/>
      <c r="AG258" s="389"/>
      <c r="AH258" s="389"/>
      <c r="AI258" s="389"/>
      <c r="AJ258" s="389"/>
      <c r="AK258" s="389"/>
      <c r="AL258" s="389"/>
      <c r="AM258" s="389"/>
      <c r="AN258" s="389"/>
      <c r="AO258" s="389"/>
      <c r="AP258" s="389"/>
      <c r="AQ258" s="389"/>
      <c r="AR258" s="389"/>
      <c r="AS258" s="389"/>
      <c r="AT258" s="389"/>
      <c r="AU258" s="389"/>
      <c r="AV258" s="390"/>
      <c r="AW258" s="388"/>
      <c r="AX258" s="389"/>
      <c r="AY258" s="389"/>
      <c r="AZ258" s="389"/>
      <c r="BA258" s="389"/>
      <c r="BB258" s="389"/>
      <c r="BC258" s="389"/>
      <c r="BD258" s="390"/>
      <c r="BE258" s="36"/>
      <c r="BF258" s="3" t="s">
        <v>19</v>
      </c>
      <c r="BG258" s="3" t="s">
        <v>20</v>
      </c>
      <c r="BH258" s="3"/>
      <c r="BI258" s="18"/>
    </row>
    <row r="259" spans="1:74" ht="24.75" hidden="1" customHeight="1" x14ac:dyDescent="0.2">
      <c r="A259" s="33"/>
      <c r="B259" s="481" t="s">
        <v>15</v>
      </c>
      <c r="C259" s="482"/>
      <c r="D259" s="482"/>
      <c r="E259" s="482"/>
      <c r="F259" s="482"/>
      <c r="G259" s="482"/>
      <c r="H259" s="482"/>
      <c r="I259" s="482"/>
      <c r="J259" s="482"/>
      <c r="K259" s="482"/>
      <c r="L259" s="482"/>
      <c r="M259" s="482"/>
      <c r="N259" s="482"/>
      <c r="O259" s="482"/>
      <c r="P259" s="482"/>
      <c r="Q259" s="482"/>
      <c r="R259" s="482"/>
      <c r="S259" s="482"/>
      <c r="T259" s="482"/>
      <c r="U259" s="389"/>
      <c r="V259" s="389"/>
      <c r="W259" s="389"/>
      <c r="X259" s="389"/>
      <c r="Y259" s="389"/>
      <c r="Z259" s="389"/>
      <c r="AA259" s="389"/>
      <c r="AB259" s="389"/>
      <c r="AC259" s="389"/>
      <c r="AD259" s="389"/>
      <c r="AE259" s="389"/>
      <c r="AF259" s="389"/>
      <c r="AG259" s="389"/>
      <c r="AH259" s="389"/>
      <c r="AI259" s="389"/>
      <c r="AJ259" s="389"/>
      <c r="AK259" s="389"/>
      <c r="AL259" s="389"/>
      <c r="AM259" s="389"/>
      <c r="AN259" s="389"/>
      <c r="AO259" s="389"/>
      <c r="AP259" s="389"/>
      <c r="AQ259" s="389"/>
      <c r="AR259" s="389"/>
      <c r="AS259" s="389"/>
      <c r="AT259" s="389"/>
      <c r="AU259" s="389"/>
      <c r="AV259" s="390"/>
      <c r="AW259" s="388"/>
      <c r="AX259" s="389"/>
      <c r="AY259" s="389"/>
      <c r="AZ259" s="389"/>
      <c r="BA259" s="389"/>
      <c r="BB259" s="389"/>
      <c r="BC259" s="389"/>
      <c r="BD259" s="390"/>
      <c r="BE259" s="36"/>
      <c r="BF259" s="3"/>
      <c r="BG259" s="3"/>
      <c r="BH259" s="3"/>
      <c r="BI259" s="18"/>
    </row>
    <row r="260" spans="1:74" ht="24.75" hidden="1" customHeight="1" x14ac:dyDescent="0.2">
      <c r="A260" s="33"/>
      <c r="B260" s="481" t="s">
        <v>16</v>
      </c>
      <c r="C260" s="482"/>
      <c r="D260" s="482"/>
      <c r="E260" s="482"/>
      <c r="F260" s="482"/>
      <c r="G260" s="482"/>
      <c r="H260" s="482"/>
      <c r="I260" s="482"/>
      <c r="J260" s="482"/>
      <c r="K260" s="482"/>
      <c r="L260" s="482"/>
      <c r="M260" s="482"/>
      <c r="N260" s="482"/>
      <c r="O260" s="482"/>
      <c r="P260" s="482"/>
      <c r="Q260" s="482"/>
      <c r="R260" s="482"/>
      <c r="S260" s="482"/>
      <c r="T260" s="482"/>
      <c r="U260" s="389"/>
      <c r="V260" s="389"/>
      <c r="W260" s="389"/>
      <c r="X260" s="389"/>
      <c r="Y260" s="389"/>
      <c r="Z260" s="389"/>
      <c r="AA260" s="389"/>
      <c r="AB260" s="389"/>
      <c r="AC260" s="389"/>
      <c r="AD260" s="389"/>
      <c r="AE260" s="389"/>
      <c r="AF260" s="389"/>
      <c r="AG260" s="389"/>
      <c r="AH260" s="389"/>
      <c r="AI260" s="389"/>
      <c r="AJ260" s="389"/>
      <c r="AK260" s="389"/>
      <c r="AL260" s="389"/>
      <c r="AM260" s="389"/>
      <c r="AN260" s="389"/>
      <c r="AO260" s="389"/>
      <c r="AP260" s="389"/>
      <c r="AQ260" s="389"/>
      <c r="AR260" s="389"/>
      <c r="AS260" s="389"/>
      <c r="AT260" s="389"/>
      <c r="AU260" s="389"/>
      <c r="AV260" s="390"/>
      <c r="AW260" s="388"/>
      <c r="AX260" s="389"/>
      <c r="AY260" s="389"/>
      <c r="AZ260" s="389"/>
      <c r="BA260" s="389"/>
      <c r="BB260" s="389"/>
      <c r="BC260" s="389"/>
      <c r="BD260" s="390"/>
      <c r="BE260" s="33"/>
      <c r="BF260" s="3"/>
      <c r="BG260" s="3"/>
      <c r="BH260" s="3"/>
      <c r="BI260" s="18"/>
    </row>
    <row r="261" spans="1:74" ht="6.6" hidden="1" customHeight="1" x14ac:dyDescent="0.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I261" s="45"/>
    </row>
    <row r="262" spans="1:74" ht="27.75" customHeight="1" x14ac:dyDescent="0.3">
      <c r="A262" s="139"/>
      <c r="B262" s="517" t="s">
        <v>1046</v>
      </c>
      <c r="C262" s="518"/>
      <c r="D262" s="518"/>
      <c r="E262" s="518"/>
      <c r="F262" s="518"/>
      <c r="G262" s="518"/>
      <c r="H262" s="518"/>
      <c r="I262" s="518"/>
      <c r="J262" s="518"/>
      <c r="K262" s="518"/>
      <c r="L262" s="518"/>
      <c r="M262" s="518"/>
      <c r="N262" s="518"/>
      <c r="O262" s="518"/>
      <c r="P262" s="518"/>
      <c r="Q262" s="518"/>
      <c r="R262" s="518"/>
      <c r="S262" s="518"/>
      <c r="T262" s="518"/>
      <c r="U262" s="518"/>
      <c r="V262" s="518"/>
      <c r="W262" s="518"/>
      <c r="X262" s="518"/>
      <c r="Y262" s="518"/>
      <c r="Z262" s="518"/>
      <c r="AA262" s="518"/>
      <c r="AB262" s="518"/>
      <c r="AC262" s="518"/>
      <c r="AD262" s="518"/>
      <c r="AE262" s="518"/>
      <c r="AF262" s="518"/>
      <c r="AG262" s="518"/>
      <c r="AH262" s="518"/>
      <c r="AI262" s="518"/>
      <c r="AJ262" s="518"/>
      <c r="AK262" s="518"/>
      <c r="AL262" s="518"/>
      <c r="AM262" s="518"/>
      <c r="AN262" s="518"/>
      <c r="AO262" s="518"/>
      <c r="AP262" s="518"/>
      <c r="AQ262" s="518"/>
      <c r="AR262" s="518"/>
      <c r="AS262" s="518"/>
      <c r="AT262" s="518"/>
      <c r="AU262" s="518"/>
      <c r="AV262" s="518"/>
      <c r="AW262" s="518"/>
      <c r="AX262" s="518"/>
      <c r="AY262" s="518"/>
      <c r="AZ262" s="518"/>
      <c r="BA262" s="518"/>
      <c r="BB262" s="518"/>
      <c r="BC262" s="518"/>
      <c r="BD262" s="518"/>
      <c r="BI262" s="140"/>
    </row>
    <row r="263" spans="1:74" s="143" customFormat="1" ht="15" customHeight="1" x14ac:dyDescent="0.25">
      <c r="A263" s="161"/>
      <c r="B263" s="162" t="s">
        <v>825</v>
      </c>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F263" s="144" t="s">
        <v>76</v>
      </c>
      <c r="BG263" s="144" t="s">
        <v>826</v>
      </c>
      <c r="BH263" s="144" t="s">
        <v>827</v>
      </c>
    </row>
    <row r="264" spans="1:74" s="28" customFormat="1" ht="16.5" hidden="1" customHeight="1" x14ac:dyDescent="0.2">
      <c r="A264" s="145"/>
      <c r="B264" s="145"/>
      <c r="C264" s="145"/>
      <c r="D264" s="142"/>
      <c r="E264" s="142"/>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Q264" s="145"/>
      <c r="AR264" s="145"/>
      <c r="AS264" s="145"/>
      <c r="AT264" s="145"/>
      <c r="AU264" s="145"/>
      <c r="AV264" s="145"/>
      <c r="AW264" s="145"/>
      <c r="AX264" s="145"/>
      <c r="AY264" s="145"/>
      <c r="AZ264" s="146"/>
      <c r="BA264" s="145"/>
      <c r="BB264" s="145"/>
      <c r="BC264" s="145"/>
      <c r="BD264" s="145"/>
      <c r="BE264" s="145"/>
    </row>
    <row r="265" spans="1:74" s="28" customFormat="1" ht="15.75" customHeight="1" x14ac:dyDescent="0.25">
      <c r="C265" s="588" t="s">
        <v>76</v>
      </c>
      <c r="D265" s="589"/>
      <c r="E265" s="589"/>
      <c r="F265" s="589"/>
      <c r="G265" s="589"/>
      <c r="H265" s="589"/>
      <c r="I265" s="589"/>
      <c r="J265" s="589"/>
      <c r="K265" s="589"/>
      <c r="L265" s="590"/>
      <c r="M265" s="629" t="s">
        <v>828</v>
      </c>
      <c r="N265" s="629"/>
      <c r="O265" s="583" t="s">
        <v>829</v>
      </c>
      <c r="P265" s="583"/>
      <c r="Q265" s="583"/>
      <c r="R265" s="583"/>
      <c r="S265" s="583"/>
      <c r="T265" s="583"/>
      <c r="U265" s="584"/>
      <c r="V265" s="514"/>
      <c r="W265" s="515"/>
      <c r="X265" s="515"/>
      <c r="Y265" s="515"/>
      <c r="Z265" s="515"/>
      <c r="AA265" s="515"/>
      <c r="AB265" s="515"/>
      <c r="AC265" s="515"/>
      <c r="AD265" s="515"/>
      <c r="AE265" s="515"/>
      <c r="AF265" s="515"/>
      <c r="AG265" s="515"/>
      <c r="AH265" s="515"/>
      <c r="AI265" s="516"/>
      <c r="AJ265" s="582" t="s">
        <v>830</v>
      </c>
      <c r="AK265" s="583"/>
      <c r="AL265" s="583"/>
      <c r="AM265" s="583"/>
      <c r="AN265" s="583"/>
      <c r="AO265" s="583"/>
      <c r="AP265" s="584"/>
      <c r="AQ265" s="514"/>
      <c r="AR265" s="515"/>
      <c r="AS265" s="515"/>
      <c r="AT265" s="515"/>
      <c r="AU265" s="515"/>
      <c r="AV265" s="515"/>
      <c r="AW265" s="515"/>
      <c r="AX265" s="515"/>
      <c r="AY265" s="515"/>
      <c r="AZ265" s="515"/>
      <c r="BA265" s="515"/>
      <c r="BB265" s="515"/>
      <c r="BC265" s="515"/>
      <c r="BD265" s="516"/>
    </row>
    <row r="266" spans="1:74" ht="9" customHeight="1" x14ac:dyDescent="0.25">
      <c r="B266" s="163"/>
      <c r="C266" s="163"/>
      <c r="D266" s="163"/>
      <c r="E266" s="163"/>
      <c r="F266" s="163"/>
      <c r="G266" s="163"/>
      <c r="H266" s="163"/>
      <c r="I266" s="163"/>
      <c r="J266" s="163"/>
      <c r="K266" s="163"/>
      <c r="L266" s="163"/>
      <c r="M266" s="163"/>
      <c r="N266" s="163"/>
      <c r="O266" s="163"/>
      <c r="P266" s="163"/>
      <c r="Q266" s="163"/>
      <c r="R266" s="163"/>
      <c r="S266" s="163"/>
      <c r="T266" s="164"/>
      <c r="U266" s="164"/>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c r="AQ266" s="165"/>
      <c r="AR266" s="165"/>
      <c r="AS266" s="165"/>
      <c r="AT266" s="165"/>
      <c r="AU266" s="165"/>
      <c r="AV266" s="165"/>
      <c r="AW266" s="165"/>
      <c r="AX266" s="165"/>
      <c r="AY266" s="165"/>
      <c r="AZ266" s="165"/>
      <c r="BA266" s="165"/>
      <c r="BB266" s="165"/>
      <c r="BC266" s="165"/>
      <c r="BD266" s="165"/>
      <c r="BF266" s="147"/>
      <c r="BG266" s="147"/>
      <c r="BH266" s="130"/>
      <c r="BM266" s="1"/>
      <c r="BN266" s="1"/>
      <c r="BO266" s="1"/>
      <c r="BP266" s="1"/>
      <c r="BQ266" s="1"/>
      <c r="BR266" s="1"/>
      <c r="BS266" s="1"/>
      <c r="BT266" s="1"/>
      <c r="BU266" s="62"/>
      <c r="BV266" s="1"/>
    </row>
    <row r="267" spans="1:74" s="28" customFormat="1" ht="31.5" customHeight="1" x14ac:dyDescent="0.2">
      <c r="B267" s="519" t="s">
        <v>831</v>
      </c>
      <c r="C267" s="520"/>
      <c r="D267" s="520"/>
      <c r="E267" s="520"/>
      <c r="F267" s="520"/>
      <c r="G267" s="520"/>
      <c r="H267" s="520"/>
      <c r="I267" s="520"/>
      <c r="J267" s="520"/>
      <c r="K267" s="520"/>
      <c r="L267" s="520"/>
      <c r="M267" s="520"/>
      <c r="N267" s="520"/>
      <c r="O267" s="520"/>
      <c r="P267" s="520"/>
      <c r="Q267" s="520"/>
      <c r="R267" s="520"/>
      <c r="S267" s="520"/>
      <c r="T267" s="520"/>
      <c r="U267" s="520"/>
      <c r="V267" s="520"/>
      <c r="W267" s="520"/>
      <c r="X267" s="520"/>
      <c r="Y267" s="520"/>
      <c r="Z267" s="520"/>
      <c r="AA267" s="520"/>
      <c r="AB267" s="520"/>
      <c r="AC267" s="520"/>
      <c r="AD267" s="520"/>
      <c r="AE267" s="520"/>
      <c r="AF267" s="520"/>
      <c r="AG267" s="520"/>
      <c r="AH267" s="520"/>
      <c r="AI267" s="520"/>
      <c r="AJ267" s="520"/>
      <c r="AK267" s="520"/>
      <c r="AL267" s="520"/>
      <c r="AM267" s="520"/>
      <c r="AN267" s="520"/>
      <c r="AO267" s="520"/>
      <c r="AP267" s="520"/>
      <c r="AQ267" s="520"/>
      <c r="AR267" s="520"/>
      <c r="AS267" s="520"/>
      <c r="AT267" s="520"/>
      <c r="AU267" s="520"/>
      <c r="AV267" s="520"/>
      <c r="AW267" s="520"/>
      <c r="AX267" s="520"/>
      <c r="AY267" s="520"/>
      <c r="AZ267" s="520"/>
      <c r="BA267" s="520"/>
      <c r="BB267" s="520"/>
      <c r="BC267" s="520"/>
      <c r="BD267" s="520"/>
      <c r="BF267" s="148"/>
      <c r="BG267" s="148"/>
      <c r="BH267" s="149"/>
      <c r="BU267" s="143"/>
    </row>
    <row r="268" spans="1:74" ht="19.5" customHeight="1" x14ac:dyDescent="0.25">
      <c r="B268" s="521"/>
      <c r="C268" s="522"/>
      <c r="D268" s="522"/>
      <c r="E268" s="522"/>
      <c r="F268" s="522"/>
      <c r="G268" s="522"/>
      <c r="H268" s="522"/>
      <c r="I268" s="522"/>
      <c r="J268" s="522"/>
      <c r="K268" s="522"/>
      <c r="L268" s="522"/>
      <c r="M268" s="522"/>
      <c r="N268" s="522"/>
      <c r="O268" s="522"/>
      <c r="P268" s="522"/>
      <c r="Q268" s="522"/>
      <c r="R268" s="522"/>
      <c r="S268" s="522"/>
      <c r="T268" s="522"/>
      <c r="U268" s="522"/>
      <c r="V268" s="522"/>
      <c r="W268" s="522"/>
      <c r="X268" s="522"/>
      <c r="Y268" s="522"/>
      <c r="Z268" s="522"/>
      <c r="AA268" s="522"/>
      <c r="AB268" s="522"/>
      <c r="AC268" s="522"/>
      <c r="AD268" s="522"/>
      <c r="AE268" s="522"/>
      <c r="AF268" s="522"/>
      <c r="AG268" s="522"/>
      <c r="AH268" s="522"/>
      <c r="AI268" s="522"/>
      <c r="AJ268" s="522"/>
      <c r="AK268" s="522"/>
      <c r="AL268" s="522"/>
      <c r="AM268" s="522"/>
      <c r="AN268" s="522"/>
      <c r="AO268" s="522"/>
      <c r="AP268" s="522"/>
      <c r="AQ268" s="522"/>
      <c r="AR268" s="522"/>
      <c r="AS268" s="522"/>
      <c r="AT268" s="522"/>
      <c r="AU268" s="522"/>
      <c r="AV268" s="522"/>
      <c r="AW268" s="522"/>
      <c r="AX268" s="522"/>
      <c r="AY268" s="522"/>
      <c r="AZ268" s="522"/>
      <c r="BA268" s="522"/>
      <c r="BB268" s="522"/>
      <c r="BC268" s="522"/>
      <c r="BD268" s="523"/>
      <c r="BF268" s="147"/>
      <c r="BG268" s="147"/>
      <c r="BH268" s="130"/>
      <c r="BM268" s="1"/>
      <c r="BN268" s="1"/>
      <c r="BO268" s="1"/>
      <c r="BP268" s="1"/>
      <c r="BQ268" s="1"/>
      <c r="BR268" s="1"/>
      <c r="BS268" s="1"/>
      <c r="BT268" s="1"/>
      <c r="BU268" s="62"/>
      <c r="BV268" s="1"/>
    </row>
    <row r="269" spans="1:74" ht="3" customHeight="1" x14ac:dyDescent="0.25">
      <c r="B269" s="163"/>
      <c r="C269" s="163"/>
      <c r="D269" s="163"/>
      <c r="E269" s="163"/>
      <c r="F269" s="163"/>
      <c r="G269" s="163"/>
      <c r="H269" s="163"/>
      <c r="I269" s="163"/>
      <c r="J269" s="163"/>
      <c r="K269" s="163"/>
      <c r="L269" s="163"/>
      <c r="M269" s="163"/>
      <c r="N269" s="163"/>
      <c r="O269" s="163"/>
      <c r="P269" s="163"/>
      <c r="Q269" s="163"/>
      <c r="R269" s="163"/>
      <c r="S269" s="163"/>
      <c r="T269" s="164"/>
      <c r="U269" s="164"/>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5"/>
      <c r="BA269" s="165"/>
      <c r="BB269" s="165"/>
      <c r="BC269" s="165"/>
      <c r="BD269" s="165"/>
      <c r="BF269" s="147"/>
      <c r="BG269" s="147"/>
      <c r="BH269" s="130"/>
      <c r="BM269" s="1"/>
      <c r="BN269" s="1"/>
      <c r="BO269" s="1"/>
      <c r="BP269" s="1"/>
      <c r="BQ269" s="1"/>
      <c r="BR269" s="1"/>
      <c r="BS269" s="1"/>
      <c r="BT269" s="1"/>
      <c r="BU269" s="62"/>
      <c r="BV269" s="1"/>
    </row>
    <row r="270" spans="1:74" s="143" customFormat="1" ht="15" customHeight="1" x14ac:dyDescent="0.25">
      <c r="A270" s="161"/>
      <c r="B270" s="162" t="s">
        <v>832</v>
      </c>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c r="AQ270" s="144"/>
      <c r="AR270" s="144"/>
      <c r="AS270" s="144"/>
      <c r="AT270" s="144"/>
      <c r="AU270" s="144"/>
      <c r="AV270" s="144"/>
      <c r="AW270" s="144"/>
      <c r="AX270" s="144"/>
      <c r="AY270" s="144"/>
      <c r="AZ270" s="144"/>
      <c r="BA270" s="144"/>
      <c r="BB270" s="144"/>
      <c r="BC270" s="144"/>
      <c r="BD270" s="144"/>
      <c r="BF270" s="150"/>
      <c r="BG270" s="151"/>
    </row>
    <row r="271" spans="1:74" s="28" customFormat="1" ht="97.5" customHeight="1" x14ac:dyDescent="0.2">
      <c r="B271" s="585" t="s">
        <v>833</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6"/>
      <c r="AL271" s="586"/>
      <c r="AM271" s="586"/>
      <c r="AN271" s="586"/>
      <c r="AO271" s="586"/>
      <c r="AP271" s="586"/>
      <c r="AQ271" s="586"/>
      <c r="AR271" s="586"/>
      <c r="AS271" s="586"/>
      <c r="AT271" s="586"/>
      <c r="AU271" s="586"/>
      <c r="AV271" s="586"/>
      <c r="AW271" s="586"/>
      <c r="AX271" s="586"/>
      <c r="AY271" s="586"/>
      <c r="AZ271" s="586"/>
      <c r="BA271" s="586"/>
      <c r="BB271" s="586"/>
      <c r="BC271" s="586"/>
      <c r="BD271" s="587"/>
    </row>
    <row r="272" spans="1:74" s="28" customFormat="1" ht="24.75" customHeight="1" x14ac:dyDescent="0.2">
      <c r="B272" s="623" t="s">
        <v>834</v>
      </c>
      <c r="C272" s="624"/>
      <c r="D272" s="624"/>
      <c r="E272" s="624"/>
      <c r="F272" s="624"/>
      <c r="G272" s="624"/>
      <c r="H272" s="624"/>
      <c r="I272" s="624"/>
      <c r="J272" s="624"/>
      <c r="K272" s="624"/>
      <c r="L272" s="624"/>
      <c r="M272" s="624"/>
      <c r="N272" s="624"/>
      <c r="O272" s="624"/>
      <c r="P272" s="624"/>
      <c r="Q272" s="624"/>
      <c r="R272" s="624"/>
      <c r="S272" s="624"/>
      <c r="T272" s="624"/>
      <c r="U272" s="624"/>
      <c r="V272" s="624"/>
      <c r="W272" s="624"/>
      <c r="X272" s="624"/>
      <c r="Y272" s="624"/>
      <c r="Z272" s="624"/>
      <c r="AA272" s="624"/>
      <c r="AB272" s="624"/>
      <c r="AC272" s="624"/>
      <c r="AD272" s="624"/>
      <c r="AE272" s="624"/>
      <c r="AF272" s="624"/>
      <c r="AG272" s="624"/>
      <c r="AH272" s="624"/>
      <c r="AI272" s="624"/>
      <c r="AJ272" s="624"/>
      <c r="AK272" s="624"/>
      <c r="AL272" s="624"/>
      <c r="AM272" s="624"/>
      <c r="AN272" s="624"/>
      <c r="AO272" s="624"/>
      <c r="AP272" s="624"/>
      <c r="AQ272" s="624"/>
      <c r="AR272" s="624"/>
      <c r="AS272" s="624"/>
      <c r="AT272" s="624"/>
      <c r="AU272" s="624"/>
      <c r="AV272" s="624"/>
      <c r="AW272" s="624"/>
      <c r="AX272" s="624"/>
      <c r="AY272" s="624"/>
      <c r="AZ272" s="624"/>
      <c r="BA272" s="624"/>
      <c r="BB272" s="624"/>
      <c r="BC272" s="624"/>
      <c r="BD272" s="625"/>
    </row>
    <row r="273" spans="1:74" s="28" customFormat="1" ht="24" customHeight="1" x14ac:dyDescent="0.2">
      <c r="B273" s="623" t="s">
        <v>835</v>
      </c>
      <c r="C273" s="624"/>
      <c r="D273" s="624"/>
      <c r="E273" s="624"/>
      <c r="F273" s="624"/>
      <c r="G273" s="624"/>
      <c r="H273" s="624"/>
      <c r="I273" s="624"/>
      <c r="J273" s="624"/>
      <c r="K273" s="624"/>
      <c r="L273" s="624"/>
      <c r="M273" s="624"/>
      <c r="N273" s="624"/>
      <c r="O273" s="624"/>
      <c r="P273" s="624"/>
      <c r="Q273" s="624"/>
      <c r="R273" s="624"/>
      <c r="S273" s="624"/>
      <c r="T273" s="624"/>
      <c r="U273" s="624"/>
      <c r="V273" s="624"/>
      <c r="W273" s="624"/>
      <c r="X273" s="624"/>
      <c r="Y273" s="624"/>
      <c r="Z273" s="624"/>
      <c r="AA273" s="624"/>
      <c r="AB273" s="624"/>
      <c r="AC273" s="624"/>
      <c r="AD273" s="624"/>
      <c r="AE273" s="624"/>
      <c r="AF273" s="624"/>
      <c r="AG273" s="624"/>
      <c r="AH273" s="624"/>
      <c r="AI273" s="624"/>
      <c r="AJ273" s="624"/>
      <c r="AK273" s="624"/>
      <c r="AL273" s="624"/>
      <c r="AM273" s="624"/>
      <c r="AN273" s="624"/>
      <c r="AO273" s="624"/>
      <c r="AP273" s="624"/>
      <c r="AQ273" s="624"/>
      <c r="AR273" s="624"/>
      <c r="AS273" s="624"/>
      <c r="AT273" s="624"/>
      <c r="AU273" s="624"/>
      <c r="AV273" s="624"/>
      <c r="AW273" s="624"/>
      <c r="AX273" s="624"/>
      <c r="AY273" s="624"/>
      <c r="AZ273" s="624"/>
      <c r="BA273" s="624"/>
      <c r="BB273" s="624"/>
      <c r="BC273" s="624"/>
      <c r="BD273" s="625"/>
    </row>
    <row r="274" spans="1:74" s="28" customFormat="1" ht="13.5" customHeight="1" x14ac:dyDescent="0.2">
      <c r="B274" s="623" t="s">
        <v>836</v>
      </c>
      <c r="C274" s="624"/>
      <c r="D274" s="624"/>
      <c r="E274" s="624"/>
      <c r="F274" s="624"/>
      <c r="G274" s="624"/>
      <c r="H274" s="624"/>
      <c r="I274" s="624"/>
      <c r="J274" s="624"/>
      <c r="K274" s="624"/>
      <c r="L274" s="624"/>
      <c r="M274" s="624"/>
      <c r="N274" s="624"/>
      <c r="O274" s="624"/>
      <c r="P274" s="624"/>
      <c r="Q274" s="624"/>
      <c r="R274" s="624"/>
      <c r="S274" s="624"/>
      <c r="T274" s="624"/>
      <c r="U274" s="624"/>
      <c r="V274" s="624"/>
      <c r="W274" s="624"/>
      <c r="X274" s="624"/>
      <c r="Y274" s="624"/>
      <c r="Z274" s="624"/>
      <c r="AA274" s="624"/>
      <c r="AB274" s="624"/>
      <c r="AC274" s="624"/>
      <c r="AD274" s="624"/>
      <c r="AE274" s="624"/>
      <c r="AF274" s="624"/>
      <c r="AG274" s="624"/>
      <c r="AH274" s="624"/>
      <c r="AI274" s="624"/>
      <c r="AJ274" s="624"/>
      <c r="AK274" s="624"/>
      <c r="AL274" s="624"/>
      <c r="AM274" s="624"/>
      <c r="AN274" s="624"/>
      <c r="AO274" s="624"/>
      <c r="AP274" s="624"/>
      <c r="AQ274" s="624"/>
      <c r="AR274" s="624"/>
      <c r="AS274" s="624"/>
      <c r="AT274" s="624"/>
      <c r="AU274" s="624"/>
      <c r="AV274" s="624"/>
      <c r="AW274" s="624"/>
      <c r="AX274" s="624"/>
      <c r="AY274" s="624"/>
      <c r="AZ274" s="624"/>
      <c r="BA274" s="624"/>
      <c r="BB274" s="624"/>
      <c r="BC274" s="624"/>
      <c r="BD274" s="625"/>
    </row>
    <row r="275" spans="1:74" s="28" customFormat="1" ht="36" customHeight="1" x14ac:dyDescent="0.2">
      <c r="B275" s="626" t="s">
        <v>837</v>
      </c>
      <c r="C275" s="627"/>
      <c r="D275" s="627"/>
      <c r="E275" s="627"/>
      <c r="F275" s="627"/>
      <c r="G275" s="627"/>
      <c r="H275" s="627"/>
      <c r="I275" s="627"/>
      <c r="J275" s="627"/>
      <c r="K275" s="627"/>
      <c r="L275" s="627"/>
      <c r="M275" s="627"/>
      <c r="N275" s="627"/>
      <c r="O275" s="627"/>
      <c r="P275" s="627"/>
      <c r="Q275" s="627"/>
      <c r="R275" s="627"/>
      <c r="S275" s="627"/>
      <c r="T275" s="627"/>
      <c r="U275" s="627"/>
      <c r="V275" s="627"/>
      <c r="W275" s="627"/>
      <c r="X275" s="627"/>
      <c r="Y275" s="627"/>
      <c r="Z275" s="627"/>
      <c r="AA275" s="627"/>
      <c r="AB275" s="627"/>
      <c r="AC275" s="627"/>
      <c r="AD275" s="627"/>
      <c r="AE275" s="627"/>
      <c r="AF275" s="627"/>
      <c r="AG275" s="627"/>
      <c r="AH275" s="627"/>
      <c r="AI275" s="627"/>
      <c r="AJ275" s="627"/>
      <c r="AK275" s="627"/>
      <c r="AL275" s="627"/>
      <c r="AM275" s="627"/>
      <c r="AN275" s="627"/>
      <c r="AO275" s="627"/>
      <c r="AP275" s="627"/>
      <c r="AQ275" s="627"/>
      <c r="AR275" s="627"/>
      <c r="AS275" s="627"/>
      <c r="AT275" s="627"/>
      <c r="AU275" s="627"/>
      <c r="AV275" s="627"/>
      <c r="AW275" s="627"/>
      <c r="AX275" s="627"/>
      <c r="AY275" s="627"/>
      <c r="AZ275" s="627"/>
      <c r="BA275" s="627"/>
      <c r="BB275" s="627"/>
      <c r="BC275" s="627"/>
      <c r="BD275" s="628"/>
    </row>
    <row r="276" spans="1:74" s="28" customFormat="1" ht="10.5" customHeight="1" x14ac:dyDescent="0.2">
      <c r="B276" s="166">
        <v>1</v>
      </c>
      <c r="C276" s="483" t="s">
        <v>838</v>
      </c>
      <c r="D276" s="483"/>
      <c r="E276" s="483"/>
      <c r="F276" s="483"/>
      <c r="G276" s="483"/>
      <c r="H276" s="483"/>
      <c r="I276" s="483"/>
      <c r="J276" s="483"/>
      <c r="K276" s="483"/>
      <c r="L276" s="483"/>
      <c r="M276" s="483"/>
      <c r="N276" s="483"/>
      <c r="O276" s="483"/>
      <c r="P276" s="483"/>
      <c r="Q276" s="483"/>
      <c r="R276" s="483"/>
      <c r="S276" s="483"/>
      <c r="T276" s="483"/>
      <c r="U276" s="483"/>
      <c r="V276" s="483"/>
      <c r="W276" s="483"/>
      <c r="X276" s="483"/>
      <c r="Y276" s="483"/>
      <c r="Z276" s="483"/>
      <c r="AA276" s="483"/>
      <c r="AB276" s="483"/>
      <c r="AC276" s="483"/>
      <c r="AD276" s="483"/>
      <c r="AE276" s="483"/>
      <c r="AF276" s="483"/>
      <c r="AG276" s="483"/>
      <c r="AH276" s="483"/>
      <c r="AI276" s="483"/>
      <c r="AJ276" s="483"/>
      <c r="AK276" s="483"/>
      <c r="AL276" s="483"/>
      <c r="AM276" s="483"/>
      <c r="AN276" s="483"/>
      <c r="AO276" s="483"/>
      <c r="AP276" s="483"/>
      <c r="AQ276" s="483"/>
      <c r="AR276" s="483"/>
      <c r="AS276" s="483"/>
      <c r="AT276" s="483"/>
      <c r="AU276" s="483"/>
      <c r="AV276" s="483"/>
      <c r="AW276" s="483"/>
      <c r="AX276" s="483"/>
      <c r="AY276" s="483"/>
      <c r="AZ276" s="483"/>
      <c r="BA276" s="483"/>
      <c r="BB276" s="483"/>
      <c r="BC276" s="483"/>
      <c r="BD276" s="484"/>
    </row>
    <row r="277" spans="1:74" s="28" customFormat="1" ht="10.5" customHeight="1" x14ac:dyDescent="0.2">
      <c r="B277" s="167">
        <v>2</v>
      </c>
      <c r="C277" s="485" t="s">
        <v>839</v>
      </c>
      <c r="D277" s="485"/>
      <c r="E277" s="485"/>
      <c r="F277" s="485"/>
      <c r="G277" s="485"/>
      <c r="H277" s="485"/>
      <c r="I277" s="485"/>
      <c r="J277" s="485"/>
      <c r="K277" s="485"/>
      <c r="L277" s="485"/>
      <c r="M277" s="485"/>
      <c r="N277" s="485"/>
      <c r="O277" s="485"/>
      <c r="P277" s="485"/>
      <c r="Q277" s="485"/>
      <c r="R277" s="485"/>
      <c r="S277" s="485"/>
      <c r="T277" s="485"/>
      <c r="U277" s="485"/>
      <c r="V277" s="485"/>
      <c r="W277" s="485"/>
      <c r="X277" s="485"/>
      <c r="Y277" s="485"/>
      <c r="Z277" s="485"/>
      <c r="AA277" s="485"/>
      <c r="AB277" s="485"/>
      <c r="AC277" s="485"/>
      <c r="AD277" s="485"/>
      <c r="AE277" s="485"/>
      <c r="AF277" s="485"/>
      <c r="AG277" s="485"/>
      <c r="AH277" s="485"/>
      <c r="AI277" s="485"/>
      <c r="AJ277" s="485"/>
      <c r="AK277" s="485"/>
      <c r="AL277" s="485"/>
      <c r="AM277" s="485"/>
      <c r="AN277" s="485"/>
      <c r="AO277" s="485"/>
      <c r="AP277" s="485"/>
      <c r="AQ277" s="485"/>
      <c r="AR277" s="485"/>
      <c r="AS277" s="485"/>
      <c r="AT277" s="485"/>
      <c r="AU277" s="485"/>
      <c r="AV277" s="485"/>
      <c r="AW277" s="485"/>
      <c r="AX277" s="485"/>
      <c r="AY277" s="485"/>
      <c r="AZ277" s="485"/>
      <c r="BA277" s="485"/>
      <c r="BB277" s="485"/>
      <c r="BC277" s="485"/>
      <c r="BD277" s="486"/>
    </row>
    <row r="278" spans="1:74" ht="3" customHeight="1" x14ac:dyDescent="0.25">
      <c r="B278" s="163"/>
      <c r="C278" s="163"/>
      <c r="D278" s="163"/>
      <c r="E278" s="163"/>
      <c r="F278" s="163"/>
      <c r="G278" s="163"/>
      <c r="H278" s="163"/>
      <c r="I278" s="163"/>
      <c r="J278" s="163"/>
      <c r="K278" s="163"/>
      <c r="L278" s="163"/>
      <c r="M278" s="163"/>
      <c r="N278" s="163"/>
      <c r="O278" s="163"/>
      <c r="P278" s="163"/>
      <c r="Q278" s="163"/>
      <c r="R278" s="163"/>
      <c r="S278" s="163"/>
      <c r="T278" s="164"/>
      <c r="U278" s="164"/>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c r="AS278" s="165"/>
      <c r="AT278" s="165"/>
      <c r="AU278" s="165"/>
      <c r="AV278" s="165"/>
      <c r="AW278" s="165"/>
      <c r="AX278" s="165"/>
      <c r="AY278" s="165"/>
      <c r="AZ278" s="165"/>
      <c r="BA278" s="165"/>
      <c r="BB278" s="165"/>
      <c r="BC278" s="165"/>
      <c r="BD278" s="165"/>
      <c r="BF278" s="147"/>
      <c r="BG278" s="147"/>
      <c r="BH278" s="130"/>
      <c r="BM278" s="1"/>
      <c r="BN278" s="1"/>
      <c r="BO278" s="1"/>
      <c r="BP278" s="1"/>
      <c r="BQ278" s="1"/>
      <c r="BR278" s="1"/>
      <c r="BS278" s="1"/>
      <c r="BT278" s="1"/>
      <c r="BU278" s="62"/>
      <c r="BV278" s="1"/>
    </row>
    <row r="279" spans="1:74" s="28" customFormat="1" ht="15" customHeight="1" x14ac:dyDescent="0.25">
      <c r="B279" s="613" t="s">
        <v>840</v>
      </c>
      <c r="C279" s="614"/>
      <c r="D279" s="614"/>
      <c r="E279" s="614"/>
      <c r="F279" s="614"/>
      <c r="G279" s="614"/>
      <c r="H279" s="614"/>
      <c r="I279" s="614"/>
      <c r="J279" s="614"/>
      <c r="K279" s="614"/>
      <c r="L279" s="615" t="s">
        <v>76</v>
      </c>
      <c r="M279" s="616"/>
      <c r="N279" s="616"/>
      <c r="O279" s="616"/>
      <c r="P279" s="616"/>
      <c r="Q279" s="616"/>
      <c r="R279" s="616"/>
      <c r="S279" s="616"/>
      <c r="T279" s="616"/>
      <c r="U279" s="616"/>
      <c r="V279" s="616"/>
      <c r="W279" s="616"/>
      <c r="X279" s="616"/>
      <c r="Y279" s="616"/>
      <c r="Z279" s="616"/>
      <c r="AA279" s="616"/>
      <c r="AB279" s="616"/>
      <c r="AC279" s="616"/>
      <c r="AD279" s="616"/>
      <c r="AE279" s="616"/>
      <c r="AF279" s="616"/>
      <c r="AG279" s="616"/>
      <c r="AH279" s="616"/>
      <c r="AI279" s="616"/>
      <c r="AJ279" s="616"/>
      <c r="AK279" s="616"/>
      <c r="AL279" s="616"/>
      <c r="AM279" s="616"/>
      <c r="AN279" s="616"/>
      <c r="AO279" s="616"/>
      <c r="AP279" s="616"/>
      <c r="AQ279" s="616"/>
      <c r="AR279" s="616"/>
      <c r="AS279" s="616"/>
      <c r="AT279" s="616"/>
      <c r="AU279" s="616"/>
      <c r="AV279" s="616"/>
      <c r="AW279" s="616"/>
      <c r="AX279" s="616"/>
      <c r="AY279" s="616"/>
      <c r="AZ279" s="616"/>
      <c r="BA279" s="616"/>
      <c r="BB279" s="616"/>
      <c r="BC279" s="616"/>
      <c r="BD279" s="617"/>
      <c r="BF279" s="28" t="s">
        <v>76</v>
      </c>
      <c r="BG279" s="28" t="s">
        <v>841</v>
      </c>
      <c r="BH279" s="28" t="s">
        <v>842</v>
      </c>
      <c r="BU279" s="143"/>
    </row>
    <row r="280" spans="1:74" s="28" customFormat="1" ht="16.5" hidden="1" customHeight="1" x14ac:dyDescent="0.2">
      <c r="A280" s="145"/>
      <c r="B280" s="145"/>
      <c r="C280" s="145"/>
      <c r="D280" s="142"/>
      <c r="E280" s="152" t="s">
        <v>843</v>
      </c>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45"/>
    </row>
    <row r="281" spans="1:74" s="28" customFormat="1" ht="16.5" hidden="1" customHeight="1" x14ac:dyDescent="0.2">
      <c r="A281" s="145"/>
      <c r="B281" s="145"/>
      <c r="C281" s="145"/>
      <c r="D281" s="145"/>
      <c r="E281" s="501" t="s">
        <v>844</v>
      </c>
      <c r="F281" s="502"/>
      <c r="G281" s="502"/>
      <c r="H281" s="502"/>
      <c r="I281" s="502"/>
      <c r="J281" s="502"/>
      <c r="K281" s="502"/>
      <c r="L281" s="502"/>
      <c r="M281" s="502"/>
      <c r="N281" s="502"/>
      <c r="O281" s="502"/>
      <c r="P281" s="502"/>
      <c r="Q281" s="502"/>
      <c r="R281" s="502"/>
      <c r="S281" s="502"/>
      <c r="T281" s="502"/>
      <c r="U281" s="502"/>
      <c r="V281" s="502"/>
      <c r="W281" s="502"/>
      <c r="X281" s="502"/>
      <c r="Y281" s="502"/>
      <c r="Z281" s="502"/>
      <c r="AA281" s="502"/>
      <c r="AB281" s="502"/>
      <c r="AC281" s="502"/>
      <c r="AD281" s="502"/>
      <c r="AE281" s="502"/>
      <c r="AF281" s="502"/>
      <c r="AG281" s="502"/>
      <c r="AH281" s="502"/>
      <c r="AI281" s="502"/>
      <c r="AJ281" s="502"/>
      <c r="AK281" s="502"/>
      <c r="AL281" s="502"/>
      <c r="AM281" s="502"/>
      <c r="AN281" s="502"/>
      <c r="AO281" s="502"/>
      <c r="AP281" s="502"/>
      <c r="AQ281" s="502"/>
      <c r="AR281" s="502"/>
      <c r="AS281" s="502"/>
      <c r="AT281" s="502"/>
      <c r="AU281" s="502"/>
      <c r="AV281" s="502"/>
      <c r="AW281" s="502"/>
      <c r="AX281" s="502"/>
      <c r="AY281" s="502"/>
      <c r="AZ281" s="502"/>
      <c r="BA281" s="502"/>
      <c r="BB281" s="502"/>
      <c r="BC281" s="502"/>
      <c r="BD281" s="502"/>
      <c r="BE281" s="145"/>
    </row>
    <row r="282" spans="1:74" s="28" customFormat="1" ht="3" customHeight="1" x14ac:dyDescent="0.2"/>
    <row r="283" spans="1:74" s="28" customFormat="1" ht="12" customHeight="1" x14ac:dyDescent="0.25">
      <c r="C283" s="492" t="s">
        <v>845</v>
      </c>
      <c r="D283" s="383"/>
      <c r="E283" s="383"/>
      <c r="F283" s="383"/>
      <c r="G283" s="383"/>
      <c r="H283" s="383"/>
      <c r="I283" s="383"/>
      <c r="J283" s="383"/>
      <c r="K283" s="383"/>
      <c r="L283" s="383"/>
      <c r="M283" s="383"/>
      <c r="N283" s="383"/>
      <c r="O283" s="383"/>
      <c r="P283" s="383"/>
      <c r="Q283" s="383"/>
      <c r="R283" s="383"/>
      <c r="S283" s="383"/>
      <c r="T283" s="383"/>
      <c r="U283" s="383"/>
      <c r="V283" s="384"/>
      <c r="W283" s="382" t="s">
        <v>846</v>
      </c>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c r="AS283" s="384"/>
      <c r="AT283" s="385" t="s">
        <v>847</v>
      </c>
      <c r="AU283" s="386"/>
      <c r="AV283" s="386"/>
      <c r="AW283" s="386"/>
      <c r="AX283" s="386"/>
      <c r="AY283" s="386"/>
      <c r="AZ283" s="386"/>
      <c r="BA283" s="386"/>
      <c r="BB283" s="386"/>
      <c r="BC283" s="386"/>
      <c r="BD283" s="387"/>
    </row>
    <row r="284" spans="1:74" s="28" customFormat="1" ht="19.5" customHeight="1" x14ac:dyDescent="0.25">
      <c r="C284" s="494"/>
      <c r="D284" s="495"/>
      <c r="E284" s="495"/>
      <c r="F284" s="495"/>
      <c r="G284" s="495"/>
      <c r="H284" s="495"/>
      <c r="I284" s="495"/>
      <c r="J284" s="495"/>
      <c r="K284" s="495"/>
      <c r="L284" s="495"/>
      <c r="M284" s="495"/>
      <c r="N284" s="495"/>
      <c r="O284" s="495"/>
      <c r="P284" s="495"/>
      <c r="Q284" s="495"/>
      <c r="R284" s="495"/>
      <c r="S284" s="495"/>
      <c r="T284" s="495"/>
      <c r="U284" s="495"/>
      <c r="V284" s="496"/>
      <c r="W284" s="391"/>
      <c r="X284" s="392"/>
      <c r="Y284" s="392"/>
      <c r="Z284" s="392"/>
      <c r="AA284" s="392"/>
      <c r="AB284" s="392"/>
      <c r="AC284" s="392"/>
      <c r="AD284" s="392"/>
      <c r="AE284" s="392"/>
      <c r="AF284" s="392"/>
      <c r="AG284" s="392"/>
      <c r="AH284" s="392"/>
      <c r="AI284" s="392"/>
      <c r="AJ284" s="392"/>
      <c r="AK284" s="392"/>
      <c r="AL284" s="392"/>
      <c r="AM284" s="392"/>
      <c r="AN284" s="392"/>
      <c r="AO284" s="392"/>
      <c r="AP284" s="392"/>
      <c r="AQ284" s="392"/>
      <c r="AR284" s="392"/>
      <c r="AS284" s="393"/>
      <c r="AT284" s="391"/>
      <c r="AU284" s="392"/>
      <c r="AV284" s="392"/>
      <c r="AW284" s="392"/>
      <c r="AX284" s="392"/>
      <c r="AY284" s="392"/>
      <c r="AZ284" s="392"/>
      <c r="BA284" s="392"/>
      <c r="BB284" s="392"/>
      <c r="BC284" s="392"/>
      <c r="BD284" s="493"/>
    </row>
    <row r="285" spans="1:74" s="28" customFormat="1" ht="19.5" customHeight="1" x14ac:dyDescent="0.25">
      <c r="C285" s="494"/>
      <c r="D285" s="495"/>
      <c r="E285" s="495"/>
      <c r="F285" s="495"/>
      <c r="G285" s="495"/>
      <c r="H285" s="495"/>
      <c r="I285" s="495"/>
      <c r="J285" s="495"/>
      <c r="K285" s="495"/>
      <c r="L285" s="495"/>
      <c r="M285" s="495"/>
      <c r="N285" s="495"/>
      <c r="O285" s="495"/>
      <c r="P285" s="495"/>
      <c r="Q285" s="495"/>
      <c r="R285" s="495"/>
      <c r="S285" s="495"/>
      <c r="T285" s="495"/>
      <c r="U285" s="495"/>
      <c r="V285" s="496"/>
      <c r="W285" s="391"/>
      <c r="X285" s="392"/>
      <c r="Y285" s="392"/>
      <c r="Z285" s="392"/>
      <c r="AA285" s="392"/>
      <c r="AB285" s="392"/>
      <c r="AC285" s="392"/>
      <c r="AD285" s="392"/>
      <c r="AE285" s="392"/>
      <c r="AF285" s="392"/>
      <c r="AG285" s="392"/>
      <c r="AH285" s="392"/>
      <c r="AI285" s="392"/>
      <c r="AJ285" s="392"/>
      <c r="AK285" s="392"/>
      <c r="AL285" s="392"/>
      <c r="AM285" s="392"/>
      <c r="AN285" s="392"/>
      <c r="AO285" s="392"/>
      <c r="AP285" s="392"/>
      <c r="AQ285" s="392"/>
      <c r="AR285" s="392"/>
      <c r="AS285" s="393"/>
      <c r="AT285" s="391"/>
      <c r="AU285" s="392"/>
      <c r="AV285" s="392"/>
      <c r="AW285" s="392"/>
      <c r="AX285" s="392"/>
      <c r="AY285" s="392"/>
      <c r="AZ285" s="392"/>
      <c r="BA285" s="392"/>
      <c r="BB285" s="392"/>
      <c r="BC285" s="392"/>
      <c r="BD285" s="493"/>
    </row>
    <row r="286" spans="1:74" s="28" customFormat="1" ht="19.5" customHeight="1" x14ac:dyDescent="0.25">
      <c r="C286" s="494"/>
      <c r="D286" s="495"/>
      <c r="E286" s="495"/>
      <c r="F286" s="495"/>
      <c r="G286" s="495"/>
      <c r="H286" s="495"/>
      <c r="I286" s="495"/>
      <c r="J286" s="495"/>
      <c r="K286" s="495"/>
      <c r="L286" s="495"/>
      <c r="M286" s="495"/>
      <c r="N286" s="495"/>
      <c r="O286" s="495"/>
      <c r="P286" s="495"/>
      <c r="Q286" s="495"/>
      <c r="R286" s="495"/>
      <c r="S286" s="495"/>
      <c r="T286" s="495"/>
      <c r="U286" s="495"/>
      <c r="V286" s="496"/>
      <c r="W286" s="391"/>
      <c r="X286" s="392"/>
      <c r="Y286" s="392"/>
      <c r="Z286" s="392"/>
      <c r="AA286" s="392"/>
      <c r="AB286" s="392"/>
      <c r="AC286" s="392"/>
      <c r="AD286" s="392"/>
      <c r="AE286" s="392"/>
      <c r="AF286" s="392"/>
      <c r="AG286" s="392"/>
      <c r="AH286" s="392"/>
      <c r="AI286" s="392"/>
      <c r="AJ286" s="392"/>
      <c r="AK286" s="392"/>
      <c r="AL286" s="392"/>
      <c r="AM286" s="392"/>
      <c r="AN286" s="392"/>
      <c r="AO286" s="392"/>
      <c r="AP286" s="392"/>
      <c r="AQ286" s="392"/>
      <c r="AR286" s="392"/>
      <c r="AS286" s="393"/>
      <c r="AT286" s="391"/>
      <c r="AU286" s="392"/>
      <c r="AV286" s="392"/>
      <c r="AW286" s="392"/>
      <c r="AX286" s="392"/>
      <c r="AY286" s="392"/>
      <c r="AZ286" s="392"/>
      <c r="BA286" s="392"/>
      <c r="BB286" s="392"/>
      <c r="BC286" s="392"/>
      <c r="BD286" s="493"/>
    </row>
    <row r="287" spans="1:74" s="28" customFormat="1" ht="19.5" customHeight="1" x14ac:dyDescent="0.25">
      <c r="C287" s="494"/>
      <c r="D287" s="495"/>
      <c r="E287" s="495"/>
      <c r="F287" s="495"/>
      <c r="G287" s="495"/>
      <c r="H287" s="495"/>
      <c r="I287" s="495"/>
      <c r="J287" s="495"/>
      <c r="K287" s="495"/>
      <c r="L287" s="495"/>
      <c r="M287" s="495"/>
      <c r="N287" s="495"/>
      <c r="O287" s="495"/>
      <c r="P287" s="495"/>
      <c r="Q287" s="495"/>
      <c r="R287" s="495"/>
      <c r="S287" s="495"/>
      <c r="T287" s="495"/>
      <c r="U287" s="495"/>
      <c r="V287" s="496"/>
      <c r="W287" s="391"/>
      <c r="X287" s="392"/>
      <c r="Y287" s="392"/>
      <c r="Z287" s="392"/>
      <c r="AA287" s="392"/>
      <c r="AB287" s="392"/>
      <c r="AC287" s="392"/>
      <c r="AD287" s="392"/>
      <c r="AE287" s="392"/>
      <c r="AF287" s="392"/>
      <c r="AG287" s="392"/>
      <c r="AH287" s="392"/>
      <c r="AI287" s="392"/>
      <c r="AJ287" s="392"/>
      <c r="AK287" s="392"/>
      <c r="AL287" s="392"/>
      <c r="AM287" s="392"/>
      <c r="AN287" s="392"/>
      <c r="AO287" s="392"/>
      <c r="AP287" s="392"/>
      <c r="AQ287" s="392"/>
      <c r="AR287" s="392"/>
      <c r="AS287" s="393"/>
      <c r="AT287" s="391"/>
      <c r="AU287" s="392"/>
      <c r="AV287" s="392"/>
      <c r="AW287" s="392"/>
      <c r="AX287" s="392"/>
      <c r="AY287" s="392"/>
      <c r="AZ287" s="392"/>
      <c r="BA287" s="392"/>
      <c r="BB287" s="392"/>
      <c r="BC287" s="392"/>
      <c r="BD287" s="493"/>
    </row>
    <row r="288" spans="1:74" s="28" customFormat="1" ht="19.5" customHeight="1" x14ac:dyDescent="0.25">
      <c r="C288" s="494"/>
      <c r="D288" s="495"/>
      <c r="E288" s="495"/>
      <c r="F288" s="495"/>
      <c r="G288" s="495"/>
      <c r="H288" s="495"/>
      <c r="I288" s="495"/>
      <c r="J288" s="495"/>
      <c r="K288" s="495"/>
      <c r="L288" s="495"/>
      <c r="M288" s="495"/>
      <c r="N288" s="495"/>
      <c r="O288" s="495"/>
      <c r="P288" s="495"/>
      <c r="Q288" s="495"/>
      <c r="R288" s="495"/>
      <c r="S288" s="495"/>
      <c r="T288" s="495"/>
      <c r="U288" s="495"/>
      <c r="V288" s="496"/>
      <c r="W288" s="391"/>
      <c r="X288" s="392"/>
      <c r="Y288" s="392"/>
      <c r="Z288" s="392"/>
      <c r="AA288" s="392"/>
      <c r="AB288" s="392"/>
      <c r="AC288" s="392"/>
      <c r="AD288" s="392"/>
      <c r="AE288" s="392"/>
      <c r="AF288" s="392"/>
      <c r="AG288" s="392"/>
      <c r="AH288" s="392"/>
      <c r="AI288" s="392"/>
      <c r="AJ288" s="392"/>
      <c r="AK288" s="392"/>
      <c r="AL288" s="392"/>
      <c r="AM288" s="392"/>
      <c r="AN288" s="392"/>
      <c r="AO288" s="392"/>
      <c r="AP288" s="392"/>
      <c r="AQ288" s="392"/>
      <c r="AR288" s="392"/>
      <c r="AS288" s="393"/>
      <c r="AT288" s="391"/>
      <c r="AU288" s="392"/>
      <c r="AV288" s="392"/>
      <c r="AW288" s="392"/>
      <c r="AX288" s="392"/>
      <c r="AY288" s="392"/>
      <c r="AZ288" s="392"/>
      <c r="BA288" s="392"/>
      <c r="BB288" s="392"/>
      <c r="BC288" s="392"/>
      <c r="BD288" s="493"/>
    </row>
    <row r="289" spans="1:61" s="28" customFormat="1" ht="3" customHeight="1" x14ac:dyDescent="0.2"/>
    <row r="290" spans="1:61" s="143" customFormat="1" ht="15" customHeight="1" x14ac:dyDescent="0.25">
      <c r="A290" s="161"/>
      <c r="B290" s="162" t="s">
        <v>848</v>
      </c>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4"/>
      <c r="AL290" s="144"/>
      <c r="AM290" s="144"/>
      <c r="AN290" s="144"/>
      <c r="AO290" s="144"/>
      <c r="AP290" s="144"/>
      <c r="AQ290" s="144"/>
      <c r="AR290" s="144"/>
      <c r="AS290" s="144"/>
      <c r="AT290" s="144"/>
      <c r="AU290" s="144"/>
      <c r="AV290" s="144"/>
      <c r="AW290" s="144"/>
      <c r="AX290" s="144"/>
      <c r="AY290" s="144"/>
      <c r="AZ290" s="144"/>
      <c r="BA290" s="144"/>
      <c r="BB290" s="144"/>
      <c r="BC290" s="144"/>
      <c r="BD290" s="144"/>
      <c r="BF290" s="150"/>
      <c r="BG290" s="151"/>
    </row>
    <row r="291" spans="1:61" s="143" customFormat="1" ht="15" customHeight="1" x14ac:dyDescent="0.2">
      <c r="A291" s="161"/>
      <c r="B291" s="162"/>
      <c r="C291" s="497" t="s">
        <v>76</v>
      </c>
      <c r="D291" s="498"/>
      <c r="E291" s="498"/>
      <c r="F291" s="498"/>
      <c r="G291" s="498"/>
      <c r="H291" s="498"/>
      <c r="I291" s="498"/>
      <c r="J291" s="498"/>
      <c r="K291" s="498"/>
      <c r="L291" s="498"/>
      <c r="M291" s="498"/>
      <c r="N291" s="498"/>
      <c r="O291" s="498"/>
      <c r="P291" s="498"/>
      <c r="Q291" s="498"/>
      <c r="R291" s="498"/>
      <c r="S291" s="498"/>
      <c r="T291" s="498"/>
      <c r="U291" s="498"/>
      <c r="V291" s="498"/>
      <c r="W291" s="498"/>
      <c r="X291" s="498"/>
      <c r="Y291" s="498"/>
      <c r="Z291" s="498"/>
      <c r="AA291" s="498"/>
      <c r="AB291" s="498"/>
      <c r="AC291" s="498"/>
      <c r="AD291" s="498"/>
      <c r="AE291" s="498"/>
      <c r="AF291" s="498"/>
      <c r="AG291" s="498"/>
      <c r="AH291" s="498"/>
      <c r="AI291" s="498"/>
      <c r="AJ291" s="498"/>
      <c r="AK291" s="498"/>
      <c r="AL291" s="498"/>
      <c r="AM291" s="498"/>
      <c r="AN291" s="498"/>
      <c r="AO291" s="498"/>
      <c r="AP291" s="498"/>
      <c r="AQ291" s="498"/>
      <c r="AR291" s="499"/>
      <c r="AS291" s="144"/>
      <c r="AT291" s="144"/>
      <c r="AU291" s="144"/>
      <c r="AV291" s="144"/>
      <c r="AW291" s="144"/>
      <c r="AX291" s="144"/>
      <c r="AY291" s="144"/>
      <c r="AZ291" s="144"/>
      <c r="BA291" s="144"/>
      <c r="BB291" s="144"/>
      <c r="BC291" s="144"/>
      <c r="BD291" s="144"/>
      <c r="BF291" s="28" t="s">
        <v>76</v>
      </c>
      <c r="BG291" s="151" t="s">
        <v>849</v>
      </c>
      <c r="BH291" s="143" t="s">
        <v>850</v>
      </c>
      <c r="BI291" s="143" t="s">
        <v>851</v>
      </c>
    </row>
    <row r="292" spans="1:61" s="28" customFormat="1" ht="9" customHeight="1" x14ac:dyDescent="0.2">
      <c r="B292" s="168"/>
      <c r="C292" s="500" t="str">
        <f>IF(C291=BH291,"Viz § 62 zákona č. 125/2008 Sb., o přeměnách obchodních společností a družstev, ve znění pozdějších předpisů.",IF(C291=BI291,"Viz § 61 zákona č. 125/2008 Sb.",""))</f>
        <v/>
      </c>
      <c r="D292" s="500"/>
      <c r="E292" s="500"/>
      <c r="F292" s="500"/>
      <c r="G292" s="500"/>
      <c r="H292" s="500"/>
      <c r="I292" s="500"/>
      <c r="J292" s="500"/>
      <c r="K292" s="500"/>
      <c r="L292" s="500"/>
      <c r="M292" s="500"/>
      <c r="N292" s="500"/>
      <c r="O292" s="500"/>
      <c r="P292" s="500"/>
      <c r="Q292" s="500"/>
      <c r="R292" s="500"/>
      <c r="S292" s="500"/>
      <c r="T292" s="500"/>
      <c r="U292" s="500"/>
      <c r="V292" s="500"/>
      <c r="W292" s="500"/>
      <c r="X292" s="500"/>
      <c r="Y292" s="500"/>
      <c r="Z292" s="500"/>
      <c r="AA292" s="500"/>
      <c r="AB292" s="500"/>
      <c r="AC292" s="500"/>
      <c r="AD292" s="500"/>
      <c r="AE292" s="500"/>
      <c r="AF292" s="500"/>
      <c r="AG292" s="500"/>
      <c r="AH292" s="500"/>
      <c r="AI292" s="500"/>
      <c r="AJ292" s="500"/>
      <c r="AK292" s="500"/>
      <c r="AL292" s="500"/>
      <c r="AM292" s="500"/>
      <c r="AN292" s="500"/>
      <c r="AO292" s="500"/>
      <c r="AP292" s="500"/>
      <c r="AQ292" s="500"/>
      <c r="AR292" s="500"/>
      <c r="AS292" s="500"/>
      <c r="AT292" s="500"/>
      <c r="AU292" s="500"/>
      <c r="AV292" s="500"/>
      <c r="AW292" s="500"/>
      <c r="AX292" s="500"/>
      <c r="AY292" s="500"/>
      <c r="AZ292" s="500"/>
      <c r="BA292" s="500"/>
      <c r="BB292" s="500"/>
      <c r="BC292" s="500"/>
      <c r="BD292" s="500"/>
    </row>
    <row r="293" spans="1:61" s="155" customFormat="1" ht="16.5" hidden="1" customHeight="1" x14ac:dyDescent="0.2">
      <c r="A293" s="153"/>
      <c r="B293" s="153"/>
      <c r="C293" s="153"/>
      <c r="D293" s="154"/>
      <c r="E293" s="152" t="s">
        <v>852</v>
      </c>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row>
    <row r="294" spans="1:61" s="155" customFormat="1" ht="16.5" hidden="1" customHeight="1" x14ac:dyDescent="0.2">
      <c r="A294" s="153"/>
      <c r="B294" s="153"/>
      <c r="C294" s="153"/>
      <c r="D294" s="154"/>
      <c r="E294" s="152" t="s">
        <v>853</v>
      </c>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row>
    <row r="295" spans="1:61" s="155" customFormat="1" ht="16.5" hidden="1" customHeight="1" x14ac:dyDescent="0.2">
      <c r="A295" s="153"/>
      <c r="B295" s="153"/>
      <c r="C295" s="153"/>
      <c r="D295" s="153"/>
      <c r="E295" s="501" t="s">
        <v>854</v>
      </c>
      <c r="F295" s="502"/>
      <c r="G295" s="502"/>
      <c r="H295" s="502"/>
      <c r="I295" s="502"/>
      <c r="J295" s="502"/>
      <c r="K295" s="502"/>
      <c r="L295" s="502"/>
      <c r="M295" s="502"/>
      <c r="N295" s="502"/>
      <c r="O295" s="502"/>
      <c r="P295" s="502"/>
      <c r="Q295" s="502"/>
      <c r="R295" s="502"/>
      <c r="S295" s="502"/>
      <c r="T295" s="502"/>
      <c r="U295" s="502"/>
      <c r="V295" s="502"/>
      <c r="W295" s="502"/>
      <c r="X295" s="502"/>
      <c r="Y295" s="502"/>
      <c r="Z295" s="502"/>
      <c r="AA295" s="502"/>
      <c r="AB295" s="502"/>
      <c r="AC295" s="502"/>
      <c r="AD295" s="502"/>
      <c r="AE295" s="502"/>
      <c r="AF295" s="502"/>
      <c r="AG295" s="502"/>
      <c r="AH295" s="502"/>
      <c r="AI295" s="502"/>
      <c r="AJ295" s="502"/>
      <c r="AK295" s="502"/>
      <c r="AL295" s="502"/>
      <c r="AM295" s="502"/>
      <c r="AN295" s="502"/>
      <c r="AO295" s="502"/>
      <c r="AP295" s="502"/>
      <c r="AQ295" s="502"/>
      <c r="AR295" s="502"/>
      <c r="AS295" s="502"/>
      <c r="AT295" s="502"/>
      <c r="AU295" s="502"/>
      <c r="AV295" s="502"/>
      <c r="AW295" s="502"/>
      <c r="AX295" s="502"/>
      <c r="AY295" s="502"/>
      <c r="AZ295" s="502"/>
      <c r="BA295" s="502"/>
      <c r="BB295" s="502"/>
      <c r="BC295" s="502"/>
      <c r="BD295" s="502"/>
      <c r="BE295" s="153"/>
    </row>
    <row r="296" spans="1:61" s="28" customFormat="1" ht="3" hidden="1" customHeight="1" x14ac:dyDescent="0.2">
      <c r="A296" s="145"/>
      <c r="B296" s="145"/>
      <c r="C296" s="156"/>
      <c r="D296" s="156"/>
      <c r="E296" s="157"/>
      <c r="F296" s="158"/>
      <c r="G296" s="158"/>
      <c r="H296" s="158"/>
      <c r="I296" s="158"/>
      <c r="J296" s="158"/>
      <c r="K296" s="158"/>
      <c r="L296" s="158"/>
      <c r="M296" s="158"/>
      <c r="N296" s="158"/>
      <c r="O296" s="158"/>
      <c r="P296" s="158"/>
      <c r="Q296" s="158"/>
      <c r="R296" s="158"/>
      <c r="S296" s="158"/>
      <c r="T296" s="158"/>
      <c r="U296" s="158"/>
      <c r="V296" s="158"/>
      <c r="W296" s="158"/>
      <c r="X296" s="158"/>
      <c r="Y296" s="158"/>
      <c r="Z296" s="158"/>
      <c r="AA296" s="158"/>
      <c r="AB296" s="158"/>
      <c r="AC296" s="158"/>
      <c r="AD296" s="158"/>
      <c r="AE296" s="158"/>
      <c r="AF296" s="158"/>
      <c r="AG296" s="158"/>
      <c r="AH296" s="158"/>
      <c r="AI296" s="158"/>
      <c r="AJ296" s="158"/>
      <c r="AK296" s="158"/>
      <c r="AL296" s="158"/>
      <c r="AM296" s="158"/>
      <c r="AN296" s="158"/>
      <c r="AO296" s="158"/>
      <c r="AP296" s="158"/>
      <c r="AQ296" s="158"/>
      <c r="AR296" s="158"/>
      <c r="AS296" s="158"/>
      <c r="AT296" s="159"/>
      <c r="AU296" s="159"/>
      <c r="AV296" s="159"/>
      <c r="AW296" s="159"/>
      <c r="AX296" s="159"/>
      <c r="AY296" s="159"/>
      <c r="AZ296" s="159"/>
      <c r="BA296" s="159"/>
      <c r="BB296" s="159"/>
      <c r="BC296" s="159"/>
      <c r="BD296" s="159"/>
      <c r="BE296" s="145"/>
    </row>
    <row r="297" spans="1:61" s="28" customFormat="1" ht="12" customHeight="1" x14ac:dyDescent="0.25">
      <c r="C297" s="492" t="s">
        <v>855</v>
      </c>
      <c r="D297" s="383"/>
      <c r="E297" s="383"/>
      <c r="F297" s="383"/>
      <c r="G297" s="383"/>
      <c r="H297" s="383"/>
      <c r="I297" s="383"/>
      <c r="J297" s="383"/>
      <c r="K297" s="383"/>
      <c r="L297" s="383"/>
      <c r="M297" s="383"/>
      <c r="N297" s="383"/>
      <c r="O297" s="383"/>
      <c r="P297" s="383"/>
      <c r="Q297" s="383"/>
      <c r="R297" s="383"/>
      <c r="S297" s="383"/>
      <c r="T297" s="383"/>
      <c r="U297" s="383"/>
      <c r="V297" s="384"/>
      <c r="W297" s="382" t="s">
        <v>856</v>
      </c>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c r="AS297" s="384"/>
      <c r="AT297" s="385" t="s">
        <v>857</v>
      </c>
      <c r="AU297" s="386"/>
      <c r="AV297" s="386"/>
      <c r="AW297" s="386"/>
      <c r="AX297" s="386"/>
      <c r="AY297" s="386"/>
      <c r="AZ297" s="386"/>
      <c r="BA297" s="386"/>
      <c r="BB297" s="386"/>
      <c r="BC297" s="386"/>
      <c r="BD297" s="387"/>
    </row>
    <row r="298" spans="1:61" s="28" customFormat="1" ht="19.5" customHeight="1" x14ac:dyDescent="0.25">
      <c r="C298" s="494"/>
      <c r="D298" s="495"/>
      <c r="E298" s="495"/>
      <c r="F298" s="495"/>
      <c r="G298" s="495"/>
      <c r="H298" s="495"/>
      <c r="I298" s="495"/>
      <c r="J298" s="495"/>
      <c r="K298" s="495"/>
      <c r="L298" s="495"/>
      <c r="M298" s="495"/>
      <c r="N298" s="495"/>
      <c r="O298" s="495"/>
      <c r="P298" s="495"/>
      <c r="Q298" s="495"/>
      <c r="R298" s="495"/>
      <c r="S298" s="495"/>
      <c r="T298" s="495"/>
      <c r="U298" s="495"/>
      <c r="V298" s="496"/>
      <c r="W298" s="391"/>
      <c r="X298" s="392"/>
      <c r="Y298" s="392"/>
      <c r="Z298" s="392"/>
      <c r="AA298" s="392"/>
      <c r="AB298" s="392"/>
      <c r="AC298" s="392"/>
      <c r="AD298" s="392"/>
      <c r="AE298" s="392"/>
      <c r="AF298" s="392"/>
      <c r="AG298" s="392"/>
      <c r="AH298" s="392"/>
      <c r="AI298" s="392"/>
      <c r="AJ298" s="392"/>
      <c r="AK298" s="392"/>
      <c r="AL298" s="392"/>
      <c r="AM298" s="392"/>
      <c r="AN298" s="392"/>
      <c r="AO298" s="392"/>
      <c r="AP298" s="392"/>
      <c r="AQ298" s="392"/>
      <c r="AR298" s="392"/>
      <c r="AS298" s="393"/>
      <c r="AT298" s="391"/>
      <c r="AU298" s="392"/>
      <c r="AV298" s="392"/>
      <c r="AW298" s="392"/>
      <c r="AX298" s="392"/>
      <c r="AY298" s="392"/>
      <c r="AZ298" s="392"/>
      <c r="BA298" s="392"/>
      <c r="BB298" s="392"/>
      <c r="BC298" s="392"/>
      <c r="BD298" s="493"/>
    </row>
    <row r="299" spans="1:61" s="28" customFormat="1" ht="19.5" customHeight="1" x14ac:dyDescent="0.25">
      <c r="C299" s="494"/>
      <c r="D299" s="495"/>
      <c r="E299" s="495"/>
      <c r="F299" s="495"/>
      <c r="G299" s="495"/>
      <c r="H299" s="495"/>
      <c r="I299" s="495"/>
      <c r="J299" s="495"/>
      <c r="K299" s="495"/>
      <c r="L299" s="495"/>
      <c r="M299" s="495"/>
      <c r="N299" s="495"/>
      <c r="O299" s="495"/>
      <c r="P299" s="495"/>
      <c r="Q299" s="495"/>
      <c r="R299" s="495"/>
      <c r="S299" s="495"/>
      <c r="T299" s="495"/>
      <c r="U299" s="495"/>
      <c r="V299" s="496"/>
      <c r="W299" s="391"/>
      <c r="X299" s="392"/>
      <c r="Y299" s="392"/>
      <c r="Z299" s="392"/>
      <c r="AA299" s="392"/>
      <c r="AB299" s="392"/>
      <c r="AC299" s="392"/>
      <c r="AD299" s="392"/>
      <c r="AE299" s="392"/>
      <c r="AF299" s="392"/>
      <c r="AG299" s="392"/>
      <c r="AH299" s="392"/>
      <c r="AI299" s="392"/>
      <c r="AJ299" s="392"/>
      <c r="AK299" s="392"/>
      <c r="AL299" s="392"/>
      <c r="AM299" s="392"/>
      <c r="AN299" s="392"/>
      <c r="AO299" s="392"/>
      <c r="AP299" s="392"/>
      <c r="AQ299" s="392"/>
      <c r="AR299" s="392"/>
      <c r="AS299" s="393"/>
      <c r="AT299" s="391"/>
      <c r="AU299" s="392"/>
      <c r="AV299" s="392"/>
      <c r="AW299" s="392"/>
      <c r="AX299" s="392"/>
      <c r="AY299" s="392"/>
      <c r="AZ299" s="392"/>
      <c r="BA299" s="392"/>
      <c r="BB299" s="392"/>
      <c r="BC299" s="392"/>
      <c r="BD299" s="493"/>
    </row>
    <row r="300" spans="1:61" s="28" customFormat="1" ht="19.5" customHeight="1" x14ac:dyDescent="0.25">
      <c r="C300" s="494"/>
      <c r="D300" s="495"/>
      <c r="E300" s="495"/>
      <c r="F300" s="495"/>
      <c r="G300" s="495"/>
      <c r="H300" s="495"/>
      <c r="I300" s="495"/>
      <c r="J300" s="495"/>
      <c r="K300" s="495"/>
      <c r="L300" s="495"/>
      <c r="M300" s="495"/>
      <c r="N300" s="495"/>
      <c r="O300" s="495"/>
      <c r="P300" s="495"/>
      <c r="Q300" s="495"/>
      <c r="R300" s="495"/>
      <c r="S300" s="495"/>
      <c r="T300" s="495"/>
      <c r="U300" s="495"/>
      <c r="V300" s="496"/>
      <c r="W300" s="391"/>
      <c r="X300" s="392"/>
      <c r="Y300" s="392"/>
      <c r="Z300" s="392"/>
      <c r="AA300" s="392"/>
      <c r="AB300" s="392"/>
      <c r="AC300" s="392"/>
      <c r="AD300" s="392"/>
      <c r="AE300" s="392"/>
      <c r="AF300" s="392"/>
      <c r="AG300" s="392"/>
      <c r="AH300" s="392"/>
      <c r="AI300" s="392"/>
      <c r="AJ300" s="392"/>
      <c r="AK300" s="392"/>
      <c r="AL300" s="392"/>
      <c r="AM300" s="392"/>
      <c r="AN300" s="392"/>
      <c r="AO300" s="392"/>
      <c r="AP300" s="392"/>
      <c r="AQ300" s="392"/>
      <c r="AR300" s="392"/>
      <c r="AS300" s="393"/>
      <c r="AT300" s="391"/>
      <c r="AU300" s="392"/>
      <c r="AV300" s="392"/>
      <c r="AW300" s="392"/>
      <c r="AX300" s="392"/>
      <c r="AY300" s="392"/>
      <c r="AZ300" s="392"/>
      <c r="BA300" s="392"/>
      <c r="BB300" s="392"/>
      <c r="BC300" s="392"/>
      <c r="BD300" s="493"/>
    </row>
    <row r="301" spans="1:61" s="28" customFormat="1" ht="19.5" customHeight="1" x14ac:dyDescent="0.25">
      <c r="C301" s="494"/>
      <c r="D301" s="495"/>
      <c r="E301" s="495"/>
      <c r="F301" s="495"/>
      <c r="G301" s="495"/>
      <c r="H301" s="495"/>
      <c r="I301" s="495"/>
      <c r="J301" s="495"/>
      <c r="K301" s="495"/>
      <c r="L301" s="495"/>
      <c r="M301" s="495"/>
      <c r="N301" s="495"/>
      <c r="O301" s="495"/>
      <c r="P301" s="495"/>
      <c r="Q301" s="495"/>
      <c r="R301" s="495"/>
      <c r="S301" s="495"/>
      <c r="T301" s="495"/>
      <c r="U301" s="495"/>
      <c r="V301" s="496"/>
      <c r="W301" s="391"/>
      <c r="X301" s="392"/>
      <c r="Y301" s="392"/>
      <c r="Z301" s="392"/>
      <c r="AA301" s="392"/>
      <c r="AB301" s="392"/>
      <c r="AC301" s="392"/>
      <c r="AD301" s="392"/>
      <c r="AE301" s="392"/>
      <c r="AF301" s="392"/>
      <c r="AG301" s="392"/>
      <c r="AH301" s="392"/>
      <c r="AI301" s="392"/>
      <c r="AJ301" s="392"/>
      <c r="AK301" s="392"/>
      <c r="AL301" s="392"/>
      <c r="AM301" s="392"/>
      <c r="AN301" s="392"/>
      <c r="AO301" s="392"/>
      <c r="AP301" s="392"/>
      <c r="AQ301" s="392"/>
      <c r="AR301" s="392"/>
      <c r="AS301" s="393"/>
      <c r="AT301" s="391"/>
      <c r="AU301" s="392"/>
      <c r="AV301" s="392"/>
      <c r="AW301" s="392"/>
      <c r="AX301" s="392"/>
      <c r="AY301" s="392"/>
      <c r="AZ301" s="392"/>
      <c r="BA301" s="392"/>
      <c r="BB301" s="392"/>
      <c r="BC301" s="392"/>
      <c r="BD301" s="493"/>
    </row>
    <row r="302" spans="1:61" s="28" customFormat="1" ht="19.5" customHeight="1" x14ac:dyDescent="0.25">
      <c r="C302" s="494"/>
      <c r="D302" s="495"/>
      <c r="E302" s="495"/>
      <c r="F302" s="495"/>
      <c r="G302" s="495"/>
      <c r="H302" s="495"/>
      <c r="I302" s="495"/>
      <c r="J302" s="495"/>
      <c r="K302" s="495"/>
      <c r="L302" s="495"/>
      <c r="M302" s="495"/>
      <c r="N302" s="495"/>
      <c r="O302" s="495"/>
      <c r="P302" s="495"/>
      <c r="Q302" s="495"/>
      <c r="R302" s="495"/>
      <c r="S302" s="495"/>
      <c r="T302" s="495"/>
      <c r="U302" s="495"/>
      <c r="V302" s="496"/>
      <c r="W302" s="391"/>
      <c r="X302" s="392"/>
      <c r="Y302" s="392"/>
      <c r="Z302" s="392"/>
      <c r="AA302" s="392"/>
      <c r="AB302" s="392"/>
      <c r="AC302" s="392"/>
      <c r="AD302" s="392"/>
      <c r="AE302" s="392"/>
      <c r="AF302" s="392"/>
      <c r="AG302" s="392"/>
      <c r="AH302" s="392"/>
      <c r="AI302" s="392"/>
      <c r="AJ302" s="392"/>
      <c r="AK302" s="392"/>
      <c r="AL302" s="392"/>
      <c r="AM302" s="392"/>
      <c r="AN302" s="392"/>
      <c r="AO302" s="392"/>
      <c r="AP302" s="392"/>
      <c r="AQ302" s="392"/>
      <c r="AR302" s="392"/>
      <c r="AS302" s="393"/>
      <c r="AT302" s="391"/>
      <c r="AU302" s="392"/>
      <c r="AV302" s="392"/>
      <c r="AW302" s="392"/>
      <c r="AX302" s="392"/>
      <c r="AY302" s="392"/>
      <c r="AZ302" s="392"/>
      <c r="BA302" s="392"/>
      <c r="BB302" s="392"/>
      <c r="BC302" s="392"/>
      <c r="BD302" s="493"/>
    </row>
    <row r="303" spans="1:61" s="28" customFormat="1" ht="3" customHeight="1" x14ac:dyDescent="0.2"/>
    <row r="304" spans="1:61" s="28" customFormat="1" ht="12" hidden="1" customHeight="1" x14ac:dyDescent="0.2">
      <c r="B304" s="168">
        <v>3</v>
      </c>
      <c r="C304" s="634" t="s">
        <v>858</v>
      </c>
      <c r="D304" s="634"/>
      <c r="E304" s="634"/>
      <c r="F304" s="634"/>
      <c r="G304" s="634"/>
      <c r="H304" s="634"/>
      <c r="I304" s="634"/>
      <c r="J304" s="634"/>
      <c r="K304" s="634"/>
      <c r="L304" s="634"/>
      <c r="M304" s="634"/>
      <c r="N304" s="634"/>
      <c r="O304" s="634"/>
      <c r="P304" s="634"/>
      <c r="Q304" s="634"/>
      <c r="R304" s="634"/>
      <c r="S304" s="634"/>
      <c r="T304" s="634"/>
      <c r="U304" s="634"/>
      <c r="V304" s="634"/>
      <c r="W304" s="634"/>
      <c r="X304" s="634"/>
      <c r="Y304" s="634"/>
      <c r="Z304" s="634"/>
      <c r="AA304" s="634"/>
      <c r="AB304" s="634"/>
      <c r="AC304" s="634"/>
      <c r="AD304" s="634"/>
      <c r="AE304" s="634"/>
      <c r="AF304" s="634"/>
      <c r="AG304" s="634"/>
      <c r="AH304" s="634"/>
      <c r="AI304" s="634"/>
      <c r="AJ304" s="634"/>
      <c r="AK304" s="634"/>
      <c r="AL304" s="634"/>
      <c r="AM304" s="634"/>
      <c r="AN304" s="634"/>
      <c r="AO304" s="634"/>
      <c r="AP304" s="634"/>
      <c r="AQ304" s="634"/>
      <c r="AR304" s="634"/>
      <c r="AS304" s="634"/>
      <c r="AT304" s="634"/>
      <c r="AU304" s="634"/>
      <c r="AV304" s="634"/>
      <c r="AW304" s="634"/>
      <c r="AX304" s="634"/>
      <c r="AY304" s="634"/>
      <c r="AZ304" s="634"/>
      <c r="BA304" s="634"/>
      <c r="BB304" s="634"/>
      <c r="BC304" s="634"/>
      <c r="BD304" s="634"/>
    </row>
    <row r="305" spans="1:74" s="28" customFormat="1" ht="12" hidden="1" customHeight="1" x14ac:dyDescent="0.2">
      <c r="B305" s="168">
        <v>4</v>
      </c>
      <c r="C305" s="634" t="s">
        <v>859</v>
      </c>
      <c r="D305" s="634"/>
      <c r="E305" s="634"/>
      <c r="F305" s="634"/>
      <c r="G305" s="634"/>
      <c r="H305" s="634"/>
      <c r="I305" s="634"/>
      <c r="J305" s="634"/>
      <c r="K305" s="634"/>
      <c r="L305" s="634"/>
      <c r="M305" s="634"/>
      <c r="N305" s="634"/>
      <c r="O305" s="634"/>
      <c r="P305" s="634"/>
      <c r="Q305" s="634"/>
      <c r="R305" s="634"/>
      <c r="S305" s="634"/>
      <c r="T305" s="634"/>
      <c r="U305" s="634"/>
      <c r="V305" s="634"/>
      <c r="W305" s="634"/>
      <c r="X305" s="634"/>
      <c r="Y305" s="634"/>
      <c r="Z305" s="634"/>
      <c r="AA305" s="634"/>
      <c r="AB305" s="634"/>
      <c r="AC305" s="634"/>
      <c r="AD305" s="634"/>
      <c r="AE305" s="634"/>
      <c r="AF305" s="634"/>
      <c r="AG305" s="634"/>
      <c r="AH305" s="634"/>
      <c r="AI305" s="634"/>
      <c r="AJ305" s="634"/>
      <c r="AK305" s="634"/>
      <c r="AL305" s="634"/>
      <c r="AM305" s="634"/>
      <c r="AN305" s="634"/>
      <c r="AO305" s="634"/>
      <c r="AP305" s="634"/>
      <c r="AQ305" s="634"/>
      <c r="AR305" s="634"/>
      <c r="AS305" s="634"/>
      <c r="AT305" s="634"/>
      <c r="AU305" s="634"/>
      <c r="AV305" s="634"/>
      <c r="AW305" s="634"/>
      <c r="AX305" s="634"/>
      <c r="AY305" s="634"/>
      <c r="AZ305" s="634"/>
      <c r="BA305" s="634"/>
      <c r="BB305" s="634"/>
      <c r="BC305" s="634"/>
      <c r="BD305" s="634"/>
    </row>
    <row r="306" spans="1:74" s="28" customFormat="1" ht="3.75" customHeight="1" x14ac:dyDescent="0.2"/>
    <row r="307" spans="1:74" s="143" customFormat="1" ht="15" customHeight="1" x14ac:dyDescent="0.25">
      <c r="A307" s="161"/>
      <c r="B307" s="162" t="s">
        <v>860</v>
      </c>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4"/>
      <c r="AY307" s="144"/>
      <c r="AZ307" s="144"/>
      <c r="BA307" s="144"/>
      <c r="BB307" s="144"/>
      <c r="BC307" s="144"/>
      <c r="BD307" s="144"/>
      <c r="BF307" s="150"/>
      <c r="BG307" s="151"/>
    </row>
    <row r="308" spans="1:74" s="143" customFormat="1" ht="15" customHeight="1" x14ac:dyDescent="0.25">
      <c r="A308" s="161"/>
      <c r="B308" s="162"/>
      <c r="C308" s="497" t="s">
        <v>76</v>
      </c>
      <c r="D308" s="498"/>
      <c r="E308" s="498"/>
      <c r="F308" s="498"/>
      <c r="G308" s="498"/>
      <c r="H308" s="498"/>
      <c r="I308" s="498"/>
      <c r="J308" s="498"/>
      <c r="K308" s="498"/>
      <c r="L308" s="498"/>
      <c r="M308" s="498"/>
      <c r="N308" s="498"/>
      <c r="O308" s="498"/>
      <c r="P308" s="498"/>
      <c r="Q308" s="498"/>
      <c r="R308" s="498"/>
      <c r="S308" s="498"/>
      <c r="T308" s="498"/>
      <c r="U308" s="498"/>
      <c r="V308" s="498"/>
      <c r="W308" s="498"/>
      <c r="X308" s="498"/>
      <c r="Y308" s="498"/>
      <c r="Z308" s="498"/>
      <c r="AA308" s="498"/>
      <c r="AB308" s="498"/>
      <c r="AC308" s="498"/>
      <c r="AD308" s="498"/>
      <c r="AE308" s="498"/>
      <c r="AF308" s="499"/>
      <c r="AG308" s="144"/>
      <c r="AH308" s="144"/>
      <c r="AI308" s="144"/>
      <c r="AJ308" s="144"/>
      <c r="AK308" s="144"/>
      <c r="AL308" s="144"/>
      <c r="AM308" s="144"/>
      <c r="AN308" s="144"/>
      <c r="AO308" s="144"/>
      <c r="AP308" s="144"/>
      <c r="AQ308" s="144"/>
      <c r="AR308" s="144"/>
      <c r="AS308" s="144"/>
      <c r="AT308" s="144"/>
      <c r="AU308" s="144"/>
      <c r="AV308" s="144"/>
      <c r="AW308" s="144"/>
      <c r="AX308" s="144"/>
      <c r="AY308" s="144"/>
      <c r="AZ308" s="144"/>
      <c r="BA308" s="144"/>
      <c r="BB308" s="144"/>
      <c r="BC308" s="144"/>
      <c r="BD308" s="144"/>
      <c r="BF308" s="144" t="s">
        <v>76</v>
      </c>
      <c r="BG308" s="144" t="s">
        <v>861</v>
      </c>
      <c r="BH308" s="144" t="s">
        <v>862</v>
      </c>
    </row>
    <row r="309" spans="1:74" s="28" customFormat="1" ht="9" customHeight="1" x14ac:dyDescent="0.2">
      <c r="B309" s="168"/>
      <c r="C309" s="634" t="str">
        <f>IF(C308=BG308,"Viz § 243 zákona č. 125/2008 Sb.","")</f>
        <v/>
      </c>
      <c r="D309" s="634"/>
      <c r="E309" s="634"/>
      <c r="F309" s="634"/>
      <c r="G309" s="634"/>
      <c r="H309" s="634"/>
      <c r="I309" s="634"/>
      <c r="J309" s="634"/>
      <c r="K309" s="634"/>
      <c r="L309" s="634"/>
      <c r="M309" s="634"/>
      <c r="N309" s="634"/>
      <c r="O309" s="634"/>
      <c r="P309" s="634"/>
      <c r="Q309" s="634"/>
      <c r="R309" s="634"/>
      <c r="S309" s="634"/>
      <c r="T309" s="634"/>
      <c r="U309" s="634"/>
      <c r="V309" s="634"/>
      <c r="W309" s="634"/>
      <c r="X309" s="634"/>
      <c r="Y309" s="634"/>
      <c r="Z309" s="634"/>
      <c r="AA309" s="634"/>
      <c r="AB309" s="634"/>
      <c r="AC309" s="634"/>
      <c r="AD309" s="634"/>
      <c r="AE309" s="634"/>
      <c r="AF309" s="634"/>
      <c r="AG309" s="634"/>
      <c r="AH309" s="634"/>
      <c r="AI309" s="634"/>
      <c r="AJ309" s="634"/>
      <c r="AK309" s="634"/>
      <c r="AL309" s="634"/>
      <c r="AM309" s="634"/>
      <c r="AN309" s="634"/>
      <c r="AO309" s="634"/>
      <c r="AP309" s="634"/>
      <c r="AQ309" s="634"/>
      <c r="AR309" s="634"/>
      <c r="AS309" s="634"/>
      <c r="AT309" s="634"/>
      <c r="AU309" s="634"/>
      <c r="AV309" s="634"/>
      <c r="AW309" s="634"/>
      <c r="AX309" s="634"/>
      <c r="AY309" s="634"/>
      <c r="AZ309" s="634"/>
      <c r="BA309" s="634"/>
      <c r="BB309" s="634"/>
      <c r="BC309" s="634"/>
      <c r="BD309" s="634"/>
    </row>
    <row r="310" spans="1:74" s="155" customFormat="1" ht="16.5" hidden="1" customHeight="1" x14ac:dyDescent="0.2">
      <c r="D310" s="169"/>
      <c r="E310" s="170" t="s">
        <v>863</v>
      </c>
    </row>
    <row r="311" spans="1:74" s="155" customFormat="1" ht="16.5" hidden="1" customHeight="1" x14ac:dyDescent="0.2">
      <c r="E311" s="635" t="s">
        <v>864</v>
      </c>
      <c r="F311" s="636"/>
      <c r="G311" s="636"/>
      <c r="H311" s="636"/>
      <c r="I311" s="636"/>
      <c r="J311" s="636"/>
      <c r="K311" s="636"/>
      <c r="L311" s="636"/>
      <c r="M311" s="636"/>
      <c r="N311" s="636"/>
      <c r="O311" s="636"/>
      <c r="P311" s="636"/>
      <c r="Q311" s="636"/>
      <c r="R311" s="636"/>
      <c r="S311" s="636"/>
      <c r="T311" s="636"/>
      <c r="U311" s="636"/>
      <c r="V311" s="636"/>
      <c r="W311" s="636"/>
      <c r="X311" s="636"/>
      <c r="Y311" s="636"/>
      <c r="Z311" s="636"/>
      <c r="AA311" s="636"/>
      <c r="AB311" s="636"/>
      <c r="AC311" s="636"/>
      <c r="AD311" s="636"/>
      <c r="AE311" s="636"/>
      <c r="AF311" s="636"/>
      <c r="AG311" s="636"/>
      <c r="AH311" s="636"/>
      <c r="AI311" s="636"/>
      <c r="AJ311" s="636"/>
      <c r="AK311" s="636"/>
      <c r="AL311" s="636"/>
      <c r="AM311" s="636"/>
      <c r="AN311" s="636"/>
      <c r="AO311" s="636"/>
      <c r="AP311" s="636"/>
      <c r="AQ311" s="636"/>
      <c r="AR311" s="636"/>
      <c r="AS311" s="636"/>
      <c r="AT311" s="636"/>
      <c r="AU311" s="636"/>
      <c r="AV311" s="636"/>
      <c r="AW311" s="636"/>
      <c r="AX311" s="636"/>
      <c r="AY311" s="636"/>
      <c r="AZ311" s="636"/>
      <c r="BA311" s="636"/>
      <c r="BB311" s="636"/>
      <c r="BC311" s="636"/>
      <c r="BD311" s="636"/>
    </row>
    <row r="312" spans="1:74" ht="3.75" hidden="1" customHeight="1" x14ac:dyDescent="0.25">
      <c r="C312" s="171"/>
      <c r="D312" s="171"/>
      <c r="E312" s="172"/>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3"/>
      <c r="AL312" s="173"/>
      <c r="AM312" s="173"/>
      <c r="AN312" s="173"/>
      <c r="AO312" s="173"/>
      <c r="AP312" s="173"/>
      <c r="AQ312" s="173"/>
      <c r="AR312" s="173"/>
      <c r="AS312" s="173"/>
      <c r="AT312" s="173"/>
      <c r="AU312" s="173"/>
      <c r="AV312" s="173"/>
      <c r="AW312" s="173"/>
      <c r="AX312" s="173"/>
      <c r="AY312" s="173"/>
      <c r="AZ312" s="173"/>
      <c r="BA312" s="173"/>
      <c r="BB312" s="173"/>
      <c r="BC312" s="173"/>
      <c r="BD312" s="6"/>
      <c r="BM312" s="1"/>
      <c r="BN312" s="1"/>
      <c r="BO312" s="1"/>
      <c r="BP312" s="1"/>
      <c r="BQ312" s="1"/>
      <c r="BR312" s="1"/>
      <c r="BS312" s="1"/>
      <c r="BT312" s="1"/>
      <c r="BU312" s="1"/>
      <c r="BV312" s="1"/>
    </row>
    <row r="313" spans="1:74" s="28" customFormat="1" ht="12" customHeight="1" x14ac:dyDescent="0.25">
      <c r="C313" s="492" t="s">
        <v>855</v>
      </c>
      <c r="D313" s="383"/>
      <c r="E313" s="383"/>
      <c r="F313" s="383"/>
      <c r="G313" s="383"/>
      <c r="H313" s="383"/>
      <c r="I313" s="383"/>
      <c r="J313" s="383"/>
      <c r="K313" s="383"/>
      <c r="L313" s="383"/>
      <c r="M313" s="383"/>
      <c r="N313" s="383"/>
      <c r="O313" s="383"/>
      <c r="P313" s="383"/>
      <c r="Q313" s="383"/>
      <c r="R313" s="383"/>
      <c r="S313" s="383"/>
      <c r="T313" s="383"/>
      <c r="U313" s="383"/>
      <c r="V313" s="384"/>
      <c r="W313" s="382" t="s">
        <v>856</v>
      </c>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c r="AS313" s="384"/>
      <c r="AT313" s="637" t="s">
        <v>857</v>
      </c>
      <c r="AU313" s="638"/>
      <c r="AV313" s="638"/>
      <c r="AW313" s="638"/>
      <c r="AX313" s="638"/>
      <c r="AY313" s="638"/>
      <c r="AZ313" s="638"/>
      <c r="BA313" s="638"/>
      <c r="BB313" s="638"/>
      <c r="BC313" s="638"/>
      <c r="BD313" s="387"/>
    </row>
    <row r="314" spans="1:74" s="28" customFormat="1" ht="19.5" customHeight="1" x14ac:dyDescent="0.25">
      <c r="C314" s="391"/>
      <c r="D314" s="392"/>
      <c r="E314" s="392"/>
      <c r="F314" s="392"/>
      <c r="G314" s="392"/>
      <c r="H314" s="392"/>
      <c r="I314" s="392"/>
      <c r="J314" s="392"/>
      <c r="K314" s="392"/>
      <c r="L314" s="392"/>
      <c r="M314" s="392"/>
      <c r="N314" s="392"/>
      <c r="O314" s="392"/>
      <c r="P314" s="392"/>
      <c r="Q314" s="392"/>
      <c r="R314" s="392"/>
      <c r="S314" s="392"/>
      <c r="T314" s="392"/>
      <c r="U314" s="392"/>
      <c r="V314" s="393"/>
      <c r="W314" s="391"/>
      <c r="X314" s="392"/>
      <c r="Y314" s="392"/>
      <c r="Z314" s="392"/>
      <c r="AA314" s="392"/>
      <c r="AB314" s="392"/>
      <c r="AC314" s="392"/>
      <c r="AD314" s="392"/>
      <c r="AE314" s="392"/>
      <c r="AF314" s="392"/>
      <c r="AG314" s="392"/>
      <c r="AH314" s="392"/>
      <c r="AI314" s="392"/>
      <c r="AJ314" s="392"/>
      <c r="AK314" s="392"/>
      <c r="AL314" s="392"/>
      <c r="AM314" s="392"/>
      <c r="AN314" s="392"/>
      <c r="AO314" s="392"/>
      <c r="AP314" s="392"/>
      <c r="AQ314" s="392"/>
      <c r="AR314" s="392"/>
      <c r="AS314" s="393"/>
      <c r="AT314" s="391"/>
      <c r="AU314" s="392"/>
      <c r="AV314" s="392"/>
      <c r="AW314" s="392"/>
      <c r="AX314" s="392"/>
      <c r="AY314" s="392"/>
      <c r="AZ314" s="392"/>
      <c r="BA314" s="392"/>
      <c r="BB314" s="392"/>
      <c r="BC314" s="392"/>
      <c r="BD314" s="493"/>
    </row>
    <row r="315" spans="1:74" s="28" customFormat="1" ht="25.5" customHeight="1" x14ac:dyDescent="0.25">
      <c r="C315" s="642" t="s">
        <v>878</v>
      </c>
      <c r="D315" s="643"/>
      <c r="E315" s="643"/>
      <c r="F315" s="64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43"/>
      <c r="AE315" s="643"/>
      <c r="AF315" s="643"/>
      <c r="AG315" s="643"/>
      <c r="AH315" s="643"/>
      <c r="AI315" s="643"/>
      <c r="AJ315" s="643"/>
      <c r="AK315" s="643"/>
      <c r="AL315" s="643"/>
      <c r="AM315" s="643"/>
      <c r="AN315" s="643"/>
      <c r="AO315" s="643"/>
      <c r="AP315" s="643"/>
      <c r="AQ315" s="643"/>
      <c r="AR315" s="643"/>
      <c r="AS315" s="643"/>
      <c r="AT315" s="643"/>
      <c r="AU315" s="643"/>
      <c r="AV315" s="643"/>
      <c r="AW315" s="643"/>
      <c r="AX315" s="643"/>
      <c r="AY315" s="643"/>
      <c r="AZ315" s="643"/>
      <c r="BA315" s="643"/>
      <c r="BB315" s="643"/>
      <c r="BC315" s="643"/>
      <c r="BD315" s="174"/>
    </row>
    <row r="316" spans="1:74" s="28" customFormat="1" ht="23.25" customHeight="1" x14ac:dyDescent="0.2">
      <c r="B316" s="168"/>
      <c r="C316" s="644" t="s">
        <v>877</v>
      </c>
      <c r="D316" s="644"/>
      <c r="E316" s="644"/>
      <c r="F316" s="644"/>
      <c r="G316" s="644"/>
      <c r="H316" s="644"/>
      <c r="I316" s="644"/>
      <c r="J316" s="644"/>
      <c r="K316" s="644"/>
      <c r="L316" s="644"/>
      <c r="M316" s="644"/>
      <c r="N316" s="644"/>
      <c r="O316" s="644"/>
      <c r="P316" s="644"/>
      <c r="Q316" s="644"/>
      <c r="R316" s="644"/>
      <c r="S316" s="644"/>
      <c r="T316" s="644"/>
      <c r="U316" s="644"/>
      <c r="V316" s="644"/>
      <c r="W316" s="644"/>
      <c r="X316" s="644"/>
      <c r="Y316" s="644"/>
      <c r="Z316" s="644"/>
      <c r="AA316" s="644"/>
      <c r="AB316" s="644"/>
      <c r="AC316" s="644"/>
      <c r="AD316" s="644"/>
      <c r="AE316" s="644"/>
      <c r="AF316" s="644"/>
      <c r="AG316" s="644"/>
      <c r="AH316" s="644"/>
      <c r="AI316" s="644"/>
      <c r="AJ316" s="644"/>
      <c r="AK316" s="644"/>
      <c r="AL316" s="644"/>
      <c r="AM316" s="644"/>
      <c r="AN316" s="644"/>
      <c r="AO316" s="644"/>
      <c r="AP316" s="644"/>
      <c r="AQ316" s="644"/>
      <c r="AR316" s="644"/>
      <c r="AS316" s="644"/>
      <c r="AT316" s="644"/>
      <c r="AU316" s="644"/>
      <c r="AV316" s="644"/>
      <c r="AW316" s="644"/>
      <c r="AX316" s="644"/>
      <c r="AY316" s="644"/>
      <c r="AZ316" s="644"/>
      <c r="BA316" s="644"/>
      <c r="BB316" s="644"/>
      <c r="BC316" s="644"/>
      <c r="BD316" s="644"/>
    </row>
    <row r="317" spans="1:74" s="28" customFormat="1" ht="12" customHeight="1" x14ac:dyDescent="0.25">
      <c r="C317" s="492" t="s">
        <v>865</v>
      </c>
      <c r="D317" s="383"/>
      <c r="E317" s="383"/>
      <c r="F317" s="383"/>
      <c r="G317" s="383"/>
      <c r="H317" s="383"/>
      <c r="I317" s="383"/>
      <c r="J317" s="383"/>
      <c r="K317" s="383"/>
      <c r="L317" s="383"/>
      <c r="M317" s="383"/>
      <c r="N317" s="383"/>
      <c r="O317" s="383"/>
      <c r="P317" s="383"/>
      <c r="Q317" s="383"/>
      <c r="R317" s="383"/>
      <c r="S317" s="383"/>
      <c r="T317" s="383"/>
      <c r="U317" s="383"/>
      <c r="V317" s="384"/>
      <c r="W317" s="382" t="s">
        <v>866</v>
      </c>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c r="AS317" s="384"/>
      <c r="AT317" s="637" t="s">
        <v>867</v>
      </c>
      <c r="AU317" s="638"/>
      <c r="AV317" s="638"/>
      <c r="AW317" s="638"/>
      <c r="AX317" s="638"/>
      <c r="AY317" s="638"/>
      <c r="AZ317" s="638"/>
      <c r="BA317" s="638"/>
      <c r="BB317" s="638"/>
      <c r="BC317" s="638"/>
      <c r="BD317" s="387"/>
    </row>
    <row r="318" spans="1:74" s="28" customFormat="1" ht="19.5" customHeight="1" x14ac:dyDescent="0.25">
      <c r="C318" s="391"/>
      <c r="D318" s="392"/>
      <c r="E318" s="392"/>
      <c r="F318" s="392"/>
      <c r="G318" s="392"/>
      <c r="H318" s="392"/>
      <c r="I318" s="392"/>
      <c r="J318" s="392"/>
      <c r="K318" s="392"/>
      <c r="L318" s="392"/>
      <c r="M318" s="392"/>
      <c r="N318" s="392"/>
      <c r="O318" s="392"/>
      <c r="P318" s="392"/>
      <c r="Q318" s="392"/>
      <c r="R318" s="392"/>
      <c r="S318" s="392"/>
      <c r="T318" s="392"/>
      <c r="U318" s="392"/>
      <c r="V318" s="393"/>
      <c r="W318" s="391"/>
      <c r="X318" s="392"/>
      <c r="Y318" s="392"/>
      <c r="Z318" s="392"/>
      <c r="AA318" s="392"/>
      <c r="AB318" s="392"/>
      <c r="AC318" s="392"/>
      <c r="AD318" s="392"/>
      <c r="AE318" s="392"/>
      <c r="AF318" s="392"/>
      <c r="AG318" s="392"/>
      <c r="AH318" s="392"/>
      <c r="AI318" s="392"/>
      <c r="AJ318" s="392"/>
      <c r="AK318" s="392"/>
      <c r="AL318" s="392"/>
      <c r="AM318" s="392"/>
      <c r="AN318" s="392"/>
      <c r="AO318" s="392"/>
      <c r="AP318" s="392"/>
      <c r="AQ318" s="392"/>
      <c r="AR318" s="392"/>
      <c r="AS318" s="393"/>
      <c r="AT318" s="639"/>
      <c r="AU318" s="640"/>
      <c r="AV318" s="640"/>
      <c r="AW318" s="640"/>
      <c r="AX318" s="640"/>
      <c r="AY318" s="640"/>
      <c r="AZ318" s="640"/>
      <c r="BA318" s="640"/>
      <c r="BB318" s="640"/>
      <c r="BC318" s="640"/>
      <c r="BD318" s="641"/>
    </row>
    <row r="319" spans="1:74" s="28" customFormat="1" ht="19.5" customHeight="1" x14ac:dyDescent="0.25">
      <c r="C319" s="391"/>
      <c r="D319" s="392"/>
      <c r="E319" s="392"/>
      <c r="F319" s="392"/>
      <c r="G319" s="392"/>
      <c r="H319" s="392"/>
      <c r="I319" s="392"/>
      <c r="J319" s="392"/>
      <c r="K319" s="392"/>
      <c r="L319" s="392"/>
      <c r="M319" s="392"/>
      <c r="N319" s="392"/>
      <c r="O319" s="392"/>
      <c r="P319" s="392"/>
      <c r="Q319" s="392"/>
      <c r="R319" s="392"/>
      <c r="S319" s="392"/>
      <c r="T319" s="392"/>
      <c r="U319" s="392"/>
      <c r="V319" s="393"/>
      <c r="W319" s="391"/>
      <c r="X319" s="392"/>
      <c r="Y319" s="392"/>
      <c r="Z319" s="392"/>
      <c r="AA319" s="392"/>
      <c r="AB319" s="392"/>
      <c r="AC319" s="392"/>
      <c r="AD319" s="392"/>
      <c r="AE319" s="392"/>
      <c r="AF319" s="392"/>
      <c r="AG319" s="392"/>
      <c r="AH319" s="392"/>
      <c r="AI319" s="392"/>
      <c r="AJ319" s="392"/>
      <c r="AK319" s="392"/>
      <c r="AL319" s="392"/>
      <c r="AM319" s="392"/>
      <c r="AN319" s="392"/>
      <c r="AO319" s="392"/>
      <c r="AP319" s="392"/>
      <c r="AQ319" s="392"/>
      <c r="AR319" s="392"/>
      <c r="AS319" s="393"/>
      <c r="AT319" s="639"/>
      <c r="AU319" s="640"/>
      <c r="AV319" s="640"/>
      <c r="AW319" s="640"/>
      <c r="AX319" s="640"/>
      <c r="AY319" s="640"/>
      <c r="AZ319" s="640"/>
      <c r="BA319" s="640"/>
      <c r="BB319" s="640"/>
      <c r="BC319" s="640"/>
      <c r="BD319" s="641"/>
    </row>
    <row r="320" spans="1:74" s="28" customFormat="1" ht="19.5" customHeight="1" x14ac:dyDescent="0.25">
      <c r="C320" s="391"/>
      <c r="D320" s="392"/>
      <c r="E320" s="392"/>
      <c r="F320" s="392"/>
      <c r="G320" s="392"/>
      <c r="H320" s="392"/>
      <c r="I320" s="392"/>
      <c r="J320" s="392"/>
      <c r="K320" s="392"/>
      <c r="L320" s="392"/>
      <c r="M320" s="392"/>
      <c r="N320" s="392"/>
      <c r="O320" s="392"/>
      <c r="P320" s="392"/>
      <c r="Q320" s="392"/>
      <c r="R320" s="392"/>
      <c r="S320" s="392"/>
      <c r="T320" s="392"/>
      <c r="U320" s="392"/>
      <c r="V320" s="393"/>
      <c r="W320" s="391"/>
      <c r="X320" s="392"/>
      <c r="Y320" s="392"/>
      <c r="Z320" s="392"/>
      <c r="AA320" s="392"/>
      <c r="AB320" s="392"/>
      <c r="AC320" s="392"/>
      <c r="AD320" s="392"/>
      <c r="AE320" s="392"/>
      <c r="AF320" s="392"/>
      <c r="AG320" s="392"/>
      <c r="AH320" s="392"/>
      <c r="AI320" s="392"/>
      <c r="AJ320" s="392"/>
      <c r="AK320" s="392"/>
      <c r="AL320" s="392"/>
      <c r="AM320" s="392"/>
      <c r="AN320" s="392"/>
      <c r="AO320" s="392"/>
      <c r="AP320" s="392"/>
      <c r="AQ320" s="392"/>
      <c r="AR320" s="392"/>
      <c r="AS320" s="393"/>
      <c r="AT320" s="639"/>
      <c r="AU320" s="640"/>
      <c r="AV320" s="640"/>
      <c r="AW320" s="640"/>
      <c r="AX320" s="640"/>
      <c r="AY320" s="640"/>
      <c r="AZ320" s="640"/>
      <c r="BA320" s="640"/>
      <c r="BB320" s="640"/>
      <c r="BC320" s="640"/>
      <c r="BD320" s="641"/>
    </row>
    <row r="321" spans="1:61" s="28" customFormat="1" ht="19.5" customHeight="1" x14ac:dyDescent="0.25">
      <c r="C321" s="391"/>
      <c r="D321" s="392"/>
      <c r="E321" s="392"/>
      <c r="F321" s="392"/>
      <c r="G321" s="392"/>
      <c r="H321" s="392"/>
      <c r="I321" s="392"/>
      <c r="J321" s="392"/>
      <c r="K321" s="392"/>
      <c r="L321" s="392"/>
      <c r="M321" s="392"/>
      <c r="N321" s="392"/>
      <c r="O321" s="392"/>
      <c r="P321" s="392"/>
      <c r="Q321" s="392"/>
      <c r="R321" s="392"/>
      <c r="S321" s="392"/>
      <c r="T321" s="392"/>
      <c r="U321" s="392"/>
      <c r="V321" s="393"/>
      <c r="W321" s="391"/>
      <c r="X321" s="392"/>
      <c r="Y321" s="392"/>
      <c r="Z321" s="392"/>
      <c r="AA321" s="392"/>
      <c r="AB321" s="392"/>
      <c r="AC321" s="392"/>
      <c r="AD321" s="392"/>
      <c r="AE321" s="392"/>
      <c r="AF321" s="392"/>
      <c r="AG321" s="392"/>
      <c r="AH321" s="392"/>
      <c r="AI321" s="392"/>
      <c r="AJ321" s="392"/>
      <c r="AK321" s="392"/>
      <c r="AL321" s="392"/>
      <c r="AM321" s="392"/>
      <c r="AN321" s="392"/>
      <c r="AO321" s="392"/>
      <c r="AP321" s="392"/>
      <c r="AQ321" s="392"/>
      <c r="AR321" s="392"/>
      <c r="AS321" s="393"/>
      <c r="AT321" s="639"/>
      <c r="AU321" s="640"/>
      <c r="AV321" s="640"/>
      <c r="AW321" s="640"/>
      <c r="AX321" s="640"/>
      <c r="AY321" s="640"/>
      <c r="AZ321" s="640"/>
      <c r="BA321" s="640"/>
      <c r="BB321" s="640"/>
      <c r="BC321" s="640"/>
      <c r="BD321" s="641"/>
    </row>
    <row r="322" spans="1:61" s="28" customFormat="1" ht="12" customHeight="1" x14ac:dyDescent="0.2">
      <c r="B322" s="168">
        <v>6</v>
      </c>
      <c r="C322" s="634" t="s">
        <v>868</v>
      </c>
      <c r="D322" s="634"/>
      <c r="E322" s="634"/>
      <c r="F322" s="634"/>
      <c r="G322" s="634"/>
      <c r="H322" s="634"/>
      <c r="I322" s="634"/>
      <c r="J322" s="634"/>
      <c r="K322" s="634"/>
      <c r="L322" s="634"/>
      <c r="M322" s="634"/>
      <c r="N322" s="634"/>
      <c r="O322" s="634"/>
      <c r="P322" s="634"/>
      <c r="Q322" s="634"/>
      <c r="R322" s="634"/>
      <c r="S322" s="634"/>
      <c r="T322" s="634"/>
      <c r="U322" s="634"/>
      <c r="V322" s="634"/>
      <c r="W322" s="634"/>
      <c r="X322" s="634"/>
      <c r="Y322" s="634"/>
      <c r="Z322" s="634"/>
      <c r="AA322" s="634"/>
      <c r="AB322" s="634"/>
      <c r="AC322" s="634"/>
      <c r="AD322" s="634"/>
      <c r="AE322" s="634"/>
      <c r="AF322" s="634"/>
      <c r="AG322" s="634"/>
      <c r="AH322" s="634"/>
      <c r="AI322" s="634"/>
      <c r="AJ322" s="634"/>
      <c r="AK322" s="634"/>
      <c r="AL322" s="634"/>
      <c r="AM322" s="634"/>
      <c r="AN322" s="634"/>
      <c r="AO322" s="634"/>
      <c r="AP322" s="634"/>
      <c r="AQ322" s="634"/>
      <c r="AR322" s="634"/>
      <c r="AS322" s="634"/>
      <c r="AT322" s="634"/>
      <c r="AU322" s="634"/>
      <c r="AV322" s="634"/>
      <c r="AW322" s="634"/>
      <c r="AX322" s="634"/>
      <c r="AY322" s="634"/>
      <c r="AZ322" s="634"/>
      <c r="BA322" s="634"/>
      <c r="BB322" s="634"/>
      <c r="BC322" s="634"/>
      <c r="BD322" s="634"/>
    </row>
    <row r="323" spans="1:61" s="28" customFormat="1" ht="12.75" hidden="1" customHeight="1" x14ac:dyDescent="0.2"/>
    <row r="324" spans="1:61" s="143" customFormat="1" ht="16.5" customHeight="1" x14ac:dyDescent="0.25">
      <c r="A324" s="161"/>
      <c r="B324" s="162" t="s">
        <v>869</v>
      </c>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F324" s="150"/>
      <c r="BG324" s="151"/>
    </row>
    <row r="325" spans="1:61" s="28" customFormat="1" ht="12.75" customHeight="1" x14ac:dyDescent="0.2">
      <c r="B325" s="175" t="s">
        <v>870</v>
      </c>
      <c r="C325" s="655" t="s">
        <v>871</v>
      </c>
      <c r="D325" s="655"/>
      <c r="E325" s="655"/>
      <c r="F325" s="655"/>
      <c r="G325" s="655"/>
      <c r="H325" s="655"/>
      <c r="I325" s="655"/>
      <c r="J325" s="655"/>
      <c r="K325" s="655"/>
      <c r="L325" s="655"/>
      <c r="M325" s="655"/>
      <c r="N325" s="655"/>
      <c r="O325" s="655"/>
      <c r="P325" s="655"/>
      <c r="Q325" s="655"/>
      <c r="R325" s="655"/>
      <c r="S325" s="655"/>
      <c r="T325" s="655"/>
      <c r="U325" s="655"/>
      <c r="V325" s="655"/>
      <c r="W325" s="655"/>
      <c r="X325" s="655"/>
      <c r="Y325" s="655"/>
      <c r="Z325" s="655"/>
      <c r="AA325" s="655"/>
      <c r="AB325" s="655"/>
      <c r="AC325" s="655"/>
      <c r="AD325" s="655"/>
      <c r="AE325" s="655"/>
      <c r="AF325" s="655"/>
      <c r="AG325" s="655"/>
      <c r="AH325" s="655"/>
      <c r="AI325" s="655"/>
      <c r="AJ325" s="655"/>
      <c r="AK325" s="655"/>
      <c r="AL325" s="655"/>
      <c r="AM325" s="655"/>
      <c r="AN325" s="655"/>
      <c r="AO325" s="655"/>
      <c r="AP325" s="655"/>
      <c r="AQ325" s="655"/>
      <c r="AR325" s="655"/>
      <c r="AS325" s="655"/>
      <c r="AT325" s="655"/>
      <c r="AU325" s="655"/>
      <c r="AV325" s="655"/>
      <c r="AW325" s="655"/>
      <c r="AX325" s="655"/>
      <c r="AY325" s="655"/>
      <c r="AZ325" s="655"/>
      <c r="BA325" s="655"/>
      <c r="BB325" s="655"/>
      <c r="BC325" s="655"/>
      <c r="BD325" s="655"/>
    </row>
    <row r="326" spans="1:61" s="160" customFormat="1" ht="23.25" customHeight="1" x14ac:dyDescent="0.25">
      <c r="B326" s="175" t="s">
        <v>870</v>
      </c>
      <c r="C326" s="655" t="s">
        <v>872</v>
      </c>
      <c r="D326" s="655"/>
      <c r="E326" s="655"/>
      <c r="F326" s="655"/>
      <c r="G326" s="655"/>
      <c r="H326" s="655"/>
      <c r="I326" s="655"/>
      <c r="J326" s="655"/>
      <c r="K326" s="655"/>
      <c r="L326" s="655"/>
      <c r="M326" s="655"/>
      <c r="N326" s="655"/>
      <c r="O326" s="655"/>
      <c r="P326" s="655"/>
      <c r="Q326" s="655"/>
      <c r="R326" s="655"/>
      <c r="S326" s="655"/>
      <c r="T326" s="655"/>
      <c r="U326" s="655"/>
      <c r="V326" s="655"/>
      <c r="W326" s="655"/>
      <c r="X326" s="655"/>
      <c r="Y326" s="655"/>
      <c r="Z326" s="655"/>
      <c r="AA326" s="655"/>
      <c r="AB326" s="655"/>
      <c r="AC326" s="655"/>
      <c r="AD326" s="655"/>
      <c r="AE326" s="655"/>
      <c r="AF326" s="655"/>
      <c r="AG326" s="655"/>
      <c r="AH326" s="655"/>
      <c r="AI326" s="655"/>
      <c r="AJ326" s="655"/>
      <c r="AK326" s="655"/>
      <c r="AL326" s="655"/>
      <c r="AM326" s="655"/>
      <c r="AN326" s="655"/>
      <c r="AO326" s="655"/>
      <c r="AP326" s="655"/>
      <c r="AQ326" s="655"/>
      <c r="AR326" s="655"/>
      <c r="AS326" s="655"/>
      <c r="AT326" s="655"/>
      <c r="AU326" s="655"/>
      <c r="AV326" s="655"/>
      <c r="AW326" s="655"/>
      <c r="AX326" s="655"/>
      <c r="AY326" s="655"/>
      <c r="AZ326" s="655"/>
      <c r="BA326" s="655"/>
      <c r="BB326" s="655"/>
      <c r="BC326" s="655"/>
      <c r="BD326" s="655"/>
    </row>
    <row r="327" spans="1:61" ht="27.75" customHeight="1" x14ac:dyDescent="0.25">
      <c r="A327" s="139"/>
      <c r="B327" s="242" t="s">
        <v>873</v>
      </c>
      <c r="C327" s="243"/>
      <c r="D327" s="243"/>
      <c r="E327" s="243"/>
      <c r="F327" s="243"/>
      <c r="G327" s="243"/>
      <c r="H327" s="243"/>
      <c r="I327" s="243"/>
      <c r="J327" s="243"/>
      <c r="K327" s="243"/>
      <c r="L327" s="243"/>
      <c r="M327" s="243"/>
      <c r="N327" s="243"/>
      <c r="O327" s="243"/>
      <c r="P327" s="243"/>
      <c r="Q327" s="243"/>
      <c r="R327" s="243"/>
      <c r="S327" s="243"/>
      <c r="T327" s="243"/>
      <c r="U327" s="243"/>
      <c r="V327" s="243"/>
      <c r="W327" s="243"/>
      <c r="X327" s="243"/>
      <c r="Y327" s="243"/>
      <c r="Z327" s="243"/>
      <c r="AA327" s="243"/>
      <c r="AB327" s="243"/>
      <c r="AC327" s="243"/>
      <c r="AD327" s="243"/>
      <c r="AE327" s="243"/>
      <c r="AF327" s="243"/>
      <c r="AG327" s="243"/>
      <c r="AH327" s="243"/>
      <c r="AI327" s="243"/>
      <c r="AJ327" s="243"/>
      <c r="AK327" s="243"/>
      <c r="AL327" s="243"/>
      <c r="AM327" s="243"/>
      <c r="AN327" s="243"/>
      <c r="AO327" s="243"/>
      <c r="AP327" s="243"/>
      <c r="AQ327" s="243"/>
      <c r="AR327" s="243"/>
      <c r="AS327" s="243"/>
      <c r="AT327" s="243"/>
      <c r="AU327" s="243"/>
      <c r="AV327" s="243"/>
      <c r="AW327" s="243"/>
      <c r="AX327" s="243"/>
      <c r="AY327" s="243"/>
      <c r="AZ327" s="243"/>
      <c r="BA327" s="243"/>
      <c r="BB327" s="243"/>
      <c r="BC327" s="243"/>
      <c r="BD327" s="243"/>
      <c r="BI327" s="140"/>
    </row>
    <row r="328" spans="1:61" ht="12" customHeight="1" x14ac:dyDescent="0.2">
      <c r="A328" s="128"/>
      <c r="B328" s="490" t="s">
        <v>21</v>
      </c>
      <c r="C328" s="491"/>
      <c r="D328" s="491"/>
      <c r="E328" s="491"/>
      <c r="F328" s="491"/>
      <c r="G328" s="491"/>
      <c r="H328" s="491"/>
      <c r="I328" s="491"/>
      <c r="J328" s="491"/>
      <c r="K328" s="491"/>
      <c r="L328" s="491"/>
      <c r="M328" s="491"/>
      <c r="N328" s="491"/>
      <c r="O328" s="491"/>
      <c r="P328" s="491"/>
      <c r="Q328" s="491"/>
      <c r="R328" s="491"/>
      <c r="S328" s="491"/>
      <c r="T328" s="491"/>
      <c r="U328" s="491"/>
      <c r="V328" s="491"/>
      <c r="W328" s="491"/>
      <c r="X328" s="491"/>
      <c r="Y328" s="491"/>
      <c r="Z328" s="491"/>
      <c r="AA328" s="491"/>
      <c r="AB328" s="491"/>
      <c r="AC328" s="491"/>
      <c r="AD328" s="491"/>
      <c r="AE328" s="491"/>
      <c r="AF328" s="491"/>
      <c r="AG328" s="491"/>
      <c r="AH328" s="491"/>
      <c r="AI328" s="491"/>
      <c r="AJ328" s="491"/>
      <c r="AK328" s="491"/>
      <c r="AL328" s="491"/>
      <c r="AM328" s="491"/>
      <c r="AN328" s="491"/>
      <c r="AO328" s="491"/>
      <c r="AP328" s="491"/>
      <c r="AQ328" s="491"/>
      <c r="AR328" s="491"/>
      <c r="AS328" s="491"/>
      <c r="AT328" s="491"/>
      <c r="AU328" s="491"/>
      <c r="AV328" s="491"/>
      <c r="AW328" s="491"/>
      <c r="AX328" s="491"/>
      <c r="AY328" s="491"/>
      <c r="AZ328" s="491"/>
      <c r="BA328" s="491"/>
      <c r="BB328" s="491"/>
      <c r="BC328" s="491"/>
      <c r="BD328" s="491"/>
      <c r="BI328" s="45"/>
    </row>
    <row r="329" spans="1:61" ht="22.5" customHeight="1" x14ac:dyDescent="0.2">
      <c r="A329" s="128"/>
      <c r="B329" s="287" t="s">
        <v>31</v>
      </c>
      <c r="C329" s="287"/>
      <c r="D329" s="287"/>
      <c r="E329" s="287"/>
      <c r="F329" s="287"/>
      <c r="G329" s="287"/>
      <c r="H329" s="287"/>
      <c r="I329" s="287"/>
      <c r="J329" s="287"/>
      <c r="K329" s="287"/>
      <c r="L329" s="287"/>
      <c r="M329" s="287"/>
      <c r="N329" s="287"/>
      <c r="O329" s="287"/>
      <c r="P329" s="287"/>
      <c r="Q329" s="287"/>
      <c r="R329" s="287"/>
      <c r="S329" s="287"/>
      <c r="T329" s="287"/>
      <c r="U329" s="287"/>
      <c r="V329" s="287"/>
      <c r="W329" s="287"/>
      <c r="X329" s="287"/>
      <c r="Y329" s="287"/>
      <c r="Z329" s="287"/>
      <c r="AA329" s="287"/>
      <c r="AB329" s="287"/>
      <c r="AC329" s="287"/>
      <c r="AD329" s="287"/>
      <c r="AE329" s="287"/>
      <c r="AF329" s="287"/>
      <c r="AG329" s="287"/>
      <c r="AH329" s="287"/>
      <c r="AI329" s="287"/>
      <c r="AJ329" s="287"/>
      <c r="AK329" s="287"/>
      <c r="AL329" s="287"/>
      <c r="AM329" s="287"/>
      <c r="AN329" s="287"/>
      <c r="AO329" s="287"/>
      <c r="AP329" s="287"/>
      <c r="AQ329" s="287"/>
      <c r="AR329" s="287"/>
      <c r="AS329" s="287"/>
      <c r="AT329" s="287"/>
      <c r="AU329" s="287"/>
      <c r="AV329" s="287"/>
      <c r="AW329" s="287"/>
      <c r="AX329" s="287"/>
      <c r="AY329" s="287"/>
      <c r="AZ329" s="287"/>
      <c r="BA329" s="287"/>
      <c r="BB329" s="287"/>
      <c r="BC329" s="287"/>
      <c r="BD329" s="287"/>
      <c r="BI329" s="45"/>
    </row>
    <row r="330" spans="1:61" ht="21.75" customHeight="1" x14ac:dyDescent="0.2">
      <c r="A330" s="128"/>
      <c r="B330" s="474" t="s">
        <v>25</v>
      </c>
      <c r="C330" s="474"/>
      <c r="D330" s="474"/>
      <c r="E330" s="474"/>
      <c r="F330" s="474"/>
      <c r="G330" s="474"/>
      <c r="H330" s="474"/>
      <c r="I330" s="474"/>
      <c r="J330" s="474"/>
      <c r="K330" s="474"/>
      <c r="L330" s="474"/>
      <c r="M330" s="474"/>
      <c r="N330" s="474"/>
      <c r="O330" s="474"/>
      <c r="P330" s="474"/>
      <c r="Q330" s="474"/>
      <c r="R330" s="474"/>
      <c r="S330" s="474"/>
      <c r="T330" s="474"/>
      <c r="U330" s="474"/>
      <c r="V330" s="474"/>
      <c r="W330" s="474"/>
      <c r="X330" s="474"/>
      <c r="Y330" s="474"/>
      <c r="Z330" s="474"/>
      <c r="AA330" s="474"/>
      <c r="AB330" s="474"/>
      <c r="AC330" s="474"/>
      <c r="AD330" s="474"/>
      <c r="AE330" s="474"/>
      <c r="AF330" s="474"/>
      <c r="AG330" s="474"/>
      <c r="AH330" s="474"/>
      <c r="AI330" s="474"/>
      <c r="AJ330" s="474"/>
      <c r="AK330" s="474"/>
      <c r="AL330" s="474"/>
      <c r="AM330" s="474"/>
      <c r="AN330" s="474"/>
      <c r="AO330" s="474"/>
      <c r="AP330" s="474"/>
      <c r="AQ330" s="474"/>
      <c r="AR330" s="474"/>
      <c r="AS330" s="474"/>
      <c r="AT330" s="474"/>
      <c r="AU330" s="474"/>
      <c r="AV330" s="474"/>
      <c r="AW330" s="474"/>
      <c r="AX330" s="474"/>
      <c r="AY330" s="474"/>
      <c r="AZ330" s="474"/>
      <c r="BA330" s="474"/>
      <c r="BB330" s="474"/>
      <c r="BC330" s="474"/>
      <c r="BD330" s="474"/>
      <c r="BI330" s="45"/>
    </row>
    <row r="331" spans="1:61" ht="45.75" customHeight="1" x14ac:dyDescent="0.2">
      <c r="A331" s="128"/>
      <c r="B331" s="474" t="s">
        <v>57</v>
      </c>
      <c r="C331" s="474"/>
      <c r="D331" s="474"/>
      <c r="E331" s="474"/>
      <c r="F331" s="474"/>
      <c r="G331" s="474"/>
      <c r="H331" s="474"/>
      <c r="I331" s="474"/>
      <c r="J331" s="474"/>
      <c r="K331" s="474"/>
      <c r="L331" s="474"/>
      <c r="M331" s="474"/>
      <c r="N331" s="474"/>
      <c r="O331" s="474"/>
      <c r="P331" s="474"/>
      <c r="Q331" s="474"/>
      <c r="R331" s="474"/>
      <c r="S331" s="474"/>
      <c r="T331" s="474"/>
      <c r="U331" s="474"/>
      <c r="V331" s="474"/>
      <c r="W331" s="474"/>
      <c r="X331" s="474"/>
      <c r="Y331" s="474"/>
      <c r="Z331" s="474"/>
      <c r="AA331" s="474"/>
      <c r="AB331" s="474"/>
      <c r="AC331" s="474"/>
      <c r="AD331" s="474"/>
      <c r="AE331" s="474"/>
      <c r="AF331" s="474"/>
      <c r="AG331" s="474"/>
      <c r="AH331" s="474"/>
      <c r="AI331" s="474"/>
      <c r="AJ331" s="474"/>
      <c r="AK331" s="474"/>
      <c r="AL331" s="474"/>
      <c r="AM331" s="474"/>
      <c r="AN331" s="474"/>
      <c r="AO331" s="474"/>
      <c r="AP331" s="474"/>
      <c r="AQ331" s="474"/>
      <c r="AR331" s="474"/>
      <c r="AS331" s="474"/>
      <c r="AT331" s="474"/>
      <c r="AU331" s="474"/>
      <c r="AV331" s="474"/>
      <c r="AW331" s="474"/>
      <c r="AX331" s="474"/>
      <c r="AY331" s="474"/>
      <c r="AZ331" s="474"/>
      <c r="BA331" s="474"/>
      <c r="BB331" s="474"/>
      <c r="BC331" s="474"/>
      <c r="BD331" s="474"/>
      <c r="BI331" s="45"/>
    </row>
    <row r="332" spans="1:61" ht="11.45" customHeight="1" x14ac:dyDescent="0.2">
      <c r="A332" s="128"/>
      <c r="B332" s="474" t="s">
        <v>26</v>
      </c>
      <c r="C332" s="474"/>
      <c r="D332" s="474"/>
      <c r="E332" s="474"/>
      <c r="F332" s="474"/>
      <c r="G332" s="474"/>
      <c r="H332" s="474"/>
      <c r="I332" s="474"/>
      <c r="J332" s="474"/>
      <c r="K332" s="474"/>
      <c r="L332" s="474"/>
      <c r="M332" s="474"/>
      <c r="N332" s="474"/>
      <c r="O332" s="474"/>
      <c r="P332" s="474"/>
      <c r="Q332" s="474"/>
      <c r="R332" s="474"/>
      <c r="S332" s="474"/>
      <c r="T332" s="474"/>
      <c r="U332" s="474"/>
      <c r="V332" s="474"/>
      <c r="W332" s="474"/>
      <c r="X332" s="474"/>
      <c r="Y332" s="474"/>
      <c r="Z332" s="474"/>
      <c r="AA332" s="474"/>
      <c r="AB332" s="474"/>
      <c r="AC332" s="474"/>
      <c r="AD332" s="474"/>
      <c r="AE332" s="474"/>
      <c r="AF332" s="474"/>
      <c r="AG332" s="474"/>
      <c r="AH332" s="474"/>
      <c r="AI332" s="474"/>
      <c r="AJ332" s="474"/>
      <c r="AK332" s="474"/>
      <c r="AL332" s="474"/>
      <c r="AM332" s="474"/>
      <c r="AN332" s="474"/>
      <c r="AO332" s="474"/>
      <c r="AP332" s="474"/>
      <c r="AQ332" s="474"/>
      <c r="AR332" s="474"/>
      <c r="AS332" s="474"/>
      <c r="AT332" s="474"/>
      <c r="AU332" s="474"/>
      <c r="AV332" s="474"/>
      <c r="AW332" s="474"/>
      <c r="AX332" s="474"/>
      <c r="AY332" s="474"/>
      <c r="AZ332" s="474"/>
      <c r="BA332" s="474"/>
      <c r="BB332" s="474"/>
      <c r="BC332" s="474"/>
      <c r="BD332" s="474"/>
      <c r="BI332" s="45"/>
    </row>
    <row r="333" spans="1:61" ht="33.75" customHeight="1" x14ac:dyDescent="0.2">
      <c r="A333" s="128"/>
      <c r="B333" s="287" t="s">
        <v>27</v>
      </c>
      <c r="C333" s="287"/>
      <c r="D333" s="287"/>
      <c r="E333" s="287"/>
      <c r="F333" s="287"/>
      <c r="G333" s="287"/>
      <c r="H333" s="287"/>
      <c r="I333" s="287"/>
      <c r="J333" s="287"/>
      <c r="K333" s="287"/>
      <c r="L333" s="287"/>
      <c r="M333" s="287"/>
      <c r="N333" s="287"/>
      <c r="O333" s="287"/>
      <c r="P333" s="287"/>
      <c r="Q333" s="287"/>
      <c r="R333" s="287"/>
      <c r="S333" s="287"/>
      <c r="T333" s="287"/>
      <c r="U333" s="287"/>
      <c r="V333" s="287"/>
      <c r="W333" s="287"/>
      <c r="X333" s="287"/>
      <c r="Y333" s="287"/>
      <c r="Z333" s="287"/>
      <c r="AA333" s="287"/>
      <c r="AB333" s="287"/>
      <c r="AC333" s="287"/>
      <c r="AD333" s="287"/>
      <c r="AE333" s="287"/>
      <c r="AF333" s="287"/>
      <c r="AG333" s="287"/>
      <c r="AH333" s="287"/>
      <c r="AI333" s="287"/>
      <c r="AJ333" s="287"/>
      <c r="AK333" s="287"/>
      <c r="AL333" s="287"/>
      <c r="AM333" s="287"/>
      <c r="AN333" s="287"/>
      <c r="AO333" s="287"/>
      <c r="AP333" s="287"/>
      <c r="AQ333" s="287"/>
      <c r="AR333" s="287"/>
      <c r="AS333" s="287"/>
      <c r="AT333" s="287"/>
      <c r="AU333" s="287"/>
      <c r="AV333" s="287"/>
      <c r="AW333" s="287"/>
      <c r="AX333" s="287"/>
      <c r="AY333" s="287"/>
      <c r="AZ333" s="287"/>
      <c r="BA333" s="287"/>
      <c r="BB333" s="287"/>
      <c r="BC333" s="287"/>
      <c r="BD333" s="287"/>
      <c r="BI333" s="45"/>
    </row>
    <row r="334" spans="1:61" ht="11.25" customHeight="1" x14ac:dyDescent="0.2">
      <c r="A334" s="128"/>
      <c r="B334" s="287" t="s">
        <v>881</v>
      </c>
      <c r="C334" s="287"/>
      <c r="D334" s="287"/>
      <c r="E334" s="287"/>
      <c r="F334" s="287"/>
      <c r="G334" s="287"/>
      <c r="H334" s="287"/>
      <c r="I334" s="287"/>
      <c r="J334" s="287"/>
      <c r="K334" s="287"/>
      <c r="L334" s="287"/>
      <c r="M334" s="287"/>
      <c r="N334" s="287"/>
      <c r="O334" s="287"/>
      <c r="P334" s="287"/>
      <c r="Q334" s="287"/>
      <c r="R334" s="287"/>
      <c r="S334" s="287"/>
      <c r="T334" s="287"/>
      <c r="U334" s="287"/>
      <c r="V334" s="287"/>
      <c r="W334" s="287"/>
      <c r="X334" s="287"/>
      <c r="Y334" s="287"/>
      <c r="Z334" s="287"/>
      <c r="AA334" s="287"/>
      <c r="AB334" s="287"/>
      <c r="AC334" s="287"/>
      <c r="AD334" s="287"/>
      <c r="AE334" s="287"/>
      <c r="AF334" s="287"/>
      <c r="AG334" s="287"/>
      <c r="AH334" s="287"/>
      <c r="AI334" s="287"/>
      <c r="AJ334" s="287"/>
      <c r="AK334" s="287"/>
      <c r="AL334" s="287"/>
      <c r="AM334" s="287"/>
      <c r="AN334" s="287"/>
      <c r="AO334" s="287"/>
      <c r="AP334" s="287"/>
      <c r="AQ334" s="287"/>
      <c r="AR334" s="287"/>
      <c r="AS334" s="287"/>
      <c r="AT334" s="287"/>
      <c r="AU334" s="287"/>
      <c r="AV334" s="287"/>
      <c r="AW334" s="287"/>
      <c r="AX334" s="287"/>
      <c r="AY334" s="287"/>
      <c r="AZ334" s="287"/>
      <c r="BA334" s="287"/>
      <c r="BB334" s="287"/>
      <c r="BC334" s="287"/>
      <c r="BD334" s="287"/>
      <c r="BI334" s="45"/>
    </row>
    <row r="335" spans="1:61" ht="95.25" customHeight="1" x14ac:dyDescent="0.2">
      <c r="A335" s="128"/>
      <c r="B335" s="287" t="s">
        <v>801</v>
      </c>
      <c r="C335" s="287"/>
      <c r="D335" s="287"/>
      <c r="E335" s="287"/>
      <c r="F335" s="287"/>
      <c r="G335" s="287"/>
      <c r="H335" s="287"/>
      <c r="I335" s="287"/>
      <c r="J335" s="287"/>
      <c r="K335" s="287"/>
      <c r="L335" s="287"/>
      <c r="M335" s="287"/>
      <c r="N335" s="287"/>
      <c r="O335" s="287"/>
      <c r="P335" s="287"/>
      <c r="Q335" s="287"/>
      <c r="R335" s="287"/>
      <c r="S335" s="287"/>
      <c r="T335" s="287"/>
      <c r="U335" s="287"/>
      <c r="V335" s="287"/>
      <c r="W335" s="287"/>
      <c r="X335" s="287"/>
      <c r="Y335" s="287"/>
      <c r="Z335" s="287"/>
      <c r="AA335" s="287"/>
      <c r="AB335" s="287"/>
      <c r="AC335" s="287"/>
      <c r="AD335" s="287"/>
      <c r="AE335" s="287"/>
      <c r="AF335" s="287"/>
      <c r="AG335" s="287"/>
      <c r="AH335" s="287"/>
      <c r="AI335" s="287"/>
      <c r="AJ335" s="287"/>
      <c r="AK335" s="287"/>
      <c r="AL335" s="287"/>
      <c r="AM335" s="287"/>
      <c r="AN335" s="287"/>
      <c r="AO335" s="287"/>
      <c r="AP335" s="287"/>
      <c r="AQ335" s="287"/>
      <c r="AR335" s="287"/>
      <c r="AS335" s="287"/>
      <c r="AT335" s="287"/>
      <c r="AU335" s="287"/>
      <c r="AV335" s="287"/>
      <c r="AW335" s="287"/>
      <c r="AX335" s="287"/>
      <c r="AY335" s="287"/>
      <c r="AZ335" s="287"/>
      <c r="BA335" s="287"/>
      <c r="BB335" s="287"/>
      <c r="BC335" s="287"/>
      <c r="BD335" s="287"/>
      <c r="BI335" s="45"/>
    </row>
    <row r="336" spans="1:61" ht="23.45" customHeight="1" x14ac:dyDescent="0.2">
      <c r="A336" s="128"/>
      <c r="B336" s="287" t="s">
        <v>802</v>
      </c>
      <c r="C336" s="287"/>
      <c r="D336" s="287"/>
      <c r="E336" s="287"/>
      <c r="F336" s="287"/>
      <c r="G336" s="287"/>
      <c r="H336" s="287"/>
      <c r="I336" s="287"/>
      <c r="J336" s="287"/>
      <c r="K336" s="287"/>
      <c r="L336" s="287"/>
      <c r="M336" s="287"/>
      <c r="N336" s="287"/>
      <c r="O336" s="287"/>
      <c r="P336" s="287"/>
      <c r="Q336" s="287"/>
      <c r="R336" s="287"/>
      <c r="S336" s="287"/>
      <c r="T336" s="287"/>
      <c r="U336" s="287"/>
      <c r="V336" s="287"/>
      <c r="W336" s="287"/>
      <c r="X336" s="287"/>
      <c r="Y336" s="287"/>
      <c r="Z336" s="287"/>
      <c r="AA336" s="287"/>
      <c r="AB336" s="287"/>
      <c r="AC336" s="287"/>
      <c r="AD336" s="287"/>
      <c r="AE336" s="287"/>
      <c r="AF336" s="287"/>
      <c r="AG336" s="287"/>
      <c r="AH336" s="287"/>
      <c r="AI336" s="287"/>
      <c r="AJ336" s="287"/>
      <c r="AK336" s="287"/>
      <c r="AL336" s="287"/>
      <c r="AM336" s="287"/>
      <c r="AN336" s="287"/>
      <c r="AO336" s="287"/>
      <c r="AP336" s="287"/>
      <c r="AQ336" s="287"/>
      <c r="AR336" s="287"/>
      <c r="AS336" s="287"/>
      <c r="AT336" s="287"/>
      <c r="AU336" s="287"/>
      <c r="AV336" s="287"/>
      <c r="AW336" s="287"/>
      <c r="AX336" s="287"/>
      <c r="AY336" s="287"/>
      <c r="AZ336" s="287"/>
      <c r="BA336" s="287"/>
      <c r="BB336" s="287"/>
      <c r="BC336" s="287"/>
      <c r="BD336" s="287"/>
      <c r="BI336" s="45"/>
    </row>
    <row r="337" spans="1:74" ht="22.5" customHeight="1" x14ac:dyDescent="0.2">
      <c r="A337" s="128"/>
      <c r="B337" s="287" t="s">
        <v>803</v>
      </c>
      <c r="C337" s="287"/>
      <c r="D337" s="287"/>
      <c r="E337" s="287"/>
      <c r="F337" s="287"/>
      <c r="G337" s="287"/>
      <c r="H337" s="287"/>
      <c r="I337" s="287"/>
      <c r="J337" s="287"/>
      <c r="K337" s="287"/>
      <c r="L337" s="287"/>
      <c r="M337" s="287"/>
      <c r="N337" s="287"/>
      <c r="O337" s="287"/>
      <c r="P337" s="287"/>
      <c r="Q337" s="287"/>
      <c r="R337" s="287"/>
      <c r="S337" s="287"/>
      <c r="T337" s="287"/>
      <c r="U337" s="287"/>
      <c r="V337" s="287"/>
      <c r="W337" s="287"/>
      <c r="X337" s="287"/>
      <c r="Y337" s="287"/>
      <c r="Z337" s="287"/>
      <c r="AA337" s="287"/>
      <c r="AB337" s="287"/>
      <c r="AC337" s="287"/>
      <c r="AD337" s="287"/>
      <c r="AE337" s="287"/>
      <c r="AF337" s="287"/>
      <c r="AG337" s="287"/>
      <c r="AH337" s="287"/>
      <c r="AI337" s="287"/>
      <c r="AJ337" s="287"/>
      <c r="AK337" s="287"/>
      <c r="AL337" s="287"/>
      <c r="AM337" s="287"/>
      <c r="AN337" s="287"/>
      <c r="AO337" s="287"/>
      <c r="AP337" s="287"/>
      <c r="AQ337" s="287"/>
      <c r="AR337" s="287"/>
      <c r="AS337" s="287"/>
      <c r="AT337" s="287"/>
      <c r="AU337" s="287"/>
      <c r="AV337" s="287"/>
      <c r="AW337" s="287"/>
      <c r="AX337" s="287"/>
      <c r="AY337" s="287"/>
      <c r="AZ337" s="287"/>
      <c r="BA337" s="287"/>
      <c r="BB337" s="287"/>
      <c r="BC337" s="287"/>
      <c r="BD337" s="287"/>
      <c r="BI337" s="45"/>
    </row>
    <row r="338" spans="1:74" ht="13.9" customHeight="1" x14ac:dyDescent="0.2">
      <c r="A338" s="128"/>
      <c r="B338" s="287" t="s">
        <v>804</v>
      </c>
      <c r="C338" s="287"/>
      <c r="D338" s="287"/>
      <c r="E338" s="287"/>
      <c r="F338" s="287"/>
      <c r="G338" s="287"/>
      <c r="H338" s="287"/>
      <c r="I338" s="287"/>
      <c r="J338" s="287"/>
      <c r="K338" s="287"/>
      <c r="L338" s="287"/>
      <c r="M338" s="287"/>
      <c r="N338" s="287"/>
      <c r="O338" s="287"/>
      <c r="P338" s="287"/>
      <c r="Q338" s="287"/>
      <c r="R338" s="287"/>
      <c r="S338" s="287"/>
      <c r="T338" s="287"/>
      <c r="U338" s="287"/>
      <c r="V338" s="287"/>
      <c r="W338" s="287"/>
      <c r="X338" s="287"/>
      <c r="Y338" s="287"/>
      <c r="Z338" s="287"/>
      <c r="AA338" s="287"/>
      <c r="AB338" s="287"/>
      <c r="AC338" s="287"/>
      <c r="AD338" s="287"/>
      <c r="AE338" s="287"/>
      <c r="AF338" s="287"/>
      <c r="AG338" s="287"/>
      <c r="AH338" s="287"/>
      <c r="AI338" s="287"/>
      <c r="AJ338" s="287"/>
      <c r="AK338" s="287"/>
      <c r="AL338" s="287"/>
      <c r="AM338" s="287"/>
      <c r="AN338" s="287"/>
      <c r="AO338" s="287"/>
      <c r="AP338" s="287"/>
      <c r="AQ338" s="287"/>
      <c r="AR338" s="287"/>
      <c r="AS338" s="287"/>
      <c r="AT338" s="287"/>
      <c r="AU338" s="287"/>
      <c r="AV338" s="287"/>
      <c r="AW338" s="287"/>
      <c r="AX338" s="287"/>
      <c r="AY338" s="287"/>
      <c r="AZ338" s="287"/>
      <c r="BA338" s="287"/>
      <c r="BB338" s="287"/>
      <c r="BC338" s="287"/>
      <c r="BD338" s="287"/>
      <c r="BI338" s="45"/>
    </row>
    <row r="339" spans="1:74" ht="34.5" customHeight="1" x14ac:dyDescent="0.2">
      <c r="B339" s="287" t="s">
        <v>805</v>
      </c>
      <c r="C339" s="287"/>
      <c r="D339" s="287"/>
      <c r="E339" s="287"/>
      <c r="F339" s="287"/>
      <c r="G339" s="287"/>
      <c r="H339" s="287"/>
      <c r="I339" s="287"/>
      <c r="J339" s="287"/>
      <c r="K339" s="287"/>
      <c r="L339" s="287"/>
      <c r="M339" s="287"/>
      <c r="N339" s="287"/>
      <c r="O339" s="287"/>
      <c r="P339" s="287"/>
      <c r="Q339" s="287"/>
      <c r="R339" s="287"/>
      <c r="S339" s="287"/>
      <c r="T339" s="287"/>
      <c r="U339" s="287"/>
      <c r="V339" s="287"/>
      <c r="W339" s="287"/>
      <c r="X339" s="287"/>
      <c r="Y339" s="287"/>
      <c r="Z339" s="287"/>
      <c r="AA339" s="287"/>
      <c r="AB339" s="287"/>
      <c r="AC339" s="287"/>
      <c r="AD339" s="287"/>
      <c r="AE339" s="287"/>
      <c r="AF339" s="287"/>
      <c r="AG339" s="287"/>
      <c r="AH339" s="287"/>
      <c r="AI339" s="287"/>
      <c r="AJ339" s="287"/>
      <c r="AK339" s="287"/>
      <c r="AL339" s="287"/>
      <c r="AM339" s="287"/>
      <c r="AN339" s="287"/>
      <c r="AO339" s="287"/>
      <c r="AP339" s="287"/>
      <c r="AQ339" s="287"/>
      <c r="AR339" s="287"/>
      <c r="AS339" s="287"/>
      <c r="AT339" s="287"/>
      <c r="AU339" s="287"/>
      <c r="AV339" s="287"/>
      <c r="AW339" s="287"/>
      <c r="AX339" s="287"/>
      <c r="AY339" s="287"/>
      <c r="AZ339" s="287"/>
      <c r="BA339" s="287"/>
      <c r="BB339" s="287"/>
      <c r="BC339" s="287"/>
      <c r="BD339" s="287"/>
      <c r="BI339" s="45"/>
    </row>
    <row r="340" spans="1:74" s="27" customFormat="1" ht="22.5" customHeight="1" x14ac:dyDescent="0.2">
      <c r="B340" s="474" t="s">
        <v>806</v>
      </c>
      <c r="C340" s="474"/>
      <c r="D340" s="474"/>
      <c r="E340" s="474"/>
      <c r="F340" s="474"/>
      <c r="G340" s="474"/>
      <c r="H340" s="474"/>
      <c r="I340" s="474"/>
      <c r="J340" s="474"/>
      <c r="K340" s="474"/>
      <c r="L340" s="474"/>
      <c r="M340" s="474"/>
      <c r="N340" s="474"/>
      <c r="O340" s="474"/>
      <c r="P340" s="474"/>
      <c r="Q340" s="474"/>
      <c r="R340" s="474"/>
      <c r="S340" s="474"/>
      <c r="T340" s="474"/>
      <c r="U340" s="474"/>
      <c r="V340" s="474"/>
      <c r="W340" s="474"/>
      <c r="X340" s="474"/>
      <c r="Y340" s="474"/>
      <c r="Z340" s="474"/>
      <c r="AA340" s="474"/>
      <c r="AB340" s="474"/>
      <c r="AC340" s="474"/>
      <c r="AD340" s="474"/>
      <c r="AE340" s="474"/>
      <c r="AF340" s="474"/>
      <c r="AG340" s="474"/>
      <c r="AH340" s="474"/>
      <c r="AI340" s="474"/>
      <c r="AJ340" s="474"/>
      <c r="AK340" s="474"/>
      <c r="AL340" s="474"/>
      <c r="AM340" s="474"/>
      <c r="AN340" s="474"/>
      <c r="AO340" s="474"/>
      <c r="AP340" s="474"/>
      <c r="AQ340" s="474"/>
      <c r="AR340" s="474"/>
      <c r="AS340" s="474"/>
      <c r="AT340" s="474"/>
      <c r="AU340" s="474"/>
      <c r="AV340" s="474"/>
      <c r="AW340" s="474"/>
      <c r="AX340" s="474"/>
      <c r="AY340" s="474"/>
      <c r="AZ340" s="474"/>
      <c r="BA340" s="474"/>
      <c r="BB340" s="474"/>
      <c r="BC340" s="474"/>
      <c r="BD340" s="474"/>
      <c r="BI340" s="80"/>
      <c r="BM340" s="30"/>
      <c r="BN340" s="30"/>
      <c r="BO340" s="30"/>
      <c r="BP340" s="30"/>
      <c r="BQ340" s="30"/>
      <c r="BR340" s="30"/>
      <c r="BS340" s="30"/>
      <c r="BT340" s="30"/>
      <c r="BU340" s="30"/>
      <c r="BV340" s="30"/>
    </row>
    <row r="341" spans="1:74" ht="37.5" customHeight="1" x14ac:dyDescent="0.2">
      <c r="B341" s="287" t="s">
        <v>1071</v>
      </c>
      <c r="C341" s="287"/>
      <c r="D341" s="287"/>
      <c r="E341" s="287"/>
      <c r="F341" s="287"/>
      <c r="G341" s="287"/>
      <c r="H341" s="287"/>
      <c r="I341" s="287"/>
      <c r="J341" s="287"/>
      <c r="K341" s="287"/>
      <c r="L341" s="287"/>
      <c r="M341" s="287"/>
      <c r="N341" s="287"/>
      <c r="O341" s="287"/>
      <c r="P341" s="287"/>
      <c r="Q341" s="287"/>
      <c r="R341" s="287"/>
      <c r="S341" s="287"/>
      <c r="T341" s="287"/>
      <c r="U341" s="287"/>
      <c r="V341" s="287"/>
      <c r="W341" s="287"/>
      <c r="X341" s="287"/>
      <c r="Y341" s="287"/>
      <c r="Z341" s="287"/>
      <c r="AA341" s="287"/>
      <c r="AB341" s="287"/>
      <c r="AC341" s="287"/>
      <c r="AD341" s="287"/>
      <c r="AE341" s="287"/>
      <c r="AF341" s="287"/>
      <c r="AG341" s="287"/>
      <c r="AH341" s="287"/>
      <c r="AI341" s="287"/>
      <c r="AJ341" s="287"/>
      <c r="AK341" s="287"/>
      <c r="AL341" s="287"/>
      <c r="AM341" s="287"/>
      <c r="AN341" s="287"/>
      <c r="AO341" s="287"/>
      <c r="AP341" s="287"/>
      <c r="AQ341" s="287"/>
      <c r="AR341" s="287"/>
      <c r="AS341" s="287"/>
      <c r="AT341" s="287"/>
      <c r="AU341" s="287"/>
      <c r="AV341" s="287"/>
      <c r="AW341" s="287"/>
      <c r="AX341" s="287"/>
      <c r="AY341" s="287"/>
      <c r="AZ341" s="287"/>
      <c r="BA341" s="287"/>
      <c r="BB341" s="287"/>
      <c r="BC341" s="287"/>
      <c r="BD341" s="287"/>
      <c r="BI341" s="45"/>
      <c r="BM341" s="1"/>
      <c r="BN341" s="1"/>
      <c r="BO341" s="1"/>
      <c r="BP341" s="1"/>
      <c r="BQ341" s="1"/>
      <c r="BR341" s="1"/>
      <c r="BS341" s="1"/>
      <c r="BT341" s="1"/>
      <c r="BU341" s="1"/>
      <c r="BV341" s="1"/>
    </row>
    <row r="342" spans="1:74" ht="47.45" customHeight="1" x14ac:dyDescent="0.2">
      <c r="B342" s="287" t="s">
        <v>807</v>
      </c>
      <c r="C342" s="287"/>
      <c r="D342" s="287"/>
      <c r="E342" s="287"/>
      <c r="F342" s="287"/>
      <c r="G342" s="287"/>
      <c r="H342" s="287"/>
      <c r="I342" s="287"/>
      <c r="J342" s="287"/>
      <c r="K342" s="287"/>
      <c r="L342" s="287"/>
      <c r="M342" s="287"/>
      <c r="N342" s="287"/>
      <c r="O342" s="287"/>
      <c r="P342" s="287"/>
      <c r="Q342" s="287"/>
      <c r="R342" s="287"/>
      <c r="S342" s="287"/>
      <c r="T342" s="287"/>
      <c r="U342" s="287"/>
      <c r="V342" s="287"/>
      <c r="W342" s="287"/>
      <c r="X342" s="287"/>
      <c r="Y342" s="287"/>
      <c r="Z342" s="287"/>
      <c r="AA342" s="287"/>
      <c r="AB342" s="287"/>
      <c r="AC342" s="287"/>
      <c r="AD342" s="287"/>
      <c r="AE342" s="287"/>
      <c r="AF342" s="287"/>
      <c r="AG342" s="287"/>
      <c r="AH342" s="287"/>
      <c r="AI342" s="287"/>
      <c r="AJ342" s="287"/>
      <c r="AK342" s="287"/>
      <c r="AL342" s="287"/>
      <c r="AM342" s="287"/>
      <c r="AN342" s="287"/>
      <c r="AO342" s="287"/>
      <c r="AP342" s="287"/>
      <c r="AQ342" s="287"/>
      <c r="AR342" s="287"/>
      <c r="AS342" s="287"/>
      <c r="AT342" s="287"/>
      <c r="AU342" s="287"/>
      <c r="AV342" s="287"/>
      <c r="AW342" s="287"/>
      <c r="AX342" s="287"/>
      <c r="AY342" s="287"/>
      <c r="AZ342" s="287"/>
      <c r="BA342" s="287"/>
      <c r="BB342" s="287"/>
      <c r="BC342" s="287"/>
      <c r="BD342" s="287"/>
      <c r="BI342" s="45"/>
      <c r="BM342" s="1"/>
      <c r="BN342" s="1"/>
      <c r="BO342" s="1"/>
      <c r="BP342" s="1"/>
      <c r="BQ342" s="1"/>
      <c r="BR342" s="1"/>
      <c r="BS342" s="1"/>
      <c r="BT342" s="1"/>
      <c r="BU342" s="1"/>
      <c r="BV342" s="1"/>
    </row>
    <row r="343" spans="1:74" ht="12.6" customHeight="1" x14ac:dyDescent="0.2">
      <c r="B343" s="287" t="s">
        <v>808</v>
      </c>
      <c r="C343" s="287"/>
      <c r="D343" s="287"/>
      <c r="E343" s="287"/>
      <c r="F343" s="287"/>
      <c r="G343" s="287"/>
      <c r="H343" s="287"/>
      <c r="I343" s="287"/>
      <c r="J343" s="287"/>
      <c r="K343" s="287"/>
      <c r="L343" s="287"/>
      <c r="M343" s="287"/>
      <c r="N343" s="287"/>
      <c r="O343" s="287"/>
      <c r="P343" s="287"/>
      <c r="Q343" s="287"/>
      <c r="R343" s="287"/>
      <c r="S343" s="287"/>
      <c r="T343" s="287"/>
      <c r="U343" s="287"/>
      <c r="V343" s="287"/>
      <c r="W343" s="287"/>
      <c r="X343" s="287"/>
      <c r="Y343" s="287"/>
      <c r="Z343" s="287"/>
      <c r="AA343" s="287"/>
      <c r="AB343" s="287"/>
      <c r="AC343" s="287"/>
      <c r="AD343" s="287"/>
      <c r="AE343" s="287"/>
      <c r="AF343" s="287"/>
      <c r="AG343" s="287"/>
      <c r="AH343" s="287"/>
      <c r="AI343" s="287"/>
      <c r="AJ343" s="287"/>
      <c r="AK343" s="287"/>
      <c r="AL343" s="287"/>
      <c r="AM343" s="287"/>
      <c r="AN343" s="287"/>
      <c r="AO343" s="287"/>
      <c r="AP343" s="287"/>
      <c r="AQ343" s="287"/>
      <c r="AR343" s="287"/>
      <c r="AS343" s="287"/>
      <c r="AT343" s="287"/>
      <c r="AU343" s="287"/>
      <c r="AV343" s="287"/>
      <c r="AW343" s="287"/>
      <c r="AX343" s="287"/>
      <c r="AY343" s="287"/>
      <c r="AZ343" s="287"/>
      <c r="BA343" s="287"/>
      <c r="BB343" s="287"/>
      <c r="BC343" s="287"/>
      <c r="BD343" s="287"/>
      <c r="BI343" s="45"/>
      <c r="BM343" s="1"/>
      <c r="BN343" s="1"/>
      <c r="BO343" s="1"/>
      <c r="BP343" s="1"/>
      <c r="BQ343" s="1"/>
      <c r="BR343" s="1"/>
      <c r="BS343" s="1"/>
      <c r="BT343" s="1"/>
      <c r="BU343" s="1"/>
      <c r="BV343" s="1"/>
    </row>
    <row r="344" spans="1:74" ht="36.75" customHeight="1" x14ac:dyDescent="0.2">
      <c r="B344" s="287" t="s">
        <v>931</v>
      </c>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c r="AA344" s="288"/>
      <c r="AB344" s="288"/>
      <c r="AC344" s="288"/>
      <c r="AD344" s="288"/>
      <c r="AE344" s="288"/>
      <c r="AF344" s="288"/>
      <c r="AG344" s="288"/>
      <c r="AH344" s="288"/>
      <c r="AI344" s="288"/>
      <c r="AJ344" s="288"/>
      <c r="AK344" s="288"/>
      <c r="AL344" s="288"/>
      <c r="AM344" s="288"/>
      <c r="AN344" s="288"/>
      <c r="AO344" s="288"/>
      <c r="AP344" s="288"/>
      <c r="AQ344" s="288"/>
      <c r="AR344" s="288"/>
      <c r="AS344" s="288"/>
      <c r="AT344" s="288"/>
      <c r="AU344" s="288"/>
      <c r="AV344" s="288"/>
      <c r="AW344" s="288"/>
      <c r="AX344" s="288"/>
      <c r="AY344" s="288"/>
      <c r="AZ344" s="288"/>
      <c r="BA344" s="288"/>
      <c r="BB344" s="288"/>
      <c r="BC344" s="288"/>
      <c r="BD344" s="288"/>
      <c r="BI344" s="45"/>
      <c r="BM344" s="1"/>
      <c r="BN344" s="1"/>
      <c r="BO344" s="1"/>
      <c r="BP344" s="1"/>
      <c r="BQ344" s="1"/>
      <c r="BR344" s="1"/>
      <c r="BS344" s="1"/>
      <c r="BT344" s="1"/>
      <c r="BU344" s="1"/>
      <c r="BV344" s="1"/>
    </row>
    <row r="345" spans="1:74" ht="13.5" customHeight="1" x14ac:dyDescent="0.2">
      <c r="B345" s="287" t="s">
        <v>809</v>
      </c>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288"/>
      <c r="AF345" s="288"/>
      <c r="AG345" s="288"/>
      <c r="AH345" s="288"/>
      <c r="AI345" s="288"/>
      <c r="AJ345" s="288"/>
      <c r="AK345" s="288"/>
      <c r="AL345" s="288"/>
      <c r="AM345" s="288"/>
      <c r="AN345" s="288"/>
      <c r="AO345" s="288"/>
      <c r="AP345" s="288"/>
      <c r="AQ345" s="288"/>
      <c r="AR345" s="288"/>
      <c r="AS345" s="288"/>
      <c r="AT345" s="288"/>
      <c r="AU345" s="288"/>
      <c r="AV345" s="288"/>
      <c r="AW345" s="288"/>
      <c r="AX345" s="288"/>
      <c r="AY345" s="288"/>
      <c r="AZ345" s="288"/>
      <c r="BA345" s="288"/>
      <c r="BB345" s="288"/>
      <c r="BC345" s="288"/>
      <c r="BD345" s="288"/>
      <c r="BI345" s="45"/>
      <c r="BM345" s="1"/>
      <c r="BN345" s="1"/>
      <c r="BO345" s="1"/>
      <c r="BP345" s="1"/>
      <c r="BQ345" s="1"/>
      <c r="BR345" s="1"/>
      <c r="BS345" s="1"/>
      <c r="BT345" s="1"/>
      <c r="BU345" s="1"/>
      <c r="BV345" s="1"/>
    </row>
    <row r="346" spans="1:74" ht="17.25" customHeight="1" x14ac:dyDescent="0.2">
      <c r="B346" s="490" t="s">
        <v>22</v>
      </c>
      <c r="C346" s="491"/>
      <c r="D346" s="491"/>
      <c r="E346" s="491"/>
      <c r="F346" s="491"/>
      <c r="G346" s="491"/>
      <c r="H346" s="491"/>
      <c r="I346" s="491"/>
      <c r="J346" s="491"/>
      <c r="K346" s="491"/>
      <c r="L346" s="491"/>
      <c r="M346" s="491"/>
      <c r="N346" s="491"/>
      <c r="O346" s="491"/>
      <c r="P346" s="491"/>
      <c r="Q346" s="491"/>
      <c r="R346" s="491"/>
      <c r="S346" s="491"/>
      <c r="T346" s="491"/>
      <c r="U346" s="491"/>
      <c r="V346" s="491"/>
      <c r="W346" s="491"/>
      <c r="X346" s="491"/>
      <c r="Y346" s="491"/>
      <c r="Z346" s="491"/>
      <c r="AA346" s="491"/>
      <c r="AB346" s="491"/>
      <c r="AC346" s="491"/>
      <c r="AD346" s="491"/>
      <c r="AE346" s="491"/>
      <c r="AF346" s="491"/>
      <c r="AG346" s="491"/>
      <c r="AH346" s="491"/>
      <c r="AI346" s="491"/>
      <c r="AJ346" s="491"/>
      <c r="AK346" s="491"/>
      <c r="AL346" s="491"/>
      <c r="AM346" s="491"/>
      <c r="AN346" s="491"/>
      <c r="AO346" s="491"/>
      <c r="AP346" s="491"/>
      <c r="AQ346" s="491"/>
      <c r="AR346" s="491"/>
      <c r="AS346" s="491"/>
      <c r="AT346" s="491"/>
      <c r="AU346" s="491"/>
      <c r="AV346" s="491"/>
      <c r="AW346" s="491"/>
      <c r="AX346" s="491"/>
      <c r="AY346" s="491"/>
      <c r="AZ346" s="491"/>
      <c r="BA346" s="491"/>
      <c r="BB346" s="491"/>
      <c r="BC346" s="491"/>
      <c r="BD346" s="491"/>
      <c r="BI346" s="45"/>
    </row>
    <row r="347" spans="1:74" ht="108" customHeight="1" x14ac:dyDescent="0.2">
      <c r="B347" s="474" t="s">
        <v>879</v>
      </c>
      <c r="C347" s="474"/>
      <c r="D347" s="474"/>
      <c r="E347" s="474"/>
      <c r="F347" s="474"/>
      <c r="G347" s="474"/>
      <c r="H347" s="474"/>
      <c r="I347" s="474"/>
      <c r="J347" s="474"/>
      <c r="K347" s="474"/>
      <c r="L347" s="474"/>
      <c r="M347" s="474"/>
      <c r="N347" s="474"/>
      <c r="O347" s="474"/>
      <c r="P347" s="474"/>
      <c r="Q347" s="474"/>
      <c r="R347" s="474"/>
      <c r="S347" s="474"/>
      <c r="T347" s="474"/>
      <c r="U347" s="474"/>
      <c r="V347" s="474"/>
      <c r="W347" s="474"/>
      <c r="X347" s="474"/>
      <c r="Y347" s="474"/>
      <c r="Z347" s="474"/>
      <c r="AA347" s="474"/>
      <c r="AB347" s="474"/>
      <c r="AC347" s="474"/>
      <c r="AD347" s="474"/>
      <c r="AE347" s="474"/>
      <c r="AF347" s="474"/>
      <c r="AG347" s="474"/>
      <c r="AH347" s="474"/>
      <c r="AI347" s="474"/>
      <c r="AJ347" s="474"/>
      <c r="AK347" s="474"/>
      <c r="AL347" s="474"/>
      <c r="AM347" s="474"/>
      <c r="AN347" s="474"/>
      <c r="AO347" s="474"/>
      <c r="AP347" s="474"/>
      <c r="AQ347" s="474"/>
      <c r="AR347" s="474"/>
      <c r="AS347" s="474"/>
      <c r="AT347" s="474"/>
      <c r="AU347" s="474"/>
      <c r="AV347" s="474"/>
      <c r="AW347" s="474"/>
      <c r="AX347" s="474"/>
      <c r="AY347" s="474"/>
      <c r="AZ347" s="474"/>
      <c r="BA347" s="474"/>
      <c r="BB347" s="474"/>
      <c r="BC347" s="474"/>
      <c r="BD347" s="474"/>
      <c r="BI347" s="45"/>
    </row>
    <row r="348" spans="1:74" ht="25.5" hidden="1" customHeight="1" x14ac:dyDescent="0.2">
      <c r="A348" s="128"/>
      <c r="B348" s="37" t="s">
        <v>60</v>
      </c>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c r="AU348" s="79"/>
      <c r="AV348" s="79"/>
      <c r="AW348" s="79"/>
      <c r="AX348" s="79"/>
      <c r="AY348" s="79"/>
      <c r="AZ348" s="79"/>
      <c r="BA348" s="62"/>
      <c r="BB348" s="62"/>
      <c r="BC348" s="62"/>
      <c r="BD348" s="62"/>
      <c r="BI348" s="45"/>
    </row>
    <row r="349" spans="1:74" s="81" customFormat="1" ht="12" hidden="1" customHeight="1" x14ac:dyDescent="0.25">
      <c r="B349" s="86" t="s">
        <v>61</v>
      </c>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c r="AG349" s="85"/>
      <c r="AH349" s="85"/>
      <c r="AI349" s="85"/>
      <c r="AJ349" s="85"/>
      <c r="AK349" s="85"/>
      <c r="AL349" s="85"/>
      <c r="AM349" s="85"/>
      <c r="AN349" s="85"/>
      <c r="AO349" s="85"/>
      <c r="AP349" s="85"/>
      <c r="AQ349" s="85"/>
      <c r="AR349" s="85"/>
      <c r="AS349" s="85"/>
      <c r="AT349" s="85"/>
      <c r="AU349" s="85"/>
      <c r="AV349" s="85"/>
      <c r="AW349" s="85"/>
      <c r="AX349" s="85"/>
      <c r="AY349" s="85"/>
      <c r="AZ349" s="85"/>
      <c r="BA349" s="85"/>
      <c r="BB349" s="85"/>
      <c r="BC349" s="85"/>
      <c r="BD349" s="85"/>
      <c r="BE349" s="85"/>
      <c r="BI349" s="82"/>
    </row>
    <row r="350" spans="1:74" s="27" customFormat="1" ht="35.25" hidden="1" customHeight="1" x14ac:dyDescent="0.2">
      <c r="B350" s="374" t="s">
        <v>94</v>
      </c>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375"/>
      <c r="AN350" s="375"/>
      <c r="AO350" s="375"/>
      <c r="AP350" s="375"/>
      <c r="AQ350" s="375"/>
      <c r="AR350" s="375"/>
      <c r="AS350" s="375"/>
      <c r="AT350" s="375"/>
      <c r="AU350" s="375"/>
      <c r="AV350" s="375"/>
      <c r="AW350" s="375"/>
      <c r="AX350" s="375"/>
      <c r="AY350" s="375"/>
      <c r="AZ350" s="375"/>
      <c r="BA350" s="375"/>
      <c r="BB350" s="375"/>
      <c r="BC350" s="375"/>
      <c r="BD350" s="375"/>
      <c r="BE350" s="83"/>
      <c r="BI350" s="80"/>
    </row>
    <row r="351" spans="1:74" s="27" customFormat="1" ht="34.9" hidden="1" customHeight="1" x14ac:dyDescent="0.2">
      <c r="B351" s="374" t="s">
        <v>95</v>
      </c>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375"/>
      <c r="AN351" s="375"/>
      <c r="AO351" s="375"/>
      <c r="AP351" s="375"/>
      <c r="AQ351" s="375"/>
      <c r="AR351" s="375"/>
      <c r="AS351" s="375"/>
      <c r="AT351" s="375"/>
      <c r="AU351" s="375"/>
      <c r="AV351" s="375"/>
      <c r="AW351" s="375"/>
      <c r="AX351" s="375"/>
      <c r="AY351" s="375"/>
      <c r="AZ351" s="375"/>
      <c r="BA351" s="375"/>
      <c r="BB351" s="375"/>
      <c r="BC351" s="375"/>
      <c r="BD351" s="375"/>
      <c r="BE351" s="83"/>
      <c r="BI351" s="80"/>
    </row>
    <row r="352" spans="1:74" s="27" customFormat="1" ht="47.45" hidden="1" customHeight="1" x14ac:dyDescent="0.2">
      <c r="B352" s="374" t="s">
        <v>96</v>
      </c>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375"/>
      <c r="AN352" s="375"/>
      <c r="AO352" s="375"/>
      <c r="AP352" s="375"/>
      <c r="AQ352" s="375"/>
      <c r="AR352" s="375"/>
      <c r="AS352" s="375"/>
      <c r="AT352" s="375"/>
      <c r="AU352" s="375"/>
      <c r="AV352" s="375"/>
      <c r="AW352" s="375"/>
      <c r="AX352" s="375"/>
      <c r="AY352" s="375"/>
      <c r="AZ352" s="375"/>
      <c r="BA352" s="375"/>
      <c r="BB352" s="375"/>
      <c r="BC352" s="375"/>
      <c r="BD352" s="375"/>
      <c r="BE352" s="83"/>
      <c r="BI352" s="80"/>
    </row>
    <row r="353" spans="1:65" s="27" customFormat="1" ht="69.599999999999994" hidden="1" customHeight="1" x14ac:dyDescent="0.2">
      <c r="B353" s="374" t="s">
        <v>74</v>
      </c>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375"/>
      <c r="AN353" s="375"/>
      <c r="AO353" s="375"/>
      <c r="AP353" s="375"/>
      <c r="AQ353" s="375"/>
      <c r="AR353" s="375"/>
      <c r="AS353" s="375"/>
      <c r="AT353" s="375"/>
      <c r="AU353" s="375"/>
      <c r="AV353" s="375"/>
      <c r="AW353" s="375"/>
      <c r="AX353" s="375"/>
      <c r="AY353" s="375"/>
      <c r="AZ353" s="375"/>
      <c r="BA353" s="375"/>
      <c r="BB353" s="375"/>
      <c r="BC353" s="375"/>
      <c r="BD353" s="375"/>
      <c r="BE353" s="83"/>
      <c r="BI353" s="80"/>
    </row>
    <row r="354" spans="1:65" s="27" customFormat="1" ht="22.9" hidden="1" customHeight="1" x14ac:dyDescent="0.2">
      <c r="B354" s="512" t="s">
        <v>126</v>
      </c>
      <c r="C354" s="513"/>
      <c r="D354" s="513"/>
      <c r="E354" s="513"/>
      <c r="F354" s="513"/>
      <c r="G354" s="513"/>
      <c r="H354" s="513"/>
      <c r="I354" s="513"/>
      <c r="J354" s="513"/>
      <c r="K354" s="513"/>
      <c r="L354" s="513"/>
      <c r="M354" s="513"/>
      <c r="N354" s="513"/>
      <c r="O354" s="513"/>
      <c r="P354" s="513"/>
      <c r="Q354" s="513"/>
      <c r="R354" s="513"/>
      <c r="S354" s="513"/>
      <c r="T354" s="513"/>
      <c r="U354" s="513"/>
      <c r="V354" s="513"/>
      <c r="W354" s="513"/>
      <c r="X354" s="513"/>
      <c r="Y354" s="513"/>
      <c r="Z354" s="513"/>
      <c r="AA354" s="513"/>
      <c r="AB354" s="513"/>
      <c r="AC354" s="513"/>
      <c r="AD354" s="513"/>
      <c r="AE354" s="513"/>
      <c r="AF354" s="513"/>
      <c r="AG354" s="513"/>
      <c r="AH354" s="513"/>
      <c r="AI354" s="513"/>
      <c r="AJ354" s="513"/>
      <c r="AK354" s="513"/>
      <c r="AL354" s="513"/>
      <c r="AM354" s="513"/>
      <c r="AN354" s="513"/>
      <c r="AO354" s="513"/>
      <c r="AP354" s="513"/>
      <c r="AQ354" s="513"/>
      <c r="AR354" s="513"/>
      <c r="AS354" s="513"/>
      <c r="AT354" s="513"/>
      <c r="AU354" s="513"/>
      <c r="AV354" s="513"/>
      <c r="AW354" s="513"/>
      <c r="AX354" s="513"/>
      <c r="AY354" s="513"/>
      <c r="AZ354" s="513"/>
      <c r="BA354" s="513"/>
      <c r="BB354" s="513"/>
      <c r="BC354" s="513"/>
      <c r="BD354" s="513"/>
      <c r="BE354" s="83"/>
      <c r="BI354" s="80"/>
    </row>
    <row r="355" spans="1:65" s="27" customFormat="1" ht="57" hidden="1" customHeight="1" x14ac:dyDescent="0.2">
      <c r="B355" s="512" t="s">
        <v>125</v>
      </c>
      <c r="C355" s="513"/>
      <c r="D355" s="513"/>
      <c r="E355" s="513"/>
      <c r="F355" s="513"/>
      <c r="G355" s="513"/>
      <c r="H355" s="513"/>
      <c r="I355" s="513"/>
      <c r="J355" s="513"/>
      <c r="K355" s="513"/>
      <c r="L355" s="513"/>
      <c r="M355" s="513"/>
      <c r="N355" s="513"/>
      <c r="O355" s="513"/>
      <c r="P355" s="513"/>
      <c r="Q355" s="513"/>
      <c r="R355" s="513"/>
      <c r="S355" s="513"/>
      <c r="T355" s="513"/>
      <c r="U355" s="513"/>
      <c r="V355" s="513"/>
      <c r="W355" s="513"/>
      <c r="X355" s="513"/>
      <c r="Y355" s="513"/>
      <c r="Z355" s="513"/>
      <c r="AA355" s="513"/>
      <c r="AB355" s="513"/>
      <c r="AC355" s="513"/>
      <c r="AD355" s="513"/>
      <c r="AE355" s="513"/>
      <c r="AF355" s="513"/>
      <c r="AG355" s="513"/>
      <c r="AH355" s="513"/>
      <c r="AI355" s="513"/>
      <c r="AJ355" s="513"/>
      <c r="AK355" s="513"/>
      <c r="AL355" s="513"/>
      <c r="AM355" s="513"/>
      <c r="AN355" s="513"/>
      <c r="AO355" s="513"/>
      <c r="AP355" s="513"/>
      <c r="AQ355" s="513"/>
      <c r="AR355" s="513"/>
      <c r="AS355" s="513"/>
      <c r="AT355" s="513"/>
      <c r="AU355" s="513"/>
      <c r="AV355" s="513"/>
      <c r="AW355" s="513"/>
      <c r="AX355" s="513"/>
      <c r="AY355" s="513"/>
      <c r="AZ355" s="513"/>
      <c r="BA355" s="513"/>
      <c r="BB355" s="513"/>
      <c r="BC355" s="513"/>
      <c r="BD355" s="513"/>
      <c r="BE355" s="83"/>
      <c r="BI355" s="80"/>
    </row>
    <row r="356" spans="1:65" s="27" customFormat="1" ht="93" hidden="1" customHeight="1" x14ac:dyDescent="0.2">
      <c r="B356" s="374" t="s">
        <v>97</v>
      </c>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375"/>
      <c r="AN356" s="375"/>
      <c r="AO356" s="375"/>
      <c r="AP356" s="375"/>
      <c r="AQ356" s="375"/>
      <c r="AR356" s="375"/>
      <c r="AS356" s="375"/>
      <c r="AT356" s="375"/>
      <c r="AU356" s="375"/>
      <c r="AV356" s="375"/>
      <c r="AW356" s="375"/>
      <c r="AX356" s="375"/>
      <c r="AY356" s="375"/>
      <c r="AZ356" s="375"/>
      <c r="BA356" s="375"/>
      <c r="BB356" s="375"/>
      <c r="BC356" s="375"/>
      <c r="BD356" s="375"/>
      <c r="BE356" s="83"/>
      <c r="BI356" s="80"/>
    </row>
    <row r="357" spans="1:65" s="27" customFormat="1" ht="46.9" hidden="1" customHeight="1" x14ac:dyDescent="0.2">
      <c r="B357" s="374" t="s">
        <v>98</v>
      </c>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375"/>
      <c r="AN357" s="375"/>
      <c r="AO357" s="375"/>
      <c r="AP357" s="375"/>
      <c r="AQ357" s="375"/>
      <c r="AR357" s="375"/>
      <c r="AS357" s="375"/>
      <c r="AT357" s="375"/>
      <c r="AU357" s="375"/>
      <c r="AV357" s="375"/>
      <c r="AW357" s="375"/>
      <c r="AX357" s="375"/>
      <c r="AY357" s="375"/>
      <c r="AZ357" s="375"/>
      <c r="BA357" s="375"/>
      <c r="BB357" s="375"/>
      <c r="BC357" s="375"/>
      <c r="BD357" s="375"/>
      <c r="BE357" s="83"/>
      <c r="BI357" s="80"/>
    </row>
    <row r="358" spans="1:65" s="27" customFormat="1" ht="126" hidden="1" customHeight="1" x14ac:dyDescent="0.2">
      <c r="B358" s="374" t="s">
        <v>99</v>
      </c>
      <c r="C358" s="375"/>
      <c r="D358" s="375"/>
      <c r="E358" s="375"/>
      <c r="F358" s="375"/>
      <c r="G358" s="375"/>
      <c r="H358" s="375"/>
      <c r="I358" s="375"/>
      <c r="J358" s="375"/>
      <c r="K358" s="375"/>
      <c r="L358" s="375"/>
      <c r="M358" s="375"/>
      <c r="N358" s="375"/>
      <c r="O358" s="375"/>
      <c r="P358" s="375"/>
      <c r="Q358" s="375"/>
      <c r="R358" s="375"/>
      <c r="S358" s="375"/>
      <c r="T358" s="375"/>
      <c r="U358" s="375"/>
      <c r="V358" s="375"/>
      <c r="W358" s="375"/>
      <c r="X358" s="375"/>
      <c r="Y358" s="375"/>
      <c r="Z358" s="375"/>
      <c r="AA358" s="375"/>
      <c r="AB358" s="375"/>
      <c r="AC358" s="375"/>
      <c r="AD358" s="375"/>
      <c r="AE358" s="375"/>
      <c r="AF358" s="375"/>
      <c r="AG358" s="375"/>
      <c r="AH358" s="375"/>
      <c r="AI358" s="375"/>
      <c r="AJ358" s="375"/>
      <c r="AK358" s="375"/>
      <c r="AL358" s="375"/>
      <c r="AM358" s="375"/>
      <c r="AN358" s="375"/>
      <c r="AO358" s="375"/>
      <c r="AP358" s="375"/>
      <c r="AQ358" s="375"/>
      <c r="AR358" s="375"/>
      <c r="AS358" s="375"/>
      <c r="AT358" s="375"/>
      <c r="AU358" s="375"/>
      <c r="AV358" s="375"/>
      <c r="AW358" s="375"/>
      <c r="AX358" s="375"/>
      <c r="AY358" s="375"/>
      <c r="AZ358" s="375"/>
      <c r="BA358" s="375"/>
      <c r="BB358" s="375"/>
      <c r="BC358" s="375"/>
      <c r="BD358" s="375"/>
      <c r="BE358" s="83"/>
      <c r="BI358" s="80"/>
    </row>
    <row r="359" spans="1:65" s="27" customFormat="1" ht="22.5" hidden="1" customHeight="1" x14ac:dyDescent="0.2">
      <c r="B359" s="374" t="s">
        <v>100</v>
      </c>
      <c r="C359" s="374"/>
      <c r="D359" s="374"/>
      <c r="E359" s="374"/>
      <c r="F359" s="374"/>
      <c r="G359" s="374"/>
      <c r="H359" s="374"/>
      <c r="I359" s="374"/>
      <c r="J359" s="374"/>
      <c r="K359" s="374"/>
      <c r="L359" s="374"/>
      <c r="M359" s="374"/>
      <c r="N359" s="374"/>
      <c r="O359" s="374"/>
      <c r="P359" s="374"/>
      <c r="Q359" s="374"/>
      <c r="R359" s="374"/>
      <c r="S359" s="374"/>
      <c r="T359" s="374"/>
      <c r="U359" s="374"/>
      <c r="V359" s="374"/>
      <c r="W359" s="374"/>
      <c r="X359" s="374"/>
      <c r="Y359" s="374"/>
      <c r="Z359" s="374"/>
      <c r="AA359" s="374"/>
      <c r="AB359" s="374"/>
      <c r="AC359" s="374"/>
      <c r="AD359" s="374"/>
      <c r="AE359" s="374"/>
      <c r="AF359" s="374"/>
      <c r="AG359" s="374"/>
      <c r="AH359" s="374"/>
      <c r="AI359" s="374"/>
      <c r="AJ359" s="374"/>
      <c r="AK359" s="374"/>
      <c r="AL359" s="374"/>
      <c r="AM359" s="374"/>
      <c r="AN359" s="374"/>
      <c r="AO359" s="374"/>
      <c r="AP359" s="374"/>
      <c r="AQ359" s="374"/>
      <c r="AR359" s="374"/>
      <c r="AS359" s="374"/>
      <c r="AT359" s="374"/>
      <c r="AU359" s="374"/>
      <c r="AV359" s="374"/>
      <c r="AW359" s="374"/>
      <c r="AX359" s="374"/>
      <c r="AY359" s="374"/>
      <c r="AZ359" s="374"/>
      <c r="BA359" s="374"/>
      <c r="BB359" s="374"/>
      <c r="BC359" s="374"/>
      <c r="BD359" s="374"/>
      <c r="BE359" s="374"/>
      <c r="BI359" s="80"/>
    </row>
    <row r="360" spans="1:65" ht="25.5" customHeight="1" x14ac:dyDescent="0.25">
      <c r="A360" s="128"/>
      <c r="B360" s="37" t="s">
        <v>874</v>
      </c>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c r="AU360" s="79"/>
      <c r="AV360" s="79"/>
      <c r="AW360" s="79"/>
      <c r="AX360" s="79"/>
      <c r="AY360" s="79"/>
      <c r="AZ360" s="79"/>
      <c r="BA360" s="62"/>
      <c r="BB360" s="62"/>
      <c r="BC360" s="62"/>
      <c r="BD360" s="62"/>
      <c r="BI360" s="45"/>
      <c r="BM360" s="130"/>
    </row>
    <row r="361" spans="1:65" s="27" customFormat="1" ht="21" hidden="1" customHeight="1" x14ac:dyDescent="0.2">
      <c r="A361" s="87"/>
      <c r="B361" s="361" t="s">
        <v>102</v>
      </c>
      <c r="C361" s="362"/>
      <c r="D361" s="363"/>
      <c r="E361" s="289" t="s">
        <v>101</v>
      </c>
      <c r="F361" s="260"/>
      <c r="G361" s="260"/>
      <c r="H361" s="260"/>
      <c r="I361" s="260"/>
      <c r="J361" s="260"/>
      <c r="K361" s="260"/>
      <c r="L361" s="260"/>
      <c r="M361" s="260"/>
      <c r="N361" s="260"/>
      <c r="O361" s="260"/>
      <c r="P361" s="260"/>
      <c r="Q361" s="260"/>
      <c r="R361" s="260"/>
      <c r="S361" s="260"/>
      <c r="T361" s="260"/>
      <c r="U361" s="260"/>
      <c r="V361" s="260"/>
      <c r="W361" s="260"/>
      <c r="X361" s="260"/>
      <c r="Y361" s="260"/>
      <c r="Z361" s="260"/>
      <c r="AA361" s="260"/>
      <c r="AB361" s="260"/>
      <c r="AC361" s="260"/>
      <c r="AD361" s="260"/>
      <c r="AE361" s="260"/>
      <c r="AF361" s="260"/>
      <c r="AG361" s="260"/>
      <c r="AH361" s="260"/>
      <c r="AI361" s="260"/>
      <c r="AJ361" s="260"/>
      <c r="AK361" s="260"/>
      <c r="AL361" s="260"/>
      <c r="AM361" s="260"/>
      <c r="AN361" s="260"/>
      <c r="AO361" s="260"/>
      <c r="AP361" s="260"/>
      <c r="AQ361" s="260"/>
      <c r="AR361" s="260"/>
      <c r="AS361" s="260"/>
      <c r="AT361" s="260"/>
      <c r="AU361" s="260"/>
      <c r="AV361" s="260"/>
      <c r="AW361" s="261"/>
      <c r="AX361" s="266" t="s">
        <v>92</v>
      </c>
      <c r="AY361" s="267"/>
      <c r="AZ361" s="267"/>
      <c r="BA361" s="267"/>
      <c r="BB361" s="267"/>
      <c r="BC361" s="267"/>
      <c r="BD361" s="268"/>
      <c r="BE361" s="127"/>
      <c r="BF361" s="49" t="s">
        <v>92</v>
      </c>
      <c r="BG361" s="50" t="s">
        <v>108</v>
      </c>
      <c r="BH361" s="50" t="s">
        <v>107</v>
      </c>
      <c r="BI361" s="80"/>
    </row>
    <row r="362" spans="1:65" s="27" customFormat="1" ht="49.5" customHeight="1" x14ac:dyDescent="0.2">
      <c r="A362" s="87"/>
      <c r="B362" s="361" t="s">
        <v>102</v>
      </c>
      <c r="C362" s="362"/>
      <c r="D362" s="363"/>
      <c r="E362" s="259" t="s">
        <v>1048</v>
      </c>
      <c r="F362" s="260"/>
      <c r="G362" s="260"/>
      <c r="H362" s="260"/>
      <c r="I362" s="260"/>
      <c r="J362" s="260"/>
      <c r="K362" s="260"/>
      <c r="L362" s="260"/>
      <c r="M362" s="260"/>
      <c r="N362" s="260"/>
      <c r="O362" s="260"/>
      <c r="P362" s="260"/>
      <c r="Q362" s="260"/>
      <c r="R362" s="260"/>
      <c r="S362" s="260"/>
      <c r="T362" s="260"/>
      <c r="U362" s="260"/>
      <c r="V362" s="260"/>
      <c r="W362" s="260"/>
      <c r="X362" s="260"/>
      <c r="Y362" s="260"/>
      <c r="Z362" s="260"/>
      <c r="AA362" s="260"/>
      <c r="AB362" s="260"/>
      <c r="AC362" s="260"/>
      <c r="AD362" s="260"/>
      <c r="AE362" s="260"/>
      <c r="AF362" s="260"/>
      <c r="AG362" s="260"/>
      <c r="AH362" s="260"/>
      <c r="AI362" s="260"/>
      <c r="AJ362" s="260"/>
      <c r="AK362" s="260"/>
      <c r="AL362" s="260"/>
      <c r="AM362" s="260"/>
      <c r="AN362" s="260"/>
      <c r="AO362" s="260"/>
      <c r="AP362" s="260"/>
      <c r="AQ362" s="260"/>
      <c r="AR362" s="260"/>
      <c r="AS362" s="260"/>
      <c r="AT362" s="260"/>
      <c r="AU362" s="260"/>
      <c r="AV362" s="260"/>
      <c r="AW362" s="261"/>
      <c r="AX362" s="266" t="s">
        <v>92</v>
      </c>
      <c r="AY362" s="267"/>
      <c r="AZ362" s="267"/>
      <c r="BA362" s="267"/>
      <c r="BB362" s="267"/>
      <c r="BC362" s="267"/>
      <c r="BD362" s="268"/>
      <c r="BE362" s="127"/>
      <c r="BI362" s="80"/>
    </row>
    <row r="363" spans="1:65" s="27" customFormat="1" ht="24.75" customHeight="1" x14ac:dyDescent="0.2">
      <c r="A363" s="87"/>
      <c r="B363" s="276" t="s">
        <v>103</v>
      </c>
      <c r="C363" s="277"/>
      <c r="D363" s="278"/>
      <c r="E363" s="290" t="s">
        <v>880</v>
      </c>
      <c r="F363" s="291"/>
      <c r="G363" s="291"/>
      <c r="H363" s="291"/>
      <c r="I363" s="291"/>
      <c r="J363" s="291"/>
      <c r="K363" s="291"/>
      <c r="L363" s="291"/>
      <c r="M363" s="291"/>
      <c r="N363" s="291"/>
      <c r="O363" s="291"/>
      <c r="P363" s="291"/>
      <c r="Q363" s="291"/>
      <c r="R363" s="291"/>
      <c r="S363" s="291"/>
      <c r="T363" s="291"/>
      <c r="U363" s="291"/>
      <c r="V363" s="291"/>
      <c r="W363" s="291"/>
      <c r="X363" s="291"/>
      <c r="Y363" s="291"/>
      <c r="Z363" s="291"/>
      <c r="AA363" s="291"/>
      <c r="AB363" s="291"/>
      <c r="AC363" s="291"/>
      <c r="AD363" s="291"/>
      <c r="AE363" s="291"/>
      <c r="AF363" s="291"/>
      <c r="AG363" s="291"/>
      <c r="AH363" s="291"/>
      <c r="AI363" s="291"/>
      <c r="AJ363" s="291"/>
      <c r="AK363" s="291"/>
      <c r="AL363" s="291"/>
      <c r="AM363" s="291"/>
      <c r="AN363" s="291"/>
      <c r="AO363" s="291"/>
      <c r="AP363" s="291"/>
      <c r="AQ363" s="291"/>
      <c r="AR363" s="291"/>
      <c r="AS363" s="291"/>
      <c r="AT363" s="291"/>
      <c r="AU363" s="291"/>
      <c r="AV363" s="291"/>
      <c r="AW363" s="292"/>
      <c r="AX363" s="503"/>
      <c r="AY363" s="504"/>
      <c r="AZ363" s="504"/>
      <c r="BA363" s="504"/>
      <c r="BB363" s="504"/>
      <c r="BC363" s="504"/>
      <c r="BD363" s="505"/>
      <c r="BE363" s="127"/>
      <c r="BI363" s="80"/>
    </row>
    <row r="364" spans="1:65" s="27" customFormat="1" ht="24.75" customHeight="1" x14ac:dyDescent="0.2">
      <c r="A364" s="87"/>
      <c r="B364" s="279"/>
      <c r="C364" s="280"/>
      <c r="D364" s="281"/>
      <c r="E364" s="88" t="s">
        <v>109</v>
      </c>
      <c r="F364" s="285" t="s">
        <v>1050</v>
      </c>
      <c r="G364" s="285"/>
      <c r="H364" s="285"/>
      <c r="I364" s="285"/>
      <c r="J364" s="285"/>
      <c r="K364" s="285"/>
      <c r="L364" s="285"/>
      <c r="M364" s="285"/>
      <c r="N364" s="285"/>
      <c r="O364" s="285"/>
      <c r="P364" s="285"/>
      <c r="Q364" s="285"/>
      <c r="R364" s="285"/>
      <c r="S364" s="285"/>
      <c r="T364" s="285"/>
      <c r="U364" s="285"/>
      <c r="V364" s="285"/>
      <c r="W364" s="285"/>
      <c r="X364" s="285"/>
      <c r="Y364" s="285"/>
      <c r="Z364" s="285"/>
      <c r="AA364" s="285"/>
      <c r="AB364" s="285"/>
      <c r="AC364" s="285"/>
      <c r="AD364" s="285"/>
      <c r="AE364" s="285"/>
      <c r="AF364" s="285"/>
      <c r="AG364" s="285"/>
      <c r="AH364" s="285"/>
      <c r="AI364" s="285"/>
      <c r="AJ364" s="285"/>
      <c r="AK364" s="285"/>
      <c r="AL364" s="285"/>
      <c r="AM364" s="285"/>
      <c r="AN364" s="285"/>
      <c r="AO364" s="285"/>
      <c r="AP364" s="285"/>
      <c r="AQ364" s="285"/>
      <c r="AR364" s="285"/>
      <c r="AS364" s="285"/>
      <c r="AT364" s="285"/>
      <c r="AU364" s="285"/>
      <c r="AV364" s="285"/>
      <c r="AW364" s="286"/>
      <c r="AX364" s="295" t="s">
        <v>92</v>
      </c>
      <c r="AY364" s="296"/>
      <c r="AZ364" s="296"/>
      <c r="BA364" s="296"/>
      <c r="BB364" s="296"/>
      <c r="BC364" s="296"/>
      <c r="BD364" s="297"/>
      <c r="BE364" s="127"/>
      <c r="BI364" s="80"/>
    </row>
    <row r="365" spans="1:65" s="27" customFormat="1" ht="21" customHeight="1" x14ac:dyDescent="0.2">
      <c r="A365" s="87"/>
      <c r="B365" s="279"/>
      <c r="C365" s="280"/>
      <c r="D365" s="281"/>
      <c r="E365" s="88" t="s">
        <v>109</v>
      </c>
      <c r="F365" s="293" t="s">
        <v>1051</v>
      </c>
      <c r="G365" s="293"/>
      <c r="H365" s="293"/>
      <c r="I365" s="293"/>
      <c r="J365" s="293"/>
      <c r="K365" s="293"/>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c r="AI365" s="293"/>
      <c r="AJ365" s="293"/>
      <c r="AK365" s="293"/>
      <c r="AL365" s="293"/>
      <c r="AM365" s="293"/>
      <c r="AN365" s="293"/>
      <c r="AO365" s="293"/>
      <c r="AP365" s="293"/>
      <c r="AQ365" s="293"/>
      <c r="AR365" s="293"/>
      <c r="AS365" s="293"/>
      <c r="AT365" s="293"/>
      <c r="AU365" s="293"/>
      <c r="AV365" s="293"/>
      <c r="AW365" s="294"/>
      <c r="AX365" s="295" t="s">
        <v>92</v>
      </c>
      <c r="AY365" s="296"/>
      <c r="AZ365" s="296"/>
      <c r="BA365" s="296"/>
      <c r="BB365" s="296"/>
      <c r="BC365" s="296"/>
      <c r="BD365" s="297"/>
      <c r="BE365" s="127"/>
      <c r="BF365" s="30"/>
      <c r="BI365" s="80"/>
    </row>
    <row r="366" spans="1:65" s="27" customFormat="1" ht="24.75" hidden="1" customHeight="1" x14ac:dyDescent="0.2">
      <c r="A366" s="87"/>
      <c r="B366" s="279"/>
      <c r="C366" s="280"/>
      <c r="D366" s="281"/>
      <c r="E366" s="88" t="s">
        <v>109</v>
      </c>
      <c r="F366" s="293"/>
      <c r="G366" s="293"/>
      <c r="H366" s="293"/>
      <c r="I366" s="293"/>
      <c r="J366" s="293"/>
      <c r="K366" s="293"/>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c r="AI366" s="293"/>
      <c r="AJ366" s="293"/>
      <c r="AK366" s="293"/>
      <c r="AL366" s="293"/>
      <c r="AM366" s="293"/>
      <c r="AN366" s="293"/>
      <c r="AO366" s="293"/>
      <c r="AP366" s="293"/>
      <c r="AQ366" s="293"/>
      <c r="AR366" s="293"/>
      <c r="AS366" s="293"/>
      <c r="AT366" s="293"/>
      <c r="AU366" s="293"/>
      <c r="AV366" s="293"/>
      <c r="AW366" s="294"/>
      <c r="AX366" s="295" t="s">
        <v>92</v>
      </c>
      <c r="AY366" s="296"/>
      <c r="AZ366" s="296"/>
      <c r="BA366" s="296"/>
      <c r="BB366" s="296"/>
      <c r="BC366" s="296"/>
      <c r="BD366" s="297"/>
      <c r="BE366" s="127"/>
      <c r="BI366" s="80"/>
    </row>
    <row r="367" spans="1:65" s="27" customFormat="1" ht="17.25" hidden="1" customHeight="1" x14ac:dyDescent="0.2">
      <c r="A367" s="87"/>
      <c r="B367" s="279"/>
      <c r="C367" s="280"/>
      <c r="D367" s="281"/>
      <c r="E367" s="89" t="s">
        <v>109</v>
      </c>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c r="AI367" s="293"/>
      <c r="AJ367" s="293"/>
      <c r="AK367" s="293"/>
      <c r="AL367" s="293"/>
      <c r="AM367" s="293"/>
      <c r="AN367" s="293"/>
      <c r="AO367" s="293"/>
      <c r="AP367" s="293"/>
      <c r="AQ367" s="293"/>
      <c r="AR367" s="293"/>
      <c r="AS367" s="293"/>
      <c r="AT367" s="293"/>
      <c r="AU367" s="293"/>
      <c r="AV367" s="293"/>
      <c r="AW367" s="294"/>
      <c r="AX367" s="295" t="s">
        <v>92</v>
      </c>
      <c r="AY367" s="296"/>
      <c r="AZ367" s="296"/>
      <c r="BA367" s="296"/>
      <c r="BB367" s="296"/>
      <c r="BC367" s="296"/>
      <c r="BD367" s="297"/>
      <c r="BE367" s="127"/>
      <c r="BI367" s="80"/>
    </row>
    <row r="368" spans="1:65" s="27" customFormat="1" ht="36" hidden="1" customHeight="1" x14ac:dyDescent="0.25">
      <c r="A368" s="87"/>
      <c r="B368" s="279"/>
      <c r="C368" s="280"/>
      <c r="D368" s="281"/>
      <c r="E368" s="89" t="s">
        <v>109</v>
      </c>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4"/>
      <c r="AX368" s="295" t="s">
        <v>92</v>
      </c>
      <c r="AY368" s="296"/>
      <c r="AZ368" s="296"/>
      <c r="BA368" s="296"/>
      <c r="BB368" s="296"/>
      <c r="BC368" s="296"/>
      <c r="BD368" s="297"/>
      <c r="BE368" s="127"/>
      <c r="BI368" s="80"/>
      <c r="BM368" s="130"/>
    </row>
    <row r="369" spans="1:65" s="27" customFormat="1" ht="24.75" hidden="1" customHeight="1" x14ac:dyDescent="0.2">
      <c r="A369" s="87"/>
      <c r="B369" s="282"/>
      <c r="C369" s="283"/>
      <c r="D369" s="284"/>
      <c r="E369" s="90" t="s">
        <v>109</v>
      </c>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c r="AL369" s="357"/>
      <c r="AM369" s="357"/>
      <c r="AN369" s="357"/>
      <c r="AO369" s="357"/>
      <c r="AP369" s="357"/>
      <c r="AQ369" s="357"/>
      <c r="AR369" s="357"/>
      <c r="AS369" s="357"/>
      <c r="AT369" s="357"/>
      <c r="AU369" s="357"/>
      <c r="AV369" s="357"/>
      <c r="AW369" s="358"/>
      <c r="AX369" s="509" t="s">
        <v>92</v>
      </c>
      <c r="AY369" s="510"/>
      <c r="AZ369" s="510"/>
      <c r="BA369" s="510"/>
      <c r="BB369" s="510"/>
      <c r="BC369" s="510"/>
      <c r="BD369" s="511"/>
      <c r="BE369" s="127"/>
      <c r="BI369" s="80"/>
    </row>
    <row r="370" spans="1:65" s="27" customFormat="1" ht="25.5" hidden="1" customHeight="1" x14ac:dyDescent="0.2">
      <c r="A370" s="87"/>
      <c r="B370" s="361" t="s">
        <v>104</v>
      </c>
      <c r="C370" s="372"/>
      <c r="D370" s="373"/>
      <c r="E370" s="259"/>
      <c r="F370" s="274"/>
      <c r="G370" s="274"/>
      <c r="H370" s="274"/>
      <c r="I370" s="274"/>
      <c r="J370" s="274"/>
      <c r="K370" s="274"/>
      <c r="L370" s="274"/>
      <c r="M370" s="274"/>
      <c r="N370" s="274"/>
      <c r="O370" s="274"/>
      <c r="P370" s="274"/>
      <c r="Q370" s="274"/>
      <c r="R370" s="274"/>
      <c r="S370" s="274"/>
      <c r="T370" s="274"/>
      <c r="U370" s="274"/>
      <c r="V370" s="274"/>
      <c r="W370" s="274"/>
      <c r="X370" s="274"/>
      <c r="Y370" s="274"/>
      <c r="Z370" s="274"/>
      <c r="AA370" s="274"/>
      <c r="AB370" s="274"/>
      <c r="AC370" s="274"/>
      <c r="AD370" s="274"/>
      <c r="AE370" s="274"/>
      <c r="AF370" s="274"/>
      <c r="AG370" s="274"/>
      <c r="AH370" s="274"/>
      <c r="AI370" s="274"/>
      <c r="AJ370" s="274"/>
      <c r="AK370" s="274"/>
      <c r="AL370" s="274"/>
      <c r="AM370" s="274"/>
      <c r="AN370" s="274"/>
      <c r="AO370" s="274"/>
      <c r="AP370" s="274"/>
      <c r="AQ370" s="274"/>
      <c r="AR370" s="274"/>
      <c r="AS370" s="274"/>
      <c r="AT370" s="274"/>
      <c r="AU370" s="274"/>
      <c r="AV370" s="274"/>
      <c r="AW370" s="275"/>
      <c r="AX370" s="266" t="s">
        <v>92</v>
      </c>
      <c r="AY370" s="359"/>
      <c r="AZ370" s="359"/>
      <c r="BA370" s="359"/>
      <c r="BB370" s="359"/>
      <c r="BC370" s="359"/>
      <c r="BD370" s="360"/>
      <c r="BE370" s="127"/>
      <c r="BI370" s="80"/>
    </row>
    <row r="371" spans="1:65" s="27" customFormat="1" ht="24.75" hidden="1" customHeight="1" x14ac:dyDescent="0.2">
      <c r="A371" s="87"/>
      <c r="B371" s="361"/>
      <c r="C371" s="372"/>
      <c r="D371" s="373"/>
      <c r="E371" s="259"/>
      <c r="F371" s="274"/>
      <c r="G371" s="274"/>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5"/>
      <c r="AX371" s="266" t="s">
        <v>92</v>
      </c>
      <c r="AY371" s="359"/>
      <c r="AZ371" s="359"/>
      <c r="BA371" s="359"/>
      <c r="BB371" s="359"/>
      <c r="BC371" s="359"/>
      <c r="BD371" s="360"/>
      <c r="BE371" s="127"/>
      <c r="BI371" s="80"/>
    </row>
    <row r="372" spans="1:65" s="27" customFormat="1" ht="21" customHeight="1" x14ac:dyDescent="0.2">
      <c r="A372" s="87"/>
      <c r="B372" s="361" t="s">
        <v>104</v>
      </c>
      <c r="C372" s="362"/>
      <c r="D372" s="363"/>
      <c r="E372" s="259" t="s">
        <v>1062</v>
      </c>
      <c r="F372" s="260"/>
      <c r="G372" s="260"/>
      <c r="H372" s="260"/>
      <c r="I372" s="260"/>
      <c r="J372" s="260"/>
      <c r="K372" s="260"/>
      <c r="L372" s="260"/>
      <c r="M372" s="260"/>
      <c r="N372" s="260"/>
      <c r="O372" s="260"/>
      <c r="P372" s="260"/>
      <c r="Q372" s="260"/>
      <c r="R372" s="260"/>
      <c r="S372" s="260"/>
      <c r="T372" s="260"/>
      <c r="U372" s="260"/>
      <c r="V372" s="260"/>
      <c r="W372" s="260"/>
      <c r="X372" s="260"/>
      <c r="Y372" s="260"/>
      <c r="Z372" s="260"/>
      <c r="AA372" s="260"/>
      <c r="AB372" s="260"/>
      <c r="AC372" s="260"/>
      <c r="AD372" s="260"/>
      <c r="AE372" s="260"/>
      <c r="AF372" s="260"/>
      <c r="AG372" s="260"/>
      <c r="AH372" s="260"/>
      <c r="AI372" s="260"/>
      <c r="AJ372" s="260"/>
      <c r="AK372" s="260"/>
      <c r="AL372" s="260"/>
      <c r="AM372" s="260"/>
      <c r="AN372" s="260"/>
      <c r="AO372" s="260"/>
      <c r="AP372" s="260"/>
      <c r="AQ372" s="260"/>
      <c r="AR372" s="260"/>
      <c r="AS372" s="260"/>
      <c r="AT372" s="260"/>
      <c r="AU372" s="260"/>
      <c r="AV372" s="260"/>
      <c r="AW372" s="261"/>
      <c r="AX372" s="266" t="s">
        <v>92</v>
      </c>
      <c r="AY372" s="267"/>
      <c r="AZ372" s="267"/>
      <c r="BA372" s="267"/>
      <c r="BB372" s="267"/>
      <c r="BC372" s="267"/>
      <c r="BD372" s="268"/>
      <c r="BE372" s="127"/>
      <c r="BI372" s="80"/>
    </row>
    <row r="373" spans="1:65" s="27" customFormat="1" ht="21" customHeight="1" x14ac:dyDescent="0.25">
      <c r="A373" s="87"/>
      <c r="B373" s="361" t="s">
        <v>105</v>
      </c>
      <c r="C373" s="362"/>
      <c r="D373" s="363"/>
      <c r="E373" s="289" t="s">
        <v>1063</v>
      </c>
      <c r="F373" s="260"/>
      <c r="G373" s="260"/>
      <c r="H373" s="260"/>
      <c r="I373" s="260"/>
      <c r="J373" s="260"/>
      <c r="K373" s="260"/>
      <c r="L373" s="260"/>
      <c r="M373" s="260"/>
      <c r="N373" s="260"/>
      <c r="O373" s="260"/>
      <c r="P373" s="260"/>
      <c r="Q373" s="260"/>
      <c r="R373" s="260"/>
      <c r="S373" s="260"/>
      <c r="T373" s="260"/>
      <c r="U373" s="260"/>
      <c r="V373" s="260"/>
      <c r="W373" s="260"/>
      <c r="X373" s="260"/>
      <c r="Y373" s="260"/>
      <c r="Z373" s="260"/>
      <c r="AA373" s="260"/>
      <c r="AB373" s="260"/>
      <c r="AC373" s="260"/>
      <c r="AD373" s="260"/>
      <c r="AE373" s="260"/>
      <c r="AF373" s="260"/>
      <c r="AG373" s="260"/>
      <c r="AH373" s="260"/>
      <c r="AI373" s="260"/>
      <c r="AJ373" s="260"/>
      <c r="AK373" s="260"/>
      <c r="AL373" s="260"/>
      <c r="AM373" s="260"/>
      <c r="AN373" s="260"/>
      <c r="AO373" s="260"/>
      <c r="AP373" s="260"/>
      <c r="AQ373" s="260"/>
      <c r="AR373" s="260"/>
      <c r="AS373" s="260"/>
      <c r="AT373" s="260"/>
      <c r="AU373" s="260"/>
      <c r="AV373" s="260"/>
      <c r="AW373" s="261"/>
      <c r="AX373" s="266" t="s">
        <v>92</v>
      </c>
      <c r="AY373" s="267"/>
      <c r="AZ373" s="267"/>
      <c r="BA373" s="267"/>
      <c r="BB373" s="267"/>
      <c r="BC373" s="267"/>
      <c r="BD373" s="268"/>
      <c r="BE373" s="127"/>
      <c r="BI373" s="80"/>
      <c r="BM373" s="130"/>
    </row>
    <row r="374" spans="1:65" s="27" customFormat="1" ht="21" customHeight="1" x14ac:dyDescent="0.2">
      <c r="A374" s="87"/>
      <c r="B374" s="361" t="s">
        <v>106</v>
      </c>
      <c r="C374" s="362"/>
      <c r="D374" s="363"/>
      <c r="E374" s="506" t="s">
        <v>1047</v>
      </c>
      <c r="F374" s="507"/>
      <c r="G374" s="507"/>
      <c r="H374" s="507"/>
      <c r="I374" s="507"/>
      <c r="J374" s="507"/>
      <c r="K374" s="507"/>
      <c r="L374" s="507"/>
      <c r="M374" s="507"/>
      <c r="N374" s="507"/>
      <c r="O374" s="507"/>
      <c r="P374" s="507"/>
      <c r="Q374" s="507"/>
      <c r="R374" s="507"/>
      <c r="S374" s="507"/>
      <c r="T374" s="507"/>
      <c r="U374" s="507"/>
      <c r="V374" s="507"/>
      <c r="W374" s="507"/>
      <c r="X374" s="507"/>
      <c r="Y374" s="507"/>
      <c r="Z374" s="507"/>
      <c r="AA374" s="507"/>
      <c r="AB374" s="507"/>
      <c r="AC374" s="507"/>
      <c r="AD374" s="507"/>
      <c r="AE374" s="507"/>
      <c r="AF374" s="507"/>
      <c r="AG374" s="507"/>
      <c r="AH374" s="507"/>
      <c r="AI374" s="507"/>
      <c r="AJ374" s="507"/>
      <c r="AK374" s="507"/>
      <c r="AL374" s="507"/>
      <c r="AM374" s="507"/>
      <c r="AN374" s="507"/>
      <c r="AO374" s="507"/>
      <c r="AP374" s="507"/>
      <c r="AQ374" s="507"/>
      <c r="AR374" s="507"/>
      <c r="AS374" s="507"/>
      <c r="AT374" s="507"/>
      <c r="AU374" s="507"/>
      <c r="AV374" s="507"/>
      <c r="AW374" s="508"/>
      <c r="AX374" s="266" t="s">
        <v>92</v>
      </c>
      <c r="AY374" s="267"/>
      <c r="AZ374" s="267"/>
      <c r="BA374" s="267"/>
      <c r="BB374" s="267"/>
      <c r="BC374" s="267"/>
      <c r="BD374" s="268"/>
      <c r="BE374" s="127"/>
      <c r="BF374" s="30"/>
      <c r="BI374" s="80"/>
    </row>
    <row r="375" spans="1:65" s="27" customFormat="1" ht="21" customHeight="1" x14ac:dyDescent="0.25">
      <c r="A375" s="87"/>
      <c r="B375" s="361" t="s">
        <v>810</v>
      </c>
      <c r="C375" s="362"/>
      <c r="D375" s="363"/>
      <c r="E375" s="290" t="s">
        <v>1049</v>
      </c>
      <c r="F375" s="291"/>
      <c r="G375" s="291"/>
      <c r="H375" s="291"/>
      <c r="I375" s="291"/>
      <c r="J375" s="291"/>
      <c r="K375" s="291"/>
      <c r="L375" s="291"/>
      <c r="M375" s="291"/>
      <c r="N375" s="291"/>
      <c r="O375" s="291"/>
      <c r="P375" s="291"/>
      <c r="Q375" s="291"/>
      <c r="R375" s="291"/>
      <c r="S375" s="291"/>
      <c r="T375" s="291"/>
      <c r="U375" s="291"/>
      <c r="V375" s="291"/>
      <c r="W375" s="291"/>
      <c r="X375" s="291"/>
      <c r="Y375" s="291"/>
      <c r="Z375" s="291"/>
      <c r="AA375" s="291"/>
      <c r="AB375" s="291"/>
      <c r="AC375" s="291"/>
      <c r="AD375" s="291"/>
      <c r="AE375" s="291"/>
      <c r="AF375" s="291"/>
      <c r="AG375" s="291"/>
      <c r="AH375" s="291"/>
      <c r="AI375" s="291"/>
      <c r="AJ375" s="291"/>
      <c r="AK375" s="291"/>
      <c r="AL375" s="291"/>
      <c r="AM375" s="291"/>
      <c r="AN375" s="291"/>
      <c r="AO375" s="291"/>
      <c r="AP375" s="291"/>
      <c r="AQ375" s="291"/>
      <c r="AR375" s="291"/>
      <c r="AS375" s="291"/>
      <c r="AT375" s="291"/>
      <c r="AU375" s="291"/>
      <c r="AV375" s="291"/>
      <c r="AW375" s="292"/>
      <c r="AX375" s="266" t="s">
        <v>92</v>
      </c>
      <c r="AY375" s="267"/>
      <c r="AZ375" s="267"/>
      <c r="BA375" s="267"/>
      <c r="BB375" s="267"/>
      <c r="BC375" s="267"/>
      <c r="BD375" s="268"/>
      <c r="BE375" s="127"/>
      <c r="BI375" s="80"/>
      <c r="BM375" s="130"/>
    </row>
    <row r="376" spans="1:65" s="27" customFormat="1" ht="39.75" customHeight="1" x14ac:dyDescent="0.25">
      <c r="A376" s="87"/>
      <c r="B376" s="361" t="s">
        <v>811</v>
      </c>
      <c r="C376" s="362"/>
      <c r="D376" s="363"/>
      <c r="E376" s="289" t="s">
        <v>1064</v>
      </c>
      <c r="F376" s="260"/>
      <c r="G376" s="260"/>
      <c r="H376" s="260"/>
      <c r="I376" s="260"/>
      <c r="J376" s="260"/>
      <c r="K376" s="260"/>
      <c r="L376" s="260"/>
      <c r="M376" s="260"/>
      <c r="N376" s="260"/>
      <c r="O376" s="260"/>
      <c r="P376" s="260"/>
      <c r="Q376" s="260"/>
      <c r="R376" s="260"/>
      <c r="S376" s="260"/>
      <c r="T376" s="260"/>
      <c r="U376" s="260"/>
      <c r="V376" s="260"/>
      <c r="W376" s="260"/>
      <c r="X376" s="260"/>
      <c r="Y376" s="260"/>
      <c r="Z376" s="260"/>
      <c r="AA376" s="260"/>
      <c r="AB376" s="260"/>
      <c r="AC376" s="260"/>
      <c r="AD376" s="260"/>
      <c r="AE376" s="260"/>
      <c r="AF376" s="260"/>
      <c r="AG376" s="260"/>
      <c r="AH376" s="260"/>
      <c r="AI376" s="260"/>
      <c r="AJ376" s="260"/>
      <c r="AK376" s="260"/>
      <c r="AL376" s="260"/>
      <c r="AM376" s="260"/>
      <c r="AN376" s="260"/>
      <c r="AO376" s="260"/>
      <c r="AP376" s="260"/>
      <c r="AQ376" s="260"/>
      <c r="AR376" s="260"/>
      <c r="AS376" s="260"/>
      <c r="AT376" s="260"/>
      <c r="AU376" s="260"/>
      <c r="AV376" s="260"/>
      <c r="AW376" s="261"/>
      <c r="AX376" s="266" t="s">
        <v>92</v>
      </c>
      <c r="AY376" s="359"/>
      <c r="AZ376" s="359"/>
      <c r="BA376" s="359"/>
      <c r="BB376" s="359"/>
      <c r="BC376" s="359"/>
      <c r="BD376" s="360"/>
      <c r="BE376" s="127"/>
      <c r="BI376" s="80"/>
      <c r="BM376" s="130"/>
    </row>
    <row r="377" spans="1:65" s="27" customFormat="1" ht="25.5" customHeight="1" x14ac:dyDescent="0.25">
      <c r="A377" s="87"/>
      <c r="B377" s="361" t="s">
        <v>812</v>
      </c>
      <c r="C377" s="362"/>
      <c r="D377" s="363"/>
      <c r="E377" s="289" t="s">
        <v>1065</v>
      </c>
      <c r="F377" s="260"/>
      <c r="G377" s="260"/>
      <c r="H377" s="260"/>
      <c r="I377" s="260"/>
      <c r="J377" s="260"/>
      <c r="K377" s="260"/>
      <c r="L377" s="260"/>
      <c r="M377" s="260"/>
      <c r="N377" s="260"/>
      <c r="O377" s="260"/>
      <c r="P377" s="260"/>
      <c r="Q377" s="260"/>
      <c r="R377" s="260"/>
      <c r="S377" s="260"/>
      <c r="T377" s="260"/>
      <c r="U377" s="260"/>
      <c r="V377" s="260"/>
      <c r="W377" s="260"/>
      <c r="X377" s="260"/>
      <c r="Y377" s="260"/>
      <c r="Z377" s="260"/>
      <c r="AA377" s="260"/>
      <c r="AB377" s="260"/>
      <c r="AC377" s="260"/>
      <c r="AD377" s="260"/>
      <c r="AE377" s="260"/>
      <c r="AF377" s="260"/>
      <c r="AG377" s="260"/>
      <c r="AH377" s="260"/>
      <c r="AI377" s="260"/>
      <c r="AJ377" s="260"/>
      <c r="AK377" s="260"/>
      <c r="AL377" s="260"/>
      <c r="AM377" s="260"/>
      <c r="AN377" s="260"/>
      <c r="AO377" s="260"/>
      <c r="AP377" s="260"/>
      <c r="AQ377" s="260"/>
      <c r="AR377" s="260"/>
      <c r="AS377" s="260"/>
      <c r="AT377" s="260"/>
      <c r="AU377" s="260"/>
      <c r="AV377" s="260"/>
      <c r="AW377" s="261"/>
      <c r="AX377" s="266" t="s">
        <v>92</v>
      </c>
      <c r="AY377" s="359"/>
      <c r="AZ377" s="359"/>
      <c r="BA377" s="359"/>
      <c r="BB377" s="359"/>
      <c r="BC377" s="359"/>
      <c r="BD377" s="360"/>
      <c r="BE377" s="127"/>
      <c r="BI377" s="80"/>
      <c r="BM377" s="130"/>
    </row>
    <row r="378" spans="1:65" s="27" customFormat="1" ht="21" customHeight="1" x14ac:dyDescent="0.25">
      <c r="A378" s="87"/>
      <c r="B378" s="361" t="s">
        <v>813</v>
      </c>
      <c r="C378" s="362"/>
      <c r="D378" s="363"/>
      <c r="E378" s="289" t="s">
        <v>1067</v>
      </c>
      <c r="F378" s="260"/>
      <c r="G378" s="260"/>
      <c r="H378" s="260"/>
      <c r="I378" s="260"/>
      <c r="J378" s="260"/>
      <c r="K378" s="260"/>
      <c r="L378" s="260"/>
      <c r="M378" s="260"/>
      <c r="N378" s="260"/>
      <c r="O378" s="260"/>
      <c r="P378" s="260"/>
      <c r="Q378" s="260"/>
      <c r="R378" s="260"/>
      <c r="S378" s="260"/>
      <c r="T378" s="260"/>
      <c r="U378" s="260"/>
      <c r="V378" s="260"/>
      <c r="W378" s="260"/>
      <c r="X378" s="260"/>
      <c r="Y378" s="260"/>
      <c r="Z378" s="260"/>
      <c r="AA378" s="260"/>
      <c r="AB378" s="260"/>
      <c r="AC378" s="260"/>
      <c r="AD378" s="260"/>
      <c r="AE378" s="260"/>
      <c r="AF378" s="260"/>
      <c r="AG378" s="260"/>
      <c r="AH378" s="260"/>
      <c r="AI378" s="260"/>
      <c r="AJ378" s="260"/>
      <c r="AK378" s="260"/>
      <c r="AL378" s="260"/>
      <c r="AM378" s="260"/>
      <c r="AN378" s="260"/>
      <c r="AO378" s="260"/>
      <c r="AP378" s="260"/>
      <c r="AQ378" s="260"/>
      <c r="AR378" s="260"/>
      <c r="AS378" s="260"/>
      <c r="AT378" s="260"/>
      <c r="AU378" s="260"/>
      <c r="AV378" s="260"/>
      <c r="AW378" s="261"/>
      <c r="AX378" s="266" t="s">
        <v>92</v>
      </c>
      <c r="AY378" s="359"/>
      <c r="AZ378" s="359"/>
      <c r="BA378" s="359"/>
      <c r="BB378" s="359"/>
      <c r="BC378" s="359"/>
      <c r="BD378" s="360"/>
      <c r="BE378" s="127"/>
      <c r="BI378" s="80"/>
      <c r="BM378" s="130"/>
    </row>
    <row r="379" spans="1:65" s="27" customFormat="1" ht="21" customHeight="1" x14ac:dyDescent="0.2">
      <c r="A379" s="87"/>
      <c r="B379" s="361" t="s">
        <v>814</v>
      </c>
      <c r="C379" s="362"/>
      <c r="D379" s="363"/>
      <c r="E379" s="259" t="s">
        <v>1066</v>
      </c>
      <c r="F379" s="260"/>
      <c r="G379" s="260"/>
      <c r="H379" s="260"/>
      <c r="I379" s="260"/>
      <c r="J379" s="260"/>
      <c r="K379" s="260"/>
      <c r="L379" s="260"/>
      <c r="M379" s="260"/>
      <c r="N379" s="260"/>
      <c r="O379" s="260"/>
      <c r="P379" s="260"/>
      <c r="Q379" s="260"/>
      <c r="R379" s="260"/>
      <c r="S379" s="260"/>
      <c r="T379" s="260"/>
      <c r="U379" s="260"/>
      <c r="V379" s="260"/>
      <c r="W379" s="260"/>
      <c r="X379" s="260"/>
      <c r="Y379" s="260"/>
      <c r="Z379" s="260"/>
      <c r="AA379" s="260"/>
      <c r="AB379" s="260"/>
      <c r="AC379" s="260"/>
      <c r="AD379" s="260"/>
      <c r="AE379" s="260"/>
      <c r="AF379" s="260"/>
      <c r="AG379" s="260"/>
      <c r="AH379" s="260"/>
      <c r="AI379" s="260"/>
      <c r="AJ379" s="260"/>
      <c r="AK379" s="260"/>
      <c r="AL379" s="260"/>
      <c r="AM379" s="260"/>
      <c r="AN379" s="260"/>
      <c r="AO379" s="260"/>
      <c r="AP379" s="260"/>
      <c r="AQ379" s="260"/>
      <c r="AR379" s="260"/>
      <c r="AS379" s="260"/>
      <c r="AT379" s="260"/>
      <c r="AU379" s="260"/>
      <c r="AV379" s="260"/>
      <c r="AW379" s="261"/>
      <c r="AX379" s="266" t="s">
        <v>92</v>
      </c>
      <c r="AY379" s="267"/>
      <c r="AZ379" s="267"/>
      <c r="BA379" s="267"/>
      <c r="BB379" s="267"/>
      <c r="BC379" s="267"/>
      <c r="BD379" s="268"/>
      <c r="BE379" s="127"/>
      <c r="BI379" s="80"/>
    </row>
    <row r="380" spans="1:65" s="27" customFormat="1" ht="22.5" hidden="1" customHeight="1" x14ac:dyDescent="0.2">
      <c r="A380" s="87"/>
      <c r="B380" s="361"/>
      <c r="C380" s="362"/>
      <c r="D380" s="363"/>
      <c r="E380" s="364"/>
      <c r="F380" s="365"/>
      <c r="G380" s="365"/>
      <c r="H380" s="365"/>
      <c r="I380" s="365"/>
      <c r="J380" s="365"/>
      <c r="K380" s="365"/>
      <c r="L380" s="365"/>
      <c r="M380" s="365"/>
      <c r="N380" s="365"/>
      <c r="O380" s="365"/>
      <c r="P380" s="365"/>
      <c r="Q380" s="365"/>
      <c r="R380" s="365"/>
      <c r="S380" s="365"/>
      <c r="T380" s="365"/>
      <c r="U380" s="365"/>
      <c r="V380" s="365"/>
      <c r="W380" s="365"/>
      <c r="X380" s="365"/>
      <c r="Y380" s="365"/>
      <c r="Z380" s="365"/>
      <c r="AA380" s="365"/>
      <c r="AB380" s="365"/>
      <c r="AC380" s="365"/>
      <c r="AD380" s="365"/>
      <c r="AE380" s="365"/>
      <c r="AF380" s="365"/>
      <c r="AG380" s="365"/>
      <c r="AH380" s="365"/>
      <c r="AI380" s="365"/>
      <c r="AJ380" s="365"/>
      <c r="AK380" s="365"/>
      <c r="AL380" s="365"/>
      <c r="AM380" s="365"/>
      <c r="AN380" s="365"/>
      <c r="AO380" s="365"/>
      <c r="AP380" s="365"/>
      <c r="AQ380" s="365"/>
      <c r="AR380" s="365"/>
      <c r="AS380" s="365"/>
      <c r="AT380" s="365"/>
      <c r="AU380" s="365"/>
      <c r="AV380" s="365"/>
      <c r="AW380" s="365"/>
      <c r="AX380" s="365"/>
      <c r="AY380" s="365"/>
      <c r="AZ380" s="365"/>
      <c r="BA380" s="365"/>
      <c r="BB380" s="365"/>
      <c r="BC380" s="365"/>
      <c r="BD380" s="365"/>
      <c r="BE380" s="127"/>
      <c r="BI380" s="80"/>
    </row>
    <row r="381" spans="1:65" s="27" customFormat="1" ht="22.5" hidden="1" customHeight="1" x14ac:dyDescent="0.2">
      <c r="A381" s="87"/>
      <c r="B381" s="361"/>
      <c r="C381" s="362"/>
      <c r="D381" s="363"/>
      <c r="E381" s="364"/>
      <c r="F381" s="365"/>
      <c r="G381" s="365"/>
      <c r="H381" s="365"/>
      <c r="I381" s="365"/>
      <c r="J381" s="365"/>
      <c r="K381" s="365"/>
      <c r="L381" s="365"/>
      <c r="M381" s="365"/>
      <c r="N381" s="365"/>
      <c r="O381" s="365"/>
      <c r="P381" s="365"/>
      <c r="Q381" s="365"/>
      <c r="R381" s="365"/>
      <c r="S381" s="365"/>
      <c r="T381" s="365"/>
      <c r="U381" s="365"/>
      <c r="V381" s="365"/>
      <c r="W381" s="365"/>
      <c r="X381" s="365"/>
      <c r="Y381" s="365"/>
      <c r="Z381" s="365"/>
      <c r="AA381" s="365"/>
      <c r="AB381" s="365"/>
      <c r="AC381" s="365"/>
      <c r="AD381" s="365"/>
      <c r="AE381" s="365"/>
      <c r="AF381" s="365"/>
      <c r="AG381" s="365"/>
      <c r="AH381" s="365"/>
      <c r="AI381" s="365"/>
      <c r="AJ381" s="365"/>
      <c r="AK381" s="365"/>
      <c r="AL381" s="365"/>
      <c r="AM381" s="365"/>
      <c r="AN381" s="365"/>
      <c r="AO381" s="365"/>
      <c r="AP381" s="365"/>
      <c r="AQ381" s="365"/>
      <c r="AR381" s="365"/>
      <c r="AS381" s="365"/>
      <c r="AT381" s="365"/>
      <c r="AU381" s="365"/>
      <c r="AV381" s="365"/>
      <c r="AW381" s="365"/>
      <c r="AX381" s="365"/>
      <c r="AY381" s="365"/>
      <c r="AZ381" s="365"/>
      <c r="BA381" s="365"/>
      <c r="BB381" s="365"/>
      <c r="BC381" s="365"/>
      <c r="BD381" s="365"/>
      <c r="BE381" s="127"/>
      <c r="BI381" s="80"/>
    </row>
    <row r="382" spans="1:65" s="27" customFormat="1" ht="7.5" hidden="1" customHeight="1" x14ac:dyDescent="0.2">
      <c r="A382" s="87"/>
      <c r="B382" s="361"/>
      <c r="C382" s="362"/>
      <c r="D382" s="363"/>
      <c r="E382" s="364"/>
      <c r="F382" s="365"/>
      <c r="G382" s="365"/>
      <c r="H382" s="365"/>
      <c r="I382" s="365"/>
      <c r="J382" s="365"/>
      <c r="K382" s="365"/>
      <c r="L382" s="365"/>
      <c r="M382" s="365"/>
      <c r="N382" s="365"/>
      <c r="O382" s="365"/>
      <c r="P382" s="365"/>
      <c r="Q382" s="365"/>
      <c r="R382" s="365"/>
      <c r="S382" s="365"/>
      <c r="T382" s="365"/>
      <c r="U382" s="365"/>
      <c r="V382" s="365"/>
      <c r="W382" s="365"/>
      <c r="X382" s="365"/>
      <c r="Y382" s="365"/>
      <c r="Z382" s="365"/>
      <c r="AA382" s="365"/>
      <c r="AB382" s="365"/>
      <c r="AC382" s="365"/>
      <c r="AD382" s="365"/>
      <c r="AE382" s="365"/>
      <c r="AF382" s="365"/>
      <c r="AG382" s="365"/>
      <c r="AH382" s="365"/>
      <c r="AI382" s="365"/>
      <c r="AJ382" s="365"/>
      <c r="AK382" s="365"/>
      <c r="AL382" s="365"/>
      <c r="AM382" s="365"/>
      <c r="AN382" s="365"/>
      <c r="AO382" s="365"/>
      <c r="AP382" s="365"/>
      <c r="AQ382" s="365"/>
      <c r="AR382" s="365"/>
      <c r="AS382" s="365"/>
      <c r="AT382" s="365"/>
      <c r="AU382" s="365"/>
      <c r="AV382" s="365"/>
      <c r="AW382" s="365"/>
      <c r="AX382" s="365"/>
      <c r="AY382" s="365"/>
      <c r="AZ382" s="365"/>
      <c r="BA382" s="365"/>
      <c r="BB382" s="365"/>
      <c r="BC382" s="365"/>
      <c r="BD382" s="365"/>
      <c r="BE382" s="127"/>
      <c r="BI382" s="80"/>
    </row>
    <row r="383" spans="1:65" s="27" customFormat="1" ht="6.75" customHeight="1" x14ac:dyDescent="0.2">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I383" s="80"/>
    </row>
    <row r="384" spans="1:65" ht="27.75" hidden="1" customHeight="1" thickBot="1" x14ac:dyDescent="0.25">
      <c r="B384" s="658" t="s">
        <v>252</v>
      </c>
      <c r="C384" s="659"/>
      <c r="D384" s="659"/>
      <c r="E384" s="659"/>
      <c r="F384" s="659"/>
      <c r="G384" s="659"/>
      <c r="H384" s="659"/>
      <c r="I384" s="659"/>
      <c r="J384" s="659"/>
      <c r="K384" s="659"/>
      <c r="L384" s="659"/>
      <c r="M384" s="659"/>
      <c r="N384" s="659"/>
      <c r="O384" s="659"/>
      <c r="P384" s="659"/>
      <c r="Q384" s="659"/>
      <c r="R384" s="659"/>
      <c r="S384" s="659"/>
      <c r="T384" s="659"/>
      <c r="U384" s="659"/>
      <c r="V384" s="659"/>
      <c r="W384" s="659"/>
      <c r="X384" s="659"/>
      <c r="Y384" s="659"/>
      <c r="Z384" s="659"/>
      <c r="AA384" s="659"/>
      <c r="AB384" s="659"/>
      <c r="AC384" s="659"/>
      <c r="AD384" s="659"/>
      <c r="AE384" s="659"/>
      <c r="AF384" s="659"/>
      <c r="AG384" s="659"/>
      <c r="AH384" s="659"/>
      <c r="AI384" s="659"/>
      <c r="AJ384" s="659"/>
      <c r="AK384" s="659"/>
      <c r="AL384" s="659"/>
      <c r="AM384" s="659"/>
      <c r="AN384" s="659"/>
      <c r="AO384" s="659"/>
      <c r="AP384" s="659"/>
      <c r="AQ384" s="659"/>
      <c r="AR384" s="659"/>
      <c r="AS384" s="659"/>
      <c r="AT384" s="659"/>
      <c r="AU384" s="659"/>
      <c r="AV384" s="659"/>
      <c r="AW384" s="659"/>
      <c r="AX384" s="659"/>
      <c r="AY384" s="659"/>
      <c r="AZ384" s="659"/>
      <c r="BA384" s="659"/>
      <c r="BB384" s="659"/>
      <c r="BC384" s="659"/>
      <c r="BD384" s="660"/>
      <c r="BI384" s="45"/>
    </row>
    <row r="385" spans="1:94" s="27" customFormat="1" ht="9.9499999999999993" hidden="1" customHeight="1" x14ac:dyDescent="0.2">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I385" s="80"/>
    </row>
    <row r="386" spans="1:94" ht="20.25" customHeight="1" x14ac:dyDescent="0.2">
      <c r="B386" s="259" t="s">
        <v>68</v>
      </c>
      <c r="C386" s="656"/>
      <c r="D386" s="656"/>
      <c r="E386" s="656"/>
      <c r="F386" s="656"/>
      <c r="G386" s="656"/>
      <c r="H386" s="656"/>
      <c r="I386" s="656"/>
      <c r="J386" s="656"/>
      <c r="K386" s="656"/>
      <c r="L386" s="656"/>
      <c r="M386" s="656"/>
      <c r="N386" s="656"/>
      <c r="O386" s="656"/>
      <c r="P386" s="656"/>
      <c r="Q386" s="656"/>
      <c r="R386" s="656"/>
      <c r="S386" s="656"/>
      <c r="T386" s="656"/>
      <c r="U386" s="656"/>
      <c r="V386" s="656"/>
      <c r="W386" s="656"/>
      <c r="X386" s="656"/>
      <c r="Y386" s="656"/>
      <c r="Z386" s="656"/>
      <c r="AA386" s="656"/>
      <c r="AB386" s="656"/>
      <c r="AC386" s="656"/>
      <c r="AD386" s="656"/>
      <c r="AE386" s="656"/>
      <c r="AF386" s="656"/>
      <c r="AG386" s="656"/>
      <c r="AH386" s="656"/>
      <c r="AI386" s="656"/>
      <c r="AJ386" s="656"/>
      <c r="AK386" s="656"/>
      <c r="AL386" s="656"/>
      <c r="AM386" s="656"/>
      <c r="AN386" s="656"/>
      <c r="AO386" s="656"/>
      <c r="AP386" s="656"/>
      <c r="AQ386" s="656"/>
      <c r="AR386" s="656"/>
      <c r="AS386" s="656"/>
      <c r="AT386" s="656"/>
      <c r="AU386" s="656"/>
      <c r="AV386" s="656"/>
      <c r="AW386" s="656"/>
      <c r="AX386" s="656"/>
      <c r="AY386" s="656"/>
      <c r="AZ386" s="656"/>
      <c r="BA386" s="656"/>
      <c r="BB386" s="656"/>
      <c r="BC386" s="656"/>
      <c r="BD386" s="657"/>
      <c r="BI386" s="45"/>
    </row>
    <row r="387" spans="1:94" ht="21.75" customHeight="1" x14ac:dyDescent="0.2">
      <c r="B387" s="370" t="s">
        <v>33</v>
      </c>
      <c r="C387" s="647"/>
      <c r="D387" s="647"/>
      <c r="E387" s="647"/>
      <c r="F387" s="647"/>
      <c r="G387" s="647"/>
      <c r="H387" s="647"/>
      <c r="I387" s="647"/>
      <c r="J387" s="647"/>
      <c r="K387" s="647"/>
      <c r="L387" s="647"/>
      <c r="M387" s="648"/>
      <c r="N387" s="649"/>
      <c r="O387" s="650"/>
      <c r="P387" s="650"/>
      <c r="Q387" s="650"/>
      <c r="R387" s="650"/>
      <c r="S387" s="650"/>
      <c r="T387" s="650"/>
      <c r="U387" s="650"/>
      <c r="V387" s="650"/>
      <c r="W387" s="650"/>
      <c r="X387" s="650"/>
      <c r="Y387" s="650"/>
      <c r="Z387" s="650"/>
      <c r="AA387" s="650"/>
      <c r="AB387" s="650"/>
      <c r="AC387" s="650"/>
      <c r="AD387" s="650"/>
      <c r="AE387" s="650"/>
      <c r="AF387" s="650"/>
      <c r="AG387" s="650"/>
      <c r="AH387" s="650"/>
      <c r="AI387" s="650"/>
      <c r="AJ387" s="650"/>
      <c r="AK387" s="650"/>
      <c r="AL387" s="650"/>
      <c r="AM387" s="650"/>
      <c r="AN387" s="650"/>
      <c r="AO387" s="650"/>
      <c r="AP387" s="650"/>
      <c r="AQ387" s="650"/>
      <c r="AR387" s="650"/>
      <c r="AS387" s="650"/>
      <c r="AT387" s="650"/>
      <c r="AU387" s="650"/>
      <c r="AV387" s="650"/>
      <c r="AW387" s="650"/>
      <c r="AX387" s="650"/>
      <c r="AY387" s="650"/>
      <c r="AZ387" s="650"/>
      <c r="BA387" s="650"/>
      <c r="BB387" s="650"/>
      <c r="BC387" s="650"/>
      <c r="BD387" s="651"/>
      <c r="BI387" s="45"/>
    </row>
    <row r="388" spans="1:94" ht="21.75" customHeight="1" x14ac:dyDescent="0.2">
      <c r="B388" s="342" t="s">
        <v>32</v>
      </c>
      <c r="C388" s="260"/>
      <c r="D388" s="260"/>
      <c r="E388" s="260"/>
      <c r="F388" s="260"/>
      <c r="G388" s="260"/>
      <c r="H388" s="260"/>
      <c r="I388" s="260"/>
      <c r="J388" s="260"/>
      <c r="K388" s="260"/>
      <c r="L388" s="260"/>
      <c r="M388" s="261"/>
      <c r="N388" s="682"/>
      <c r="O388" s="650"/>
      <c r="P388" s="650"/>
      <c r="Q388" s="650"/>
      <c r="R388" s="650"/>
      <c r="S388" s="650"/>
      <c r="T388" s="650"/>
      <c r="U388" s="650"/>
      <c r="V388" s="650"/>
      <c r="W388" s="651"/>
      <c r="X388" s="487" t="s">
        <v>2</v>
      </c>
      <c r="Y388" s="647"/>
      <c r="Z388" s="647"/>
      <c r="AA388" s="647"/>
      <c r="AB388" s="647"/>
      <c r="AC388" s="647"/>
      <c r="AD388" s="647"/>
      <c r="AE388" s="647"/>
      <c r="AF388" s="647"/>
      <c r="AG388" s="647"/>
      <c r="AH388" s="647"/>
      <c r="AI388" s="648"/>
      <c r="AJ388" s="652"/>
      <c r="AK388" s="653"/>
      <c r="AL388" s="653"/>
      <c r="AM388" s="653"/>
      <c r="AN388" s="653"/>
      <c r="AO388" s="653"/>
      <c r="AP388" s="653"/>
      <c r="AQ388" s="653"/>
      <c r="AR388" s="653"/>
      <c r="AS388" s="653"/>
      <c r="AT388" s="653"/>
      <c r="AU388" s="653"/>
      <c r="AV388" s="653"/>
      <c r="AW388" s="653"/>
      <c r="AX388" s="653"/>
      <c r="AY388" s="653"/>
      <c r="AZ388" s="653"/>
      <c r="BA388" s="653"/>
      <c r="BB388" s="653"/>
      <c r="BC388" s="653"/>
      <c r="BD388" s="654"/>
      <c r="BI388" s="45"/>
    </row>
    <row r="389" spans="1:94" ht="21.75" hidden="1" customHeight="1" x14ac:dyDescent="0.2">
      <c r="B389" s="487" t="s">
        <v>2</v>
      </c>
      <c r="C389" s="647"/>
      <c r="D389" s="647"/>
      <c r="E389" s="647"/>
      <c r="F389" s="647"/>
      <c r="G389" s="647"/>
      <c r="H389" s="647"/>
      <c r="I389" s="647"/>
      <c r="J389" s="647"/>
      <c r="K389" s="647"/>
      <c r="L389" s="647"/>
      <c r="M389" s="648"/>
      <c r="N389" s="216"/>
      <c r="O389" s="216"/>
      <c r="P389" s="216"/>
      <c r="Q389" s="216"/>
      <c r="R389" s="216"/>
      <c r="S389" s="216"/>
      <c r="T389" s="217"/>
      <c r="U389" s="272"/>
      <c r="V389" s="272"/>
      <c r="W389" s="272"/>
      <c r="X389" s="272"/>
      <c r="Y389" s="272"/>
      <c r="Z389" s="272"/>
      <c r="AA389" s="272"/>
      <c r="AB389" s="272"/>
      <c r="AC389" s="272"/>
      <c r="AD389" s="272"/>
      <c r="AE389" s="272"/>
      <c r="AF389" s="272"/>
      <c r="AG389" s="272"/>
      <c r="AH389" s="272"/>
      <c r="AI389" s="272"/>
      <c r="AJ389" s="272"/>
      <c r="AK389" s="272"/>
      <c r="AL389" s="272"/>
      <c r="AM389" s="272"/>
      <c r="AN389" s="272"/>
      <c r="AO389" s="272"/>
      <c r="AP389" s="272"/>
      <c r="AQ389" s="272"/>
      <c r="AR389" s="272"/>
      <c r="AS389" s="272"/>
      <c r="AT389" s="272"/>
      <c r="AU389" s="272"/>
      <c r="AV389" s="272"/>
      <c r="AW389" s="272"/>
      <c r="AX389" s="272"/>
      <c r="AY389" s="272"/>
      <c r="AZ389" s="272"/>
      <c r="BA389" s="272"/>
      <c r="BB389" s="272"/>
      <c r="BC389" s="272"/>
      <c r="BD389" s="273"/>
      <c r="BI389" s="45"/>
    </row>
    <row r="390" spans="1:94" ht="5.25" customHeight="1" x14ac:dyDescent="0.2">
      <c r="B390" s="598"/>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598"/>
      <c r="AL390" s="598"/>
      <c r="AM390" s="598"/>
      <c r="AN390" s="598"/>
      <c r="AO390" s="598"/>
      <c r="AP390" s="598"/>
      <c r="AQ390" s="598"/>
      <c r="AR390" s="598"/>
      <c r="AS390" s="598"/>
      <c r="AT390" s="598"/>
      <c r="AU390" s="598"/>
      <c r="AV390" s="598"/>
      <c r="AW390" s="598"/>
      <c r="AX390" s="598"/>
      <c r="AY390" s="598"/>
      <c r="AZ390" s="598"/>
      <c r="BA390" s="598"/>
      <c r="BB390" s="598"/>
      <c r="BC390" s="598"/>
      <c r="BD390" s="598"/>
      <c r="BI390" s="45"/>
    </row>
    <row r="391" spans="1:94" ht="24" customHeight="1" x14ac:dyDescent="0.2">
      <c r="B391" s="487" t="s">
        <v>130</v>
      </c>
      <c r="C391" s="488"/>
      <c r="D391" s="488"/>
      <c r="E391" s="488"/>
      <c r="F391" s="488"/>
      <c r="G391" s="488"/>
      <c r="H391" s="488"/>
      <c r="I391" s="488"/>
      <c r="J391" s="488"/>
      <c r="K391" s="488"/>
      <c r="L391" s="488"/>
      <c r="M391" s="488"/>
      <c r="N391" s="488"/>
      <c r="O391" s="488"/>
      <c r="P391" s="488"/>
      <c r="Q391" s="488"/>
      <c r="R391" s="488"/>
      <c r="S391" s="488"/>
      <c r="T391" s="489"/>
      <c r="U391" s="601"/>
      <c r="V391" s="601"/>
      <c r="W391" s="601"/>
      <c r="X391" s="601"/>
      <c r="Y391" s="601"/>
      <c r="Z391" s="601"/>
      <c r="AA391" s="601"/>
      <c r="AB391" s="601"/>
      <c r="AC391" s="601"/>
      <c r="AD391" s="601"/>
      <c r="AE391" s="601"/>
      <c r="AF391" s="601"/>
      <c r="AG391" s="601"/>
      <c r="AH391" s="601"/>
      <c r="AI391" s="601"/>
      <c r="AJ391" s="601"/>
      <c r="AK391" s="601"/>
      <c r="AL391" s="601"/>
      <c r="AM391" s="601"/>
      <c r="AN391" s="601"/>
      <c r="AO391" s="601"/>
      <c r="AP391" s="601"/>
      <c r="AQ391" s="601"/>
      <c r="AR391" s="601"/>
      <c r="AS391" s="601"/>
      <c r="AT391" s="601"/>
      <c r="AU391" s="601"/>
      <c r="AV391" s="601"/>
      <c r="AW391" s="601"/>
      <c r="AX391" s="601"/>
      <c r="AY391" s="601"/>
      <c r="AZ391" s="601"/>
      <c r="BA391" s="601"/>
      <c r="BB391" s="601"/>
      <c r="BC391" s="601"/>
      <c r="BD391" s="602"/>
      <c r="BI391" s="45"/>
    </row>
    <row r="392" spans="1:94" ht="64.5" customHeight="1" x14ac:dyDescent="0.2">
      <c r="B392" s="259" t="s">
        <v>49</v>
      </c>
      <c r="C392" s="274"/>
      <c r="D392" s="274"/>
      <c r="E392" s="274"/>
      <c r="F392" s="274"/>
      <c r="G392" s="274"/>
      <c r="H392" s="274"/>
      <c r="I392" s="274"/>
      <c r="J392" s="274"/>
      <c r="K392" s="274"/>
      <c r="L392" s="274"/>
      <c r="M392" s="274"/>
      <c r="N392" s="274"/>
      <c r="O392" s="274"/>
      <c r="P392" s="274"/>
      <c r="Q392" s="274"/>
      <c r="R392" s="274"/>
      <c r="S392" s="274"/>
      <c r="T392" s="275"/>
      <c r="U392" s="603"/>
      <c r="V392" s="603"/>
      <c r="W392" s="603"/>
      <c r="X392" s="603"/>
      <c r="Y392" s="603"/>
      <c r="Z392" s="603"/>
      <c r="AA392" s="603"/>
      <c r="AB392" s="603"/>
      <c r="AC392" s="603"/>
      <c r="AD392" s="603"/>
      <c r="AE392" s="603"/>
      <c r="AF392" s="603"/>
      <c r="AG392" s="603"/>
      <c r="AH392" s="603"/>
      <c r="AI392" s="603"/>
      <c r="AJ392" s="603"/>
      <c r="AK392" s="603"/>
      <c r="AL392" s="603"/>
      <c r="AM392" s="603"/>
      <c r="AN392" s="603"/>
      <c r="AO392" s="603"/>
      <c r="AP392" s="603"/>
      <c r="AQ392" s="603"/>
      <c r="AR392" s="603"/>
      <c r="AS392" s="603"/>
      <c r="AT392" s="603"/>
      <c r="AU392" s="603"/>
      <c r="AV392" s="603"/>
      <c r="AW392" s="603"/>
      <c r="AX392" s="603"/>
      <c r="AY392" s="603"/>
      <c r="AZ392" s="603"/>
      <c r="BA392" s="603"/>
      <c r="BB392" s="603"/>
      <c r="BC392" s="603"/>
      <c r="BD392" s="604"/>
      <c r="BI392" s="45"/>
    </row>
    <row r="393" spans="1:94" ht="6.75" customHeight="1" x14ac:dyDescent="0.2">
      <c r="B393" s="598"/>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598"/>
      <c r="AL393" s="598"/>
      <c r="AM393" s="598"/>
      <c r="AN393" s="598"/>
      <c r="AO393" s="598"/>
      <c r="AP393" s="598"/>
      <c r="AQ393" s="598"/>
      <c r="AR393" s="598"/>
      <c r="AS393" s="598"/>
      <c r="AT393" s="598"/>
      <c r="AU393" s="598"/>
      <c r="AV393" s="598"/>
      <c r="AW393" s="598"/>
      <c r="AX393" s="598"/>
      <c r="AY393" s="598"/>
      <c r="AZ393" s="598"/>
      <c r="BA393" s="598"/>
      <c r="BB393" s="598"/>
      <c r="BC393" s="598"/>
      <c r="BD393" s="598"/>
      <c r="BI393" s="45"/>
    </row>
    <row r="394" spans="1:94" ht="18" customHeight="1" x14ac:dyDescent="0.2">
      <c r="A394" s="605"/>
      <c r="B394" s="606" t="s">
        <v>117</v>
      </c>
      <c r="C394" s="607"/>
      <c r="D394" s="607"/>
      <c r="E394" s="607"/>
      <c r="F394" s="607"/>
      <c r="G394" s="607"/>
      <c r="H394" s="607"/>
      <c r="I394" s="607"/>
      <c r="J394" s="607"/>
      <c r="K394" s="607"/>
      <c r="L394" s="607"/>
      <c r="M394" s="607"/>
      <c r="N394" s="607"/>
      <c r="O394" s="607"/>
      <c r="P394" s="607"/>
      <c r="Q394" s="607"/>
      <c r="R394" s="607"/>
      <c r="S394" s="607"/>
      <c r="T394" s="607"/>
      <c r="U394" s="607"/>
      <c r="V394" s="607"/>
      <c r="W394" s="607"/>
      <c r="X394" s="607"/>
      <c r="Y394" s="607"/>
      <c r="Z394" s="607"/>
      <c r="AA394" s="607"/>
      <c r="AB394" s="607"/>
      <c r="AC394" s="607"/>
      <c r="AD394" s="607"/>
      <c r="AE394" s="607"/>
      <c r="AF394" s="607"/>
      <c r="AG394" s="607"/>
      <c r="AH394" s="607"/>
      <c r="AI394" s="607"/>
      <c r="AJ394" s="607"/>
      <c r="AK394" s="607"/>
      <c r="AL394" s="607"/>
      <c r="AM394" s="607"/>
      <c r="AN394" s="607"/>
      <c r="AO394" s="607"/>
      <c r="AP394" s="607"/>
      <c r="AQ394" s="607"/>
      <c r="AR394" s="607"/>
      <c r="AS394" s="607"/>
      <c r="AT394" s="607"/>
      <c r="AU394" s="607"/>
      <c r="AV394" s="607"/>
      <c r="AW394" s="607"/>
      <c r="AX394" s="607"/>
      <c r="AY394" s="607"/>
      <c r="AZ394" s="607"/>
      <c r="BA394" s="607"/>
      <c r="BB394" s="607"/>
      <c r="BC394" s="607"/>
      <c r="BD394" s="607"/>
      <c r="BE394" s="608"/>
      <c r="BI394" s="45"/>
    </row>
    <row r="395" spans="1:94" ht="23.25" customHeight="1" x14ac:dyDescent="0.2">
      <c r="A395" s="414"/>
      <c r="B395" s="354" t="s">
        <v>110</v>
      </c>
      <c r="C395" s="355"/>
      <c r="D395" s="355"/>
      <c r="E395" s="355"/>
      <c r="F395" s="355"/>
      <c r="G395" s="355"/>
      <c r="H395" s="355"/>
      <c r="I395" s="355"/>
      <c r="J395" s="355"/>
      <c r="K395" s="355"/>
      <c r="L395" s="355"/>
      <c r="M395" s="355"/>
      <c r="N395" s="355"/>
      <c r="O395" s="355"/>
      <c r="P395" s="355"/>
      <c r="Q395" s="355"/>
      <c r="R395" s="355"/>
      <c r="S395" s="355"/>
      <c r="T395" s="355"/>
      <c r="U395" s="355"/>
      <c r="V395" s="355"/>
      <c r="W395" s="355"/>
      <c r="X395" s="355"/>
      <c r="Y395" s="355"/>
      <c r="Z395" s="355"/>
      <c r="AA395" s="355"/>
      <c r="AB395" s="356"/>
      <c r="AC395" s="354"/>
      <c r="AD395" s="355"/>
      <c r="AE395" s="355"/>
      <c r="AF395" s="355"/>
      <c r="AG395" s="355"/>
      <c r="AH395" s="355"/>
      <c r="AI395" s="355"/>
      <c r="AJ395" s="355"/>
      <c r="AK395" s="355"/>
      <c r="AL395" s="355"/>
      <c r="AM395" s="355"/>
      <c r="AN395" s="355"/>
      <c r="AO395" s="355"/>
      <c r="AP395" s="355"/>
      <c r="AQ395" s="355"/>
      <c r="AR395" s="355"/>
      <c r="AS395" s="355"/>
      <c r="AT395" s="355"/>
      <c r="AU395" s="355"/>
      <c r="AV395" s="355"/>
      <c r="AW395" s="355"/>
      <c r="AX395" s="355"/>
      <c r="AY395" s="355"/>
      <c r="AZ395" s="355"/>
      <c r="BA395" s="355"/>
      <c r="BB395" s="355"/>
      <c r="BC395" s="355"/>
      <c r="BD395" s="356"/>
      <c r="BE395" s="414"/>
      <c r="BI395" s="45"/>
      <c r="CP395" s="91"/>
    </row>
    <row r="396" spans="1:94" ht="23.25" customHeight="1" x14ac:dyDescent="0.2">
      <c r="A396" s="414"/>
      <c r="B396" s="354" t="s">
        <v>111</v>
      </c>
      <c r="C396" s="355"/>
      <c r="D396" s="355"/>
      <c r="E396" s="355"/>
      <c r="F396" s="355"/>
      <c r="G396" s="355"/>
      <c r="H396" s="355"/>
      <c r="I396" s="355"/>
      <c r="J396" s="355"/>
      <c r="K396" s="355"/>
      <c r="L396" s="355"/>
      <c r="M396" s="355"/>
      <c r="N396" s="355"/>
      <c r="O396" s="355"/>
      <c r="P396" s="355"/>
      <c r="Q396" s="355"/>
      <c r="R396" s="355"/>
      <c r="S396" s="355"/>
      <c r="T396" s="355"/>
      <c r="U396" s="355"/>
      <c r="V396" s="355"/>
      <c r="W396" s="355"/>
      <c r="X396" s="355"/>
      <c r="Y396" s="355"/>
      <c r="Z396" s="355"/>
      <c r="AA396" s="355"/>
      <c r="AB396" s="356"/>
      <c r="AC396" s="354"/>
      <c r="AD396" s="355"/>
      <c r="AE396" s="355"/>
      <c r="AF396" s="355"/>
      <c r="AG396" s="355"/>
      <c r="AH396" s="355"/>
      <c r="AI396" s="355"/>
      <c r="AJ396" s="355"/>
      <c r="AK396" s="355"/>
      <c r="AL396" s="355"/>
      <c r="AM396" s="355"/>
      <c r="AN396" s="355"/>
      <c r="AO396" s="355"/>
      <c r="AP396" s="355"/>
      <c r="AQ396" s="355"/>
      <c r="AR396" s="355"/>
      <c r="AS396" s="355"/>
      <c r="AT396" s="355"/>
      <c r="AU396" s="355"/>
      <c r="AV396" s="355"/>
      <c r="AW396" s="355"/>
      <c r="AX396" s="355"/>
      <c r="AY396" s="355"/>
      <c r="AZ396" s="355"/>
      <c r="BA396" s="355"/>
      <c r="BB396" s="355"/>
      <c r="BC396" s="355"/>
      <c r="BD396" s="356"/>
      <c r="BE396" s="414"/>
      <c r="BI396" s="45"/>
    </row>
    <row r="397" spans="1:94" ht="23.25" customHeight="1" x14ac:dyDescent="0.2">
      <c r="A397" s="414"/>
      <c r="B397" s="354" t="s">
        <v>112</v>
      </c>
      <c r="C397" s="355"/>
      <c r="D397" s="355"/>
      <c r="E397" s="355"/>
      <c r="F397" s="355"/>
      <c r="G397" s="355"/>
      <c r="H397" s="355"/>
      <c r="I397" s="355"/>
      <c r="J397" s="355"/>
      <c r="K397" s="355"/>
      <c r="L397" s="355"/>
      <c r="M397" s="355"/>
      <c r="N397" s="355"/>
      <c r="O397" s="355"/>
      <c r="P397" s="355"/>
      <c r="Q397" s="355"/>
      <c r="R397" s="355"/>
      <c r="S397" s="355"/>
      <c r="T397" s="355"/>
      <c r="U397" s="355"/>
      <c r="V397" s="355"/>
      <c r="W397" s="355"/>
      <c r="X397" s="355"/>
      <c r="Y397" s="355"/>
      <c r="Z397" s="355"/>
      <c r="AA397" s="355"/>
      <c r="AB397" s="356"/>
      <c r="AC397" s="354"/>
      <c r="AD397" s="355"/>
      <c r="AE397" s="355"/>
      <c r="AF397" s="355"/>
      <c r="AG397" s="355"/>
      <c r="AH397" s="355"/>
      <c r="AI397" s="355"/>
      <c r="AJ397" s="355"/>
      <c r="AK397" s="355"/>
      <c r="AL397" s="355"/>
      <c r="AM397" s="355"/>
      <c r="AN397" s="355"/>
      <c r="AO397" s="355"/>
      <c r="AP397" s="355"/>
      <c r="AQ397" s="355"/>
      <c r="AR397" s="355"/>
      <c r="AS397" s="355"/>
      <c r="AT397" s="355"/>
      <c r="AU397" s="355"/>
      <c r="AV397" s="355"/>
      <c r="AW397" s="355"/>
      <c r="AX397" s="355"/>
      <c r="AY397" s="355"/>
      <c r="AZ397" s="355"/>
      <c r="BA397" s="355"/>
      <c r="BB397" s="355"/>
      <c r="BC397" s="355"/>
      <c r="BD397" s="356"/>
      <c r="BE397" s="414"/>
      <c r="BI397" s="45"/>
    </row>
    <row r="398" spans="1:94" ht="23.25" customHeight="1" x14ac:dyDescent="0.2">
      <c r="A398" s="414"/>
      <c r="B398" s="354" t="s">
        <v>113</v>
      </c>
      <c r="C398" s="355"/>
      <c r="D398" s="355"/>
      <c r="E398" s="355"/>
      <c r="F398" s="355"/>
      <c r="G398" s="355"/>
      <c r="H398" s="355"/>
      <c r="I398" s="355"/>
      <c r="J398" s="355"/>
      <c r="K398" s="355"/>
      <c r="L398" s="355"/>
      <c r="M398" s="355"/>
      <c r="N398" s="355"/>
      <c r="O398" s="355"/>
      <c r="P398" s="355"/>
      <c r="Q398" s="355"/>
      <c r="R398" s="355"/>
      <c r="S398" s="355"/>
      <c r="T398" s="355"/>
      <c r="U398" s="355"/>
      <c r="V398" s="355"/>
      <c r="W398" s="355"/>
      <c r="X398" s="355"/>
      <c r="Y398" s="355"/>
      <c r="Z398" s="355"/>
      <c r="AA398" s="355"/>
      <c r="AB398" s="356"/>
      <c r="AC398" s="354"/>
      <c r="AD398" s="355"/>
      <c r="AE398" s="355"/>
      <c r="AF398" s="355"/>
      <c r="AG398" s="355"/>
      <c r="AH398" s="355"/>
      <c r="AI398" s="355"/>
      <c r="AJ398" s="355"/>
      <c r="AK398" s="355"/>
      <c r="AL398" s="355"/>
      <c r="AM398" s="355"/>
      <c r="AN398" s="355"/>
      <c r="AO398" s="355"/>
      <c r="AP398" s="355"/>
      <c r="AQ398" s="355"/>
      <c r="AR398" s="355"/>
      <c r="AS398" s="355"/>
      <c r="AT398" s="355"/>
      <c r="AU398" s="355"/>
      <c r="AV398" s="355"/>
      <c r="AW398" s="355"/>
      <c r="AX398" s="355"/>
      <c r="AY398" s="355"/>
      <c r="AZ398" s="355"/>
      <c r="BA398" s="355"/>
      <c r="BB398" s="355"/>
      <c r="BC398" s="355"/>
      <c r="BD398" s="356"/>
      <c r="BE398" s="414"/>
      <c r="BI398" s="45"/>
    </row>
    <row r="399" spans="1:94" ht="23.25" customHeight="1" x14ac:dyDescent="0.2">
      <c r="A399" s="414"/>
      <c r="B399" s="354" t="s">
        <v>114</v>
      </c>
      <c r="C399" s="355"/>
      <c r="D399" s="355"/>
      <c r="E399" s="355"/>
      <c r="F399" s="355"/>
      <c r="G399" s="355"/>
      <c r="H399" s="355"/>
      <c r="I399" s="355"/>
      <c r="J399" s="355"/>
      <c r="K399" s="355"/>
      <c r="L399" s="355"/>
      <c r="M399" s="355"/>
      <c r="N399" s="355"/>
      <c r="O399" s="355"/>
      <c r="P399" s="355"/>
      <c r="Q399" s="355"/>
      <c r="R399" s="355"/>
      <c r="S399" s="355"/>
      <c r="T399" s="355"/>
      <c r="U399" s="355"/>
      <c r="V399" s="355"/>
      <c r="W399" s="355"/>
      <c r="X399" s="355"/>
      <c r="Y399" s="355"/>
      <c r="Z399" s="355"/>
      <c r="AA399" s="355"/>
      <c r="AB399" s="356"/>
      <c r="AC399" s="354"/>
      <c r="AD399" s="355"/>
      <c r="AE399" s="355"/>
      <c r="AF399" s="355"/>
      <c r="AG399" s="355"/>
      <c r="AH399" s="355"/>
      <c r="AI399" s="355"/>
      <c r="AJ399" s="355"/>
      <c r="AK399" s="355"/>
      <c r="AL399" s="355"/>
      <c r="AM399" s="355"/>
      <c r="AN399" s="355"/>
      <c r="AO399" s="355"/>
      <c r="AP399" s="355"/>
      <c r="AQ399" s="355"/>
      <c r="AR399" s="355"/>
      <c r="AS399" s="355"/>
      <c r="AT399" s="355"/>
      <c r="AU399" s="355"/>
      <c r="AV399" s="355"/>
      <c r="AW399" s="355"/>
      <c r="AX399" s="355"/>
      <c r="AY399" s="355"/>
      <c r="AZ399" s="355"/>
      <c r="BA399" s="355"/>
      <c r="BB399" s="355"/>
      <c r="BC399" s="355"/>
      <c r="BD399" s="356"/>
      <c r="BE399" s="414"/>
      <c r="BI399" s="45"/>
    </row>
    <row r="400" spans="1:94" ht="23.25" customHeight="1" x14ac:dyDescent="0.2">
      <c r="A400" s="414"/>
      <c r="B400" s="354" t="s">
        <v>115</v>
      </c>
      <c r="C400" s="355"/>
      <c r="D400" s="355"/>
      <c r="E400" s="355"/>
      <c r="F400" s="355"/>
      <c r="G400" s="355"/>
      <c r="H400" s="355"/>
      <c r="I400" s="355"/>
      <c r="J400" s="355"/>
      <c r="K400" s="355"/>
      <c r="L400" s="355"/>
      <c r="M400" s="355"/>
      <c r="N400" s="355"/>
      <c r="O400" s="355"/>
      <c r="P400" s="355"/>
      <c r="Q400" s="355"/>
      <c r="R400" s="355"/>
      <c r="S400" s="355"/>
      <c r="T400" s="355"/>
      <c r="U400" s="355"/>
      <c r="V400" s="355"/>
      <c r="W400" s="355"/>
      <c r="X400" s="355"/>
      <c r="Y400" s="355"/>
      <c r="Z400" s="355"/>
      <c r="AA400" s="355"/>
      <c r="AB400" s="356"/>
      <c r="AC400" s="354"/>
      <c r="AD400" s="355"/>
      <c r="AE400" s="355"/>
      <c r="AF400" s="355"/>
      <c r="AG400" s="355"/>
      <c r="AH400" s="355"/>
      <c r="AI400" s="355"/>
      <c r="AJ400" s="355"/>
      <c r="AK400" s="355"/>
      <c r="AL400" s="355"/>
      <c r="AM400" s="355"/>
      <c r="AN400" s="355"/>
      <c r="AO400" s="355"/>
      <c r="AP400" s="355"/>
      <c r="AQ400" s="355"/>
      <c r="AR400" s="355"/>
      <c r="AS400" s="355"/>
      <c r="AT400" s="355"/>
      <c r="AU400" s="355"/>
      <c r="AV400" s="355"/>
      <c r="AW400" s="355"/>
      <c r="AX400" s="355"/>
      <c r="AY400" s="355"/>
      <c r="AZ400" s="355"/>
      <c r="BA400" s="355"/>
      <c r="BB400" s="355"/>
      <c r="BC400" s="355"/>
      <c r="BD400" s="356"/>
      <c r="BE400" s="414"/>
      <c r="BI400" s="45"/>
    </row>
    <row r="401" spans="1:61" ht="23.25" customHeight="1" x14ac:dyDescent="0.2">
      <c r="A401" s="414"/>
      <c r="B401" s="354" t="s">
        <v>116</v>
      </c>
      <c r="C401" s="355"/>
      <c r="D401" s="355"/>
      <c r="E401" s="355"/>
      <c r="F401" s="355"/>
      <c r="G401" s="355"/>
      <c r="H401" s="355"/>
      <c r="I401" s="355"/>
      <c r="J401" s="355"/>
      <c r="K401" s="355"/>
      <c r="L401" s="355"/>
      <c r="M401" s="355"/>
      <c r="N401" s="355"/>
      <c r="O401" s="355"/>
      <c r="P401" s="355"/>
      <c r="Q401" s="355"/>
      <c r="R401" s="355"/>
      <c r="S401" s="355"/>
      <c r="T401" s="355"/>
      <c r="U401" s="355"/>
      <c r="V401" s="355"/>
      <c r="W401" s="355"/>
      <c r="X401" s="355"/>
      <c r="Y401" s="355"/>
      <c r="Z401" s="355"/>
      <c r="AA401" s="355"/>
      <c r="AB401" s="356"/>
      <c r="AC401" s="354"/>
      <c r="AD401" s="355"/>
      <c r="AE401" s="355"/>
      <c r="AF401" s="355"/>
      <c r="AG401" s="355"/>
      <c r="AH401" s="355"/>
      <c r="AI401" s="355"/>
      <c r="AJ401" s="355"/>
      <c r="AK401" s="355"/>
      <c r="AL401" s="355"/>
      <c r="AM401" s="355"/>
      <c r="AN401" s="355"/>
      <c r="AO401" s="355"/>
      <c r="AP401" s="355"/>
      <c r="AQ401" s="355"/>
      <c r="AR401" s="355"/>
      <c r="AS401" s="355"/>
      <c r="AT401" s="355"/>
      <c r="AU401" s="355"/>
      <c r="AV401" s="355"/>
      <c r="AW401" s="355"/>
      <c r="AX401" s="355"/>
      <c r="AY401" s="355"/>
      <c r="AZ401" s="355"/>
      <c r="BA401" s="355"/>
      <c r="BB401" s="355"/>
      <c r="BC401" s="355"/>
      <c r="BD401" s="356"/>
      <c r="BE401" s="414"/>
      <c r="BI401" s="45"/>
    </row>
    <row r="402" spans="1:61" ht="6" customHeight="1" x14ac:dyDescent="0.2">
      <c r="A402" s="414"/>
      <c r="BE402" s="414"/>
      <c r="BI402" s="45"/>
    </row>
  </sheetData>
  <sheetProtection algorithmName="SHA-512" hashValue="7lYAmfqxu8mbcIBo5UwjTvIJvG9TuWbMTg1FUlvs1HSzKgn8SHGzu9Vh4G2ikj+skukvpQOWpNhSymjztdcn0w==" saltValue="l0M8C7htte30EJgt6lWQBw==" spinCount="100000" sheet="1" objects="1" scenarios="1" selectLockedCells="1"/>
  <protectedRanges>
    <protectedRange sqref="S248:BD249 AK258:BD260 AK142:BD144 S131:BD132" name="STR7_2"/>
    <protectedRange sqref="N26:BD27 N33:X40 Z33:BD40" name="STR4_1"/>
    <protectedRange sqref="U391" name="STR8_4_1"/>
    <protectedRange sqref="S387:BD387 S395:T401 AL395:BD401 N387:N388 S389:BD389 S388:W388 AJ388:BD388" name="STR5_4_1"/>
    <protectedRange sqref="C235:BC241 S252:BD256 AM231 S245:BD245 C118:BC124 S135:BD139 AM114 S128:BD128" name="STR7_1_1"/>
    <protectedRange sqref="U186:BD186 S180:BD185 S193:BD195 S187:BD191 U69:BD69 S62:BD62 S76:BD78 S70:BD74 S64:BD68" name="STR5_3_3_1"/>
    <protectedRange sqref="S186:T186 S69:T69" name="STR5_1_2_3_1"/>
    <protectedRange sqref="C214:BC219 C222:BC228 B199:BD204 C97:BC102 C105:BC111 B82:BD87" name="STR6_4_3_1"/>
    <protectedRange sqref="R50 R384 R58:R59 R53" name="STR2_1"/>
    <protectedRange sqref="U150 Z150:AA150 AR150:AT150 Y151:AA159 AB150:AB159 AD150:AG159 AJ150:AM159 B150:T159 W150:X159 U151:V159 AP150:AP159 AC151:AC159 AQ151:AT159 BB150:BD159 AV150:AV159" name="STR3_3_1_1"/>
    <protectedRange sqref="N21:BD22 K21:K22" name="STR4_1_1"/>
    <protectedRange sqref="N29:BD32" name="STR4"/>
    <protectedRange sqref="B43:BD47" name="STR4_2"/>
    <protectedRange sqref="S63:BD63" name="STR5_3_3"/>
  </protectedRanges>
  <dataConsolidate/>
  <mergeCells count="726">
    <mergeCell ref="B387:M387"/>
    <mergeCell ref="B388:M388"/>
    <mergeCell ref="B389:M389"/>
    <mergeCell ref="N387:BD387"/>
    <mergeCell ref="N388:W388"/>
    <mergeCell ref="X388:AI388"/>
    <mergeCell ref="AJ388:BD388"/>
    <mergeCell ref="C320:V320"/>
    <mergeCell ref="W320:AS320"/>
    <mergeCell ref="AT320:BD320"/>
    <mergeCell ref="C321:V321"/>
    <mergeCell ref="W321:AS321"/>
    <mergeCell ref="AT321:BD321"/>
    <mergeCell ref="C322:BD322"/>
    <mergeCell ref="C325:BD325"/>
    <mergeCell ref="C326:BD326"/>
    <mergeCell ref="B386:BD386"/>
    <mergeCell ref="E381:BD381"/>
    <mergeCell ref="B379:D379"/>
    <mergeCell ref="AX377:BD377"/>
    <mergeCell ref="AX375:BD375"/>
    <mergeCell ref="B352:BD352"/>
    <mergeCell ref="B384:BD384"/>
    <mergeCell ref="B370:D370"/>
    <mergeCell ref="B135:T135"/>
    <mergeCell ref="U135:BD135"/>
    <mergeCell ref="B136:T136"/>
    <mergeCell ref="U136:BD136"/>
    <mergeCell ref="B137:T137"/>
    <mergeCell ref="U137:BD137"/>
    <mergeCell ref="B138:T138"/>
    <mergeCell ref="U138:BD138"/>
    <mergeCell ref="B139:T139"/>
    <mergeCell ref="U139:BD139"/>
    <mergeCell ref="B127:BD127"/>
    <mergeCell ref="B128:T128"/>
    <mergeCell ref="U128:BD128"/>
    <mergeCell ref="B130:BD130"/>
    <mergeCell ref="B131:T131"/>
    <mergeCell ref="U131:BD131"/>
    <mergeCell ref="B132:T132"/>
    <mergeCell ref="U132:BD132"/>
    <mergeCell ref="B134:BD134"/>
    <mergeCell ref="C123:K123"/>
    <mergeCell ref="L123:AA123"/>
    <mergeCell ref="AB123:AH123"/>
    <mergeCell ref="AI123:AO123"/>
    <mergeCell ref="AP123:AV123"/>
    <mergeCell ref="AW123:BC123"/>
    <mergeCell ref="C124:K124"/>
    <mergeCell ref="L124:AA124"/>
    <mergeCell ref="AB124:AH124"/>
    <mergeCell ref="AI124:AO124"/>
    <mergeCell ref="AP124:AV124"/>
    <mergeCell ref="AW124:BC124"/>
    <mergeCell ref="C121:K121"/>
    <mergeCell ref="L121:AA121"/>
    <mergeCell ref="AB121:AH121"/>
    <mergeCell ref="AI121:AO121"/>
    <mergeCell ref="AP121:AV121"/>
    <mergeCell ref="AW121:BC121"/>
    <mergeCell ref="C122:K122"/>
    <mergeCell ref="L122:AA122"/>
    <mergeCell ref="AB122:AH122"/>
    <mergeCell ref="AI122:AO122"/>
    <mergeCell ref="AP122:AV122"/>
    <mergeCell ref="AW122:BC122"/>
    <mergeCell ref="L119:AA119"/>
    <mergeCell ref="AB119:AH119"/>
    <mergeCell ref="AI119:AO119"/>
    <mergeCell ref="AP119:AV119"/>
    <mergeCell ref="AW119:BC119"/>
    <mergeCell ref="C120:K120"/>
    <mergeCell ref="L120:AA120"/>
    <mergeCell ref="AB120:AH120"/>
    <mergeCell ref="AI120:AO120"/>
    <mergeCell ref="AP120:AV120"/>
    <mergeCell ref="AW120:BC120"/>
    <mergeCell ref="B109:BD109"/>
    <mergeCell ref="B110:BD110"/>
    <mergeCell ref="B111:BD111"/>
    <mergeCell ref="B112:BD112"/>
    <mergeCell ref="B113:BD113"/>
    <mergeCell ref="C114:AL114"/>
    <mergeCell ref="AM114:BC114"/>
    <mergeCell ref="B115:BD115"/>
    <mergeCell ref="B116:B125"/>
    <mergeCell ref="C116:BC116"/>
    <mergeCell ref="BD116:BD125"/>
    <mergeCell ref="C117:K117"/>
    <mergeCell ref="L117:AA117"/>
    <mergeCell ref="AB117:AH117"/>
    <mergeCell ref="AI117:AO117"/>
    <mergeCell ref="AP117:AV117"/>
    <mergeCell ref="AW117:BC117"/>
    <mergeCell ref="C118:K118"/>
    <mergeCell ref="L118:AA118"/>
    <mergeCell ref="AB118:AH118"/>
    <mergeCell ref="AI118:AO118"/>
    <mergeCell ref="AP118:AV118"/>
    <mergeCell ref="AW118:BC118"/>
    <mergeCell ref="C119:K119"/>
    <mergeCell ref="B100:BD100"/>
    <mergeCell ref="B101:BD101"/>
    <mergeCell ref="B102:BD102"/>
    <mergeCell ref="B103:BD103"/>
    <mergeCell ref="B104:BD104"/>
    <mergeCell ref="B105:BD105"/>
    <mergeCell ref="B106:BD106"/>
    <mergeCell ref="B107:BD107"/>
    <mergeCell ref="B108:BD108"/>
    <mergeCell ref="B88:BD88"/>
    <mergeCell ref="I91:N91"/>
    <mergeCell ref="C93:BC93"/>
    <mergeCell ref="B94:BD94"/>
    <mergeCell ref="B95:BD95"/>
    <mergeCell ref="B96:BD96"/>
    <mergeCell ref="B97:BD97"/>
    <mergeCell ref="B98:BD98"/>
    <mergeCell ref="B99:BD99"/>
    <mergeCell ref="W85:AP85"/>
    <mergeCell ref="AQ85:BD85"/>
    <mergeCell ref="B86:G86"/>
    <mergeCell ref="H86:V86"/>
    <mergeCell ref="W86:AP86"/>
    <mergeCell ref="AQ86:BD86"/>
    <mergeCell ref="B87:G87"/>
    <mergeCell ref="H87:V87"/>
    <mergeCell ref="W87:AP87"/>
    <mergeCell ref="AQ87:BD87"/>
    <mergeCell ref="AT317:BD317"/>
    <mergeCell ref="C318:V318"/>
    <mergeCell ref="W318:AS318"/>
    <mergeCell ref="AT318:BD318"/>
    <mergeCell ref="C319:V319"/>
    <mergeCell ref="W319:AS319"/>
    <mergeCell ref="AT319:BD319"/>
    <mergeCell ref="C314:V314"/>
    <mergeCell ref="W314:AS314"/>
    <mergeCell ref="AT314:BD314"/>
    <mergeCell ref="C315:BC315"/>
    <mergeCell ref="C316:BD316"/>
    <mergeCell ref="C317:V317"/>
    <mergeCell ref="W317:AS317"/>
    <mergeCell ref="C304:BD304"/>
    <mergeCell ref="C305:BD305"/>
    <mergeCell ref="C308:AF308"/>
    <mergeCell ref="C309:BD309"/>
    <mergeCell ref="E311:BD311"/>
    <mergeCell ref="C313:V313"/>
    <mergeCell ref="W313:AS313"/>
    <mergeCell ref="AT313:BD313"/>
    <mergeCell ref="C301:V301"/>
    <mergeCell ref="W301:AS301"/>
    <mergeCell ref="AT301:BD301"/>
    <mergeCell ref="C302:V302"/>
    <mergeCell ref="W302:AS302"/>
    <mergeCell ref="AT302:BD302"/>
    <mergeCell ref="C298:V298"/>
    <mergeCell ref="W298:AS298"/>
    <mergeCell ref="AT298:BD298"/>
    <mergeCell ref="C299:V299"/>
    <mergeCell ref="W299:AS299"/>
    <mergeCell ref="AT299:BD299"/>
    <mergeCell ref="C300:V300"/>
    <mergeCell ref="W300:AS300"/>
    <mergeCell ref="AT300:BD300"/>
    <mergeCell ref="B194:T194"/>
    <mergeCell ref="B189:T189"/>
    <mergeCell ref="U195:BD195"/>
    <mergeCell ref="U191:BD191"/>
    <mergeCell ref="U194:BD194"/>
    <mergeCell ref="U62:BD62"/>
    <mergeCell ref="B64:T64"/>
    <mergeCell ref="U64:BD64"/>
    <mergeCell ref="B65:T65"/>
    <mergeCell ref="U65:BD65"/>
    <mergeCell ref="B66:T66"/>
    <mergeCell ref="U66:BD66"/>
    <mergeCell ref="B67:T67"/>
    <mergeCell ref="U67:BD67"/>
    <mergeCell ref="B68:T68"/>
    <mergeCell ref="U68:BD68"/>
    <mergeCell ref="B69:T69"/>
    <mergeCell ref="U69:BD69"/>
    <mergeCell ref="B70:T70"/>
    <mergeCell ref="H82:V82"/>
    <mergeCell ref="W82:AP82"/>
    <mergeCell ref="AQ82:BD82"/>
    <mergeCell ref="B83:G83"/>
    <mergeCell ref="H83:V83"/>
    <mergeCell ref="BM164:CV164"/>
    <mergeCell ref="AM158:AR158"/>
    <mergeCell ref="AS158:BD158"/>
    <mergeCell ref="AS160:BD160"/>
    <mergeCell ref="AG159:AL159"/>
    <mergeCell ref="B334:BD334"/>
    <mergeCell ref="C284:V284"/>
    <mergeCell ref="W284:AS284"/>
    <mergeCell ref="AT284:BD284"/>
    <mergeCell ref="C285:V285"/>
    <mergeCell ref="B176:BD176"/>
    <mergeCell ref="B279:K279"/>
    <mergeCell ref="L279:BD279"/>
    <mergeCell ref="B212:BD212"/>
    <mergeCell ref="I208:N208"/>
    <mergeCell ref="C210:BC210"/>
    <mergeCell ref="B272:BD272"/>
    <mergeCell ref="B273:BD273"/>
    <mergeCell ref="B274:BD274"/>
    <mergeCell ref="B275:BD275"/>
    <mergeCell ref="AQ202:BD202"/>
    <mergeCell ref="H203:V203"/>
    <mergeCell ref="M265:N265"/>
    <mergeCell ref="O265:U265"/>
    <mergeCell ref="B392:T392"/>
    <mergeCell ref="U392:BD392"/>
    <mergeCell ref="B393:BD393"/>
    <mergeCell ref="A394:A402"/>
    <mergeCell ref="B394:BD394"/>
    <mergeCell ref="BE394:BE402"/>
    <mergeCell ref="B400:AB400"/>
    <mergeCell ref="AC400:BD400"/>
    <mergeCell ref="B401:AB401"/>
    <mergeCell ref="AC401:BD401"/>
    <mergeCell ref="AC399:BD399"/>
    <mergeCell ref="B399:AB399"/>
    <mergeCell ref="B390:BD390"/>
    <mergeCell ref="AS52:BD52"/>
    <mergeCell ref="B52:AR52"/>
    <mergeCell ref="B391:T391"/>
    <mergeCell ref="U391:BD391"/>
    <mergeCell ref="U389:BD389"/>
    <mergeCell ref="AW144:BD144"/>
    <mergeCell ref="B154:Z154"/>
    <mergeCell ref="AA154:AF154"/>
    <mergeCell ref="AM150:AR150"/>
    <mergeCell ref="AS55:BD55"/>
    <mergeCell ref="B56:AR56"/>
    <mergeCell ref="AS56:BD56"/>
    <mergeCell ref="B57:AR57"/>
    <mergeCell ref="AS57:BD57"/>
    <mergeCell ref="AM152:AR152"/>
    <mergeCell ref="AS152:BD152"/>
    <mergeCell ref="B55:AR55"/>
    <mergeCell ref="AG155:AL155"/>
    <mergeCell ref="AM155:AR155"/>
    <mergeCell ref="AS155:BD155"/>
    <mergeCell ref="B156:Z156"/>
    <mergeCell ref="AA156:AF156"/>
    <mergeCell ref="AG156:AL156"/>
    <mergeCell ref="BI150:BL163"/>
    <mergeCell ref="B50:BD50"/>
    <mergeCell ref="B140:BD140"/>
    <mergeCell ref="B153:Z153"/>
    <mergeCell ref="AA153:AF153"/>
    <mergeCell ref="AG153:AL153"/>
    <mergeCell ref="AG154:AL154"/>
    <mergeCell ref="AM154:AR154"/>
    <mergeCell ref="AM159:AR159"/>
    <mergeCell ref="AS159:BD159"/>
    <mergeCell ref="AM156:AR156"/>
    <mergeCell ref="AS156:BD156"/>
    <mergeCell ref="B157:Z157"/>
    <mergeCell ref="AA157:AF157"/>
    <mergeCell ref="AG157:AL157"/>
    <mergeCell ref="AM157:AR157"/>
    <mergeCell ref="AS157:BD157"/>
    <mergeCell ref="U70:BD70"/>
    <mergeCell ref="B71:T71"/>
    <mergeCell ref="U71:BD71"/>
    <mergeCell ref="B72:T72"/>
    <mergeCell ref="U72:BD72"/>
    <mergeCell ref="B73:T73"/>
    <mergeCell ref="U73:BD73"/>
    <mergeCell ref="AM153:AR153"/>
    <mergeCell ref="AS153:BD153"/>
    <mergeCell ref="AG152:AL152"/>
    <mergeCell ref="B373:D373"/>
    <mergeCell ref="AA159:AF159"/>
    <mergeCell ref="B54:AR54"/>
    <mergeCell ref="AS54:BD54"/>
    <mergeCell ref="AS154:BD154"/>
    <mergeCell ref="B155:Z155"/>
    <mergeCell ref="AA155:AF155"/>
    <mergeCell ref="AS150:BD150"/>
    <mergeCell ref="B159:Z159"/>
    <mergeCell ref="B152:Z152"/>
    <mergeCell ref="V265:AI265"/>
    <mergeCell ref="AJ265:AP265"/>
    <mergeCell ref="B271:BD271"/>
    <mergeCell ref="AQ199:BD199"/>
    <mergeCell ref="B215:BD215"/>
    <mergeCell ref="W199:AP199"/>
    <mergeCell ref="W203:AP203"/>
    <mergeCell ref="C265:L265"/>
    <mergeCell ref="B219:BD219"/>
    <mergeCell ref="B217:BD217"/>
    <mergeCell ref="B205:BD205"/>
    <mergeCell ref="AA150:AF150"/>
    <mergeCell ref="AG150:AL150"/>
    <mergeCell ref="B74:T74"/>
    <mergeCell ref="U74:BD74"/>
    <mergeCell ref="B75:BD75"/>
    <mergeCell ref="B76:BD76"/>
    <mergeCell ref="B77:T77"/>
    <mergeCell ref="U77:BD77"/>
    <mergeCell ref="B78:T78"/>
    <mergeCell ref="U78:BD78"/>
    <mergeCell ref="B80:BD80"/>
    <mergeCell ref="B81:G81"/>
    <mergeCell ref="H81:V81"/>
    <mergeCell ref="W81:AP81"/>
    <mergeCell ref="AQ81:BD81"/>
    <mergeCell ref="B82:G82"/>
    <mergeCell ref="W83:AP83"/>
    <mergeCell ref="AQ83:BD83"/>
    <mergeCell ref="B84:G84"/>
    <mergeCell ref="H84:V84"/>
    <mergeCell ref="W84:AP84"/>
    <mergeCell ref="AQ84:BD84"/>
    <mergeCell ref="B85:G85"/>
    <mergeCell ref="H85:V85"/>
    <mergeCell ref="B203:G203"/>
    <mergeCell ref="B213:BD213"/>
    <mergeCell ref="AW258:BD258"/>
    <mergeCell ref="B221:BD221"/>
    <mergeCell ref="B228:BD228"/>
    <mergeCell ref="B227:BD227"/>
    <mergeCell ref="B226:BD226"/>
    <mergeCell ref="B216:BD216"/>
    <mergeCell ref="C234:K234"/>
    <mergeCell ref="H204:V204"/>
    <mergeCell ref="AB234:AH234"/>
    <mergeCell ref="AP238:AV238"/>
    <mergeCell ref="C238:K238"/>
    <mergeCell ref="C237:K237"/>
    <mergeCell ref="L237:AA237"/>
    <mergeCell ref="AB237:AH237"/>
    <mergeCell ref="AI235:AO235"/>
    <mergeCell ref="B222:BD222"/>
    <mergeCell ref="B211:BD211"/>
    <mergeCell ref="B220:BD220"/>
    <mergeCell ref="B223:BD223"/>
    <mergeCell ref="L235:AA235"/>
    <mergeCell ref="L238:AA238"/>
    <mergeCell ref="B230:BD230"/>
    <mergeCell ref="AI234:AO234"/>
    <mergeCell ref="AB235:AH235"/>
    <mergeCell ref="L236:AA236"/>
    <mergeCell ref="U181:BD181"/>
    <mergeCell ref="U186:BD186"/>
    <mergeCell ref="U180:BD180"/>
    <mergeCell ref="B181:T181"/>
    <mergeCell ref="B183:T183"/>
    <mergeCell ref="U183:BD183"/>
    <mergeCell ref="B182:T182"/>
    <mergeCell ref="B185:T185"/>
    <mergeCell ref="B180:T180"/>
    <mergeCell ref="U189:BD189"/>
    <mergeCell ref="B187:T187"/>
    <mergeCell ref="U187:BD187"/>
    <mergeCell ref="U182:BD182"/>
    <mergeCell ref="B184:T184"/>
    <mergeCell ref="U184:BD184"/>
    <mergeCell ref="B186:T186"/>
    <mergeCell ref="U185:BD185"/>
    <mergeCell ref="B188:T188"/>
    <mergeCell ref="U188:BD188"/>
    <mergeCell ref="U190:BD190"/>
    <mergeCell ref="B192:BD192"/>
    <mergeCell ref="H199:V199"/>
    <mergeCell ref="B199:G199"/>
    <mergeCell ref="B197:BD197"/>
    <mergeCell ref="AQ201:BD201"/>
    <mergeCell ref="B200:G200"/>
    <mergeCell ref="H200:V200"/>
    <mergeCell ref="W200:AP200"/>
    <mergeCell ref="H201:V201"/>
    <mergeCell ref="AQ200:BD200"/>
    <mergeCell ref="W201:AP201"/>
    <mergeCell ref="H198:V198"/>
    <mergeCell ref="B198:G198"/>
    <mergeCell ref="W198:AP198"/>
    <mergeCell ref="AQ198:BD198"/>
    <mergeCell ref="C239:K239"/>
    <mergeCell ref="AW240:BC240"/>
    <mergeCell ref="C240:K240"/>
    <mergeCell ref="B191:T191"/>
    <mergeCell ref="B193:BD193"/>
    <mergeCell ref="B195:T195"/>
    <mergeCell ref="W202:AP202"/>
    <mergeCell ref="AI240:AO240"/>
    <mergeCell ref="B233:B242"/>
    <mergeCell ref="L240:AA240"/>
    <mergeCell ref="AB240:AH240"/>
    <mergeCell ref="AP239:AV239"/>
    <mergeCell ref="AP241:AV241"/>
    <mergeCell ref="B214:BD214"/>
    <mergeCell ref="W204:AP204"/>
    <mergeCell ref="B225:BD225"/>
    <mergeCell ref="B224:BD224"/>
    <mergeCell ref="B218:BD218"/>
    <mergeCell ref="B204:G204"/>
    <mergeCell ref="AQ204:BD204"/>
    <mergeCell ref="AQ203:BD203"/>
    <mergeCell ref="AB239:AH239"/>
    <mergeCell ref="C231:AL231"/>
    <mergeCell ref="C235:K235"/>
    <mergeCell ref="AW241:BC241"/>
    <mergeCell ref="U245:BD245"/>
    <mergeCell ref="U254:BD254"/>
    <mergeCell ref="B254:T254"/>
    <mergeCell ref="AI238:AO238"/>
    <mergeCell ref="B245:T245"/>
    <mergeCell ref="B247:BD247"/>
    <mergeCell ref="B244:BD244"/>
    <mergeCell ref="U253:BD253"/>
    <mergeCell ref="AP240:AV240"/>
    <mergeCell ref="B253:T253"/>
    <mergeCell ref="B251:BD251"/>
    <mergeCell ref="BD233:BD242"/>
    <mergeCell ref="AB238:AH238"/>
    <mergeCell ref="AW238:BC238"/>
    <mergeCell ref="L239:AA239"/>
    <mergeCell ref="AI239:AO239"/>
    <mergeCell ref="AP234:AV234"/>
    <mergeCell ref="U252:BD252"/>
    <mergeCell ref="L241:AA241"/>
    <mergeCell ref="AB241:AH241"/>
    <mergeCell ref="AI241:AO241"/>
    <mergeCell ref="AW239:BC239"/>
    <mergeCell ref="C241:K241"/>
    <mergeCell ref="U255:BD255"/>
    <mergeCell ref="B347:BD347"/>
    <mergeCell ref="B358:BD358"/>
    <mergeCell ref="B353:BD353"/>
    <mergeCell ref="B354:BD354"/>
    <mergeCell ref="B343:BD343"/>
    <mergeCell ref="U256:BD256"/>
    <mergeCell ref="AW260:BD260"/>
    <mergeCell ref="B329:BD329"/>
    <mergeCell ref="B255:T255"/>
    <mergeCell ref="AQ265:BD265"/>
    <mergeCell ref="B262:BD262"/>
    <mergeCell ref="C286:V286"/>
    <mergeCell ref="W286:AS286"/>
    <mergeCell ref="AT286:BD286"/>
    <mergeCell ref="B267:BD267"/>
    <mergeCell ref="B268:BD268"/>
    <mergeCell ref="C287:V287"/>
    <mergeCell ref="B346:BD346"/>
    <mergeCell ref="B355:BD355"/>
    <mergeCell ref="AT285:BD285"/>
    <mergeCell ref="E281:BD281"/>
    <mergeCell ref="B342:BD342"/>
    <mergeCell ref="B336:BD336"/>
    <mergeCell ref="B381:D381"/>
    <mergeCell ref="B361:D361"/>
    <mergeCell ref="B376:D376"/>
    <mergeCell ref="B377:D377"/>
    <mergeCell ref="B378:D378"/>
    <mergeCell ref="B374:D374"/>
    <mergeCell ref="B375:D375"/>
    <mergeCell ref="AX374:BD374"/>
    <mergeCell ref="E377:AW377"/>
    <mergeCell ref="E378:AW378"/>
    <mergeCell ref="AX378:BD378"/>
    <mergeCell ref="E374:AW374"/>
    <mergeCell ref="E375:AW375"/>
    <mergeCell ref="F366:AW366"/>
    <mergeCell ref="AX362:BD362"/>
    <mergeCell ref="AX367:BD367"/>
    <mergeCell ref="AX369:BD369"/>
    <mergeCell ref="AX372:BD372"/>
    <mergeCell ref="F365:AW365"/>
    <mergeCell ref="AX365:BD365"/>
    <mergeCell ref="AX366:BD366"/>
    <mergeCell ref="B337:BD337"/>
    <mergeCell ref="B331:BD331"/>
    <mergeCell ref="B332:BD332"/>
    <mergeCell ref="B338:BD338"/>
    <mergeCell ref="B362:D362"/>
    <mergeCell ref="AX363:BD363"/>
    <mergeCell ref="B359:BE359"/>
    <mergeCell ref="B350:BD350"/>
    <mergeCell ref="B351:BD351"/>
    <mergeCell ref="W287:AS287"/>
    <mergeCell ref="AT287:BD287"/>
    <mergeCell ref="C288:V288"/>
    <mergeCell ref="W288:AS288"/>
    <mergeCell ref="AT288:BD288"/>
    <mergeCell ref="C291:AR291"/>
    <mergeCell ref="C292:BD292"/>
    <mergeCell ref="E295:BD295"/>
    <mergeCell ref="C297:V297"/>
    <mergeCell ref="W297:AS297"/>
    <mergeCell ref="AT297:BD297"/>
    <mergeCell ref="AG164:AR164"/>
    <mergeCell ref="AS164:BD164"/>
    <mergeCell ref="B162:BD162"/>
    <mergeCell ref="B335:BD335"/>
    <mergeCell ref="B340:BD340"/>
    <mergeCell ref="AI237:AO237"/>
    <mergeCell ref="AP237:AV237"/>
    <mergeCell ref="B201:G201"/>
    <mergeCell ref="AM231:BC231"/>
    <mergeCell ref="B232:BD232"/>
    <mergeCell ref="AW235:BC235"/>
    <mergeCell ref="AB236:AH236"/>
    <mergeCell ref="AI236:AO236"/>
    <mergeCell ref="B258:AV258"/>
    <mergeCell ref="B259:AV259"/>
    <mergeCell ref="C276:BD276"/>
    <mergeCell ref="C277:BD277"/>
    <mergeCell ref="B252:T252"/>
    <mergeCell ref="B333:BD333"/>
    <mergeCell ref="B328:BD328"/>
    <mergeCell ref="B330:BD330"/>
    <mergeCell ref="B256:T256"/>
    <mergeCell ref="B260:AV260"/>
    <mergeCell ref="C283:V283"/>
    <mergeCell ref="A3:BE3"/>
    <mergeCell ref="B8:N8"/>
    <mergeCell ref="B9:N9"/>
    <mergeCell ref="O8:BD8"/>
    <mergeCell ref="B19:BD19"/>
    <mergeCell ref="B15:N15"/>
    <mergeCell ref="O15:BD15"/>
    <mergeCell ref="B16:N16"/>
    <mergeCell ref="O16:BD16"/>
    <mergeCell ref="B7:BD7"/>
    <mergeCell ref="A4:BE4"/>
    <mergeCell ref="A5:BE5"/>
    <mergeCell ref="Q11:BD11"/>
    <mergeCell ref="Q12:BD12"/>
    <mergeCell ref="Q13:BD13"/>
    <mergeCell ref="O11:P11"/>
    <mergeCell ref="O12:P12"/>
    <mergeCell ref="O13:P13"/>
    <mergeCell ref="B177:BD177"/>
    <mergeCell ref="B178:BD178"/>
    <mergeCell ref="B190:T190"/>
    <mergeCell ref="B229:BD229"/>
    <mergeCell ref="AP236:AV236"/>
    <mergeCell ref="O9:BD9"/>
    <mergeCell ref="O14:BD14"/>
    <mergeCell ref="B10:N10"/>
    <mergeCell ref="O10:BD10"/>
    <mergeCell ref="B14:N14"/>
    <mergeCell ref="B11:N13"/>
    <mergeCell ref="K20:AG20"/>
    <mergeCell ref="AG158:AL158"/>
    <mergeCell ref="AG151:AL151"/>
    <mergeCell ref="B24:BD24"/>
    <mergeCell ref="B25:BD25"/>
    <mergeCell ref="B26:X26"/>
    <mergeCell ref="AA151:AF151"/>
    <mergeCell ref="AA152:AF152"/>
    <mergeCell ref="B158:Z158"/>
    <mergeCell ref="B21:J21"/>
    <mergeCell ref="AG165:AR165"/>
    <mergeCell ref="AS165:BD165"/>
    <mergeCell ref="B165:S165"/>
    <mergeCell ref="AW237:BC237"/>
    <mergeCell ref="B202:G202"/>
    <mergeCell ref="C236:K236"/>
    <mergeCell ref="AX364:BD364"/>
    <mergeCell ref="B372:D372"/>
    <mergeCell ref="F367:AW367"/>
    <mergeCell ref="B248:T248"/>
    <mergeCell ref="U248:BD248"/>
    <mergeCell ref="B249:T249"/>
    <mergeCell ref="B371:D371"/>
    <mergeCell ref="B356:BD356"/>
    <mergeCell ref="B357:BD357"/>
    <mergeCell ref="B341:BD341"/>
    <mergeCell ref="B339:BD339"/>
    <mergeCell ref="C233:BC233"/>
    <mergeCell ref="AW234:BC234"/>
    <mergeCell ref="L234:AA234"/>
    <mergeCell ref="AW236:BC236"/>
    <mergeCell ref="AP235:AV235"/>
    <mergeCell ref="H202:V202"/>
    <mergeCell ref="W283:AS283"/>
    <mergeCell ref="AT283:BD283"/>
    <mergeCell ref="AW259:BD259"/>
    <mergeCell ref="W285:AS285"/>
    <mergeCell ref="T165:AF165"/>
    <mergeCell ref="B164:AF164"/>
    <mergeCell ref="AC398:BD398"/>
    <mergeCell ref="B395:AB395"/>
    <mergeCell ref="B396:AB396"/>
    <mergeCell ref="B397:AB397"/>
    <mergeCell ref="B398:AB398"/>
    <mergeCell ref="AC395:BD395"/>
    <mergeCell ref="AC396:BD396"/>
    <mergeCell ref="AC397:BD397"/>
    <mergeCell ref="F369:AW369"/>
    <mergeCell ref="AX371:BD371"/>
    <mergeCell ref="B382:D382"/>
    <mergeCell ref="E382:BD382"/>
    <mergeCell ref="E372:AW372"/>
    <mergeCell ref="E379:AW379"/>
    <mergeCell ref="AX370:BD370"/>
    <mergeCell ref="B380:D380"/>
    <mergeCell ref="E380:BD380"/>
    <mergeCell ref="AX379:BD379"/>
    <mergeCell ref="E361:AW361"/>
    <mergeCell ref="AS166:BD166"/>
    <mergeCell ref="E376:AW376"/>
    <mergeCell ref="AX376:BD376"/>
    <mergeCell ref="AG148:AL149"/>
    <mergeCell ref="AM148:AR148"/>
    <mergeCell ref="AS148:BD149"/>
    <mergeCell ref="AM149:AR149"/>
    <mergeCell ref="B27:X27"/>
    <mergeCell ref="B151:Z151"/>
    <mergeCell ref="B148:Z149"/>
    <mergeCell ref="B150:Z150"/>
    <mergeCell ref="B146:BD146"/>
    <mergeCell ref="B29:X29"/>
    <mergeCell ref="B48:BD48"/>
    <mergeCell ref="AA148:AF149"/>
    <mergeCell ref="Y29:BD29"/>
    <mergeCell ref="B42:AB42"/>
    <mergeCell ref="B143:AV143"/>
    <mergeCell ref="B147:BD147"/>
    <mergeCell ref="AW143:BD143"/>
    <mergeCell ref="B144:AV144"/>
    <mergeCell ref="B142:AV142"/>
    <mergeCell ref="AW142:BD142"/>
    <mergeCell ref="B60:BD60"/>
    <mergeCell ref="B62:T62"/>
    <mergeCell ref="AM151:AR151"/>
    <mergeCell ref="AS151:BD151"/>
    <mergeCell ref="E371:AW371"/>
    <mergeCell ref="B363:D369"/>
    <mergeCell ref="F364:AW364"/>
    <mergeCell ref="B344:BD344"/>
    <mergeCell ref="B345:BD345"/>
    <mergeCell ref="AX373:BD373"/>
    <mergeCell ref="E373:AW373"/>
    <mergeCell ref="E363:AW363"/>
    <mergeCell ref="E370:AW370"/>
    <mergeCell ref="F368:AW368"/>
    <mergeCell ref="AX368:BD368"/>
    <mergeCell ref="B166:AF166"/>
    <mergeCell ref="AG166:AR166"/>
    <mergeCell ref="E362:AW362"/>
    <mergeCell ref="B167:AF167"/>
    <mergeCell ref="AG167:AR167"/>
    <mergeCell ref="AS167:BD167"/>
    <mergeCell ref="B327:BD327"/>
    <mergeCell ref="AX361:BD361"/>
    <mergeCell ref="AC42:AP42"/>
    <mergeCell ref="AQ42:BD42"/>
    <mergeCell ref="B43:AB43"/>
    <mergeCell ref="AC43:AP43"/>
    <mergeCell ref="AQ43:BD43"/>
    <mergeCell ref="B44:AB44"/>
    <mergeCell ref="AC44:AP44"/>
    <mergeCell ref="AQ44:BD44"/>
    <mergeCell ref="U249:BD249"/>
    <mergeCell ref="B53:BD53"/>
    <mergeCell ref="B63:T63"/>
    <mergeCell ref="U63:BD63"/>
    <mergeCell ref="B163:AF163"/>
    <mergeCell ref="AG163:AR163"/>
    <mergeCell ref="AS163:BD163"/>
    <mergeCell ref="AA158:AF158"/>
    <mergeCell ref="K21:AG21"/>
    <mergeCell ref="AH21:BD21"/>
    <mergeCell ref="B17:BD17"/>
    <mergeCell ref="K22:AG22"/>
    <mergeCell ref="B30:X30"/>
    <mergeCell ref="Y30:BD30"/>
    <mergeCell ref="AH22:BD22"/>
    <mergeCell ref="B33:H33"/>
    <mergeCell ref="I33:T33"/>
    <mergeCell ref="U33:AL33"/>
    <mergeCell ref="AM33:BD33"/>
    <mergeCell ref="B22:J22"/>
    <mergeCell ref="B20:J20"/>
    <mergeCell ref="B31:X31"/>
    <mergeCell ref="Y31:BD31"/>
    <mergeCell ref="B32:X32"/>
    <mergeCell ref="Y32:BD32"/>
    <mergeCell ref="AH20:BD20"/>
    <mergeCell ref="B34:H34"/>
    <mergeCell ref="I34:T34"/>
    <mergeCell ref="U34:AL34"/>
    <mergeCell ref="AM34:BD34"/>
    <mergeCell ref="B35:H35"/>
    <mergeCell ref="I35:T35"/>
    <mergeCell ref="U35:AL35"/>
    <mergeCell ref="AM35:BD35"/>
    <mergeCell ref="U39:AL39"/>
    <mergeCell ref="AM39:BD39"/>
    <mergeCell ref="B36:H36"/>
    <mergeCell ref="I36:T36"/>
    <mergeCell ref="U36:AL36"/>
    <mergeCell ref="AM36:BD36"/>
    <mergeCell ref="B37:H37"/>
    <mergeCell ref="I37:T37"/>
    <mergeCell ref="U37:AL37"/>
    <mergeCell ref="AM37:BD37"/>
    <mergeCell ref="B38:H38"/>
    <mergeCell ref="I38:T38"/>
    <mergeCell ref="U38:AL38"/>
    <mergeCell ref="AM38:BD38"/>
    <mergeCell ref="B39:H39"/>
    <mergeCell ref="I39:T39"/>
    <mergeCell ref="B40:H40"/>
    <mergeCell ref="B47:AB47"/>
    <mergeCell ref="AC47:AP47"/>
    <mergeCell ref="AQ47:BD47"/>
    <mergeCell ref="B45:AB45"/>
    <mergeCell ref="AC45:AP45"/>
    <mergeCell ref="AQ45:BD45"/>
    <mergeCell ref="B46:AB46"/>
    <mergeCell ref="AC46:AP46"/>
    <mergeCell ref="AQ46:BD46"/>
    <mergeCell ref="I40:T40"/>
    <mergeCell ref="U40:AL40"/>
    <mergeCell ref="AM40:BD40"/>
  </mergeCells>
  <phoneticPr fontId="31" type="noConversion"/>
  <conditionalFormatting sqref="A279:B279 BE279">
    <cfRule type="expression" dxfId="140" priority="92">
      <formula>$V$5="Jste fyzická osoba, tato příloha není určena pro Vás!"</formula>
    </cfRule>
  </conditionalFormatting>
  <conditionalFormatting sqref="B133">
    <cfRule type="expression" dxfId="139" priority="18">
      <formula>$U$63=$BG$63</formula>
    </cfRule>
    <cfRule type="expression" dxfId="138" priority="69" stopIfTrue="1">
      <formula>$U$180="podnikající fyzická osoba"</formula>
    </cfRule>
  </conditionalFormatting>
  <conditionalFormatting sqref="B206">
    <cfRule type="expression" dxfId="137" priority="181" stopIfTrue="1">
      <formula>$U$180="Vyberte"</formula>
    </cfRule>
  </conditionalFormatting>
  <conditionalFormatting sqref="B250">
    <cfRule type="expression" dxfId="136" priority="184" stopIfTrue="1">
      <formula>$U$180="podnikající fyzická osoba"</formula>
    </cfRule>
  </conditionalFormatting>
  <conditionalFormatting sqref="B380:B382">
    <cfRule type="expression" dxfId="135" priority="161" stopIfTrue="1">
      <formula>$U$180="podnikající fyzická osoba"</formula>
    </cfRule>
  </conditionalFormatting>
  <conditionalFormatting sqref="B54:AR57">
    <cfRule type="containsText" dxfId="134" priority="118" stopIfTrue="1" operator="containsText" text="vygeneruje">
      <formula>NOT(ISERROR(SEARCH("vygeneruje",B54)))</formula>
    </cfRule>
  </conditionalFormatting>
  <conditionalFormatting sqref="B143:AV143">
    <cfRule type="expression" dxfId="133" priority="202" stopIfTrue="1">
      <formula>AND(AW142="NE",AW143="ANO")</formula>
    </cfRule>
  </conditionalFormatting>
  <conditionalFormatting sqref="B144:AV144">
    <cfRule type="expression" dxfId="132" priority="200" stopIfTrue="1">
      <formula>AND(AW142="NE",AW144="ANO")</formula>
    </cfRule>
  </conditionalFormatting>
  <conditionalFormatting sqref="B72:BD72">
    <cfRule type="expression" dxfId="131" priority="9">
      <formula>$U$63=$BH$63</formula>
    </cfRule>
  </conditionalFormatting>
  <conditionalFormatting sqref="B75:BD75">
    <cfRule type="expression" dxfId="130" priority="72" stopIfTrue="1">
      <formula>$U$180="podnikající fyzická osoba"</formula>
    </cfRule>
  </conditionalFormatting>
  <conditionalFormatting sqref="B80:BD87">
    <cfRule type="expression" dxfId="129" priority="67" stopIfTrue="1">
      <formula>$U$180="Vyberte"</formula>
    </cfRule>
  </conditionalFormatting>
  <conditionalFormatting sqref="B80:BD95">
    <cfRule type="expression" dxfId="128" priority="70" stopIfTrue="1">
      <formula>$U$62=$BG$62</formula>
    </cfRule>
  </conditionalFormatting>
  <conditionalFormatting sqref="B93:BD95">
    <cfRule type="expression" dxfId="127" priority="53" stopIfTrue="1">
      <formula>$U$62="podnikající fyzická osoba"</formula>
    </cfRule>
  </conditionalFormatting>
  <conditionalFormatting sqref="B94:BD94">
    <cfRule type="expression" dxfId="126" priority="57" stopIfTrue="1">
      <formula>$I$91="ANO"</formula>
    </cfRule>
  </conditionalFormatting>
  <conditionalFormatting sqref="B94:BD95">
    <cfRule type="expression" dxfId="125" priority="54" stopIfTrue="1">
      <formula>$U$180="Vyberte"</formula>
    </cfRule>
  </conditionalFormatting>
  <conditionalFormatting sqref="B95:BD95">
    <cfRule type="expression" dxfId="124" priority="56" stopIfTrue="1">
      <formula>$I$91="ANO"</formula>
    </cfRule>
  </conditionalFormatting>
  <conditionalFormatting sqref="B96:BD96">
    <cfRule type="expression" dxfId="123" priority="48" stopIfTrue="1">
      <formula>$U$180="Vyberte"</formula>
    </cfRule>
    <cfRule type="expression" dxfId="122" priority="47" stopIfTrue="1">
      <formula>$U$180="podnikající fyzická osoba"</formula>
    </cfRule>
    <cfRule type="expression" dxfId="121" priority="49" stopIfTrue="1">
      <formula>$I$208="ANO"</formula>
    </cfRule>
    <cfRule type="expression" dxfId="120" priority="50" stopIfTrue="1">
      <formula>$U$180="podnikající fyzická osoba"</formula>
    </cfRule>
  </conditionalFormatting>
  <conditionalFormatting sqref="B135:BD139">
    <cfRule type="expression" dxfId="119" priority="68" stopIfTrue="1">
      <formula>$U$180="podnikající fyzická osoba"</formula>
    </cfRule>
    <cfRule type="expression" dxfId="118" priority="17">
      <formula>$U$63=$BG$63</formula>
    </cfRule>
  </conditionalFormatting>
  <conditionalFormatting sqref="B143:BD144">
    <cfRule type="expression" dxfId="117" priority="16">
      <formula>$AW$142=$BH$142</formula>
    </cfRule>
  </conditionalFormatting>
  <conditionalFormatting sqref="B186:BD195">
    <cfRule type="expression" dxfId="116" priority="192" stopIfTrue="1">
      <formula>$U$180="Vyberte"</formula>
    </cfRule>
  </conditionalFormatting>
  <conditionalFormatting sqref="B189:BD189">
    <cfRule type="expression" dxfId="115" priority="191" stopIfTrue="1">
      <formula>$U$180="podnikající fyzická osoba"</formula>
    </cfRule>
  </conditionalFormatting>
  <conditionalFormatting sqref="B190:BD191">
    <cfRule type="expression" dxfId="114" priority="189" stopIfTrue="1">
      <formula>$U$180="podnikající fyzická osoba"</formula>
    </cfRule>
  </conditionalFormatting>
  <conditionalFormatting sqref="B192:BD192">
    <cfRule type="expression" dxfId="113" priority="188" stopIfTrue="1">
      <formula>$U$180="podnikající fyzická osoba"</formula>
    </cfRule>
  </conditionalFormatting>
  <conditionalFormatting sqref="B197:BD204">
    <cfRule type="expression" dxfId="112" priority="182" stopIfTrue="1">
      <formula>$U$180="Vyberte"</formula>
    </cfRule>
  </conditionalFormatting>
  <conditionalFormatting sqref="B197:BD212">
    <cfRule type="expression" dxfId="111" priority="186" stopIfTrue="1">
      <formula>$U$180="podnikající fyzická osoba"</formula>
    </cfRule>
  </conditionalFormatting>
  <conditionalFormatting sqref="B210:BD213">
    <cfRule type="expression" dxfId="110" priority="128" stopIfTrue="1">
      <formula>$U$180="podnikající fyzická osoba"</formula>
    </cfRule>
  </conditionalFormatting>
  <conditionalFormatting sqref="B211:BD211">
    <cfRule type="expression" dxfId="109" priority="172" stopIfTrue="1">
      <formula>$I$208="ANO"</formula>
    </cfRule>
  </conditionalFormatting>
  <conditionalFormatting sqref="B211:BD213">
    <cfRule type="expression" dxfId="108" priority="129" stopIfTrue="1">
      <formula>$U$180="Vyberte"</formula>
    </cfRule>
  </conditionalFormatting>
  <conditionalFormatting sqref="B212:BD213">
    <cfRule type="expression" dxfId="107" priority="130" stopIfTrue="1">
      <formula>$I$208="ANO"</formula>
    </cfRule>
  </conditionalFormatting>
  <conditionalFormatting sqref="B213:BD213">
    <cfRule type="expression" dxfId="106" priority="131" stopIfTrue="1">
      <formula>$U$180="podnikající fyzická osoba"</formula>
    </cfRule>
  </conditionalFormatting>
  <conditionalFormatting sqref="B252:BD256">
    <cfRule type="expression" dxfId="105" priority="183" stopIfTrue="1">
      <formula>$U$180="podnikající fyzická osoba"</formula>
    </cfRule>
  </conditionalFormatting>
  <conditionalFormatting sqref="B259:BD260">
    <cfRule type="expression" dxfId="104" priority="205" stopIfTrue="1">
      <formula>$AW$258="Ne"</formula>
    </cfRule>
  </conditionalFormatting>
  <conditionalFormatting sqref="B348:BE359">
    <cfRule type="expression" dxfId="103" priority="145" stopIfTrue="1">
      <formula>$U$180="právnická osoba"</formula>
    </cfRule>
  </conditionalFormatting>
  <conditionalFormatting sqref="B360:BE360 E380:E382">
    <cfRule type="expression" dxfId="102" priority="166" stopIfTrue="1">
      <formula>$U$180="podnikající fyzická osoba"</formula>
    </cfRule>
  </conditionalFormatting>
  <conditionalFormatting sqref="C90:C91">
    <cfRule type="expression" dxfId="101" priority="64" stopIfTrue="1">
      <formula>$U$62=$BF$62</formula>
    </cfRule>
  </conditionalFormatting>
  <conditionalFormatting sqref="C207">
    <cfRule type="expression" dxfId="100" priority="180" stopIfTrue="1">
      <formula>$U$180="Vyberte"</formula>
    </cfRule>
  </conditionalFormatting>
  <conditionalFormatting sqref="C208">
    <cfRule type="expression" dxfId="99" priority="179" stopIfTrue="1">
      <formula>$U$180="vyberte"</formula>
    </cfRule>
  </conditionalFormatting>
  <conditionalFormatting sqref="C265:L265">
    <cfRule type="cellIs" dxfId="98" priority="93" stopIfTrue="1" operator="equal">
      <formula>"vyberte"</formula>
    </cfRule>
  </conditionalFormatting>
  <conditionalFormatting sqref="C308:AF308">
    <cfRule type="cellIs" dxfId="97" priority="87" stopIfTrue="1" operator="equal">
      <formula>"vyberte"</formula>
    </cfRule>
  </conditionalFormatting>
  <conditionalFormatting sqref="C291:AR291">
    <cfRule type="cellIs" dxfId="96" priority="90" stopIfTrue="1" operator="equal">
      <formula>"vyberte"</formula>
    </cfRule>
  </conditionalFormatting>
  <conditionalFormatting sqref="C93:BC93">
    <cfRule type="expression" dxfId="95" priority="58" stopIfTrue="1">
      <formula>$I$91="ANO"</formula>
    </cfRule>
    <cfRule type="expression" dxfId="94" priority="55" stopIfTrue="1">
      <formula>$U$62="Vyberte"</formula>
    </cfRule>
  </conditionalFormatting>
  <conditionalFormatting sqref="C116:BC124">
    <cfRule type="expression" dxfId="93" priority="52" stopIfTrue="1">
      <formula>$AM$114=$BH$114</formula>
    </cfRule>
  </conditionalFormatting>
  <conditionalFormatting sqref="C210:BC210">
    <cfRule type="expression" dxfId="92" priority="170" stopIfTrue="1">
      <formula>$U$180="Vyberte"</formula>
    </cfRule>
    <cfRule type="expression" dxfId="91" priority="173" stopIfTrue="1">
      <formula>$I$208="ANO"</formula>
    </cfRule>
  </conditionalFormatting>
  <conditionalFormatting sqref="C233:BC241">
    <cfRule type="expression" dxfId="90" priority="167" stopIfTrue="1">
      <formula>$AM$231="Ne"</formula>
    </cfRule>
  </conditionalFormatting>
  <conditionalFormatting sqref="C315:BC315 C316:BD316">
    <cfRule type="expression" dxfId="89" priority="207" stopIfTrue="1">
      <formula>#REF!="nevznikl rozdělením (rozštěpením nebo odštěpením) podniku."</formula>
    </cfRule>
  </conditionalFormatting>
  <conditionalFormatting sqref="C283:BD288">
    <cfRule type="expression" dxfId="88" priority="88" stopIfTrue="1">
      <formula>$L$279=$BG$279</formula>
    </cfRule>
  </conditionalFormatting>
  <conditionalFormatting sqref="C297:BD302">
    <cfRule type="expression" dxfId="87" priority="29" stopIfTrue="1">
      <formula>$C$291=$BG$291</formula>
    </cfRule>
  </conditionalFormatting>
  <conditionalFormatting sqref="C313:BD314 C317:BD321">
    <cfRule type="expression" dxfId="86" priority="206" stopIfTrue="1">
      <formula>$C$308=$BG$308</formula>
    </cfRule>
  </conditionalFormatting>
  <conditionalFormatting sqref="I91:N91">
    <cfRule type="expression" dxfId="85" priority="28" stopIfTrue="1">
      <formula>$I$91=$BF$90</formula>
    </cfRule>
    <cfRule type="expression" dxfId="84" priority="27" stopIfTrue="1">
      <formula>$U$62=$BF$62</formula>
    </cfRule>
    <cfRule type="expression" dxfId="83" priority="26" stopIfTrue="1">
      <formula>$U$62=$BG$62</formula>
    </cfRule>
  </conditionalFormatting>
  <conditionalFormatting sqref="I208:N208">
    <cfRule type="expression" dxfId="82" priority="178" stopIfTrue="1">
      <formula>$U$180="vyberte"</formula>
    </cfRule>
  </conditionalFormatting>
  <conditionalFormatting sqref="L279:BD279">
    <cfRule type="cellIs" dxfId="81" priority="91" stopIfTrue="1" operator="equal">
      <formula>"vyberte"</formula>
    </cfRule>
  </conditionalFormatting>
  <conditionalFormatting sqref="M265:N265">
    <cfRule type="expression" dxfId="80" priority="98" stopIfTrue="1">
      <formula>C265="kalendářní rok"</formula>
    </cfRule>
  </conditionalFormatting>
  <conditionalFormatting sqref="O11:O13">
    <cfRule type="containsText" dxfId="79" priority="197" stopIfTrue="1" operator="containsText" text="Vyberte">
      <formula>NOT(ISERROR(SEARCH("Vyberte",O11)))</formula>
    </cfRule>
  </conditionalFormatting>
  <conditionalFormatting sqref="O265:U265">
    <cfRule type="expression" dxfId="78" priority="97" stopIfTrue="1">
      <formula>C265="kalendářní rok"</formula>
    </cfRule>
  </conditionalFormatting>
  <conditionalFormatting sqref="O8:BD8">
    <cfRule type="containsText" dxfId="77" priority="195" stopIfTrue="1" operator="containsText" text="Toto pole">
      <formula>NOT(ISERROR(SEARCH("Toto pole",O8)))</formula>
    </cfRule>
  </conditionalFormatting>
  <conditionalFormatting sqref="O9:BD9">
    <cfRule type="containsText" dxfId="76" priority="198" stopIfTrue="1" operator="containsText" text="Vygeneruje se automaticky">
      <formula>NOT(ISERROR(SEARCH("Vygeneruje se automaticky",O9)))</formula>
    </cfRule>
  </conditionalFormatting>
  <conditionalFormatting sqref="O10:BD10">
    <cfRule type="containsText" dxfId="75" priority="194" stopIfTrue="1" operator="containsText" text="Vygeneruje se">
      <formula>NOT(ISERROR(SEARCH("Vygeneruje se",O10)))</formula>
    </cfRule>
  </conditionalFormatting>
  <conditionalFormatting sqref="O14:BD14">
    <cfRule type="expression" dxfId="74" priority="4">
      <formula>AND(U72&gt;5000,AS165&gt;50%)</formula>
    </cfRule>
    <cfRule type="expression" dxfId="73" priority="3">
      <formula>AND(AG165&gt;0,AG165&lt;1000000)</formula>
    </cfRule>
    <cfRule type="expression" dxfId="72" priority="2">
      <formula>$AG$165&gt;$BI$165</formula>
    </cfRule>
    <cfRule type="containsText" dxfId="71" priority="196" stopIfTrue="1" operator="containsText" text="Doplní se">
      <formula>NOT(ISERROR(SEARCH("Doplní se",O14)))</formula>
    </cfRule>
    <cfRule type="expression" dxfId="70" priority="6">
      <formula>$BF$165&lt;&gt;$AG$165</formula>
    </cfRule>
  </conditionalFormatting>
  <conditionalFormatting sqref="O15:BD15">
    <cfRule type="containsText" dxfId="69" priority="147" stopIfTrue="1" operator="containsText" text="Vygeneruje se">
      <formula>NOT(ISERROR(SEARCH("Vygeneruje se",O15)))</formula>
    </cfRule>
  </conditionalFormatting>
  <conditionalFormatting sqref="O16:BD16">
    <cfRule type="containsText" dxfId="68" priority="146" stopIfTrue="1" operator="containsText" text="Vygeneruje">
      <formula>NOT(ISERROR(SEARCH("Vygeneruje",O16)))</formula>
    </cfRule>
    <cfRule type="containsText" dxfId="67" priority="148" stopIfTrue="1" operator="containsText" text="Doplní se">
      <formula>NOT(ISERROR(SEARCH("Doplní se",O16)))</formula>
    </cfRule>
  </conditionalFormatting>
  <conditionalFormatting sqref="Q11:Q13">
    <cfRule type="containsText" dxfId="66" priority="1" stopIfTrue="1" operator="containsText" text="Vyberte">
      <formula>NOT(ISERROR(SEARCH("Vyberte",Q11)))</formula>
    </cfRule>
  </conditionalFormatting>
  <conditionalFormatting sqref="T165:AF165">
    <cfRule type="expression" dxfId="65" priority="37" stopIfTrue="1">
      <formula>$AG$165&lt;&gt;$BF$165</formula>
    </cfRule>
  </conditionalFormatting>
  <conditionalFormatting sqref="U62:BD62">
    <cfRule type="containsText" dxfId="64" priority="46" stopIfTrue="1" operator="containsText" text="Vyberte">
      <formula>NOT(ISERROR(SEARCH("Vyberte",U62)))</formula>
    </cfRule>
  </conditionalFormatting>
  <conditionalFormatting sqref="U63:BD63">
    <cfRule type="containsText" dxfId="63" priority="23" stopIfTrue="1" operator="containsText" text="Vyberte">
      <formula>NOT(ISERROR(SEARCH("Vyberte",U63)))</formula>
    </cfRule>
  </conditionalFormatting>
  <conditionalFormatting sqref="U64:BD64">
    <cfRule type="expression" dxfId="62" priority="60" stopIfTrue="1">
      <formula>$U$62=$BH$62</formula>
    </cfRule>
  </conditionalFormatting>
  <conditionalFormatting sqref="U78:BD78">
    <cfRule type="containsText" dxfId="61" priority="62" stopIfTrue="1" operator="containsText" text="Vyberte">
      <formula>NOT(ISERROR(SEARCH("Vyberte",U78)))</formula>
    </cfRule>
    <cfRule type="expression" dxfId="60" priority="61" stopIfTrue="1">
      <formula>$U$180="Vyberte"</formula>
    </cfRule>
  </conditionalFormatting>
  <conditionalFormatting sqref="U135:BD135">
    <cfRule type="containsText" dxfId="59" priority="15" operator="containsText" text="vyberte">
      <formula>NOT(ISERROR(SEARCH("vyberte",U135)))</formula>
    </cfRule>
  </conditionalFormatting>
  <conditionalFormatting sqref="U135:BD137">
    <cfRule type="expression" dxfId="58" priority="10">
      <formula>$U$63=$BG$63</formula>
    </cfRule>
  </conditionalFormatting>
  <conditionalFormatting sqref="U136:BD137">
    <cfRule type="containsText" dxfId="57" priority="13" operator="containsText" text="Vyplňte">
      <formula>NOT(ISERROR(SEARCH("Vyplňte",U136)))</formula>
    </cfRule>
  </conditionalFormatting>
  <conditionalFormatting sqref="U180:BD180">
    <cfRule type="containsText" dxfId="56" priority="82" stopIfTrue="1" operator="containsText" text="Vyberte">
      <formula>NOT(ISERROR(SEARCH("Vyberte",U180)))</formula>
    </cfRule>
  </conditionalFormatting>
  <conditionalFormatting sqref="U181:BD181">
    <cfRule type="expression" dxfId="55" priority="175" stopIfTrue="1">
      <formula>$U$180="Právnická osoba"</formula>
    </cfRule>
  </conditionalFormatting>
  <conditionalFormatting sqref="U181:BD188">
    <cfRule type="expression" dxfId="54" priority="187" stopIfTrue="1">
      <formula>$U$180="podnikající fyzická osoba"</formula>
    </cfRule>
  </conditionalFormatting>
  <conditionalFormatting sqref="U183:BD191">
    <cfRule type="expression" dxfId="53" priority="174" stopIfTrue="1">
      <formula>$U$180="Právnická osoba"</formula>
    </cfRule>
  </conditionalFormatting>
  <conditionalFormatting sqref="U195:BD195">
    <cfRule type="expression" dxfId="52" priority="176" stopIfTrue="1">
      <formula>$U$180="Vyberte"</formula>
    </cfRule>
    <cfRule type="containsText" dxfId="51" priority="177" stopIfTrue="1" operator="containsText" text="Vyberte">
      <formula>NOT(ISERROR(SEARCH("Vyberte",U195)))</formula>
    </cfRule>
  </conditionalFormatting>
  <conditionalFormatting sqref="V265:AI265">
    <cfRule type="expression" dxfId="50" priority="96" stopIfTrue="1">
      <formula>C265="kalendářní rok"</formula>
    </cfRule>
  </conditionalFormatting>
  <conditionalFormatting sqref="AG164:AR164">
    <cfRule type="containsText" dxfId="49" priority="33" stopIfTrue="1" operator="containsText" text="POZOR, Zdroje se musí rovnat výdajům!">
      <formula>NOT(ISERROR(SEARCH("POZOR, Zdroje se musí rovnat výdajům!",AG164)))</formula>
    </cfRule>
  </conditionalFormatting>
  <conditionalFormatting sqref="AG165:AR165">
    <cfRule type="expression" dxfId="48" priority="32" stopIfTrue="1">
      <formula>AND(U72&gt;5000,AS165&gt;50%)</formula>
    </cfRule>
    <cfRule type="expression" dxfId="47" priority="7">
      <formula>AND(AG165&gt;0,AG165&lt;1000000)</formula>
    </cfRule>
    <cfRule type="cellIs" dxfId="46" priority="8" operator="greaterThan">
      <formula>$BI$165</formula>
    </cfRule>
    <cfRule type="expression" dxfId="45" priority="38" stopIfTrue="1">
      <formula>$BF$165&lt;&gt;$AG$165</formula>
    </cfRule>
  </conditionalFormatting>
  <conditionalFormatting sqref="AJ265:AP265">
    <cfRule type="expression" dxfId="44" priority="95" stopIfTrue="1">
      <formula>C265="kalendářní rok"</formula>
    </cfRule>
  </conditionalFormatting>
  <conditionalFormatting sqref="AM149">
    <cfRule type="containsText" dxfId="43" priority="142" stopIfTrue="1" operator="containsText" text="vč. DPH (Kč)">
      <formula>NOT(ISERROR(SEARCH("vč. DPH (Kč)",AM149)))</formula>
    </cfRule>
    <cfRule type="containsText" dxfId="42" priority="143" stopIfTrue="1" operator="containsText" text="bez DPH (Kč)">
      <formula>NOT(ISERROR(SEARCH("bez DPH (Kč)",AM149)))</formula>
    </cfRule>
  </conditionalFormatting>
  <conditionalFormatting sqref="AM114:BC114">
    <cfRule type="containsText" dxfId="41" priority="51" stopIfTrue="1" operator="containsText" text="Vyberte">
      <formula>NOT(ISERROR(SEARCH("Vyberte",AM114)))</formula>
    </cfRule>
  </conditionalFormatting>
  <conditionalFormatting sqref="AM231:BC231">
    <cfRule type="containsText" dxfId="40" priority="133" stopIfTrue="1" operator="containsText" text="Vyberte">
      <formula>NOT(ISERROR(SEARCH("Vyberte",AM231)))</formula>
    </cfRule>
  </conditionalFormatting>
  <conditionalFormatting sqref="AQ265:BD265">
    <cfRule type="expression" dxfId="39" priority="94" stopIfTrue="1">
      <formula>C265="kalendářní rok"</formula>
    </cfRule>
  </conditionalFormatting>
  <conditionalFormatting sqref="AS54:AS57 AS52">
    <cfRule type="containsText" dxfId="38" priority="125" stopIfTrue="1" operator="containsText" text="vygeneruje se">
      <formula>NOT(ISERROR(SEARCH("vygeneruje se",AS52)))</formula>
    </cfRule>
  </conditionalFormatting>
  <conditionalFormatting sqref="AS55:BD56">
    <cfRule type="containsText" dxfId="37" priority="119" stopIfTrue="1" operator="containsText" text="vyberte">
      <formula>NOT(ISERROR(SEARCH("vyberte",AS55)))</formula>
    </cfRule>
  </conditionalFormatting>
  <conditionalFormatting sqref="AS150:BD159">
    <cfRule type="containsText" dxfId="36" priority="101" stopIfTrue="1" operator="containsText" text="Vypňte">
      <formula>NOT(ISERROR(SEARCH("Vypňte",AS150)))</formula>
    </cfRule>
  </conditionalFormatting>
  <conditionalFormatting sqref="AS164:BD164">
    <cfRule type="containsText" dxfId="35" priority="34" stopIfTrue="1" operator="containsText" text="Součet se musí rovnat 100%!">
      <formula>NOT(ISERROR(SEARCH("Součet se musí rovnat 100%!",AS164)))</formula>
    </cfRule>
  </conditionalFormatting>
  <conditionalFormatting sqref="AS165:BD165">
    <cfRule type="expression" dxfId="34" priority="39" stopIfTrue="1">
      <formula>AND(U72&gt;5000,AS165&gt;50%)</formula>
    </cfRule>
  </conditionalFormatting>
  <conditionalFormatting sqref="AW142:BD144">
    <cfRule type="containsText" dxfId="33" priority="115" stopIfTrue="1" operator="containsText" text="vyberte">
      <formula>NOT(ISERROR(SEARCH("vyberte",AW142)))</formula>
    </cfRule>
  </conditionalFormatting>
  <conditionalFormatting sqref="AW143:BD143">
    <cfRule type="expression" dxfId="32" priority="201" stopIfTrue="1">
      <formula>AND(AW142="NE",AW143="ANO")</formula>
    </cfRule>
  </conditionalFormatting>
  <conditionalFormatting sqref="AW144:BD144">
    <cfRule type="expression" dxfId="31" priority="199" stopIfTrue="1">
      <formula>AND(AW142="NE",AW144="ANO")</formula>
    </cfRule>
  </conditionalFormatting>
  <conditionalFormatting sqref="AX361:BD379">
    <cfRule type="containsText" dxfId="30" priority="21" stopIfTrue="1" operator="containsText" text="Vyberte">
      <formula>NOT(ISERROR(SEARCH("Vyberte",AX361)))</formula>
    </cfRule>
  </conditionalFormatting>
  <conditionalFormatting sqref="BE372:BE382">
    <cfRule type="expression" dxfId="29" priority="164" stopIfTrue="1">
      <formula>$U$180="podnikající fyzická osoba"</formula>
    </cfRule>
  </conditionalFormatting>
  <conditionalFormatting sqref="BE394">
    <cfRule type="expression" dxfId="28" priority="149" stopIfTrue="1">
      <formula>$U$180="podnikající fyzická osoba"</formula>
    </cfRule>
  </conditionalFormatting>
  <dataValidations xWindow="330" yWindow="604" count="35">
    <dataValidation type="list" allowBlank="1" showInputMessage="1" showErrorMessage="1" sqref="AX361:BD362 AX376:BD378 AX370:BD371" xr:uid="{00000000-0002-0000-0000-000000000000}">
      <formula1>$BF$361:$BG$361</formula1>
    </dataValidation>
    <dataValidation type="textLength" operator="lessThanOrEqual" allowBlank="1" showInputMessage="1" showErrorMessage="1" errorTitle="Překročena max. délka textu!" error="Pole může obsahovat max. 1 100 znaků včetně mezer._x000a_Pokud je Váš text delší, uveďte ho prosím jako samostatnou přílohu této žádosti." promptTitle="ODŮVODNĚNÍ ŽÁDOSTI" prompt="Zdůvodněte potřebnost realizace projektu, akce nebo aktivity a jeho/její komplexnost." sqref="B384:BD384" xr:uid="{00000000-0002-0000-0000-000001000000}">
      <formula1>1116</formula1>
    </dataValidation>
    <dataValidation type="list" allowBlank="1" showInputMessage="1" showErrorMessage="1" sqref="AX363:BD369 AX379:BD379 AX372:BD375" xr:uid="{00000000-0002-0000-0000-000002000000}">
      <formula1>$BF$361:$BH$361</formula1>
    </dataValidation>
    <dataValidation type="list" allowBlank="1" showInputMessage="1" showErrorMessage="1" prompt="Vyberte jednu z možností uvedených v rozevíracím seznamu:" sqref="AM231:BC231 AM114:BC114" xr:uid="{00000000-0002-0000-0000-000003000000}">
      <formula1>$BF$231:$BH$231</formula1>
    </dataValidation>
    <dataValidation type="list" allowBlank="1" showInputMessage="1" showErrorMessage="1" sqref="C209:BB209 C92:BB92" xr:uid="{00000000-0002-0000-0000-000004000000}">
      <formula1>$BF$245:$BF$251</formula1>
    </dataValidation>
    <dataValidation type="list" allowBlank="1" showInputMessage="1" showErrorMessage="1" sqref="U180:BD180 U62:BD62" xr:uid="{00000000-0002-0000-0000-000005000000}">
      <formula1>$BF$180:$BH$180</formula1>
    </dataValidation>
    <dataValidation type="list" allowBlank="1" showInputMessage="1" showErrorMessage="1" prompt="Vyberte jednu z možností uvedených v rozevíracím seznamu" sqref="U195:BD195 U78:BD78" xr:uid="{00000000-0002-0000-0000-000006000000}">
      <formula1>$BF$195:$BH$195</formula1>
    </dataValidation>
    <dataValidation type="list" allowBlank="1" showInputMessage="1" showErrorMessage="1" sqref="I208:N208 I91:N91" xr:uid="{00000000-0002-0000-0000-000007000000}">
      <formula1>$BF$207:$BF$209</formula1>
    </dataValidation>
    <dataValidation type="list" allowBlank="1" showInputMessage="1" showErrorMessage="1" prompt="Vyberte ANO/NE" sqref="AW142:BD144" xr:uid="{00000000-0002-0000-0000-000008000000}">
      <formula1>$BF$142:$BH$142</formula1>
    </dataValidation>
    <dataValidation operator="equal" allowBlank="1" showInputMessage="1" showErrorMessage="1" error="IČ musí obsahovat přesně osm číslic." sqref="U252:BD252 U67:BD67" xr:uid="{00000000-0002-0000-0000-000009000000}"/>
    <dataValidation type="whole" operator="greaterThanOrEqual" allowBlank="1" showInputMessage="1" showErrorMessage="1" error="Je nutné vložit číslo." prompt="Dle vyhlášky Ministerstva financí ČR o podílu jednotlivých obcí na stanovených procentních částech celostátního hrubého výnosu daně z přidané hodnoty a daní z příjmů ve znění platném k 1.1. přísluš.kal.roku, ve kterém je individuální podpora schvalována." sqref="U189:BD189 U72:BD72" xr:uid="{00000000-0002-0000-0000-00000A000000}">
      <formula1>1</formula1>
    </dataValidation>
    <dataValidation allowBlank="1" showInputMessage="1" showErrorMessage="1" promptTitle="DOBA REALIZACE" sqref="B25:BD25 B20 K20 AH20" xr:uid="{00000000-0002-0000-0000-00000B000000}"/>
    <dataValidation allowBlank="1" showInputMessage="1" showErrorMessage="1" promptTitle="ZPŮSOBILÉ VÝDAJE" prompt="Uveďte částky v Kč včetně DPH." sqref="AS148:BD148" xr:uid="{00000000-0002-0000-0000-00000C000000}"/>
    <dataValidation type="list" allowBlank="1" showInputMessage="1" showErrorMessage="1" prompt="Vyberte ANO/NE" sqref="AW258:AW260" xr:uid="{00000000-0002-0000-0000-00000D000000}">
      <formula1>$BF$258:$BG$258</formula1>
    </dataValidation>
    <dataValidation type="decimal" operator="greaterThanOrEqual" allowBlank="1" showInputMessage="1" showErrorMessage="1" sqref="AG150:AG159 AS160:BD161 AM150:AM159 AN151:AR158 AS168:BD175" xr:uid="{00000000-0002-0000-0000-00000E000000}">
      <formula1>0</formula1>
    </dataValidation>
    <dataValidation allowBlank="1" showErrorMessage="1" sqref="AQ200:BD200 AQ83:BD83" xr:uid="{00000000-0002-0000-0000-00000F000000}"/>
    <dataValidation allowBlank="1" showErrorMessage="1" prompt="Vyberte z nabízených možností:" sqref="AQ201:BD204 AQ84:BD87" xr:uid="{00000000-0002-0000-0000-000010000000}"/>
    <dataValidation type="whole" operator="greaterThanOrEqual" allowBlank="1" showInputMessage="1" showErrorMessage="1" error="Je nutné vložit číslo." prompt="Dle vyhlášky Ministerstva financí ČR o podílu jednotlivých obcí na stanovených procentních částech celostátního hrubého výnosu daně z přidané hodnoty a daní z příjmů (dále jen „vyhláška“) ve znění platném k 1.1. příslušného kalendářního roku." sqref="S189:T191 S72:T74" xr:uid="{00000000-0002-0000-0000-000011000000}">
      <formula1>1</formula1>
    </dataValidation>
    <dataValidation type="textLength" operator="equal" allowBlank="1" showInputMessage="1" showErrorMessage="1" error="IČ musí obsahovat přesně osm číslic." sqref="AB222:AH228 U184:BD184 AB235:AH241 S184:T185 S252:T252 AB214:AH219 AB105:AH111 AB97:AH102 AB118:AH124 S67:T68 S135:T135" xr:uid="{00000000-0002-0000-0000-000012000000}">
      <formula1>8</formula1>
    </dataValidation>
    <dataValidation allowBlank="1" showInputMessage="1" showErrorMessage="1" error="Výše dotace neodpovídá stanovené min. a max. částce dotace (viz Program 4.4) nebo není v celých tisícikorunách." sqref="AG165:AR165" xr:uid="{00000000-0002-0000-0000-000013000000}"/>
    <dataValidation operator="lessThanOrEqual" allowBlank="1" showInputMessage="1" showErrorMessage="1" sqref="A58:BE59" xr:uid="{00000000-0002-0000-0000-000014000000}"/>
    <dataValidation operator="greaterThanOrEqual" allowBlank="1" showInputMessage="1" showErrorMessage="1" error="Je nutné zadat číslo." sqref="AS150:BD159" xr:uid="{00000000-0002-0000-0000-000015000000}"/>
    <dataValidation type="list" allowBlank="1" showInputMessage="1" showErrorMessage="1" sqref="L279:BD279" xr:uid="{00000000-0002-0000-0000-000016000000}">
      <formula1>$BF$279:$BH$279</formula1>
    </dataValidation>
    <dataValidation type="list" allowBlank="1" showInputMessage="1" showErrorMessage="1" sqref="C265:L265" xr:uid="{00000000-0002-0000-0000-000017000000}">
      <formula1>$BF$263:$BH$263</formula1>
    </dataValidation>
    <dataValidation allowBlank="1" showInputMessage="1" showErrorMessage="1" promptTitle="Ve formátu DD.MM.RRRR" prompt=" " sqref="V265:AI265 AQ265:BD265" xr:uid="{00000000-0002-0000-0000-000018000000}"/>
    <dataValidation type="list" allowBlank="1" showInputMessage="1" showErrorMessage="1" sqref="C308:AF308" xr:uid="{00000000-0002-0000-0000-000019000000}">
      <formula1>$BF$308:$BH$308</formula1>
    </dataValidation>
    <dataValidation type="list" allowBlank="1" showInputMessage="1" showErrorMessage="1" sqref="C291:AR291" xr:uid="{00000000-0002-0000-0000-00001A000000}">
      <formula1>$BF$291:$BI$291</formula1>
    </dataValidation>
    <dataValidation type="list" allowBlank="1" showInputMessage="1" showErrorMessage="1" sqref="Q11:Q13" xr:uid="{00000000-0002-0000-0000-00001B000000}">
      <formula1>$BF$10:$BF$17</formula1>
    </dataValidation>
    <dataValidation type="date" allowBlank="1" showInputMessage="1" showErrorMessage="1" sqref="AH21:BD21" xr:uid="{00000000-0002-0000-0000-00001C000000}">
      <formula1>K21</formula1>
      <formula2>K22</formula2>
    </dataValidation>
    <dataValidation type="date" allowBlank="1" showInputMessage="1" showErrorMessage="1" sqref="AH22:BD22" xr:uid="{00000000-0002-0000-0000-00001D000000}">
      <formula1>K21</formula1>
      <formula2>K22</formula2>
    </dataValidation>
    <dataValidation type="list" allowBlank="1" showInputMessage="1" showErrorMessage="1" sqref="Y29:BD29" xr:uid="{00000000-0002-0000-0000-00001E000000}">
      <formula1>$BF$29:$BF$33</formula1>
    </dataValidation>
    <dataValidation allowBlank="1" showInputMessage="1" showErrorMessage="1" promptTitle="VÝSTUPY včetně kvantifikace" prompt="Uveďte předpokládané výstupy, na které bude podpora využita, např. rekonstrukce hřiště m2  640, sekačka ks 1. Uvádějte očekávané hodnoty výstupů dle zkušeností žadatele či odborného odhadu   založeného na reálném předpokladu." sqref="B43:AB47" xr:uid="{00000000-0002-0000-0000-00001F000000}"/>
    <dataValidation type="list" allowBlank="1" showInputMessage="1" showErrorMessage="1" sqref="U63:BD63" xr:uid="{00000000-0002-0000-0000-000020000000}">
      <formula1>$BF$63:$BH$63</formula1>
    </dataValidation>
    <dataValidation type="textLength" operator="lessThanOrEqual" allowBlank="1" showInputMessage="1" showErrorMessage="1" errorTitle="Překročena max. délka textu!" error="Pole může obsahovat max. 1 100 znaků včetně mezer._x000a_Pokud je Váš text delší, uveďte ho prosím jako samostatnou přílohu této žádosti." promptTitle="ODŮVODNĚNÍ ŽÁDOSTI" prompt="Zdůvodněte potřebnost realizace projektu, akce nebo aktivity a jeho/její komplexnost._x000a_(Max. 1000 znaků)" sqref="B50:BD50 B53:BD53" xr:uid="{49338626-2B54-48A0-9F56-F92BA0822993}">
      <formula1>1116</formula1>
    </dataValidation>
    <dataValidation type="list" operator="equal" allowBlank="1" showInputMessage="1" showErrorMessage="1" error="IČ musí obsahovat přesně osm číslic." sqref="U135:BD135" xr:uid="{3A14159F-960D-48D6-8D97-6F3F83EF2D3B}">
      <formula1>$BF$133:$BF$140</formula1>
    </dataValidation>
  </dataValidations>
  <pageMargins left="0.35433070866141736" right="0.35433070866141736" top="0.23622047244094491" bottom="0.31496062992125984" header="0" footer="0.15748031496062992"/>
  <pageSetup paperSize="9" scale="98" fitToHeight="0" orientation="portrait" r:id="rId1"/>
  <headerFooter>
    <oddFooter>&amp;CStránka &amp;P</oddFooter>
  </headerFooter>
  <rowBreaks count="1" manualBreakCount="1">
    <brk id="1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7"/>
  <sheetViews>
    <sheetView topLeftCell="A17" workbookViewId="0">
      <selection activeCell="G26" sqref="G26"/>
    </sheetView>
  </sheetViews>
  <sheetFormatPr defaultRowHeight="14.25" x14ac:dyDescent="0.2"/>
  <cols>
    <col min="1" max="1" width="12" style="215" customWidth="1"/>
    <col min="2" max="2" width="15.7109375" style="215" customWidth="1"/>
    <col min="3" max="3" width="35.85546875" style="203" customWidth="1"/>
    <col min="4" max="4" width="14.42578125" style="197" customWidth="1"/>
    <col min="5" max="16384" width="9.140625" style="203"/>
  </cols>
  <sheetData>
    <row r="1" spans="1:4" s="197" customFormat="1" ht="24" customHeight="1" x14ac:dyDescent="0.25">
      <c r="A1" s="661" t="s">
        <v>1017</v>
      </c>
      <c r="B1" s="662"/>
      <c r="C1" s="662"/>
      <c r="D1" s="663"/>
    </row>
    <row r="2" spans="1:4" s="197" customFormat="1" ht="27.75" customHeight="1" x14ac:dyDescent="0.25">
      <c r="A2" s="198" t="s">
        <v>1018</v>
      </c>
      <c r="B2" s="199"/>
      <c r="C2" s="200"/>
      <c r="D2" s="200"/>
    </row>
    <row r="3" spans="1:4" s="197" customFormat="1" ht="49.5" customHeight="1" x14ac:dyDescent="0.25">
      <c r="A3" s="664" t="s">
        <v>1019</v>
      </c>
      <c r="B3" s="664"/>
      <c r="C3" s="201" t="s">
        <v>1020</v>
      </c>
      <c r="D3" s="201" t="s">
        <v>1021</v>
      </c>
    </row>
    <row r="4" spans="1:4" ht="11.45" customHeight="1" x14ac:dyDescent="0.2">
      <c r="A4" s="202" t="s">
        <v>1022</v>
      </c>
      <c r="B4" s="202" t="s">
        <v>1023</v>
      </c>
      <c r="C4" s="201"/>
      <c r="D4" s="199" t="s">
        <v>170</v>
      </c>
    </row>
    <row r="5" spans="1:4" ht="11.45" customHeight="1" x14ac:dyDescent="0.2">
      <c r="A5" s="204" t="s">
        <v>1024</v>
      </c>
      <c r="B5" s="204" t="s">
        <v>1025</v>
      </c>
      <c r="C5" s="205" t="s">
        <v>1026</v>
      </c>
      <c r="D5" s="206" t="s">
        <v>1027</v>
      </c>
    </row>
    <row r="6" spans="1:4" ht="24" customHeight="1" x14ac:dyDescent="0.2">
      <c r="A6" s="207" t="s">
        <v>1028</v>
      </c>
      <c r="B6" s="208"/>
      <c r="C6" s="209"/>
      <c r="D6" s="210"/>
    </row>
    <row r="7" spans="1:4" ht="15" customHeight="1" x14ac:dyDescent="0.2">
      <c r="A7" s="202" t="s">
        <v>1029</v>
      </c>
      <c r="B7" s="202">
        <v>588300</v>
      </c>
      <c r="C7" s="211" t="s">
        <v>263</v>
      </c>
      <c r="D7" s="212">
        <v>448</v>
      </c>
    </row>
    <row r="8" spans="1:4" ht="15" customHeight="1" x14ac:dyDescent="0.2">
      <c r="A8" s="202" t="s">
        <v>1029</v>
      </c>
      <c r="B8" s="202">
        <v>588326</v>
      </c>
      <c r="C8" s="211" t="s">
        <v>268</v>
      </c>
      <c r="D8" s="212">
        <v>547</v>
      </c>
    </row>
    <row r="9" spans="1:4" ht="15" customHeight="1" x14ac:dyDescent="0.2">
      <c r="A9" s="202" t="s">
        <v>1029</v>
      </c>
      <c r="B9" s="202">
        <v>542318</v>
      </c>
      <c r="C9" s="211" t="s">
        <v>269</v>
      </c>
      <c r="D9" s="212">
        <v>202</v>
      </c>
    </row>
    <row r="10" spans="1:4" ht="15" customHeight="1" x14ac:dyDescent="0.2">
      <c r="A10" s="202" t="s">
        <v>1029</v>
      </c>
      <c r="B10" s="202">
        <v>549690</v>
      </c>
      <c r="C10" s="211" t="s">
        <v>271</v>
      </c>
      <c r="D10" s="212">
        <v>205</v>
      </c>
    </row>
    <row r="11" spans="1:4" ht="15" customHeight="1" x14ac:dyDescent="0.2">
      <c r="A11" s="202" t="s">
        <v>1029</v>
      </c>
      <c r="B11" s="202">
        <v>588377</v>
      </c>
      <c r="C11" s="211" t="s">
        <v>273</v>
      </c>
      <c r="D11" s="212">
        <v>376</v>
      </c>
    </row>
    <row r="12" spans="1:4" ht="15" customHeight="1" x14ac:dyDescent="0.2">
      <c r="A12" s="202" t="s">
        <v>1029</v>
      </c>
      <c r="B12" s="202">
        <v>588385</v>
      </c>
      <c r="C12" s="211" t="s">
        <v>274</v>
      </c>
      <c r="D12" s="212">
        <v>963</v>
      </c>
    </row>
    <row r="13" spans="1:4" ht="15" customHeight="1" x14ac:dyDescent="0.2">
      <c r="A13" s="202" t="s">
        <v>1029</v>
      </c>
      <c r="B13" s="202">
        <v>588393</v>
      </c>
      <c r="C13" s="211" t="s">
        <v>270</v>
      </c>
      <c r="D13" s="212">
        <v>8029</v>
      </c>
    </row>
    <row r="14" spans="1:4" ht="15" customHeight="1" x14ac:dyDescent="0.2">
      <c r="A14" s="202" t="s">
        <v>1029</v>
      </c>
      <c r="B14" s="202">
        <v>588407</v>
      </c>
      <c r="C14" s="211" t="s">
        <v>280</v>
      </c>
      <c r="D14" s="212">
        <v>194</v>
      </c>
    </row>
    <row r="15" spans="1:4" ht="15" customHeight="1" x14ac:dyDescent="0.2">
      <c r="A15" s="202" t="s">
        <v>1029</v>
      </c>
      <c r="B15" s="202">
        <v>588431</v>
      </c>
      <c r="C15" s="211" t="s">
        <v>283</v>
      </c>
      <c r="D15" s="212">
        <v>428</v>
      </c>
    </row>
    <row r="16" spans="1:4" ht="15" customHeight="1" x14ac:dyDescent="0.2">
      <c r="A16" s="202" t="s">
        <v>1029</v>
      </c>
      <c r="B16" s="202">
        <v>588458</v>
      </c>
      <c r="C16" s="211" t="s">
        <v>272</v>
      </c>
      <c r="D16" s="212">
        <v>11538</v>
      </c>
    </row>
    <row r="17" spans="1:4" ht="15" customHeight="1" x14ac:dyDescent="0.2">
      <c r="A17" s="202" t="s">
        <v>1029</v>
      </c>
      <c r="B17" s="202">
        <v>542342</v>
      </c>
      <c r="C17" s="211" t="s">
        <v>291</v>
      </c>
      <c r="D17" s="212">
        <v>82</v>
      </c>
    </row>
    <row r="18" spans="1:4" ht="15" customHeight="1" x14ac:dyDescent="0.2">
      <c r="A18" s="202" t="s">
        <v>1029</v>
      </c>
      <c r="B18" s="202">
        <v>588474</v>
      </c>
      <c r="C18" s="211" t="s">
        <v>292</v>
      </c>
      <c r="D18" s="212">
        <v>269</v>
      </c>
    </row>
    <row r="19" spans="1:4" ht="15" customHeight="1" x14ac:dyDescent="0.2">
      <c r="A19" s="202" t="s">
        <v>1029</v>
      </c>
      <c r="B19" s="202">
        <v>588482</v>
      </c>
      <c r="C19" s="211" t="s">
        <v>293</v>
      </c>
      <c r="D19" s="212">
        <v>156</v>
      </c>
    </row>
    <row r="20" spans="1:4" ht="15" customHeight="1" x14ac:dyDescent="0.2">
      <c r="A20" s="202" t="s">
        <v>1029</v>
      </c>
      <c r="B20" s="202">
        <v>588491</v>
      </c>
      <c r="C20" s="211" t="s">
        <v>275</v>
      </c>
      <c r="D20" s="212">
        <v>6524</v>
      </c>
    </row>
    <row r="21" spans="1:4" ht="15" customHeight="1" x14ac:dyDescent="0.2">
      <c r="A21" s="202" t="s">
        <v>1029</v>
      </c>
      <c r="B21" s="202">
        <v>588504</v>
      </c>
      <c r="C21" s="211" t="s">
        <v>297</v>
      </c>
      <c r="D21" s="212">
        <v>366</v>
      </c>
    </row>
    <row r="22" spans="1:4" ht="15" customHeight="1" x14ac:dyDescent="0.2">
      <c r="A22" s="202" t="s">
        <v>1029</v>
      </c>
      <c r="B22" s="202">
        <v>588512</v>
      </c>
      <c r="C22" s="211" t="s">
        <v>298</v>
      </c>
      <c r="D22" s="212">
        <v>4720</v>
      </c>
    </row>
    <row r="23" spans="1:4" ht="15" customHeight="1" x14ac:dyDescent="0.2">
      <c r="A23" s="202" t="s">
        <v>1029</v>
      </c>
      <c r="B23" s="202">
        <v>506737</v>
      </c>
      <c r="C23" s="211" t="s">
        <v>300</v>
      </c>
      <c r="D23" s="212">
        <v>1609</v>
      </c>
    </row>
    <row r="24" spans="1:4" ht="15" customHeight="1" x14ac:dyDescent="0.2">
      <c r="A24" s="202" t="s">
        <v>1029</v>
      </c>
      <c r="B24" s="202">
        <v>588547</v>
      </c>
      <c r="C24" s="211" t="s">
        <v>302</v>
      </c>
      <c r="D24" s="212">
        <v>234</v>
      </c>
    </row>
    <row r="25" spans="1:4" ht="15" customHeight="1" x14ac:dyDescent="0.2">
      <c r="A25" s="202" t="s">
        <v>1029</v>
      </c>
      <c r="B25" s="202">
        <v>588555</v>
      </c>
      <c r="C25" s="211" t="s">
        <v>305</v>
      </c>
      <c r="D25" s="212">
        <v>403</v>
      </c>
    </row>
    <row r="26" spans="1:4" ht="15" customHeight="1" x14ac:dyDescent="0.2">
      <c r="A26" s="202" t="s">
        <v>1029</v>
      </c>
      <c r="B26" s="202">
        <v>588563</v>
      </c>
      <c r="C26" s="211" t="s">
        <v>307</v>
      </c>
      <c r="D26" s="212">
        <v>318</v>
      </c>
    </row>
    <row r="27" spans="1:4" ht="15" customHeight="1" x14ac:dyDescent="0.2">
      <c r="A27" s="202" t="s">
        <v>1029</v>
      </c>
      <c r="B27" s="202">
        <v>587354</v>
      </c>
      <c r="C27" s="211" t="s">
        <v>308</v>
      </c>
      <c r="D27" s="212">
        <v>254</v>
      </c>
    </row>
    <row r="28" spans="1:4" ht="15" customHeight="1" x14ac:dyDescent="0.2">
      <c r="A28" s="202" t="s">
        <v>1029</v>
      </c>
      <c r="B28" s="202">
        <v>588598</v>
      </c>
      <c r="C28" s="211" t="s">
        <v>311</v>
      </c>
      <c r="D28" s="212">
        <v>280</v>
      </c>
    </row>
    <row r="29" spans="1:4" ht="15" customHeight="1" x14ac:dyDescent="0.2">
      <c r="A29" s="202" t="s">
        <v>1029</v>
      </c>
      <c r="B29" s="202">
        <v>588601</v>
      </c>
      <c r="C29" s="211" t="s">
        <v>281</v>
      </c>
      <c r="D29" s="212">
        <v>2733</v>
      </c>
    </row>
    <row r="30" spans="1:4" ht="15" customHeight="1" x14ac:dyDescent="0.2">
      <c r="A30" s="202" t="s">
        <v>1029</v>
      </c>
      <c r="B30" s="202">
        <v>588521</v>
      </c>
      <c r="C30" s="211" t="s">
        <v>315</v>
      </c>
      <c r="D30" s="212">
        <v>640</v>
      </c>
    </row>
    <row r="31" spans="1:4" ht="15" customHeight="1" x14ac:dyDescent="0.2">
      <c r="A31" s="202" t="s">
        <v>1029</v>
      </c>
      <c r="B31" s="202">
        <v>588610</v>
      </c>
      <c r="C31" s="211" t="s">
        <v>318</v>
      </c>
      <c r="D31" s="212">
        <v>1004</v>
      </c>
    </row>
    <row r="32" spans="1:4" ht="15" customHeight="1" x14ac:dyDescent="0.2">
      <c r="A32" s="202" t="s">
        <v>1029</v>
      </c>
      <c r="B32" s="202">
        <v>588296</v>
      </c>
      <c r="C32" s="211" t="s">
        <v>262</v>
      </c>
      <c r="D32" s="212">
        <v>28185</v>
      </c>
    </row>
    <row r="33" spans="1:4" ht="15" customHeight="1" x14ac:dyDescent="0.2">
      <c r="A33" s="202" t="s">
        <v>1029</v>
      </c>
      <c r="B33" s="202">
        <v>588628</v>
      </c>
      <c r="C33" s="211" t="s">
        <v>330</v>
      </c>
      <c r="D33" s="212">
        <v>83</v>
      </c>
    </row>
    <row r="34" spans="1:4" ht="15" customHeight="1" x14ac:dyDescent="0.2">
      <c r="A34" s="202" t="s">
        <v>1029</v>
      </c>
      <c r="B34" s="202">
        <v>588636</v>
      </c>
      <c r="C34" s="211" t="s">
        <v>332</v>
      </c>
      <c r="D34" s="212">
        <v>263</v>
      </c>
    </row>
    <row r="35" spans="1:4" ht="15" customHeight="1" x14ac:dyDescent="0.2">
      <c r="A35" s="202" t="s">
        <v>1029</v>
      </c>
      <c r="B35" s="202">
        <v>588644</v>
      </c>
      <c r="C35" s="211" t="s">
        <v>310</v>
      </c>
      <c r="D35" s="212">
        <v>2196</v>
      </c>
    </row>
    <row r="36" spans="1:4" ht="15" customHeight="1" x14ac:dyDescent="0.2">
      <c r="A36" s="202" t="s">
        <v>1029</v>
      </c>
      <c r="B36" s="202">
        <v>588652</v>
      </c>
      <c r="C36" s="211" t="s">
        <v>333</v>
      </c>
      <c r="D36" s="212">
        <v>494</v>
      </c>
    </row>
    <row r="37" spans="1:4" ht="15" customHeight="1" x14ac:dyDescent="0.2">
      <c r="A37" s="202" t="s">
        <v>1029</v>
      </c>
      <c r="B37" s="202">
        <v>588661</v>
      </c>
      <c r="C37" s="211" t="s">
        <v>334</v>
      </c>
      <c r="D37" s="212">
        <v>445</v>
      </c>
    </row>
    <row r="38" spans="1:4" ht="15" customHeight="1" x14ac:dyDescent="0.2">
      <c r="A38" s="202" t="s">
        <v>1029</v>
      </c>
      <c r="B38" s="202">
        <v>588695</v>
      </c>
      <c r="C38" s="211" t="s">
        <v>335</v>
      </c>
      <c r="D38" s="212">
        <v>491</v>
      </c>
    </row>
    <row r="39" spans="1:4" ht="15" customHeight="1" x14ac:dyDescent="0.2">
      <c r="A39" s="202" t="s">
        <v>1029</v>
      </c>
      <c r="B39" s="202">
        <v>588709</v>
      </c>
      <c r="C39" s="211" t="s">
        <v>337</v>
      </c>
      <c r="D39" s="212">
        <v>928</v>
      </c>
    </row>
    <row r="40" spans="1:4" ht="15" customHeight="1" x14ac:dyDescent="0.2">
      <c r="A40" s="202" t="s">
        <v>1029</v>
      </c>
      <c r="B40" s="202">
        <v>588717</v>
      </c>
      <c r="C40" s="211" t="s">
        <v>340</v>
      </c>
      <c r="D40" s="212">
        <v>475</v>
      </c>
    </row>
    <row r="41" spans="1:4" ht="15" customHeight="1" x14ac:dyDescent="0.2">
      <c r="A41" s="202" t="s">
        <v>1029</v>
      </c>
      <c r="B41" s="202">
        <v>588725</v>
      </c>
      <c r="C41" s="211" t="s">
        <v>342</v>
      </c>
      <c r="D41" s="212">
        <v>505</v>
      </c>
    </row>
    <row r="42" spans="1:4" ht="15" customHeight="1" x14ac:dyDescent="0.2">
      <c r="A42" s="202" t="s">
        <v>1029</v>
      </c>
      <c r="B42" s="202">
        <v>588733</v>
      </c>
      <c r="C42" s="211" t="s">
        <v>343</v>
      </c>
      <c r="D42" s="212">
        <v>597</v>
      </c>
    </row>
    <row r="43" spans="1:4" ht="15" customHeight="1" x14ac:dyDescent="0.2">
      <c r="A43" s="202" t="s">
        <v>1029</v>
      </c>
      <c r="B43" s="202">
        <v>588741</v>
      </c>
      <c r="C43" s="211" t="s">
        <v>345</v>
      </c>
      <c r="D43" s="212">
        <v>837</v>
      </c>
    </row>
    <row r="44" spans="1:4" ht="15" customHeight="1" x14ac:dyDescent="0.2">
      <c r="A44" s="202" t="s">
        <v>1029</v>
      </c>
      <c r="B44" s="202">
        <v>588750</v>
      </c>
      <c r="C44" s="211" t="s">
        <v>347</v>
      </c>
      <c r="D44" s="212">
        <v>699</v>
      </c>
    </row>
    <row r="45" spans="1:4" ht="15" customHeight="1" x14ac:dyDescent="0.2">
      <c r="A45" s="202" t="s">
        <v>1029</v>
      </c>
      <c r="B45" s="202">
        <v>588768</v>
      </c>
      <c r="C45" s="211" t="s">
        <v>285</v>
      </c>
      <c r="D45" s="212">
        <v>2932</v>
      </c>
    </row>
    <row r="46" spans="1:4" ht="15" customHeight="1" x14ac:dyDescent="0.2">
      <c r="A46" s="202" t="s">
        <v>1029</v>
      </c>
      <c r="B46" s="202">
        <v>553905</v>
      </c>
      <c r="C46" s="211" t="s">
        <v>350</v>
      </c>
      <c r="D46" s="212">
        <v>277</v>
      </c>
    </row>
    <row r="47" spans="1:4" ht="15" customHeight="1" x14ac:dyDescent="0.2">
      <c r="A47" s="202" t="s">
        <v>1029</v>
      </c>
      <c r="B47" s="202">
        <v>588784</v>
      </c>
      <c r="C47" s="211" t="s">
        <v>351</v>
      </c>
      <c r="D47" s="212">
        <v>369</v>
      </c>
    </row>
    <row r="48" spans="1:4" ht="15" customHeight="1" x14ac:dyDescent="0.2">
      <c r="A48" s="202" t="s">
        <v>1029</v>
      </c>
      <c r="B48" s="202">
        <v>588806</v>
      </c>
      <c r="C48" s="211" t="s">
        <v>353</v>
      </c>
      <c r="D48" s="212">
        <v>238</v>
      </c>
    </row>
    <row r="49" spans="1:4" ht="15" customHeight="1" x14ac:dyDescent="0.2">
      <c r="A49" s="202" t="s">
        <v>1029</v>
      </c>
      <c r="B49" s="202">
        <v>588814</v>
      </c>
      <c r="C49" s="211" t="s">
        <v>354</v>
      </c>
      <c r="D49" s="212">
        <v>447</v>
      </c>
    </row>
    <row r="50" spans="1:4" ht="15" customHeight="1" x14ac:dyDescent="0.2">
      <c r="A50" s="202" t="s">
        <v>1029</v>
      </c>
      <c r="B50" s="202">
        <v>588822</v>
      </c>
      <c r="C50" s="211" t="s">
        <v>355</v>
      </c>
      <c r="D50" s="212">
        <v>454</v>
      </c>
    </row>
    <row r="51" spans="1:4" ht="15" customHeight="1" x14ac:dyDescent="0.2">
      <c r="A51" s="202" t="s">
        <v>1029</v>
      </c>
      <c r="B51" s="202">
        <v>588831</v>
      </c>
      <c r="C51" s="211" t="s">
        <v>357</v>
      </c>
      <c r="D51" s="212">
        <v>246</v>
      </c>
    </row>
    <row r="52" spans="1:4" ht="15" customHeight="1" x14ac:dyDescent="0.2">
      <c r="A52" s="202" t="s">
        <v>1029</v>
      </c>
      <c r="B52" s="202">
        <v>588849</v>
      </c>
      <c r="C52" s="211" t="s">
        <v>358</v>
      </c>
      <c r="D52" s="212">
        <v>871</v>
      </c>
    </row>
    <row r="53" spans="1:4" ht="15" customHeight="1" x14ac:dyDescent="0.2">
      <c r="A53" s="202" t="s">
        <v>1029</v>
      </c>
      <c r="B53" s="202">
        <v>588865</v>
      </c>
      <c r="C53" s="211" t="s">
        <v>361</v>
      </c>
      <c r="D53" s="212">
        <v>694</v>
      </c>
    </row>
    <row r="54" spans="1:4" ht="15" customHeight="1" x14ac:dyDescent="0.2">
      <c r="A54" s="202" t="s">
        <v>1029</v>
      </c>
      <c r="B54" s="202">
        <v>588873</v>
      </c>
      <c r="C54" s="211" t="s">
        <v>364</v>
      </c>
      <c r="D54" s="212">
        <v>460</v>
      </c>
    </row>
    <row r="55" spans="1:4" ht="15" customHeight="1" x14ac:dyDescent="0.2">
      <c r="A55" s="202" t="s">
        <v>1029</v>
      </c>
      <c r="B55" s="202">
        <v>587397</v>
      </c>
      <c r="C55" s="211" t="s">
        <v>365</v>
      </c>
      <c r="D55" s="212">
        <v>252</v>
      </c>
    </row>
    <row r="56" spans="1:4" ht="15" customHeight="1" x14ac:dyDescent="0.2">
      <c r="A56" s="202" t="s">
        <v>1029</v>
      </c>
      <c r="B56" s="202">
        <v>588890</v>
      </c>
      <c r="C56" s="211" t="s">
        <v>366</v>
      </c>
      <c r="D56" s="212">
        <v>705</v>
      </c>
    </row>
    <row r="57" spans="1:4" ht="15" customHeight="1" x14ac:dyDescent="0.2">
      <c r="A57" s="202" t="s">
        <v>1029</v>
      </c>
      <c r="B57" s="202">
        <v>588903</v>
      </c>
      <c r="C57" s="211" t="s">
        <v>367</v>
      </c>
      <c r="D57" s="212">
        <v>1192</v>
      </c>
    </row>
    <row r="58" spans="1:4" ht="15" customHeight="1" x14ac:dyDescent="0.2">
      <c r="A58" s="202" t="s">
        <v>1029</v>
      </c>
      <c r="B58" s="202">
        <v>549720</v>
      </c>
      <c r="C58" s="211" t="s">
        <v>368</v>
      </c>
      <c r="D58" s="212">
        <v>1008</v>
      </c>
    </row>
    <row r="59" spans="1:4" ht="15" customHeight="1" x14ac:dyDescent="0.2">
      <c r="A59" s="202" t="s">
        <v>1029</v>
      </c>
      <c r="B59" s="202">
        <v>588920</v>
      </c>
      <c r="C59" s="211" t="s">
        <v>370</v>
      </c>
      <c r="D59" s="212">
        <v>528</v>
      </c>
    </row>
    <row r="60" spans="1:4" ht="15" customHeight="1" x14ac:dyDescent="0.2">
      <c r="A60" s="202" t="s">
        <v>1029</v>
      </c>
      <c r="B60" s="202">
        <v>588938</v>
      </c>
      <c r="C60" s="211" t="s">
        <v>371</v>
      </c>
      <c r="D60" s="212">
        <v>1148</v>
      </c>
    </row>
    <row r="61" spans="1:4" ht="15" customHeight="1" x14ac:dyDescent="0.2">
      <c r="A61" s="202" t="s">
        <v>1029</v>
      </c>
      <c r="B61" s="202">
        <v>588946</v>
      </c>
      <c r="C61" s="211" t="s">
        <v>375</v>
      </c>
      <c r="D61" s="212">
        <v>672</v>
      </c>
    </row>
    <row r="62" spans="1:4" ht="15" customHeight="1" x14ac:dyDescent="0.2">
      <c r="A62" s="202" t="s">
        <v>1029</v>
      </c>
      <c r="B62" s="202">
        <v>588954</v>
      </c>
      <c r="C62" s="211" t="s">
        <v>376</v>
      </c>
      <c r="D62" s="212">
        <v>694</v>
      </c>
    </row>
    <row r="63" spans="1:4" ht="15" customHeight="1" x14ac:dyDescent="0.2">
      <c r="A63" s="202" t="s">
        <v>1029</v>
      </c>
      <c r="B63" s="202">
        <v>588962</v>
      </c>
      <c r="C63" s="211" t="s">
        <v>377</v>
      </c>
      <c r="D63" s="212">
        <v>556</v>
      </c>
    </row>
    <row r="64" spans="1:4" ht="15" customHeight="1" x14ac:dyDescent="0.2">
      <c r="A64" s="202" t="s">
        <v>1029</v>
      </c>
      <c r="B64" s="202">
        <v>588971</v>
      </c>
      <c r="C64" s="211" t="s">
        <v>378</v>
      </c>
      <c r="D64" s="212">
        <v>601</v>
      </c>
    </row>
    <row r="65" spans="1:4" ht="15" customHeight="1" x14ac:dyDescent="0.2">
      <c r="A65" s="202" t="s">
        <v>1029</v>
      </c>
      <c r="B65" s="202">
        <v>588989</v>
      </c>
      <c r="C65" s="211" t="s">
        <v>379</v>
      </c>
      <c r="D65" s="212">
        <v>363</v>
      </c>
    </row>
    <row r="66" spans="1:4" ht="15" customHeight="1" x14ac:dyDescent="0.2">
      <c r="A66" s="202" t="s">
        <v>1029</v>
      </c>
      <c r="B66" s="202">
        <v>588997</v>
      </c>
      <c r="C66" s="211" t="s">
        <v>380</v>
      </c>
      <c r="D66" s="212">
        <v>661</v>
      </c>
    </row>
    <row r="67" spans="1:4" ht="15" customHeight="1" x14ac:dyDescent="0.2">
      <c r="A67" s="202" t="s">
        <v>1029</v>
      </c>
      <c r="B67" s="202">
        <v>589004</v>
      </c>
      <c r="C67" s="211" t="s">
        <v>381</v>
      </c>
      <c r="D67" s="212">
        <v>391</v>
      </c>
    </row>
    <row r="68" spans="1:4" ht="15" customHeight="1" x14ac:dyDescent="0.2">
      <c r="A68" s="202" t="s">
        <v>1029</v>
      </c>
      <c r="B68" s="202">
        <v>589039</v>
      </c>
      <c r="C68" s="211" t="s">
        <v>384</v>
      </c>
      <c r="D68" s="212">
        <v>617</v>
      </c>
    </row>
    <row r="69" spans="1:4" ht="15" customHeight="1" x14ac:dyDescent="0.2">
      <c r="A69" s="202" t="s">
        <v>1029</v>
      </c>
      <c r="B69" s="202">
        <v>589047</v>
      </c>
      <c r="C69" s="211" t="s">
        <v>385</v>
      </c>
      <c r="D69" s="212">
        <v>247</v>
      </c>
    </row>
    <row r="70" spans="1:4" ht="15" customHeight="1" x14ac:dyDescent="0.2">
      <c r="A70" s="202" t="s">
        <v>1029</v>
      </c>
      <c r="B70" s="202">
        <v>589055</v>
      </c>
      <c r="C70" s="211" t="s">
        <v>387</v>
      </c>
      <c r="D70" s="212">
        <v>152</v>
      </c>
    </row>
    <row r="71" spans="1:4" ht="15" customHeight="1" x14ac:dyDescent="0.2">
      <c r="A71" s="202" t="s">
        <v>1029</v>
      </c>
      <c r="B71" s="202">
        <v>557188</v>
      </c>
      <c r="C71" s="211" t="s">
        <v>388</v>
      </c>
      <c r="D71" s="212">
        <v>352</v>
      </c>
    </row>
    <row r="72" spans="1:4" ht="15" customHeight="1" x14ac:dyDescent="0.2">
      <c r="A72" s="202" t="s">
        <v>1029</v>
      </c>
      <c r="B72" s="202">
        <v>589080</v>
      </c>
      <c r="C72" s="211" t="s">
        <v>389</v>
      </c>
      <c r="D72" s="212">
        <v>425</v>
      </c>
    </row>
    <row r="73" spans="1:4" ht="15" customHeight="1" x14ac:dyDescent="0.2">
      <c r="A73" s="202" t="s">
        <v>1029</v>
      </c>
      <c r="B73" s="202">
        <v>589098</v>
      </c>
      <c r="C73" s="211" t="s">
        <v>392</v>
      </c>
      <c r="D73" s="212">
        <v>278</v>
      </c>
    </row>
    <row r="74" spans="1:4" ht="15" customHeight="1" x14ac:dyDescent="0.2">
      <c r="A74" s="202" t="s">
        <v>1029</v>
      </c>
      <c r="B74" s="202">
        <v>589110</v>
      </c>
      <c r="C74" s="211" t="s">
        <v>393</v>
      </c>
      <c r="D74" s="212">
        <v>176</v>
      </c>
    </row>
    <row r="75" spans="1:4" ht="15" customHeight="1" x14ac:dyDescent="0.2">
      <c r="A75" s="202" t="s">
        <v>1029</v>
      </c>
      <c r="B75" s="202">
        <v>589128</v>
      </c>
      <c r="C75" s="211" t="s">
        <v>395</v>
      </c>
      <c r="D75" s="212">
        <v>433</v>
      </c>
    </row>
    <row r="76" spans="1:4" ht="15" customHeight="1" x14ac:dyDescent="0.2">
      <c r="A76" s="202" t="s">
        <v>1029</v>
      </c>
      <c r="B76" s="202">
        <v>589136</v>
      </c>
      <c r="C76" s="211" t="s">
        <v>397</v>
      </c>
      <c r="D76" s="212">
        <v>405</v>
      </c>
    </row>
    <row r="77" spans="1:4" ht="15" customHeight="1" x14ac:dyDescent="0.2">
      <c r="A77" s="202" t="s">
        <v>1029</v>
      </c>
      <c r="B77" s="202">
        <v>542393</v>
      </c>
      <c r="C77" s="211" t="s">
        <v>399</v>
      </c>
      <c r="D77" s="212">
        <v>194</v>
      </c>
    </row>
    <row r="78" spans="1:4" ht="15" customHeight="1" x14ac:dyDescent="0.2">
      <c r="A78" s="202" t="s">
        <v>1029</v>
      </c>
      <c r="B78" s="202">
        <v>589152</v>
      </c>
      <c r="C78" s="211" t="s">
        <v>401</v>
      </c>
      <c r="D78" s="212">
        <v>320</v>
      </c>
    </row>
    <row r="79" spans="1:4" ht="15" customHeight="1" x14ac:dyDescent="0.2">
      <c r="A79" s="202" t="s">
        <v>1029</v>
      </c>
      <c r="B79" s="202">
        <v>589161</v>
      </c>
      <c r="C79" s="211" t="s">
        <v>402</v>
      </c>
      <c r="D79" s="212">
        <v>745</v>
      </c>
    </row>
    <row r="80" spans="1:4" ht="15" customHeight="1" x14ac:dyDescent="0.2">
      <c r="A80" s="202" t="s">
        <v>1029</v>
      </c>
      <c r="B80" s="202">
        <v>587257</v>
      </c>
      <c r="C80" s="211" t="s">
        <v>403</v>
      </c>
      <c r="D80" s="212">
        <v>144</v>
      </c>
    </row>
    <row r="81" spans="1:4" ht="15" customHeight="1" x14ac:dyDescent="0.2">
      <c r="A81" s="202" t="s">
        <v>1029</v>
      </c>
      <c r="B81" s="202">
        <v>589187</v>
      </c>
      <c r="C81" s="211" t="s">
        <v>404</v>
      </c>
      <c r="D81" s="212">
        <v>1449</v>
      </c>
    </row>
    <row r="82" spans="1:4" ht="15" customHeight="1" x14ac:dyDescent="0.2">
      <c r="A82" s="202" t="s">
        <v>1029</v>
      </c>
      <c r="B82" s="202">
        <v>589195</v>
      </c>
      <c r="C82" s="211" t="s">
        <v>282</v>
      </c>
      <c r="D82" s="212">
        <v>2078</v>
      </c>
    </row>
    <row r="83" spans="1:4" ht="15" customHeight="1" x14ac:dyDescent="0.2">
      <c r="A83" s="202" t="s">
        <v>1029</v>
      </c>
      <c r="B83" s="202">
        <v>589217</v>
      </c>
      <c r="C83" s="211" t="s">
        <v>411</v>
      </c>
      <c r="D83" s="212">
        <v>623</v>
      </c>
    </row>
    <row r="84" spans="1:4" ht="15" customHeight="1" x14ac:dyDescent="0.2">
      <c r="A84" s="202" t="s">
        <v>1029</v>
      </c>
      <c r="B84" s="202">
        <v>589225</v>
      </c>
      <c r="C84" s="211" t="s">
        <v>413</v>
      </c>
      <c r="D84" s="212">
        <v>576</v>
      </c>
    </row>
    <row r="85" spans="1:4" ht="15" customHeight="1" x14ac:dyDescent="0.2">
      <c r="A85" s="202" t="s">
        <v>1029</v>
      </c>
      <c r="B85" s="202">
        <v>589233</v>
      </c>
      <c r="C85" s="211" t="s">
        <v>414</v>
      </c>
      <c r="D85" s="212">
        <v>829</v>
      </c>
    </row>
    <row r="86" spans="1:4" ht="23.25" customHeight="1" x14ac:dyDescent="0.2">
      <c r="A86" s="207" t="s">
        <v>1030</v>
      </c>
      <c r="B86" s="213"/>
      <c r="C86" s="210"/>
      <c r="D86" s="214"/>
    </row>
    <row r="87" spans="1:4" ht="15" customHeight="1" x14ac:dyDescent="0.2">
      <c r="A87" s="202" t="s">
        <v>1031</v>
      </c>
      <c r="B87" s="202">
        <v>592013</v>
      </c>
      <c r="C87" s="211" t="s">
        <v>416</v>
      </c>
      <c r="D87" s="212">
        <v>1879</v>
      </c>
    </row>
    <row r="88" spans="1:4" ht="15" customHeight="1" x14ac:dyDescent="0.2">
      <c r="A88" s="202" t="s">
        <v>1031</v>
      </c>
      <c r="B88" s="202">
        <v>592021</v>
      </c>
      <c r="C88" s="211" t="s">
        <v>418</v>
      </c>
      <c r="D88" s="212">
        <v>2185</v>
      </c>
    </row>
    <row r="89" spans="1:4" ht="15" customHeight="1" x14ac:dyDescent="0.2">
      <c r="A89" s="202" t="s">
        <v>1031</v>
      </c>
      <c r="B89" s="202">
        <v>592030</v>
      </c>
      <c r="C89" s="211" t="s">
        <v>420</v>
      </c>
      <c r="D89" s="212">
        <v>1934</v>
      </c>
    </row>
    <row r="90" spans="1:4" ht="15" customHeight="1" x14ac:dyDescent="0.2">
      <c r="A90" s="202" t="s">
        <v>1031</v>
      </c>
      <c r="B90" s="202">
        <v>592048</v>
      </c>
      <c r="C90" s="211" t="s">
        <v>423</v>
      </c>
      <c r="D90" s="212">
        <v>4365</v>
      </c>
    </row>
    <row r="91" spans="1:4" ht="15" customHeight="1" x14ac:dyDescent="0.2">
      <c r="A91" s="202" t="s">
        <v>1031</v>
      </c>
      <c r="B91" s="202">
        <v>592064</v>
      </c>
      <c r="C91" s="211" t="s">
        <v>427</v>
      </c>
      <c r="D91" s="212">
        <v>2172</v>
      </c>
    </row>
    <row r="92" spans="1:4" ht="15" customHeight="1" x14ac:dyDescent="0.2">
      <c r="A92" s="202" t="s">
        <v>1031</v>
      </c>
      <c r="B92" s="202">
        <v>592056</v>
      </c>
      <c r="C92" s="211" t="s">
        <v>429</v>
      </c>
      <c r="D92" s="212">
        <v>808</v>
      </c>
    </row>
    <row r="93" spans="1:4" ht="15" customHeight="1" x14ac:dyDescent="0.2">
      <c r="A93" s="202" t="s">
        <v>1031</v>
      </c>
      <c r="B93" s="202">
        <v>592072</v>
      </c>
      <c r="C93" s="211" t="s">
        <v>431</v>
      </c>
      <c r="D93" s="212">
        <v>848</v>
      </c>
    </row>
    <row r="94" spans="1:4" ht="15" customHeight="1" x14ac:dyDescent="0.2">
      <c r="A94" s="202" t="s">
        <v>1031</v>
      </c>
      <c r="B94" s="202">
        <v>592081</v>
      </c>
      <c r="C94" s="211" t="s">
        <v>433</v>
      </c>
      <c r="D94" s="212">
        <v>1716</v>
      </c>
    </row>
    <row r="95" spans="1:4" ht="15" customHeight="1" x14ac:dyDescent="0.2">
      <c r="A95" s="202" t="s">
        <v>1031</v>
      </c>
      <c r="B95" s="202">
        <v>592099</v>
      </c>
      <c r="C95" s="211" t="s">
        <v>434</v>
      </c>
      <c r="D95" s="212">
        <v>979</v>
      </c>
    </row>
    <row r="96" spans="1:4" ht="15" customHeight="1" x14ac:dyDescent="0.2">
      <c r="A96" s="202" t="s">
        <v>1031</v>
      </c>
      <c r="B96" s="202">
        <v>592102</v>
      </c>
      <c r="C96" s="211" t="s">
        <v>432</v>
      </c>
      <c r="D96" s="212">
        <v>2447</v>
      </c>
    </row>
    <row r="97" spans="1:4" ht="15" customHeight="1" x14ac:dyDescent="0.2">
      <c r="A97" s="202" t="s">
        <v>1031</v>
      </c>
      <c r="B97" s="202">
        <v>592111</v>
      </c>
      <c r="C97" s="211" t="s">
        <v>437</v>
      </c>
      <c r="D97" s="212">
        <v>843</v>
      </c>
    </row>
    <row r="98" spans="1:4" ht="15" customHeight="1" x14ac:dyDescent="0.2">
      <c r="A98" s="202" t="s">
        <v>1031</v>
      </c>
      <c r="B98" s="202">
        <v>592137</v>
      </c>
      <c r="C98" s="211" t="s">
        <v>438</v>
      </c>
      <c r="D98" s="212">
        <v>376</v>
      </c>
    </row>
    <row r="99" spans="1:4" ht="15" customHeight="1" x14ac:dyDescent="0.2">
      <c r="A99" s="202" t="s">
        <v>1031</v>
      </c>
      <c r="B99" s="202">
        <v>592145</v>
      </c>
      <c r="C99" s="211" t="s">
        <v>439</v>
      </c>
      <c r="D99" s="212">
        <v>2868</v>
      </c>
    </row>
    <row r="100" spans="1:4" ht="15" customHeight="1" x14ac:dyDescent="0.2">
      <c r="A100" s="202" t="s">
        <v>1031</v>
      </c>
      <c r="B100" s="202">
        <v>592153</v>
      </c>
      <c r="C100" s="211" t="s">
        <v>440</v>
      </c>
      <c r="D100" s="212">
        <v>508</v>
      </c>
    </row>
    <row r="101" spans="1:4" ht="15" customHeight="1" x14ac:dyDescent="0.2">
      <c r="A101" s="202" t="s">
        <v>1031</v>
      </c>
      <c r="B101" s="202">
        <v>592170</v>
      </c>
      <c r="C101" s="211" t="s">
        <v>430</v>
      </c>
      <c r="D101" s="212">
        <v>4298</v>
      </c>
    </row>
    <row r="102" spans="1:4" ht="15" customHeight="1" x14ac:dyDescent="0.2">
      <c r="A102" s="202" t="s">
        <v>1031</v>
      </c>
      <c r="B102" s="202">
        <v>592188</v>
      </c>
      <c r="C102" s="211" t="s">
        <v>441</v>
      </c>
      <c r="D102" s="212">
        <v>813</v>
      </c>
    </row>
    <row r="103" spans="1:4" ht="15" customHeight="1" x14ac:dyDescent="0.2">
      <c r="A103" s="202" t="s">
        <v>1031</v>
      </c>
      <c r="B103" s="202">
        <v>592196</v>
      </c>
      <c r="C103" s="211" t="s">
        <v>442</v>
      </c>
      <c r="D103" s="212">
        <v>41</v>
      </c>
    </row>
    <row r="104" spans="1:4" ht="15" customHeight="1" x14ac:dyDescent="0.2">
      <c r="A104" s="202" t="s">
        <v>1031</v>
      </c>
      <c r="B104" s="202">
        <v>550736</v>
      </c>
      <c r="C104" s="211" t="s">
        <v>443</v>
      </c>
      <c r="D104" s="212">
        <v>217</v>
      </c>
    </row>
    <row r="105" spans="1:4" ht="15" customHeight="1" x14ac:dyDescent="0.2">
      <c r="A105" s="202" t="s">
        <v>1031</v>
      </c>
      <c r="B105" s="202">
        <v>592200</v>
      </c>
      <c r="C105" s="211" t="s">
        <v>444</v>
      </c>
      <c r="D105" s="212">
        <v>984</v>
      </c>
    </row>
    <row r="106" spans="1:4" ht="15" customHeight="1" x14ac:dyDescent="0.2">
      <c r="A106" s="202" t="s">
        <v>1031</v>
      </c>
      <c r="B106" s="202">
        <v>592218</v>
      </c>
      <c r="C106" s="211" t="s">
        <v>446</v>
      </c>
      <c r="D106" s="212">
        <v>1021</v>
      </c>
    </row>
    <row r="107" spans="1:4" ht="15" customHeight="1" x14ac:dyDescent="0.2">
      <c r="A107" s="202" t="s">
        <v>1031</v>
      </c>
      <c r="B107" s="202">
        <v>592226</v>
      </c>
      <c r="C107" s="211" t="s">
        <v>447</v>
      </c>
      <c r="D107" s="212">
        <v>1806</v>
      </c>
    </row>
    <row r="108" spans="1:4" ht="15" customHeight="1" x14ac:dyDescent="0.2">
      <c r="A108" s="202" t="s">
        <v>1031</v>
      </c>
      <c r="B108" s="202">
        <v>592234</v>
      </c>
      <c r="C108" s="211" t="s">
        <v>305</v>
      </c>
      <c r="D108" s="212">
        <v>453</v>
      </c>
    </row>
    <row r="109" spans="1:4" ht="15" customHeight="1" x14ac:dyDescent="0.2">
      <c r="A109" s="202" t="s">
        <v>1031</v>
      </c>
      <c r="B109" s="202">
        <v>592269</v>
      </c>
      <c r="C109" s="211" t="s">
        <v>450</v>
      </c>
      <c r="D109" s="212">
        <v>1071</v>
      </c>
    </row>
    <row r="110" spans="1:4" ht="15" customHeight="1" x14ac:dyDescent="0.2">
      <c r="A110" s="202" t="s">
        <v>1031</v>
      </c>
      <c r="B110" s="202">
        <v>592277</v>
      </c>
      <c r="C110" s="211" t="s">
        <v>452</v>
      </c>
      <c r="D110" s="212">
        <v>544</v>
      </c>
    </row>
    <row r="111" spans="1:4" ht="15" customHeight="1" x14ac:dyDescent="0.2">
      <c r="A111" s="202" t="s">
        <v>1031</v>
      </c>
      <c r="B111" s="202">
        <v>592285</v>
      </c>
      <c r="C111" s="211" t="s">
        <v>453</v>
      </c>
      <c r="D111" s="212">
        <v>911</v>
      </c>
    </row>
    <row r="112" spans="1:4" ht="15" customHeight="1" x14ac:dyDescent="0.2">
      <c r="A112" s="202" t="s">
        <v>1031</v>
      </c>
      <c r="B112" s="202">
        <v>592293</v>
      </c>
      <c r="C112" s="211" t="s">
        <v>454</v>
      </c>
      <c r="D112" s="212">
        <v>910</v>
      </c>
    </row>
    <row r="113" spans="1:4" ht="15" customHeight="1" x14ac:dyDescent="0.2">
      <c r="A113" s="202" t="s">
        <v>1031</v>
      </c>
      <c r="B113" s="202">
        <v>592307</v>
      </c>
      <c r="C113" s="211" t="s">
        <v>455</v>
      </c>
      <c r="D113" s="212">
        <v>431</v>
      </c>
    </row>
    <row r="114" spans="1:4" ht="15" customHeight="1" x14ac:dyDescent="0.2">
      <c r="A114" s="202" t="s">
        <v>1031</v>
      </c>
      <c r="B114" s="202">
        <v>592323</v>
      </c>
      <c r="C114" s="211" t="s">
        <v>456</v>
      </c>
      <c r="D114" s="212">
        <v>980</v>
      </c>
    </row>
    <row r="115" spans="1:4" ht="15" customHeight="1" x14ac:dyDescent="0.2">
      <c r="A115" s="202" t="s">
        <v>1031</v>
      </c>
      <c r="B115" s="202">
        <v>550744</v>
      </c>
      <c r="C115" s="211" t="s">
        <v>457</v>
      </c>
      <c r="D115" s="212">
        <v>5638</v>
      </c>
    </row>
    <row r="116" spans="1:4" ht="15" customHeight="1" x14ac:dyDescent="0.2">
      <c r="A116" s="202" t="s">
        <v>1031</v>
      </c>
      <c r="B116" s="202">
        <v>592340</v>
      </c>
      <c r="C116" s="211" t="s">
        <v>459</v>
      </c>
      <c r="D116" s="212">
        <v>238</v>
      </c>
    </row>
    <row r="117" spans="1:4" ht="15" customHeight="1" x14ac:dyDescent="0.2">
      <c r="A117" s="202" t="s">
        <v>1031</v>
      </c>
      <c r="B117" s="202">
        <v>592366</v>
      </c>
      <c r="C117" s="211" t="s">
        <v>460</v>
      </c>
      <c r="D117" s="212">
        <v>469</v>
      </c>
    </row>
    <row r="118" spans="1:4" ht="15" customHeight="1" x14ac:dyDescent="0.2">
      <c r="A118" s="202" t="s">
        <v>1031</v>
      </c>
      <c r="B118" s="202">
        <v>592382</v>
      </c>
      <c r="C118" s="211" t="s">
        <v>462</v>
      </c>
      <c r="D118" s="212">
        <v>1184</v>
      </c>
    </row>
    <row r="119" spans="1:4" ht="15" customHeight="1" x14ac:dyDescent="0.2">
      <c r="A119" s="202" t="s">
        <v>1031</v>
      </c>
      <c r="B119" s="202">
        <v>592391</v>
      </c>
      <c r="C119" s="211" t="s">
        <v>466</v>
      </c>
      <c r="D119" s="212">
        <v>717</v>
      </c>
    </row>
    <row r="120" spans="1:4" ht="15" customHeight="1" x14ac:dyDescent="0.2">
      <c r="A120" s="202" t="s">
        <v>1031</v>
      </c>
      <c r="B120" s="202">
        <v>592404</v>
      </c>
      <c r="C120" s="211" t="s">
        <v>468</v>
      </c>
      <c r="D120" s="212">
        <v>794</v>
      </c>
    </row>
    <row r="121" spans="1:4" ht="15" customHeight="1" x14ac:dyDescent="0.2">
      <c r="A121" s="202" t="s">
        <v>1031</v>
      </c>
      <c r="B121" s="202">
        <v>592412</v>
      </c>
      <c r="C121" s="211" t="s">
        <v>469</v>
      </c>
      <c r="D121" s="212">
        <v>1635</v>
      </c>
    </row>
    <row r="122" spans="1:4" ht="15" customHeight="1" x14ac:dyDescent="0.2">
      <c r="A122" s="202" t="s">
        <v>1031</v>
      </c>
      <c r="B122" s="202">
        <v>592421</v>
      </c>
      <c r="C122" s="211" t="s">
        <v>471</v>
      </c>
      <c r="D122" s="212">
        <v>726</v>
      </c>
    </row>
    <row r="123" spans="1:4" ht="15" customHeight="1" x14ac:dyDescent="0.2">
      <c r="A123" s="202" t="s">
        <v>1031</v>
      </c>
      <c r="B123" s="202">
        <v>592439</v>
      </c>
      <c r="C123" s="211" t="s">
        <v>472</v>
      </c>
      <c r="D123" s="212">
        <v>3384</v>
      </c>
    </row>
    <row r="124" spans="1:4" ht="15" customHeight="1" x14ac:dyDescent="0.2">
      <c r="A124" s="202" t="s">
        <v>1031</v>
      </c>
      <c r="B124" s="202">
        <v>592447</v>
      </c>
      <c r="C124" s="211" t="s">
        <v>473</v>
      </c>
      <c r="D124" s="212">
        <v>778</v>
      </c>
    </row>
    <row r="125" spans="1:4" ht="15" customHeight="1" x14ac:dyDescent="0.2">
      <c r="A125" s="202" t="s">
        <v>1031</v>
      </c>
      <c r="B125" s="202">
        <v>592455</v>
      </c>
      <c r="C125" s="211" t="s">
        <v>475</v>
      </c>
      <c r="D125" s="212">
        <v>1474</v>
      </c>
    </row>
    <row r="126" spans="1:4" ht="15" customHeight="1" x14ac:dyDescent="0.2">
      <c r="A126" s="202" t="s">
        <v>1031</v>
      </c>
      <c r="B126" s="202">
        <v>592463</v>
      </c>
      <c r="C126" s="211" t="s">
        <v>477</v>
      </c>
      <c r="D126" s="212">
        <v>3424</v>
      </c>
    </row>
    <row r="127" spans="1:4" ht="15" customHeight="1" x14ac:dyDescent="0.2">
      <c r="A127" s="202" t="s">
        <v>1031</v>
      </c>
      <c r="B127" s="202">
        <v>592471</v>
      </c>
      <c r="C127" s="211" t="s">
        <v>479</v>
      </c>
      <c r="D127" s="212">
        <v>889</v>
      </c>
    </row>
    <row r="128" spans="1:4" ht="15" customHeight="1" x14ac:dyDescent="0.2">
      <c r="A128" s="202" t="s">
        <v>1031</v>
      </c>
      <c r="B128" s="202">
        <v>592480</v>
      </c>
      <c r="C128" s="211" t="s">
        <v>480</v>
      </c>
      <c r="D128" s="212">
        <v>702</v>
      </c>
    </row>
    <row r="129" spans="1:4" ht="15" customHeight="1" x14ac:dyDescent="0.2">
      <c r="A129" s="202" t="s">
        <v>1031</v>
      </c>
      <c r="B129" s="202">
        <v>592498</v>
      </c>
      <c r="C129" s="211" t="s">
        <v>482</v>
      </c>
      <c r="D129" s="212">
        <v>914</v>
      </c>
    </row>
    <row r="130" spans="1:4" ht="15" customHeight="1" x14ac:dyDescent="0.2">
      <c r="A130" s="202" t="s">
        <v>1031</v>
      </c>
      <c r="B130" s="202">
        <v>592501</v>
      </c>
      <c r="C130" s="211" t="s">
        <v>483</v>
      </c>
      <c r="D130" s="212">
        <v>897</v>
      </c>
    </row>
    <row r="131" spans="1:4" ht="15" customHeight="1" x14ac:dyDescent="0.2">
      <c r="A131" s="202" t="s">
        <v>1031</v>
      </c>
      <c r="B131" s="202">
        <v>592510</v>
      </c>
      <c r="C131" s="211" t="s">
        <v>470</v>
      </c>
      <c r="D131" s="212">
        <v>2020</v>
      </c>
    </row>
    <row r="132" spans="1:4" ht="15" customHeight="1" x14ac:dyDescent="0.2">
      <c r="A132" s="202" t="s">
        <v>1031</v>
      </c>
      <c r="B132" s="202">
        <v>592528</v>
      </c>
      <c r="C132" s="211" t="s">
        <v>485</v>
      </c>
      <c r="D132" s="212">
        <v>1014</v>
      </c>
    </row>
    <row r="133" spans="1:4" ht="15" customHeight="1" x14ac:dyDescent="0.2">
      <c r="A133" s="202" t="s">
        <v>1031</v>
      </c>
      <c r="B133" s="202">
        <v>592536</v>
      </c>
      <c r="C133" s="211" t="s">
        <v>487</v>
      </c>
      <c r="D133" s="212">
        <v>1029</v>
      </c>
    </row>
    <row r="134" spans="1:4" ht="15" customHeight="1" x14ac:dyDescent="0.2">
      <c r="A134" s="202" t="s">
        <v>1031</v>
      </c>
      <c r="B134" s="202">
        <v>592552</v>
      </c>
      <c r="C134" s="211" t="s">
        <v>488</v>
      </c>
      <c r="D134" s="212">
        <v>468</v>
      </c>
    </row>
    <row r="135" spans="1:4" ht="15" customHeight="1" x14ac:dyDescent="0.2">
      <c r="A135" s="202" t="s">
        <v>1031</v>
      </c>
      <c r="B135" s="202">
        <v>592561</v>
      </c>
      <c r="C135" s="211" t="s">
        <v>489</v>
      </c>
      <c r="D135" s="212">
        <v>416</v>
      </c>
    </row>
    <row r="136" spans="1:4" ht="15" customHeight="1" x14ac:dyDescent="0.2">
      <c r="A136" s="202" t="s">
        <v>1031</v>
      </c>
      <c r="B136" s="202">
        <v>592579</v>
      </c>
      <c r="C136" s="211" t="s">
        <v>491</v>
      </c>
      <c r="D136" s="212">
        <v>682</v>
      </c>
    </row>
    <row r="137" spans="1:4" ht="15" customHeight="1" x14ac:dyDescent="0.2">
      <c r="A137" s="202" t="s">
        <v>1031</v>
      </c>
      <c r="B137" s="202">
        <v>592587</v>
      </c>
      <c r="C137" s="211" t="s">
        <v>493</v>
      </c>
      <c r="D137" s="212">
        <v>119</v>
      </c>
    </row>
    <row r="138" spans="1:4" ht="15" customHeight="1" x14ac:dyDescent="0.2">
      <c r="A138" s="202" t="s">
        <v>1031</v>
      </c>
      <c r="B138" s="202">
        <v>550752</v>
      </c>
      <c r="C138" s="211" t="s">
        <v>448</v>
      </c>
      <c r="D138" s="212">
        <v>6629</v>
      </c>
    </row>
    <row r="139" spans="1:4" ht="15" customHeight="1" x14ac:dyDescent="0.2">
      <c r="A139" s="202" t="s">
        <v>1031</v>
      </c>
      <c r="B139" s="202">
        <v>592609</v>
      </c>
      <c r="C139" s="211" t="s">
        <v>496</v>
      </c>
      <c r="D139" s="212">
        <v>801</v>
      </c>
    </row>
    <row r="140" spans="1:4" ht="15" customHeight="1" x14ac:dyDescent="0.2">
      <c r="A140" s="202" t="s">
        <v>1031</v>
      </c>
      <c r="B140" s="202">
        <v>592617</v>
      </c>
      <c r="C140" s="211" t="s">
        <v>436</v>
      </c>
      <c r="D140" s="212">
        <v>3355</v>
      </c>
    </row>
    <row r="141" spans="1:4" ht="15" customHeight="1" x14ac:dyDescent="0.2">
      <c r="A141" s="202" t="s">
        <v>1031</v>
      </c>
      <c r="B141" s="202">
        <v>592625</v>
      </c>
      <c r="C141" s="211" t="s">
        <v>497</v>
      </c>
      <c r="D141" s="212">
        <v>433</v>
      </c>
    </row>
    <row r="142" spans="1:4" ht="15" customHeight="1" x14ac:dyDescent="0.2">
      <c r="A142" s="202" t="s">
        <v>1031</v>
      </c>
      <c r="B142" s="202">
        <v>592633</v>
      </c>
      <c r="C142" s="211" t="s">
        <v>499</v>
      </c>
      <c r="D142" s="212">
        <v>164</v>
      </c>
    </row>
    <row r="143" spans="1:4" ht="15" customHeight="1" x14ac:dyDescent="0.2">
      <c r="A143" s="202" t="s">
        <v>1031</v>
      </c>
      <c r="B143" s="202">
        <v>592641</v>
      </c>
      <c r="C143" s="211" t="s">
        <v>500</v>
      </c>
      <c r="D143" s="212">
        <v>1135</v>
      </c>
    </row>
    <row r="144" spans="1:4" ht="15" customHeight="1" x14ac:dyDescent="0.2">
      <c r="A144" s="202" t="s">
        <v>1031</v>
      </c>
      <c r="B144" s="202">
        <v>592650</v>
      </c>
      <c r="C144" s="211" t="s">
        <v>501</v>
      </c>
      <c r="D144" s="212">
        <v>660</v>
      </c>
    </row>
    <row r="145" spans="1:4" ht="15" customHeight="1" x14ac:dyDescent="0.2">
      <c r="A145" s="202" t="s">
        <v>1031</v>
      </c>
      <c r="B145" s="202">
        <v>592668</v>
      </c>
      <c r="C145" s="211" t="s">
        <v>503</v>
      </c>
      <c r="D145" s="212">
        <v>215</v>
      </c>
    </row>
    <row r="146" spans="1:4" ht="15" customHeight="1" x14ac:dyDescent="0.2">
      <c r="A146" s="202" t="s">
        <v>1031</v>
      </c>
      <c r="B146" s="202">
        <v>592676</v>
      </c>
      <c r="C146" s="211" t="s">
        <v>505</v>
      </c>
      <c r="D146" s="212">
        <v>1629</v>
      </c>
    </row>
    <row r="147" spans="1:4" ht="15" customHeight="1" x14ac:dyDescent="0.2">
      <c r="A147" s="202" t="s">
        <v>1031</v>
      </c>
      <c r="B147" s="202">
        <v>592692</v>
      </c>
      <c r="C147" s="211" t="s">
        <v>507</v>
      </c>
      <c r="D147" s="212">
        <v>1614</v>
      </c>
    </row>
    <row r="148" spans="1:4" ht="15" customHeight="1" x14ac:dyDescent="0.2">
      <c r="A148" s="202" t="s">
        <v>1031</v>
      </c>
      <c r="B148" s="202">
        <v>592706</v>
      </c>
      <c r="C148" s="211" t="s">
        <v>508</v>
      </c>
      <c r="D148" s="212">
        <v>1157</v>
      </c>
    </row>
    <row r="149" spans="1:4" ht="15" customHeight="1" x14ac:dyDescent="0.2">
      <c r="A149" s="202" t="s">
        <v>1031</v>
      </c>
      <c r="B149" s="202">
        <v>592714</v>
      </c>
      <c r="C149" s="211" t="s">
        <v>509</v>
      </c>
      <c r="D149" s="212">
        <v>252</v>
      </c>
    </row>
    <row r="150" spans="1:4" ht="15" customHeight="1" x14ac:dyDescent="0.2">
      <c r="A150" s="202" t="s">
        <v>1031</v>
      </c>
      <c r="B150" s="202">
        <v>592722</v>
      </c>
      <c r="C150" s="211" t="s">
        <v>510</v>
      </c>
      <c r="D150" s="212">
        <v>1136</v>
      </c>
    </row>
    <row r="151" spans="1:4" ht="15" customHeight="1" x14ac:dyDescent="0.2">
      <c r="A151" s="202" t="s">
        <v>1031</v>
      </c>
      <c r="B151" s="202">
        <v>592005</v>
      </c>
      <c r="C151" s="211" t="s">
        <v>415</v>
      </c>
      <c r="D151" s="212">
        <v>24812</v>
      </c>
    </row>
    <row r="152" spans="1:4" ht="15" customHeight="1" x14ac:dyDescent="0.2">
      <c r="A152" s="202" t="s">
        <v>1031</v>
      </c>
      <c r="B152" s="202">
        <v>592731</v>
      </c>
      <c r="C152" s="211" t="s">
        <v>419</v>
      </c>
      <c r="D152" s="212">
        <v>16410</v>
      </c>
    </row>
    <row r="153" spans="1:4" ht="15" customHeight="1" x14ac:dyDescent="0.2">
      <c r="A153" s="202" t="s">
        <v>1031</v>
      </c>
      <c r="B153" s="202">
        <v>592749</v>
      </c>
      <c r="C153" s="211" t="s">
        <v>476</v>
      </c>
      <c r="D153" s="212">
        <v>4278</v>
      </c>
    </row>
    <row r="154" spans="1:4" ht="15" customHeight="1" x14ac:dyDescent="0.2">
      <c r="A154" s="202" t="s">
        <v>1031</v>
      </c>
      <c r="B154" s="202">
        <v>592757</v>
      </c>
      <c r="C154" s="211" t="s">
        <v>523</v>
      </c>
      <c r="D154" s="212">
        <v>257</v>
      </c>
    </row>
    <row r="155" spans="1:4" ht="15" customHeight="1" x14ac:dyDescent="0.2">
      <c r="A155" s="202" t="s">
        <v>1031</v>
      </c>
      <c r="B155" s="202">
        <v>592773</v>
      </c>
      <c r="C155" s="211" t="s">
        <v>525</v>
      </c>
      <c r="D155" s="212">
        <v>193</v>
      </c>
    </row>
    <row r="156" spans="1:4" ht="15" customHeight="1" x14ac:dyDescent="0.2">
      <c r="A156" s="202" t="s">
        <v>1031</v>
      </c>
      <c r="B156" s="202">
        <v>592781</v>
      </c>
      <c r="C156" s="211" t="s">
        <v>527</v>
      </c>
      <c r="D156" s="212">
        <v>431</v>
      </c>
    </row>
    <row r="157" spans="1:4" ht="15" customHeight="1" x14ac:dyDescent="0.2">
      <c r="A157" s="202" t="s">
        <v>1031</v>
      </c>
      <c r="B157" s="202">
        <v>592790</v>
      </c>
      <c r="C157" s="211" t="s">
        <v>529</v>
      </c>
      <c r="D157" s="212">
        <v>1129</v>
      </c>
    </row>
    <row r="158" spans="1:4" ht="15" customHeight="1" x14ac:dyDescent="0.2">
      <c r="A158" s="202" t="s">
        <v>1031</v>
      </c>
      <c r="B158" s="202">
        <v>592803</v>
      </c>
      <c r="C158" s="211" t="s">
        <v>530</v>
      </c>
      <c r="D158" s="212">
        <v>506</v>
      </c>
    </row>
    <row r="159" spans="1:4" ht="15" customHeight="1" x14ac:dyDescent="0.2">
      <c r="A159" s="202" t="s">
        <v>1031</v>
      </c>
      <c r="B159" s="202">
        <v>592820</v>
      </c>
      <c r="C159" s="211" t="s">
        <v>531</v>
      </c>
      <c r="D159" s="212">
        <v>2943</v>
      </c>
    </row>
    <row r="160" spans="1:4" ht="15" customHeight="1" x14ac:dyDescent="0.2">
      <c r="A160" s="202" t="s">
        <v>1031</v>
      </c>
      <c r="B160" s="202">
        <v>592838</v>
      </c>
      <c r="C160" s="211" t="s">
        <v>532</v>
      </c>
      <c r="D160" s="212">
        <v>162</v>
      </c>
    </row>
    <row r="161" spans="1:4" ht="15" customHeight="1" x14ac:dyDescent="0.2">
      <c r="A161" s="202" t="s">
        <v>1031</v>
      </c>
      <c r="B161" s="202">
        <v>592846</v>
      </c>
      <c r="C161" s="211" t="s">
        <v>533</v>
      </c>
      <c r="D161" s="212">
        <v>1021</v>
      </c>
    </row>
    <row r="162" spans="1:4" ht="15" customHeight="1" x14ac:dyDescent="0.2">
      <c r="A162" s="202" t="s">
        <v>1031</v>
      </c>
      <c r="B162" s="202">
        <v>592854</v>
      </c>
      <c r="C162" s="211" t="s">
        <v>534</v>
      </c>
      <c r="D162" s="212">
        <v>338</v>
      </c>
    </row>
    <row r="163" spans="1:4" ht="15" customHeight="1" x14ac:dyDescent="0.2">
      <c r="A163" s="202" t="s">
        <v>1031</v>
      </c>
      <c r="B163" s="202">
        <v>592862</v>
      </c>
      <c r="C163" s="211" t="s">
        <v>535</v>
      </c>
      <c r="D163" s="212">
        <v>1639</v>
      </c>
    </row>
    <row r="164" spans="1:4" ht="15" customHeight="1" x14ac:dyDescent="0.2">
      <c r="A164" s="202" t="s">
        <v>1031</v>
      </c>
      <c r="B164" s="202">
        <v>592871</v>
      </c>
      <c r="C164" s="211" t="s">
        <v>1032</v>
      </c>
      <c r="D164" s="212">
        <v>178</v>
      </c>
    </row>
    <row r="165" spans="1:4" ht="24" customHeight="1" x14ac:dyDescent="0.2">
      <c r="A165" s="207" t="s">
        <v>1033</v>
      </c>
      <c r="B165" s="213"/>
      <c r="C165" s="210"/>
      <c r="D165" s="214"/>
    </row>
    <row r="166" spans="1:4" ht="15" customHeight="1" x14ac:dyDescent="0.2">
      <c r="A166" s="202" t="s">
        <v>1034</v>
      </c>
      <c r="B166" s="202">
        <v>541648</v>
      </c>
      <c r="C166" s="211" t="s">
        <v>538</v>
      </c>
      <c r="D166" s="212">
        <v>1035</v>
      </c>
    </row>
    <row r="167" spans="1:4" ht="15" customHeight="1" x14ac:dyDescent="0.2">
      <c r="A167" s="202" t="s">
        <v>1034</v>
      </c>
      <c r="B167" s="202">
        <v>541711</v>
      </c>
      <c r="C167" s="211" t="s">
        <v>540</v>
      </c>
      <c r="D167" s="212">
        <v>1042</v>
      </c>
    </row>
    <row r="168" spans="1:4" ht="15" customHeight="1" x14ac:dyDescent="0.2">
      <c r="A168" s="202" t="s">
        <v>1034</v>
      </c>
      <c r="B168" s="202">
        <v>541800</v>
      </c>
      <c r="C168" s="211" t="s">
        <v>543</v>
      </c>
      <c r="D168" s="212">
        <v>1955</v>
      </c>
    </row>
    <row r="169" spans="1:4" ht="15" customHeight="1" x14ac:dyDescent="0.2">
      <c r="A169" s="202" t="s">
        <v>1034</v>
      </c>
      <c r="B169" s="202">
        <v>542644</v>
      </c>
      <c r="C169" s="211" t="s">
        <v>545</v>
      </c>
      <c r="D169" s="212">
        <v>1488</v>
      </c>
    </row>
    <row r="170" spans="1:4" ht="15" customHeight="1" x14ac:dyDescent="0.2">
      <c r="A170" s="202" t="s">
        <v>1034</v>
      </c>
      <c r="B170" s="202">
        <v>542679</v>
      </c>
      <c r="C170" s="211" t="s">
        <v>548</v>
      </c>
      <c r="D170" s="212">
        <v>2404</v>
      </c>
    </row>
    <row r="171" spans="1:4" ht="15" customHeight="1" x14ac:dyDescent="0.2">
      <c r="A171" s="202" t="s">
        <v>1034</v>
      </c>
      <c r="B171" s="202">
        <v>542687</v>
      </c>
      <c r="C171" s="211" t="s">
        <v>550</v>
      </c>
      <c r="D171" s="212">
        <v>2444</v>
      </c>
    </row>
    <row r="172" spans="1:4" ht="15" customHeight="1" x14ac:dyDescent="0.2">
      <c r="A172" s="202" t="s">
        <v>1034</v>
      </c>
      <c r="B172" s="202">
        <v>542725</v>
      </c>
      <c r="C172" s="211" t="s">
        <v>546</v>
      </c>
      <c r="D172" s="212">
        <v>1317</v>
      </c>
    </row>
    <row r="173" spans="1:4" ht="15" customHeight="1" x14ac:dyDescent="0.2">
      <c r="A173" s="202" t="s">
        <v>1034</v>
      </c>
      <c r="B173" s="202">
        <v>542750</v>
      </c>
      <c r="C173" s="211" t="s">
        <v>551</v>
      </c>
      <c r="D173" s="212">
        <v>2280</v>
      </c>
    </row>
    <row r="174" spans="1:4" ht="15" customHeight="1" x14ac:dyDescent="0.2">
      <c r="A174" s="202" t="s">
        <v>1034</v>
      </c>
      <c r="B174" s="202">
        <v>542768</v>
      </c>
      <c r="C174" s="211" t="s">
        <v>552</v>
      </c>
      <c r="D174" s="212">
        <v>2390</v>
      </c>
    </row>
    <row r="175" spans="1:4" ht="15" customHeight="1" x14ac:dyDescent="0.2">
      <c r="A175" s="202" t="s">
        <v>1034</v>
      </c>
      <c r="B175" s="202">
        <v>542784</v>
      </c>
      <c r="C175" s="211" t="s">
        <v>553</v>
      </c>
      <c r="D175" s="212">
        <v>2196</v>
      </c>
    </row>
    <row r="176" spans="1:4" ht="15" customHeight="1" x14ac:dyDescent="0.2">
      <c r="A176" s="202" t="s">
        <v>1034</v>
      </c>
      <c r="B176" s="202">
        <v>542814</v>
      </c>
      <c r="C176" s="211" t="s">
        <v>554</v>
      </c>
      <c r="D176" s="212">
        <v>2003</v>
      </c>
    </row>
    <row r="177" spans="1:4" ht="15" customHeight="1" x14ac:dyDescent="0.2">
      <c r="A177" s="202" t="s">
        <v>1034</v>
      </c>
      <c r="B177" s="202">
        <v>542831</v>
      </c>
      <c r="C177" s="211" t="s">
        <v>557</v>
      </c>
      <c r="D177" s="212">
        <v>750</v>
      </c>
    </row>
    <row r="178" spans="1:4" ht="15" customHeight="1" x14ac:dyDescent="0.2">
      <c r="A178" s="202" t="s">
        <v>1034</v>
      </c>
      <c r="B178" s="202">
        <v>542865</v>
      </c>
      <c r="C178" s="211" t="s">
        <v>558</v>
      </c>
      <c r="D178" s="212">
        <v>2062</v>
      </c>
    </row>
    <row r="179" spans="1:4" ht="15" customHeight="1" x14ac:dyDescent="0.2">
      <c r="A179" s="202" t="s">
        <v>1034</v>
      </c>
      <c r="B179" s="202">
        <v>570346</v>
      </c>
      <c r="C179" s="211" t="s">
        <v>559</v>
      </c>
      <c r="D179" s="212">
        <v>771</v>
      </c>
    </row>
    <row r="180" spans="1:4" ht="15" customHeight="1" x14ac:dyDescent="0.2">
      <c r="A180" s="202" t="s">
        <v>1034</v>
      </c>
      <c r="B180" s="202">
        <v>542903</v>
      </c>
      <c r="C180" s="211" t="s">
        <v>560</v>
      </c>
      <c r="D180" s="212">
        <v>858</v>
      </c>
    </row>
    <row r="181" spans="1:4" ht="15" customHeight="1" x14ac:dyDescent="0.2">
      <c r="A181" s="202" t="s">
        <v>1034</v>
      </c>
      <c r="B181" s="202">
        <v>542911</v>
      </c>
      <c r="C181" s="211" t="s">
        <v>549</v>
      </c>
      <c r="D181" s="212">
        <v>2419</v>
      </c>
    </row>
    <row r="182" spans="1:4" ht="15" customHeight="1" x14ac:dyDescent="0.2">
      <c r="A182" s="202" t="s">
        <v>1034</v>
      </c>
      <c r="B182" s="202">
        <v>542946</v>
      </c>
      <c r="C182" s="211" t="s">
        <v>561</v>
      </c>
      <c r="D182" s="212">
        <v>1058</v>
      </c>
    </row>
    <row r="183" spans="1:4" ht="15" customHeight="1" x14ac:dyDescent="0.2">
      <c r="A183" s="202" t="s">
        <v>1034</v>
      </c>
      <c r="B183" s="202">
        <v>542989</v>
      </c>
      <c r="C183" s="211" t="s">
        <v>563</v>
      </c>
      <c r="D183" s="212">
        <v>2706</v>
      </c>
    </row>
    <row r="184" spans="1:4" ht="15" customHeight="1" x14ac:dyDescent="0.2">
      <c r="A184" s="202" t="s">
        <v>1034</v>
      </c>
      <c r="B184" s="202">
        <v>542997</v>
      </c>
      <c r="C184" s="211" t="s">
        <v>570</v>
      </c>
      <c r="D184" s="212">
        <v>472</v>
      </c>
    </row>
    <row r="185" spans="1:4" ht="15" customHeight="1" x14ac:dyDescent="0.2">
      <c r="A185" s="202" t="s">
        <v>1034</v>
      </c>
      <c r="B185" s="202">
        <v>500062</v>
      </c>
      <c r="C185" s="211" t="s">
        <v>571</v>
      </c>
      <c r="D185" s="212">
        <v>2075</v>
      </c>
    </row>
    <row r="186" spans="1:4" ht="15" customHeight="1" x14ac:dyDescent="0.2">
      <c r="A186" s="202" t="s">
        <v>1034</v>
      </c>
      <c r="B186" s="202">
        <v>543021</v>
      </c>
      <c r="C186" s="211" t="s">
        <v>457</v>
      </c>
      <c r="D186" s="212">
        <v>667</v>
      </c>
    </row>
    <row r="187" spans="1:4" ht="15" customHeight="1" x14ac:dyDescent="0.2">
      <c r="A187" s="202" t="s">
        <v>1034</v>
      </c>
      <c r="B187" s="202">
        <v>543098</v>
      </c>
      <c r="C187" s="211" t="s">
        <v>572</v>
      </c>
      <c r="D187" s="212">
        <v>846</v>
      </c>
    </row>
    <row r="188" spans="1:4" ht="15" customHeight="1" x14ac:dyDescent="0.2">
      <c r="A188" s="202" t="s">
        <v>1034</v>
      </c>
      <c r="B188" s="202">
        <v>544264</v>
      </c>
      <c r="C188" s="211" t="s">
        <v>573</v>
      </c>
      <c r="D188" s="212">
        <v>661</v>
      </c>
    </row>
    <row r="189" spans="1:4" ht="15" customHeight="1" x14ac:dyDescent="0.2">
      <c r="A189" s="202" t="s">
        <v>1034</v>
      </c>
      <c r="B189" s="202">
        <v>544302</v>
      </c>
      <c r="C189" s="211" t="s">
        <v>574</v>
      </c>
      <c r="D189" s="212">
        <v>2053</v>
      </c>
    </row>
    <row r="190" spans="1:4" ht="15" customHeight="1" x14ac:dyDescent="0.2">
      <c r="A190" s="202" t="s">
        <v>1034</v>
      </c>
      <c r="B190" s="202">
        <v>556866</v>
      </c>
      <c r="C190" s="211" t="s">
        <v>581</v>
      </c>
      <c r="D190" s="212">
        <v>783</v>
      </c>
    </row>
    <row r="191" spans="1:4" ht="15" customHeight="1" x14ac:dyDescent="0.2">
      <c r="A191" s="202" t="s">
        <v>1034</v>
      </c>
      <c r="B191" s="202">
        <v>544370</v>
      </c>
      <c r="C191" s="211" t="s">
        <v>582</v>
      </c>
      <c r="D191" s="212">
        <v>1825</v>
      </c>
    </row>
    <row r="192" spans="1:4" ht="15" customHeight="1" x14ac:dyDescent="0.2">
      <c r="A192" s="202" t="s">
        <v>1034</v>
      </c>
      <c r="B192" s="202">
        <v>544396</v>
      </c>
      <c r="C192" s="211" t="s">
        <v>583</v>
      </c>
      <c r="D192" s="212">
        <v>1527</v>
      </c>
    </row>
    <row r="193" spans="1:4" ht="15" customHeight="1" x14ac:dyDescent="0.2">
      <c r="A193" s="202" t="s">
        <v>1034</v>
      </c>
      <c r="B193" s="202">
        <v>544418</v>
      </c>
      <c r="C193" s="211" t="s">
        <v>584</v>
      </c>
      <c r="D193" s="212">
        <v>779</v>
      </c>
    </row>
    <row r="194" spans="1:4" ht="15" customHeight="1" x14ac:dyDescent="0.2">
      <c r="A194" s="202" t="s">
        <v>1034</v>
      </c>
      <c r="B194" s="202">
        <v>544434</v>
      </c>
      <c r="C194" s="211" t="s">
        <v>587</v>
      </c>
      <c r="D194" s="212">
        <v>604</v>
      </c>
    </row>
    <row r="195" spans="1:4" ht="15" customHeight="1" x14ac:dyDescent="0.2">
      <c r="A195" s="202" t="s">
        <v>1034</v>
      </c>
      <c r="B195" s="202">
        <v>544469</v>
      </c>
      <c r="C195" s="211" t="s">
        <v>589</v>
      </c>
      <c r="D195" s="212">
        <v>316</v>
      </c>
    </row>
    <row r="196" spans="1:4" ht="15" customHeight="1" x14ac:dyDescent="0.2">
      <c r="A196" s="202" t="s">
        <v>1034</v>
      </c>
      <c r="B196" s="202">
        <v>544507</v>
      </c>
      <c r="C196" s="211" t="s">
        <v>590</v>
      </c>
      <c r="D196" s="212">
        <v>815</v>
      </c>
    </row>
    <row r="197" spans="1:4" ht="15" customHeight="1" x14ac:dyDescent="0.2">
      <c r="A197" s="202" t="s">
        <v>1034</v>
      </c>
      <c r="B197" s="202">
        <v>544566</v>
      </c>
      <c r="C197" s="211" t="s">
        <v>591</v>
      </c>
      <c r="D197" s="212">
        <v>2537</v>
      </c>
    </row>
    <row r="198" spans="1:4" ht="15" customHeight="1" x14ac:dyDescent="0.2">
      <c r="A198" s="202" t="s">
        <v>1034</v>
      </c>
      <c r="B198" s="202">
        <v>544574</v>
      </c>
      <c r="C198" s="211" t="s">
        <v>592</v>
      </c>
      <c r="D198" s="212">
        <v>501</v>
      </c>
    </row>
    <row r="199" spans="1:4" ht="15" customHeight="1" x14ac:dyDescent="0.2">
      <c r="A199" s="202" t="s">
        <v>1034</v>
      </c>
      <c r="B199" s="202">
        <v>569496</v>
      </c>
      <c r="C199" s="211" t="s">
        <v>483</v>
      </c>
      <c r="D199" s="212">
        <v>268</v>
      </c>
    </row>
    <row r="200" spans="1:4" ht="15" customHeight="1" x14ac:dyDescent="0.2">
      <c r="A200" s="202" t="s">
        <v>1034</v>
      </c>
      <c r="B200" s="202">
        <v>544621</v>
      </c>
      <c r="C200" s="211" t="s">
        <v>594</v>
      </c>
      <c r="D200" s="212">
        <v>609</v>
      </c>
    </row>
    <row r="201" spans="1:4" ht="15" customHeight="1" x14ac:dyDescent="0.2">
      <c r="A201" s="202" t="s">
        <v>1034</v>
      </c>
      <c r="B201" s="202">
        <v>500071</v>
      </c>
      <c r="C201" s="211" t="s">
        <v>596</v>
      </c>
      <c r="D201" s="212">
        <v>1754</v>
      </c>
    </row>
    <row r="202" spans="1:4" ht="15" customHeight="1" x14ac:dyDescent="0.2">
      <c r="A202" s="202" t="s">
        <v>1034</v>
      </c>
      <c r="B202" s="202">
        <v>544655</v>
      </c>
      <c r="C202" s="211" t="s">
        <v>597</v>
      </c>
      <c r="D202" s="212">
        <v>600</v>
      </c>
    </row>
    <row r="203" spans="1:4" ht="15" customHeight="1" x14ac:dyDescent="0.2">
      <c r="A203" s="202" t="s">
        <v>1034</v>
      </c>
      <c r="B203" s="202">
        <v>544671</v>
      </c>
      <c r="C203" s="211" t="s">
        <v>598</v>
      </c>
      <c r="D203" s="212">
        <v>485</v>
      </c>
    </row>
    <row r="204" spans="1:4" ht="15" customHeight="1" x14ac:dyDescent="0.2">
      <c r="A204" s="202" t="s">
        <v>1034</v>
      </c>
      <c r="B204" s="202">
        <v>544698</v>
      </c>
      <c r="C204" s="211" t="s">
        <v>599</v>
      </c>
      <c r="D204" s="212">
        <v>1809</v>
      </c>
    </row>
    <row r="205" spans="1:4" ht="15" customHeight="1" x14ac:dyDescent="0.2">
      <c r="A205" s="202" t="s">
        <v>1034</v>
      </c>
      <c r="B205" s="202">
        <v>544728</v>
      </c>
      <c r="C205" s="211" t="s">
        <v>600</v>
      </c>
      <c r="D205" s="212">
        <v>627</v>
      </c>
    </row>
    <row r="206" spans="1:4" ht="15" customHeight="1" x14ac:dyDescent="0.2">
      <c r="A206" s="202" t="s">
        <v>1034</v>
      </c>
      <c r="B206" s="202">
        <v>544787</v>
      </c>
      <c r="C206" s="211" t="s">
        <v>602</v>
      </c>
      <c r="D206" s="212">
        <v>1828</v>
      </c>
    </row>
    <row r="207" spans="1:4" ht="15" customHeight="1" x14ac:dyDescent="0.2">
      <c r="A207" s="202" t="s">
        <v>1034</v>
      </c>
      <c r="B207" s="202">
        <v>544841</v>
      </c>
      <c r="C207" s="211" t="s">
        <v>544</v>
      </c>
      <c r="D207" s="212">
        <v>16205</v>
      </c>
    </row>
    <row r="208" spans="1:4" ht="15" customHeight="1" x14ac:dyDescent="0.2">
      <c r="A208" s="202" t="s">
        <v>1034</v>
      </c>
      <c r="B208" s="202">
        <v>544850</v>
      </c>
      <c r="C208" s="211" t="s">
        <v>606</v>
      </c>
      <c r="D208" s="212">
        <v>914</v>
      </c>
    </row>
    <row r="209" spans="1:4" ht="15" customHeight="1" x14ac:dyDescent="0.2">
      <c r="A209" s="202" t="s">
        <v>1034</v>
      </c>
      <c r="B209" s="202">
        <v>544906</v>
      </c>
      <c r="C209" s="211" t="s">
        <v>607</v>
      </c>
      <c r="D209" s="212">
        <v>297</v>
      </c>
    </row>
    <row r="210" spans="1:4" ht="15" customHeight="1" x14ac:dyDescent="0.2">
      <c r="A210" s="202" t="s">
        <v>1034</v>
      </c>
      <c r="B210" s="202">
        <v>544914</v>
      </c>
      <c r="C210" s="211" t="s">
        <v>608</v>
      </c>
      <c r="D210" s="212">
        <v>560</v>
      </c>
    </row>
    <row r="211" spans="1:4" ht="15" customHeight="1" x14ac:dyDescent="0.2">
      <c r="A211" s="202" t="s">
        <v>1034</v>
      </c>
      <c r="B211" s="202">
        <v>544922</v>
      </c>
      <c r="C211" s="211" t="s">
        <v>610</v>
      </c>
      <c r="D211" s="212">
        <v>891</v>
      </c>
    </row>
    <row r="212" spans="1:4" ht="15" customHeight="1" x14ac:dyDescent="0.2">
      <c r="A212" s="202" t="s">
        <v>1034</v>
      </c>
      <c r="B212" s="202">
        <v>570371</v>
      </c>
      <c r="C212" s="211" t="s">
        <v>613</v>
      </c>
      <c r="D212" s="212">
        <v>610</v>
      </c>
    </row>
    <row r="213" spans="1:4" ht="15" customHeight="1" x14ac:dyDescent="0.2">
      <c r="A213" s="202" t="s">
        <v>1034</v>
      </c>
      <c r="B213" s="202">
        <v>544949</v>
      </c>
      <c r="C213" s="211" t="s">
        <v>615</v>
      </c>
      <c r="D213" s="212">
        <v>2244</v>
      </c>
    </row>
    <row r="214" spans="1:4" ht="15" customHeight="1" x14ac:dyDescent="0.2">
      <c r="A214" s="202" t="s">
        <v>1034</v>
      </c>
      <c r="B214" s="202">
        <v>544990</v>
      </c>
      <c r="C214" s="211" t="s">
        <v>616</v>
      </c>
      <c r="D214" s="212">
        <v>1478</v>
      </c>
    </row>
    <row r="215" spans="1:4" ht="15" customHeight="1" x14ac:dyDescent="0.2">
      <c r="A215" s="202" t="s">
        <v>1034</v>
      </c>
      <c r="B215" s="202">
        <v>553026</v>
      </c>
      <c r="C215" s="211" t="s">
        <v>617</v>
      </c>
      <c r="D215" s="212">
        <v>427</v>
      </c>
    </row>
    <row r="216" spans="1:4" ht="15" customHeight="1" x14ac:dyDescent="0.2">
      <c r="A216" s="202" t="s">
        <v>1034</v>
      </c>
      <c r="B216" s="202">
        <v>545058</v>
      </c>
      <c r="C216" s="211" t="s">
        <v>539</v>
      </c>
      <c r="D216" s="212">
        <v>22630</v>
      </c>
    </row>
    <row r="217" spans="1:4" ht="15" customHeight="1" x14ac:dyDescent="0.2">
      <c r="A217" s="202" t="s">
        <v>1034</v>
      </c>
      <c r="B217" s="202">
        <v>545147</v>
      </c>
      <c r="C217" s="211" t="s">
        <v>627</v>
      </c>
      <c r="D217" s="212">
        <v>544</v>
      </c>
    </row>
    <row r="218" spans="1:4" ht="15" customHeight="1" x14ac:dyDescent="0.2">
      <c r="A218" s="202" t="s">
        <v>1034</v>
      </c>
      <c r="B218" s="202">
        <v>545163</v>
      </c>
      <c r="C218" s="211" t="s">
        <v>630</v>
      </c>
      <c r="D218" s="212">
        <v>2348</v>
      </c>
    </row>
    <row r="219" spans="1:4" ht="15" customHeight="1" x14ac:dyDescent="0.2">
      <c r="A219" s="202" t="s">
        <v>1034</v>
      </c>
      <c r="B219" s="202">
        <v>545198</v>
      </c>
      <c r="C219" s="211" t="s">
        <v>632</v>
      </c>
      <c r="D219" s="212">
        <v>1760</v>
      </c>
    </row>
    <row r="220" spans="1:4" ht="15" customHeight="1" x14ac:dyDescent="0.2">
      <c r="A220" s="202" t="s">
        <v>1034</v>
      </c>
      <c r="B220" s="202">
        <v>545210</v>
      </c>
      <c r="C220" s="211" t="s">
        <v>633</v>
      </c>
      <c r="D220" s="212">
        <v>1077</v>
      </c>
    </row>
    <row r="221" spans="1:4" ht="15" customHeight="1" x14ac:dyDescent="0.2">
      <c r="A221" s="202" t="s">
        <v>1034</v>
      </c>
      <c r="B221" s="202">
        <v>541630</v>
      </c>
      <c r="C221" s="211" t="s">
        <v>537</v>
      </c>
      <c r="D221" s="212">
        <v>25393</v>
      </c>
    </row>
    <row r="222" spans="1:4" ht="15" customHeight="1" x14ac:dyDescent="0.2">
      <c r="A222" s="202" t="s">
        <v>1034</v>
      </c>
      <c r="B222" s="202">
        <v>545236</v>
      </c>
      <c r="C222" s="211" t="s">
        <v>636</v>
      </c>
      <c r="D222" s="212">
        <v>3096</v>
      </c>
    </row>
    <row r="223" spans="1:4" ht="15" customHeight="1" x14ac:dyDescent="0.2">
      <c r="A223" s="202" t="s">
        <v>1034</v>
      </c>
      <c r="B223" s="202">
        <v>545244</v>
      </c>
      <c r="C223" s="211" t="s">
        <v>638</v>
      </c>
      <c r="D223" s="212">
        <v>555</v>
      </c>
    </row>
    <row r="224" spans="1:4" ht="15" customHeight="1" x14ac:dyDescent="0.2">
      <c r="A224" s="202" t="s">
        <v>1034</v>
      </c>
      <c r="B224" s="202">
        <v>545252</v>
      </c>
      <c r="C224" s="211" t="s">
        <v>639</v>
      </c>
      <c r="D224" s="212">
        <v>5532</v>
      </c>
    </row>
    <row r="225" spans="1:4" ht="24" customHeight="1" x14ac:dyDescent="0.2">
      <c r="A225" s="207" t="s">
        <v>1035</v>
      </c>
      <c r="B225" s="213"/>
      <c r="C225" s="210"/>
      <c r="D225" s="214"/>
    </row>
    <row r="226" spans="1:4" ht="15" customHeight="1" x14ac:dyDescent="0.2">
      <c r="A226" s="202" t="s">
        <v>1036</v>
      </c>
      <c r="B226" s="202">
        <v>588318</v>
      </c>
      <c r="C226" s="211" t="s">
        <v>266</v>
      </c>
      <c r="D226" s="212">
        <v>317</v>
      </c>
    </row>
    <row r="227" spans="1:4" ht="15" customHeight="1" x14ac:dyDescent="0.2">
      <c r="A227" s="202" t="s">
        <v>1036</v>
      </c>
      <c r="B227" s="202">
        <v>585076</v>
      </c>
      <c r="C227" s="211" t="s">
        <v>641</v>
      </c>
      <c r="D227" s="212">
        <v>686</v>
      </c>
    </row>
    <row r="228" spans="1:4" ht="15" customHeight="1" x14ac:dyDescent="0.2">
      <c r="A228" s="202" t="s">
        <v>1036</v>
      </c>
      <c r="B228" s="202">
        <v>557102</v>
      </c>
      <c r="C228" s="211" t="s">
        <v>644</v>
      </c>
      <c r="D228" s="212">
        <v>367</v>
      </c>
    </row>
    <row r="229" spans="1:4" ht="15" customHeight="1" x14ac:dyDescent="0.2">
      <c r="A229" s="202" t="s">
        <v>1036</v>
      </c>
      <c r="B229" s="202">
        <v>585092</v>
      </c>
      <c r="C229" s="211" t="s">
        <v>646</v>
      </c>
      <c r="D229" s="212">
        <v>745</v>
      </c>
    </row>
    <row r="230" spans="1:4" ht="15" customHeight="1" x14ac:dyDescent="0.2">
      <c r="A230" s="202" t="s">
        <v>1036</v>
      </c>
      <c r="B230" s="202">
        <v>585106</v>
      </c>
      <c r="C230" s="211" t="s">
        <v>647</v>
      </c>
      <c r="D230" s="212">
        <v>800</v>
      </c>
    </row>
    <row r="231" spans="1:4" ht="15" customHeight="1" x14ac:dyDescent="0.2">
      <c r="A231" s="202" t="s">
        <v>1036</v>
      </c>
      <c r="B231" s="202">
        <v>585114</v>
      </c>
      <c r="C231" s="211" t="s">
        <v>650</v>
      </c>
      <c r="D231" s="212">
        <v>5471</v>
      </c>
    </row>
    <row r="232" spans="1:4" ht="15" customHeight="1" x14ac:dyDescent="0.2">
      <c r="A232" s="202" t="s">
        <v>1036</v>
      </c>
      <c r="B232" s="202">
        <v>538744</v>
      </c>
      <c r="C232" s="211" t="s">
        <v>655</v>
      </c>
      <c r="D232" s="212">
        <v>1428</v>
      </c>
    </row>
    <row r="233" spans="1:4" ht="15" customHeight="1" x14ac:dyDescent="0.2">
      <c r="A233" s="202" t="s">
        <v>1036</v>
      </c>
      <c r="B233" s="202">
        <v>585131</v>
      </c>
      <c r="C233" s="211" t="s">
        <v>434</v>
      </c>
      <c r="D233" s="212">
        <v>515</v>
      </c>
    </row>
    <row r="234" spans="1:4" ht="15" customHeight="1" x14ac:dyDescent="0.2">
      <c r="A234" s="202" t="s">
        <v>1036</v>
      </c>
      <c r="B234" s="202">
        <v>585149</v>
      </c>
      <c r="C234" s="211" t="s">
        <v>659</v>
      </c>
      <c r="D234" s="212">
        <v>756</v>
      </c>
    </row>
    <row r="235" spans="1:4" ht="15" customHeight="1" x14ac:dyDescent="0.2">
      <c r="A235" s="202" t="s">
        <v>1036</v>
      </c>
      <c r="B235" s="202">
        <v>585157</v>
      </c>
      <c r="C235" s="211" t="s">
        <v>660</v>
      </c>
      <c r="D235" s="212">
        <v>212</v>
      </c>
    </row>
    <row r="236" spans="1:4" ht="15" customHeight="1" x14ac:dyDescent="0.2">
      <c r="A236" s="202" t="s">
        <v>1036</v>
      </c>
      <c r="B236" s="202">
        <v>585165</v>
      </c>
      <c r="C236" s="211" t="s">
        <v>662</v>
      </c>
      <c r="D236" s="212">
        <v>248</v>
      </c>
    </row>
    <row r="237" spans="1:4" ht="15" customHeight="1" x14ac:dyDescent="0.2">
      <c r="A237" s="202" t="s">
        <v>1036</v>
      </c>
      <c r="B237" s="202">
        <v>585173</v>
      </c>
      <c r="C237" s="211" t="s">
        <v>663</v>
      </c>
      <c r="D237" s="212">
        <v>689</v>
      </c>
    </row>
    <row r="238" spans="1:4" ht="15" customHeight="1" x14ac:dyDescent="0.2">
      <c r="A238" s="202" t="s">
        <v>1036</v>
      </c>
      <c r="B238" s="202">
        <v>585181</v>
      </c>
      <c r="C238" s="211" t="s">
        <v>665</v>
      </c>
      <c r="D238" s="212">
        <v>594</v>
      </c>
    </row>
    <row r="239" spans="1:4" ht="15" customHeight="1" x14ac:dyDescent="0.2">
      <c r="A239" s="202" t="s">
        <v>1036</v>
      </c>
      <c r="B239" s="202">
        <v>585190</v>
      </c>
      <c r="C239" s="211" t="s">
        <v>666</v>
      </c>
      <c r="D239" s="212">
        <v>446</v>
      </c>
    </row>
    <row r="240" spans="1:4" ht="15" customHeight="1" x14ac:dyDescent="0.2">
      <c r="A240" s="202" t="s">
        <v>1036</v>
      </c>
      <c r="B240" s="202">
        <v>585203</v>
      </c>
      <c r="C240" s="211" t="s">
        <v>668</v>
      </c>
      <c r="D240" s="212">
        <v>373</v>
      </c>
    </row>
    <row r="241" spans="1:4" ht="15" customHeight="1" x14ac:dyDescent="0.2">
      <c r="A241" s="202" t="s">
        <v>1036</v>
      </c>
      <c r="B241" s="202">
        <v>585211</v>
      </c>
      <c r="C241" s="211" t="s">
        <v>669</v>
      </c>
      <c r="D241" s="212">
        <v>3800</v>
      </c>
    </row>
    <row r="242" spans="1:4" ht="15" customHeight="1" x14ac:dyDescent="0.2">
      <c r="A242" s="202" t="s">
        <v>1036</v>
      </c>
      <c r="B242" s="202">
        <v>585220</v>
      </c>
      <c r="C242" s="211" t="s">
        <v>673</v>
      </c>
      <c r="D242" s="212">
        <v>2024</v>
      </c>
    </row>
    <row r="243" spans="1:4" ht="15" customHeight="1" x14ac:dyDescent="0.2">
      <c r="A243" s="202" t="s">
        <v>1036</v>
      </c>
      <c r="B243" s="202">
        <v>585238</v>
      </c>
      <c r="C243" s="211" t="s">
        <v>675</v>
      </c>
      <c r="D243" s="212">
        <v>82</v>
      </c>
    </row>
    <row r="244" spans="1:4" ht="15" customHeight="1" x14ac:dyDescent="0.2">
      <c r="A244" s="202" t="s">
        <v>1036</v>
      </c>
      <c r="B244" s="202">
        <v>585246</v>
      </c>
      <c r="C244" s="211" t="s">
        <v>676</v>
      </c>
      <c r="D244" s="212">
        <v>601</v>
      </c>
    </row>
    <row r="245" spans="1:4" ht="15" customHeight="1" x14ac:dyDescent="0.2">
      <c r="A245" s="202" t="s">
        <v>1036</v>
      </c>
      <c r="B245" s="202">
        <v>585254</v>
      </c>
      <c r="C245" s="211" t="s">
        <v>678</v>
      </c>
      <c r="D245" s="212">
        <v>565</v>
      </c>
    </row>
    <row r="246" spans="1:4" ht="15" customHeight="1" x14ac:dyDescent="0.2">
      <c r="A246" s="202" t="s">
        <v>1036</v>
      </c>
      <c r="B246" s="202">
        <v>585262</v>
      </c>
      <c r="C246" s="211" t="s">
        <v>679</v>
      </c>
      <c r="D246" s="212">
        <v>458</v>
      </c>
    </row>
    <row r="247" spans="1:4" ht="15" customHeight="1" x14ac:dyDescent="0.2">
      <c r="A247" s="202" t="s">
        <v>1036</v>
      </c>
      <c r="B247" s="202">
        <v>585271</v>
      </c>
      <c r="C247" s="211" t="s">
        <v>681</v>
      </c>
      <c r="D247" s="212">
        <v>522</v>
      </c>
    </row>
    <row r="248" spans="1:4" ht="15" customHeight="1" x14ac:dyDescent="0.2">
      <c r="A248" s="202" t="s">
        <v>1036</v>
      </c>
      <c r="B248" s="202">
        <v>585289</v>
      </c>
      <c r="C248" s="211" t="s">
        <v>682</v>
      </c>
      <c r="D248" s="212">
        <v>1325</v>
      </c>
    </row>
    <row r="249" spans="1:4" ht="15" customHeight="1" x14ac:dyDescent="0.2">
      <c r="A249" s="202" t="s">
        <v>1036</v>
      </c>
      <c r="B249" s="202">
        <v>585301</v>
      </c>
      <c r="C249" s="211" t="s">
        <v>683</v>
      </c>
      <c r="D249" s="212">
        <v>960</v>
      </c>
    </row>
    <row r="250" spans="1:4" ht="15" customHeight="1" x14ac:dyDescent="0.2">
      <c r="A250" s="202" t="s">
        <v>1036</v>
      </c>
      <c r="B250" s="202">
        <v>585319</v>
      </c>
      <c r="C250" s="211" t="s">
        <v>685</v>
      </c>
      <c r="D250" s="212">
        <v>277</v>
      </c>
    </row>
    <row r="251" spans="1:4" ht="15" customHeight="1" x14ac:dyDescent="0.2">
      <c r="A251" s="202" t="s">
        <v>1036</v>
      </c>
      <c r="B251" s="202">
        <v>585327</v>
      </c>
      <c r="C251" s="211" t="s">
        <v>687</v>
      </c>
      <c r="D251" s="212">
        <v>294</v>
      </c>
    </row>
    <row r="252" spans="1:4" ht="15" customHeight="1" x14ac:dyDescent="0.2">
      <c r="A252" s="202" t="s">
        <v>1036</v>
      </c>
      <c r="B252" s="202">
        <v>587052</v>
      </c>
      <c r="C252" s="211" t="s">
        <v>689</v>
      </c>
      <c r="D252" s="212">
        <v>241</v>
      </c>
    </row>
    <row r="253" spans="1:4" ht="15" customHeight="1" x14ac:dyDescent="0.2">
      <c r="A253" s="202" t="s">
        <v>1036</v>
      </c>
      <c r="B253" s="202">
        <v>585343</v>
      </c>
      <c r="C253" s="211" t="s">
        <v>691</v>
      </c>
      <c r="D253" s="212">
        <v>964</v>
      </c>
    </row>
    <row r="254" spans="1:4" ht="15" customHeight="1" x14ac:dyDescent="0.2">
      <c r="A254" s="202" t="s">
        <v>1036</v>
      </c>
      <c r="B254" s="202">
        <v>592251</v>
      </c>
      <c r="C254" s="211" t="s">
        <v>692</v>
      </c>
      <c r="D254" s="212">
        <v>164</v>
      </c>
    </row>
    <row r="255" spans="1:4" ht="15" customHeight="1" x14ac:dyDescent="0.2">
      <c r="A255" s="202" t="s">
        <v>1036</v>
      </c>
      <c r="B255" s="202">
        <v>549436</v>
      </c>
      <c r="C255" s="211" t="s">
        <v>693</v>
      </c>
      <c r="D255" s="212">
        <v>311</v>
      </c>
    </row>
    <row r="256" spans="1:4" ht="15" customHeight="1" x14ac:dyDescent="0.2">
      <c r="A256" s="202" t="s">
        <v>1036</v>
      </c>
      <c r="B256" s="202">
        <v>586960</v>
      </c>
      <c r="C256" s="211" t="s">
        <v>695</v>
      </c>
      <c r="D256" s="212">
        <v>188</v>
      </c>
    </row>
    <row r="257" spans="1:4" ht="15" customHeight="1" x14ac:dyDescent="0.2">
      <c r="A257" s="202" t="s">
        <v>1036</v>
      </c>
      <c r="B257" s="202">
        <v>573434</v>
      </c>
      <c r="C257" s="211" t="s">
        <v>696</v>
      </c>
      <c r="D257" s="212">
        <v>918</v>
      </c>
    </row>
    <row r="258" spans="1:4" ht="15" customHeight="1" x14ac:dyDescent="0.2">
      <c r="A258" s="202" t="s">
        <v>1036</v>
      </c>
      <c r="B258" s="202">
        <v>549550</v>
      </c>
      <c r="C258" s="211" t="s">
        <v>698</v>
      </c>
      <c r="D258" s="212">
        <v>288</v>
      </c>
    </row>
    <row r="259" spans="1:4" ht="15" customHeight="1" x14ac:dyDescent="0.2">
      <c r="A259" s="202" t="s">
        <v>1036</v>
      </c>
      <c r="B259" s="202">
        <v>549622</v>
      </c>
      <c r="C259" s="211" t="s">
        <v>699</v>
      </c>
      <c r="D259" s="212">
        <v>882</v>
      </c>
    </row>
    <row r="260" spans="1:4" ht="15" customHeight="1" x14ac:dyDescent="0.2">
      <c r="A260" s="202" t="s">
        <v>1036</v>
      </c>
      <c r="B260" s="202">
        <v>586871</v>
      </c>
      <c r="C260" s="211" t="s">
        <v>701</v>
      </c>
      <c r="D260" s="212">
        <v>362</v>
      </c>
    </row>
    <row r="261" spans="1:4" ht="15" customHeight="1" x14ac:dyDescent="0.2">
      <c r="A261" s="202" t="s">
        <v>1036</v>
      </c>
      <c r="B261" s="202">
        <v>585432</v>
      </c>
      <c r="C261" s="211" t="s">
        <v>584</v>
      </c>
      <c r="D261" s="212">
        <v>438</v>
      </c>
    </row>
    <row r="262" spans="1:4" ht="15" customHeight="1" x14ac:dyDescent="0.2">
      <c r="A262" s="202" t="s">
        <v>1036</v>
      </c>
      <c r="B262" s="202">
        <v>585441</v>
      </c>
      <c r="C262" s="211" t="s">
        <v>705</v>
      </c>
      <c r="D262" s="212">
        <v>723</v>
      </c>
    </row>
    <row r="263" spans="1:4" ht="15" customHeight="1" x14ac:dyDescent="0.2">
      <c r="A263" s="202" t="s">
        <v>1036</v>
      </c>
      <c r="B263" s="202">
        <v>585459</v>
      </c>
      <c r="C263" s="211" t="s">
        <v>643</v>
      </c>
      <c r="D263" s="212">
        <v>5107</v>
      </c>
    </row>
    <row r="264" spans="1:4" ht="15" customHeight="1" x14ac:dyDescent="0.2">
      <c r="A264" s="202" t="s">
        <v>1036</v>
      </c>
      <c r="B264" s="202">
        <v>585467</v>
      </c>
      <c r="C264" s="211" t="s">
        <v>709</v>
      </c>
      <c r="D264" s="212">
        <v>1790</v>
      </c>
    </row>
    <row r="265" spans="1:4" ht="15" customHeight="1" x14ac:dyDescent="0.2">
      <c r="A265" s="202" t="s">
        <v>1036</v>
      </c>
      <c r="B265" s="202">
        <v>557145</v>
      </c>
      <c r="C265" s="211" t="s">
        <v>711</v>
      </c>
      <c r="D265" s="212">
        <v>470</v>
      </c>
    </row>
    <row r="266" spans="1:4" ht="15" customHeight="1" x14ac:dyDescent="0.2">
      <c r="A266" s="202" t="s">
        <v>1036</v>
      </c>
      <c r="B266" s="202">
        <v>585483</v>
      </c>
      <c r="C266" s="211" t="s">
        <v>712</v>
      </c>
      <c r="D266" s="212">
        <v>419</v>
      </c>
    </row>
    <row r="267" spans="1:4" ht="15" customHeight="1" x14ac:dyDescent="0.2">
      <c r="A267" s="202" t="s">
        <v>1036</v>
      </c>
      <c r="B267" s="202">
        <v>585491</v>
      </c>
      <c r="C267" s="211" t="s">
        <v>713</v>
      </c>
      <c r="D267" s="212">
        <v>685</v>
      </c>
    </row>
    <row r="268" spans="1:4" ht="15" customHeight="1" x14ac:dyDescent="0.2">
      <c r="A268" s="202" t="s">
        <v>1036</v>
      </c>
      <c r="B268" s="202">
        <v>585505</v>
      </c>
      <c r="C268" s="211" t="s">
        <v>714</v>
      </c>
      <c r="D268" s="212">
        <v>714</v>
      </c>
    </row>
    <row r="269" spans="1:4" ht="15" customHeight="1" x14ac:dyDescent="0.2">
      <c r="A269" s="202" t="s">
        <v>1036</v>
      </c>
      <c r="B269" s="202">
        <v>585513</v>
      </c>
      <c r="C269" s="211" t="s">
        <v>674</v>
      </c>
      <c r="D269" s="212">
        <v>7171</v>
      </c>
    </row>
    <row r="270" spans="1:4" ht="15" customHeight="1" x14ac:dyDescent="0.2">
      <c r="A270" s="202" t="s">
        <v>1036</v>
      </c>
      <c r="B270" s="202">
        <v>585521</v>
      </c>
      <c r="C270" s="211" t="s">
        <v>715</v>
      </c>
      <c r="D270" s="212">
        <v>691</v>
      </c>
    </row>
    <row r="271" spans="1:4" ht="15" customHeight="1" x14ac:dyDescent="0.2">
      <c r="A271" s="202" t="s">
        <v>1036</v>
      </c>
      <c r="B271" s="202">
        <v>585530</v>
      </c>
      <c r="C271" s="211" t="s">
        <v>716</v>
      </c>
      <c r="D271" s="212">
        <v>1347</v>
      </c>
    </row>
    <row r="272" spans="1:4" ht="15" customHeight="1" x14ac:dyDescent="0.2">
      <c r="A272" s="202" t="s">
        <v>1036</v>
      </c>
      <c r="B272" s="202">
        <v>585548</v>
      </c>
      <c r="C272" s="211" t="s">
        <v>717</v>
      </c>
      <c r="D272" s="212">
        <v>677</v>
      </c>
    </row>
    <row r="273" spans="1:4" ht="15" customHeight="1" x14ac:dyDescent="0.2">
      <c r="A273" s="202" t="s">
        <v>1036</v>
      </c>
      <c r="B273" s="202">
        <v>585556</v>
      </c>
      <c r="C273" s="211" t="s">
        <v>718</v>
      </c>
      <c r="D273" s="212">
        <v>463</v>
      </c>
    </row>
    <row r="274" spans="1:4" ht="15" customHeight="1" x14ac:dyDescent="0.2">
      <c r="A274" s="202" t="s">
        <v>1036</v>
      </c>
      <c r="B274" s="202">
        <v>549444</v>
      </c>
      <c r="C274" s="211" t="s">
        <v>719</v>
      </c>
      <c r="D274" s="212">
        <v>387</v>
      </c>
    </row>
    <row r="275" spans="1:4" ht="15" customHeight="1" x14ac:dyDescent="0.2">
      <c r="A275" s="202" t="s">
        <v>1036</v>
      </c>
      <c r="B275" s="202">
        <v>557170</v>
      </c>
      <c r="C275" s="211" t="s">
        <v>721</v>
      </c>
      <c r="D275" s="212">
        <v>434</v>
      </c>
    </row>
    <row r="276" spans="1:4" ht="15" customHeight="1" x14ac:dyDescent="0.2">
      <c r="A276" s="202" t="s">
        <v>1036</v>
      </c>
      <c r="B276" s="202">
        <v>585599</v>
      </c>
      <c r="C276" s="211" t="s">
        <v>267</v>
      </c>
      <c r="D276" s="212">
        <v>17634</v>
      </c>
    </row>
    <row r="277" spans="1:4" ht="15" customHeight="1" x14ac:dyDescent="0.2">
      <c r="A277" s="202" t="s">
        <v>1036</v>
      </c>
      <c r="B277" s="202">
        <v>556874</v>
      </c>
      <c r="C277" s="211" t="s">
        <v>723</v>
      </c>
      <c r="D277" s="212">
        <v>324</v>
      </c>
    </row>
    <row r="278" spans="1:4" ht="15" customHeight="1" x14ac:dyDescent="0.2">
      <c r="A278" s="202" t="s">
        <v>1036</v>
      </c>
      <c r="B278" s="202">
        <v>534811</v>
      </c>
      <c r="C278" s="211" t="s">
        <v>725</v>
      </c>
      <c r="D278" s="212">
        <v>197</v>
      </c>
    </row>
    <row r="279" spans="1:4" ht="15" customHeight="1" x14ac:dyDescent="0.2">
      <c r="A279" s="202" t="s">
        <v>1036</v>
      </c>
      <c r="B279" s="202">
        <v>585611</v>
      </c>
      <c r="C279" s="211" t="s">
        <v>727</v>
      </c>
      <c r="D279" s="212">
        <v>321</v>
      </c>
    </row>
    <row r="280" spans="1:4" ht="15" customHeight="1" x14ac:dyDescent="0.2">
      <c r="A280" s="202" t="s">
        <v>1036</v>
      </c>
      <c r="B280" s="202">
        <v>549461</v>
      </c>
      <c r="C280" s="211" t="s">
        <v>728</v>
      </c>
      <c r="D280" s="212">
        <v>900</v>
      </c>
    </row>
    <row r="281" spans="1:4" ht="15" customHeight="1" x14ac:dyDescent="0.2">
      <c r="A281" s="202" t="s">
        <v>1036</v>
      </c>
      <c r="B281" s="202">
        <v>549533</v>
      </c>
      <c r="C281" s="211" t="s">
        <v>730</v>
      </c>
      <c r="D281" s="212">
        <v>756</v>
      </c>
    </row>
    <row r="282" spans="1:4" ht="15" customHeight="1" x14ac:dyDescent="0.2">
      <c r="A282" s="202" t="s">
        <v>1036</v>
      </c>
      <c r="B282" s="202">
        <v>549401</v>
      </c>
      <c r="C282" s="211" t="s">
        <v>731</v>
      </c>
      <c r="D282" s="212">
        <v>1501</v>
      </c>
    </row>
    <row r="283" spans="1:4" ht="15" customHeight="1" x14ac:dyDescent="0.2">
      <c r="A283" s="202" t="s">
        <v>1036</v>
      </c>
      <c r="B283" s="202">
        <v>585661</v>
      </c>
      <c r="C283" s="211" t="s">
        <v>732</v>
      </c>
      <c r="D283" s="212">
        <v>773</v>
      </c>
    </row>
    <row r="284" spans="1:4" ht="15" customHeight="1" x14ac:dyDescent="0.2">
      <c r="A284" s="202" t="s">
        <v>1036</v>
      </c>
      <c r="B284" s="202">
        <v>585670</v>
      </c>
      <c r="C284" s="211" t="s">
        <v>734</v>
      </c>
      <c r="D284" s="212">
        <v>855</v>
      </c>
    </row>
    <row r="285" spans="1:4" ht="15" customHeight="1" x14ac:dyDescent="0.2">
      <c r="A285" s="202" t="s">
        <v>1036</v>
      </c>
      <c r="B285" s="202">
        <v>556980</v>
      </c>
      <c r="C285" s="211" t="s">
        <v>735</v>
      </c>
      <c r="D285" s="212">
        <v>580</v>
      </c>
    </row>
    <row r="286" spans="1:4" ht="15" customHeight="1" x14ac:dyDescent="0.2">
      <c r="A286" s="202" t="s">
        <v>1036</v>
      </c>
      <c r="B286" s="202">
        <v>586919</v>
      </c>
      <c r="C286" s="211" t="s">
        <v>738</v>
      </c>
      <c r="D286" s="212">
        <v>256</v>
      </c>
    </row>
    <row r="287" spans="1:4" ht="15" customHeight="1" x14ac:dyDescent="0.2">
      <c r="A287" s="202" t="s">
        <v>1036</v>
      </c>
      <c r="B287" s="202">
        <v>585726</v>
      </c>
      <c r="C287" s="211" t="s">
        <v>739</v>
      </c>
      <c r="D287" s="212">
        <v>890</v>
      </c>
    </row>
    <row r="288" spans="1:4" ht="15" customHeight="1" x14ac:dyDescent="0.2">
      <c r="A288" s="202" t="s">
        <v>1036</v>
      </c>
      <c r="B288" s="202">
        <v>585734</v>
      </c>
      <c r="C288" s="211" t="s">
        <v>740</v>
      </c>
      <c r="D288" s="212">
        <v>685</v>
      </c>
    </row>
    <row r="289" spans="1:4" ht="15" customHeight="1" x14ac:dyDescent="0.2">
      <c r="A289" s="202" t="s">
        <v>1036</v>
      </c>
      <c r="B289" s="202">
        <v>585751</v>
      </c>
      <c r="C289" s="211" t="s">
        <v>645</v>
      </c>
      <c r="D289" s="212">
        <v>6238</v>
      </c>
    </row>
    <row r="290" spans="1:4" ht="15" customHeight="1" x14ac:dyDescent="0.2">
      <c r="A290" s="202" t="s">
        <v>1036</v>
      </c>
      <c r="B290" s="202">
        <v>585769</v>
      </c>
      <c r="C290" s="211" t="s">
        <v>744</v>
      </c>
      <c r="D290" s="212">
        <v>556</v>
      </c>
    </row>
    <row r="291" spans="1:4" ht="15" customHeight="1" x14ac:dyDescent="0.2">
      <c r="A291" s="202" t="s">
        <v>1036</v>
      </c>
      <c r="B291" s="202">
        <v>585777</v>
      </c>
      <c r="C291" s="211" t="s">
        <v>658</v>
      </c>
      <c r="D291" s="212">
        <v>2950</v>
      </c>
    </row>
    <row r="292" spans="1:4" ht="15" customHeight="1" x14ac:dyDescent="0.2">
      <c r="A292" s="202" t="s">
        <v>1036</v>
      </c>
      <c r="B292" s="202">
        <v>585793</v>
      </c>
      <c r="C292" s="211" t="s">
        <v>745</v>
      </c>
      <c r="D292" s="212">
        <v>1653</v>
      </c>
    </row>
    <row r="293" spans="1:4" ht="15" customHeight="1" x14ac:dyDescent="0.2">
      <c r="A293" s="202" t="s">
        <v>1036</v>
      </c>
      <c r="B293" s="202">
        <v>585807</v>
      </c>
      <c r="C293" s="211" t="s">
        <v>746</v>
      </c>
      <c r="D293" s="212">
        <v>474</v>
      </c>
    </row>
    <row r="294" spans="1:4" ht="15" customHeight="1" x14ac:dyDescent="0.2">
      <c r="A294" s="202" t="s">
        <v>1036</v>
      </c>
      <c r="B294" s="202">
        <v>585815</v>
      </c>
      <c r="C294" s="211" t="s">
        <v>747</v>
      </c>
      <c r="D294" s="212">
        <v>253</v>
      </c>
    </row>
    <row r="295" spans="1:4" ht="15" customHeight="1" x14ac:dyDescent="0.2">
      <c r="A295" s="202" t="s">
        <v>1036</v>
      </c>
      <c r="B295" s="202">
        <v>585831</v>
      </c>
      <c r="C295" s="211" t="s">
        <v>748</v>
      </c>
      <c r="D295" s="212">
        <v>2134</v>
      </c>
    </row>
    <row r="296" spans="1:4" ht="15" customHeight="1" x14ac:dyDescent="0.2">
      <c r="A296" s="202" t="s">
        <v>1036</v>
      </c>
      <c r="B296" s="202">
        <v>544931</v>
      </c>
      <c r="C296" s="211" t="s">
        <v>611</v>
      </c>
      <c r="D296" s="212">
        <v>501</v>
      </c>
    </row>
    <row r="297" spans="1:4" ht="15" customHeight="1" x14ac:dyDescent="0.2">
      <c r="A297" s="202" t="s">
        <v>1036</v>
      </c>
      <c r="B297" s="202">
        <v>549649</v>
      </c>
      <c r="C297" s="211" t="s">
        <v>751</v>
      </c>
      <c r="D297" s="212">
        <v>1436</v>
      </c>
    </row>
    <row r="298" spans="1:4" ht="15" customHeight="1" x14ac:dyDescent="0.2">
      <c r="A298" s="202" t="s">
        <v>1036</v>
      </c>
      <c r="B298" s="202">
        <v>535184</v>
      </c>
      <c r="C298" s="211" t="s">
        <v>752</v>
      </c>
      <c r="D298" s="212">
        <v>345</v>
      </c>
    </row>
    <row r="299" spans="1:4" ht="15" customHeight="1" x14ac:dyDescent="0.2">
      <c r="A299" s="202" t="s">
        <v>1036</v>
      </c>
      <c r="B299" s="202">
        <v>585858</v>
      </c>
      <c r="C299" s="211" t="s">
        <v>753</v>
      </c>
      <c r="D299" s="212">
        <v>2496</v>
      </c>
    </row>
    <row r="300" spans="1:4" ht="15" customHeight="1" x14ac:dyDescent="0.2">
      <c r="A300" s="202" t="s">
        <v>1036</v>
      </c>
      <c r="B300" s="202">
        <v>585866</v>
      </c>
      <c r="C300" s="211" t="s">
        <v>755</v>
      </c>
      <c r="D300" s="212">
        <v>1168</v>
      </c>
    </row>
    <row r="301" spans="1:4" ht="15" customHeight="1" x14ac:dyDescent="0.2">
      <c r="A301" s="202" t="s">
        <v>1036</v>
      </c>
      <c r="B301" s="202">
        <v>585874</v>
      </c>
      <c r="C301" s="211" t="s">
        <v>757</v>
      </c>
      <c r="D301" s="212">
        <v>304</v>
      </c>
    </row>
    <row r="302" spans="1:4" ht="15" customHeight="1" x14ac:dyDescent="0.2">
      <c r="A302" s="202" t="s">
        <v>1036</v>
      </c>
      <c r="B302" s="202">
        <v>585882</v>
      </c>
      <c r="C302" s="211" t="s">
        <v>758</v>
      </c>
      <c r="D302" s="212">
        <v>1188</v>
      </c>
    </row>
    <row r="303" spans="1:4" ht="15" customHeight="1" x14ac:dyDescent="0.2">
      <c r="A303" s="202" t="s">
        <v>1036</v>
      </c>
      <c r="B303" s="202">
        <v>585891</v>
      </c>
      <c r="C303" s="211" t="s">
        <v>612</v>
      </c>
      <c r="D303" s="212">
        <v>4868</v>
      </c>
    </row>
    <row r="304" spans="1:4" ht="15" customHeight="1" x14ac:dyDescent="0.2">
      <c r="A304" s="202" t="s">
        <v>1036</v>
      </c>
      <c r="B304" s="202">
        <v>545112</v>
      </c>
      <c r="C304" s="211" t="s">
        <v>626</v>
      </c>
      <c r="D304" s="212">
        <v>325</v>
      </c>
    </row>
    <row r="305" spans="1:4" ht="15" customHeight="1" x14ac:dyDescent="0.2">
      <c r="A305" s="202" t="s">
        <v>1036</v>
      </c>
      <c r="B305" s="202">
        <v>585912</v>
      </c>
      <c r="C305" s="211" t="s">
        <v>763</v>
      </c>
      <c r="D305" s="212">
        <v>743</v>
      </c>
    </row>
    <row r="306" spans="1:4" ht="15" customHeight="1" x14ac:dyDescent="0.2">
      <c r="A306" s="202" t="s">
        <v>1036</v>
      </c>
      <c r="B306" s="202">
        <v>585921</v>
      </c>
      <c r="C306" s="211" t="s">
        <v>764</v>
      </c>
      <c r="D306" s="212">
        <v>854</v>
      </c>
    </row>
    <row r="307" spans="1:4" ht="15" customHeight="1" x14ac:dyDescent="0.2">
      <c r="A307" s="202" t="s">
        <v>1036</v>
      </c>
      <c r="B307" s="202">
        <v>585939</v>
      </c>
      <c r="C307" s="211" t="s">
        <v>649</v>
      </c>
      <c r="D307" s="212">
        <v>4870</v>
      </c>
    </row>
    <row r="308" spans="1:4" ht="15" customHeight="1" x14ac:dyDescent="0.2">
      <c r="A308" s="202" t="s">
        <v>1036</v>
      </c>
      <c r="B308" s="202">
        <v>586994</v>
      </c>
      <c r="C308" s="211" t="s">
        <v>767</v>
      </c>
      <c r="D308" s="212">
        <v>210</v>
      </c>
    </row>
    <row r="309" spans="1:4" ht="15" customHeight="1" x14ac:dyDescent="0.2">
      <c r="A309" s="202" t="s">
        <v>1036</v>
      </c>
      <c r="B309" s="202">
        <v>585955</v>
      </c>
      <c r="C309" s="211" t="s">
        <v>768</v>
      </c>
      <c r="D309" s="212">
        <v>1484</v>
      </c>
    </row>
    <row r="310" spans="1:4" ht="15" customHeight="1" x14ac:dyDescent="0.2">
      <c r="A310" s="202" t="s">
        <v>1036</v>
      </c>
      <c r="B310" s="202">
        <v>585963</v>
      </c>
      <c r="C310" s="211" t="s">
        <v>770</v>
      </c>
      <c r="D310" s="212">
        <v>414</v>
      </c>
    </row>
    <row r="311" spans="1:4" ht="15" customHeight="1" x14ac:dyDescent="0.2">
      <c r="A311" s="202" t="s">
        <v>1036</v>
      </c>
      <c r="B311" s="202">
        <v>585971</v>
      </c>
      <c r="C311" s="211" t="s">
        <v>771</v>
      </c>
      <c r="D311" s="212">
        <v>1151</v>
      </c>
    </row>
    <row r="312" spans="1:4" ht="15" customHeight="1" x14ac:dyDescent="0.2">
      <c r="A312" s="202" t="s">
        <v>1036</v>
      </c>
      <c r="B312" s="202">
        <v>585980</v>
      </c>
      <c r="C312" s="211" t="s">
        <v>772</v>
      </c>
      <c r="D312" s="212">
        <v>881</v>
      </c>
    </row>
    <row r="313" spans="1:4" ht="15" customHeight="1" x14ac:dyDescent="0.2">
      <c r="A313" s="202" t="s">
        <v>1036</v>
      </c>
      <c r="B313" s="202">
        <v>585998</v>
      </c>
      <c r="C313" s="211" t="s">
        <v>773</v>
      </c>
      <c r="D313" s="212">
        <v>1517</v>
      </c>
    </row>
    <row r="314" spans="1:4" ht="15" customHeight="1" x14ac:dyDescent="0.2">
      <c r="A314" s="202" t="s">
        <v>1036</v>
      </c>
      <c r="B314" s="202">
        <v>585068</v>
      </c>
      <c r="C314" s="211" t="s">
        <v>640</v>
      </c>
      <c r="D314" s="212">
        <v>74191</v>
      </c>
    </row>
    <row r="315" spans="1:4" ht="15" customHeight="1" x14ac:dyDescent="0.2">
      <c r="A315" s="202" t="s">
        <v>1036</v>
      </c>
      <c r="B315" s="202">
        <v>500011</v>
      </c>
      <c r="C315" s="211" t="s">
        <v>790</v>
      </c>
      <c r="D315" s="212">
        <v>1867</v>
      </c>
    </row>
    <row r="316" spans="1:4" ht="15" customHeight="1" x14ac:dyDescent="0.2">
      <c r="A316" s="202" t="s">
        <v>1036</v>
      </c>
      <c r="B316" s="202">
        <v>586013</v>
      </c>
      <c r="C316" s="211" t="s">
        <v>791</v>
      </c>
      <c r="D316" s="212">
        <v>1201</v>
      </c>
    </row>
    <row r="317" spans="1:4" ht="15" customHeight="1" x14ac:dyDescent="0.2">
      <c r="A317" s="202"/>
      <c r="B317" s="202"/>
      <c r="C317" s="211"/>
      <c r="D317" s="212">
        <f>SUM(D7:D316)</f>
        <v>580531</v>
      </c>
    </row>
  </sheetData>
  <mergeCells count="2">
    <mergeCell ref="A1:D1"/>
    <mergeCell ref="A3:B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44"/>
  <sheetViews>
    <sheetView topLeftCell="A16" workbookViewId="0">
      <selection activeCell="B36" sqref="B1:B65536"/>
    </sheetView>
  </sheetViews>
  <sheetFormatPr defaultRowHeight="15" x14ac:dyDescent="0.25"/>
  <cols>
    <col min="1" max="1" width="16.28515625" bestFit="1" customWidth="1"/>
    <col min="2" max="2" width="23.28515625" bestFit="1" customWidth="1"/>
    <col min="3" max="3" width="31.28515625" customWidth="1"/>
    <col min="4" max="4" width="9" customWidth="1"/>
    <col min="5" max="5" width="18.140625" customWidth="1"/>
    <col min="6" max="8" width="22.140625" bestFit="1" customWidth="1"/>
  </cols>
  <sheetData>
    <row r="1" spans="1:8" x14ac:dyDescent="0.25">
      <c r="A1" s="131" t="s">
        <v>254</v>
      </c>
      <c r="B1" s="131" t="s">
        <v>255</v>
      </c>
      <c r="C1" s="131" t="s">
        <v>256</v>
      </c>
      <c r="D1" s="131" t="s">
        <v>257</v>
      </c>
      <c r="E1" s="131" t="s">
        <v>258</v>
      </c>
      <c r="F1" s="131" t="s">
        <v>259</v>
      </c>
      <c r="G1" s="131" t="s">
        <v>260</v>
      </c>
      <c r="H1" s="131" t="s">
        <v>261</v>
      </c>
    </row>
    <row r="2" spans="1:8" x14ac:dyDescent="0.25">
      <c r="A2" t="s">
        <v>262</v>
      </c>
      <c r="B2" t="s">
        <v>263</v>
      </c>
      <c r="C2" t="s">
        <v>264</v>
      </c>
      <c r="D2">
        <v>601047</v>
      </c>
      <c r="E2">
        <v>588300</v>
      </c>
      <c r="F2" t="s">
        <v>262</v>
      </c>
      <c r="G2" t="s">
        <v>262</v>
      </c>
      <c r="H2" t="s">
        <v>262</v>
      </c>
    </row>
    <row r="3" spans="1:8" x14ac:dyDescent="0.25">
      <c r="A3" t="s">
        <v>262</v>
      </c>
      <c r="B3" t="s">
        <v>263</v>
      </c>
      <c r="C3" t="s">
        <v>265</v>
      </c>
      <c r="D3">
        <v>601055</v>
      </c>
      <c r="E3">
        <v>588300</v>
      </c>
      <c r="F3" t="s">
        <v>262</v>
      </c>
      <c r="G3" t="s">
        <v>262</v>
      </c>
      <c r="H3" t="s">
        <v>262</v>
      </c>
    </row>
    <row r="4" spans="1:8" x14ac:dyDescent="0.25">
      <c r="A4" t="s">
        <v>262</v>
      </c>
      <c r="B4" t="s">
        <v>266</v>
      </c>
      <c r="C4" t="s">
        <v>266</v>
      </c>
      <c r="D4">
        <v>602019</v>
      </c>
      <c r="E4">
        <v>588318</v>
      </c>
      <c r="F4" t="s">
        <v>267</v>
      </c>
      <c r="G4" t="s">
        <v>267</v>
      </c>
      <c r="H4" t="s">
        <v>267</v>
      </c>
    </row>
    <row r="5" spans="1:8" x14ac:dyDescent="0.25">
      <c r="A5" t="s">
        <v>262</v>
      </c>
      <c r="B5" t="s">
        <v>268</v>
      </c>
      <c r="C5" t="s">
        <v>268</v>
      </c>
      <c r="D5">
        <v>603805</v>
      </c>
      <c r="E5">
        <v>588326</v>
      </c>
      <c r="F5" t="s">
        <v>262</v>
      </c>
      <c r="G5" t="s">
        <v>262</v>
      </c>
      <c r="H5" t="s">
        <v>262</v>
      </c>
    </row>
    <row r="6" spans="1:8" x14ac:dyDescent="0.25">
      <c r="A6" t="s">
        <v>262</v>
      </c>
      <c r="B6" t="s">
        <v>269</v>
      </c>
      <c r="C6" t="s">
        <v>269</v>
      </c>
      <c r="D6">
        <v>605450</v>
      </c>
      <c r="E6">
        <v>542318</v>
      </c>
      <c r="F6" t="s">
        <v>270</v>
      </c>
      <c r="G6" t="s">
        <v>270</v>
      </c>
      <c r="H6" t="s">
        <v>270</v>
      </c>
    </row>
    <row r="7" spans="1:8" x14ac:dyDescent="0.25">
      <c r="A7" t="s">
        <v>262</v>
      </c>
      <c r="B7" t="s">
        <v>271</v>
      </c>
      <c r="C7" t="s">
        <v>271</v>
      </c>
      <c r="D7">
        <v>608131</v>
      </c>
      <c r="E7">
        <v>549690</v>
      </c>
      <c r="F7" t="s">
        <v>272</v>
      </c>
      <c r="G7" t="s">
        <v>272</v>
      </c>
      <c r="H7" t="s">
        <v>272</v>
      </c>
    </row>
    <row r="8" spans="1:8" x14ac:dyDescent="0.25">
      <c r="A8" t="s">
        <v>262</v>
      </c>
      <c r="B8" t="s">
        <v>273</v>
      </c>
      <c r="C8" t="s">
        <v>273</v>
      </c>
      <c r="D8">
        <v>613363</v>
      </c>
      <c r="E8">
        <v>588377</v>
      </c>
      <c r="F8" t="s">
        <v>270</v>
      </c>
      <c r="G8" t="s">
        <v>270</v>
      </c>
      <c r="H8" t="s">
        <v>270</v>
      </c>
    </row>
    <row r="9" spans="1:8" x14ac:dyDescent="0.25">
      <c r="A9" t="s">
        <v>262</v>
      </c>
      <c r="B9" t="s">
        <v>274</v>
      </c>
      <c r="C9" t="s">
        <v>274</v>
      </c>
      <c r="D9">
        <v>613797</v>
      </c>
      <c r="E9">
        <v>588385</v>
      </c>
      <c r="F9" t="s">
        <v>275</v>
      </c>
      <c r="G9" t="s">
        <v>262</v>
      </c>
      <c r="H9" t="s">
        <v>275</v>
      </c>
    </row>
    <row r="10" spans="1:8" x14ac:dyDescent="0.25">
      <c r="A10" t="s">
        <v>262</v>
      </c>
      <c r="B10" t="s">
        <v>270</v>
      </c>
      <c r="C10" t="s">
        <v>276</v>
      </c>
      <c r="D10">
        <v>604046</v>
      </c>
      <c r="E10">
        <v>588393</v>
      </c>
      <c r="F10" t="s">
        <v>270</v>
      </c>
      <c r="G10" t="s">
        <v>270</v>
      </c>
      <c r="H10" t="s">
        <v>270</v>
      </c>
    </row>
    <row r="11" spans="1:8" x14ac:dyDescent="0.25">
      <c r="A11" t="s">
        <v>262</v>
      </c>
      <c r="B11" t="s">
        <v>270</v>
      </c>
      <c r="C11" t="s">
        <v>270</v>
      </c>
      <c r="D11">
        <v>617113</v>
      </c>
      <c r="E11">
        <v>588393</v>
      </c>
      <c r="F11" t="s">
        <v>270</v>
      </c>
      <c r="G11" t="s">
        <v>270</v>
      </c>
      <c r="H11" t="s">
        <v>270</v>
      </c>
    </row>
    <row r="12" spans="1:8" x14ac:dyDescent="0.25">
      <c r="A12" t="s">
        <v>262</v>
      </c>
      <c r="B12" t="s">
        <v>270</v>
      </c>
      <c r="C12" t="s">
        <v>277</v>
      </c>
      <c r="D12">
        <v>639419</v>
      </c>
      <c r="E12">
        <v>588393</v>
      </c>
      <c r="F12" t="s">
        <v>270</v>
      </c>
      <c r="G12" t="s">
        <v>270</v>
      </c>
      <c r="H12" t="s">
        <v>270</v>
      </c>
    </row>
    <row r="13" spans="1:8" x14ac:dyDescent="0.25">
      <c r="A13" t="s">
        <v>262</v>
      </c>
      <c r="B13" t="s">
        <v>270</v>
      </c>
      <c r="C13" t="s">
        <v>278</v>
      </c>
      <c r="D13">
        <v>617121</v>
      </c>
      <c r="E13">
        <v>588393</v>
      </c>
      <c r="F13" t="s">
        <v>270</v>
      </c>
      <c r="G13" t="s">
        <v>270</v>
      </c>
      <c r="H13" t="s">
        <v>270</v>
      </c>
    </row>
    <row r="14" spans="1:8" x14ac:dyDescent="0.25">
      <c r="A14" t="s">
        <v>262</v>
      </c>
      <c r="B14" t="s">
        <v>270</v>
      </c>
      <c r="C14" t="s">
        <v>279</v>
      </c>
      <c r="D14">
        <v>752584</v>
      </c>
      <c r="E14">
        <v>588393</v>
      </c>
      <c r="F14" t="s">
        <v>270</v>
      </c>
      <c r="G14" t="s">
        <v>270</v>
      </c>
      <c r="H14" t="s">
        <v>270</v>
      </c>
    </row>
    <row r="15" spans="1:8" x14ac:dyDescent="0.25">
      <c r="A15" t="s">
        <v>262</v>
      </c>
      <c r="B15" t="s">
        <v>280</v>
      </c>
      <c r="C15" t="s">
        <v>280</v>
      </c>
      <c r="D15">
        <v>617628</v>
      </c>
      <c r="E15">
        <v>588407</v>
      </c>
      <c r="F15" t="s">
        <v>281</v>
      </c>
      <c r="G15" t="s">
        <v>262</v>
      </c>
      <c r="H15" t="s">
        <v>282</v>
      </c>
    </row>
    <row r="16" spans="1:8" x14ac:dyDescent="0.25">
      <c r="A16" t="s">
        <v>262</v>
      </c>
      <c r="B16" t="s">
        <v>283</v>
      </c>
      <c r="C16" t="s">
        <v>284</v>
      </c>
      <c r="D16">
        <v>633101</v>
      </c>
      <c r="E16">
        <v>588431</v>
      </c>
      <c r="F16" t="s">
        <v>285</v>
      </c>
      <c r="G16" t="s">
        <v>262</v>
      </c>
      <c r="H16" t="s">
        <v>285</v>
      </c>
    </row>
    <row r="17" spans="1:8" x14ac:dyDescent="0.25">
      <c r="A17" t="s">
        <v>262</v>
      </c>
      <c r="B17" t="s">
        <v>272</v>
      </c>
      <c r="C17" t="s">
        <v>286</v>
      </c>
      <c r="D17">
        <v>627453</v>
      </c>
      <c r="E17">
        <v>588458</v>
      </c>
      <c r="F17" t="s">
        <v>272</v>
      </c>
      <c r="G17" t="s">
        <v>272</v>
      </c>
      <c r="H17" t="s">
        <v>272</v>
      </c>
    </row>
    <row r="18" spans="1:8" x14ac:dyDescent="0.25">
      <c r="A18" t="s">
        <v>262</v>
      </c>
      <c r="B18" t="s">
        <v>272</v>
      </c>
      <c r="C18" t="s">
        <v>272</v>
      </c>
      <c r="D18">
        <v>640972</v>
      </c>
      <c r="E18">
        <v>588458</v>
      </c>
      <c r="F18" t="s">
        <v>272</v>
      </c>
      <c r="G18" t="s">
        <v>272</v>
      </c>
      <c r="H18" t="s">
        <v>272</v>
      </c>
    </row>
    <row r="19" spans="1:8" x14ac:dyDescent="0.25">
      <c r="A19" t="s">
        <v>262</v>
      </c>
      <c r="B19" t="s">
        <v>272</v>
      </c>
      <c r="C19" t="s">
        <v>287</v>
      </c>
      <c r="D19">
        <v>668141</v>
      </c>
      <c r="E19">
        <v>588458</v>
      </c>
      <c r="F19" t="s">
        <v>272</v>
      </c>
      <c r="G19" t="s">
        <v>272</v>
      </c>
      <c r="H19" t="s">
        <v>272</v>
      </c>
    </row>
    <row r="20" spans="1:8" x14ac:dyDescent="0.25">
      <c r="A20" t="s">
        <v>262</v>
      </c>
      <c r="B20" t="s">
        <v>272</v>
      </c>
      <c r="C20" t="s">
        <v>288</v>
      </c>
      <c r="D20">
        <v>771210</v>
      </c>
      <c r="E20">
        <v>588458</v>
      </c>
      <c r="F20" t="s">
        <v>272</v>
      </c>
      <c r="G20" t="s">
        <v>272</v>
      </c>
      <c r="H20" t="s">
        <v>272</v>
      </c>
    </row>
    <row r="21" spans="1:8" x14ac:dyDescent="0.25">
      <c r="A21" t="s">
        <v>262</v>
      </c>
      <c r="B21" t="s">
        <v>272</v>
      </c>
      <c r="C21" t="s">
        <v>289</v>
      </c>
      <c r="D21">
        <v>641057</v>
      </c>
      <c r="E21">
        <v>588458</v>
      </c>
      <c r="F21" t="s">
        <v>272</v>
      </c>
      <c r="G21" t="s">
        <v>272</v>
      </c>
      <c r="H21" t="s">
        <v>272</v>
      </c>
    </row>
    <row r="22" spans="1:8" x14ac:dyDescent="0.25">
      <c r="A22" t="s">
        <v>262</v>
      </c>
      <c r="B22" t="s">
        <v>272</v>
      </c>
      <c r="C22" t="s">
        <v>290</v>
      </c>
      <c r="D22">
        <v>797782</v>
      </c>
      <c r="E22">
        <v>588458</v>
      </c>
      <c r="F22" t="s">
        <v>272</v>
      </c>
      <c r="G22" t="s">
        <v>272</v>
      </c>
      <c r="H22" t="s">
        <v>272</v>
      </c>
    </row>
    <row r="23" spans="1:8" x14ac:dyDescent="0.25">
      <c r="A23" t="s">
        <v>262</v>
      </c>
      <c r="B23" t="s">
        <v>291</v>
      </c>
      <c r="C23" t="s">
        <v>291</v>
      </c>
      <c r="D23">
        <v>641740</v>
      </c>
      <c r="E23">
        <v>542342</v>
      </c>
      <c r="F23" t="s">
        <v>262</v>
      </c>
      <c r="G23" t="s">
        <v>262</v>
      </c>
      <c r="H23" t="s">
        <v>282</v>
      </c>
    </row>
    <row r="24" spans="1:8" x14ac:dyDescent="0.25">
      <c r="A24" t="s">
        <v>262</v>
      </c>
      <c r="B24" t="s">
        <v>292</v>
      </c>
      <c r="C24" t="s">
        <v>292</v>
      </c>
      <c r="D24">
        <v>643246</v>
      </c>
      <c r="E24">
        <v>588474</v>
      </c>
      <c r="F24" t="s">
        <v>272</v>
      </c>
      <c r="G24" t="s">
        <v>272</v>
      </c>
      <c r="H24" t="s">
        <v>272</v>
      </c>
    </row>
    <row r="25" spans="1:8" x14ac:dyDescent="0.25">
      <c r="A25" t="s">
        <v>262</v>
      </c>
      <c r="B25" t="s">
        <v>293</v>
      </c>
      <c r="C25" t="s">
        <v>294</v>
      </c>
      <c r="D25">
        <v>646202</v>
      </c>
      <c r="E25">
        <v>588482</v>
      </c>
      <c r="F25" t="s">
        <v>285</v>
      </c>
      <c r="G25" t="s">
        <v>262</v>
      </c>
      <c r="H25" t="s">
        <v>285</v>
      </c>
    </row>
    <row r="26" spans="1:8" x14ac:dyDescent="0.25">
      <c r="A26" t="s">
        <v>262</v>
      </c>
      <c r="B26" t="s">
        <v>275</v>
      </c>
      <c r="C26" t="s">
        <v>275</v>
      </c>
      <c r="D26">
        <v>649309</v>
      </c>
      <c r="E26">
        <v>588491</v>
      </c>
      <c r="F26" t="s">
        <v>275</v>
      </c>
      <c r="G26" t="s">
        <v>262</v>
      </c>
      <c r="H26" t="s">
        <v>275</v>
      </c>
    </row>
    <row r="27" spans="1:8" x14ac:dyDescent="0.25">
      <c r="A27" t="s">
        <v>262</v>
      </c>
      <c r="B27" t="s">
        <v>275</v>
      </c>
      <c r="C27" t="s">
        <v>295</v>
      </c>
      <c r="D27">
        <v>789763</v>
      </c>
      <c r="E27">
        <v>588491</v>
      </c>
      <c r="F27" t="s">
        <v>275</v>
      </c>
      <c r="G27" t="s">
        <v>262</v>
      </c>
      <c r="H27" t="s">
        <v>275</v>
      </c>
    </row>
    <row r="28" spans="1:8" x14ac:dyDescent="0.25">
      <c r="A28" t="s">
        <v>262</v>
      </c>
      <c r="B28" t="s">
        <v>275</v>
      </c>
      <c r="C28" t="s">
        <v>296</v>
      </c>
      <c r="D28">
        <v>789771</v>
      </c>
      <c r="E28">
        <v>588491</v>
      </c>
      <c r="F28" t="s">
        <v>275</v>
      </c>
      <c r="G28" t="s">
        <v>262</v>
      </c>
      <c r="H28" t="s">
        <v>275</v>
      </c>
    </row>
    <row r="29" spans="1:8" x14ac:dyDescent="0.25">
      <c r="A29" t="s">
        <v>262</v>
      </c>
      <c r="B29" t="s">
        <v>297</v>
      </c>
      <c r="C29" t="s">
        <v>297</v>
      </c>
      <c r="D29">
        <v>652695</v>
      </c>
      <c r="E29">
        <v>588504</v>
      </c>
      <c r="F29" t="s">
        <v>270</v>
      </c>
      <c r="G29" t="s">
        <v>270</v>
      </c>
      <c r="H29" t="s">
        <v>270</v>
      </c>
    </row>
    <row r="30" spans="1:8" x14ac:dyDescent="0.25">
      <c r="A30" t="s">
        <v>262</v>
      </c>
      <c r="B30" t="s">
        <v>298</v>
      </c>
      <c r="C30" t="s">
        <v>298</v>
      </c>
      <c r="D30">
        <v>654230</v>
      </c>
      <c r="E30">
        <v>588512</v>
      </c>
      <c r="F30" t="s">
        <v>298</v>
      </c>
      <c r="G30" t="s">
        <v>262</v>
      </c>
      <c r="H30" t="s">
        <v>298</v>
      </c>
    </row>
    <row r="31" spans="1:8" x14ac:dyDescent="0.25">
      <c r="A31" t="s">
        <v>262</v>
      </c>
      <c r="B31" t="s">
        <v>298</v>
      </c>
      <c r="C31" t="s">
        <v>299</v>
      </c>
      <c r="D31">
        <v>721743</v>
      </c>
      <c r="E31">
        <v>588512</v>
      </c>
      <c r="F31" t="s">
        <v>298</v>
      </c>
      <c r="G31" t="s">
        <v>262</v>
      </c>
      <c r="H31" t="s">
        <v>298</v>
      </c>
    </row>
    <row r="32" spans="1:8" x14ac:dyDescent="0.25">
      <c r="A32" t="s">
        <v>262</v>
      </c>
      <c r="B32" t="s">
        <v>300</v>
      </c>
      <c r="C32" t="s">
        <v>300</v>
      </c>
      <c r="D32">
        <v>654892</v>
      </c>
      <c r="E32">
        <v>506737</v>
      </c>
      <c r="F32" t="s">
        <v>270</v>
      </c>
      <c r="G32" t="s">
        <v>270</v>
      </c>
      <c r="H32" t="s">
        <v>270</v>
      </c>
    </row>
    <row r="33" spans="1:8" x14ac:dyDescent="0.25">
      <c r="A33" t="s">
        <v>262</v>
      </c>
      <c r="B33" t="s">
        <v>300</v>
      </c>
      <c r="C33" t="s">
        <v>301</v>
      </c>
      <c r="D33">
        <v>654906</v>
      </c>
      <c r="E33">
        <v>506737</v>
      </c>
      <c r="F33" t="s">
        <v>270</v>
      </c>
      <c r="G33" t="s">
        <v>270</v>
      </c>
      <c r="H33" t="s">
        <v>270</v>
      </c>
    </row>
    <row r="34" spans="1:8" x14ac:dyDescent="0.25">
      <c r="A34" t="s">
        <v>262</v>
      </c>
      <c r="B34" t="s">
        <v>302</v>
      </c>
      <c r="C34" t="s">
        <v>303</v>
      </c>
      <c r="D34">
        <v>655198</v>
      </c>
      <c r="E34">
        <v>588547</v>
      </c>
      <c r="F34" t="s">
        <v>281</v>
      </c>
      <c r="G34" t="s">
        <v>262</v>
      </c>
      <c r="H34" t="s">
        <v>281</v>
      </c>
    </row>
    <row r="35" spans="1:8" x14ac:dyDescent="0.25">
      <c r="A35" t="s">
        <v>262</v>
      </c>
      <c r="B35" t="s">
        <v>302</v>
      </c>
      <c r="C35" t="s">
        <v>304</v>
      </c>
      <c r="D35">
        <v>655201</v>
      </c>
      <c r="E35">
        <v>588547</v>
      </c>
      <c r="F35" t="s">
        <v>281</v>
      </c>
      <c r="G35" t="s">
        <v>262</v>
      </c>
      <c r="H35" t="s">
        <v>281</v>
      </c>
    </row>
    <row r="36" spans="1:8" x14ac:dyDescent="0.25">
      <c r="A36" t="s">
        <v>262</v>
      </c>
      <c r="B36" t="s">
        <v>305</v>
      </c>
      <c r="C36" t="s">
        <v>306</v>
      </c>
      <c r="D36">
        <v>656836</v>
      </c>
      <c r="E36">
        <v>588555</v>
      </c>
      <c r="F36" t="s">
        <v>272</v>
      </c>
      <c r="G36" t="s">
        <v>272</v>
      </c>
      <c r="H36" t="s">
        <v>272</v>
      </c>
    </row>
    <row r="37" spans="1:8" x14ac:dyDescent="0.25">
      <c r="A37" t="s">
        <v>262</v>
      </c>
      <c r="B37" t="s">
        <v>307</v>
      </c>
      <c r="C37" t="s">
        <v>307</v>
      </c>
      <c r="D37">
        <v>657310</v>
      </c>
      <c r="E37">
        <v>588563</v>
      </c>
      <c r="F37" t="s">
        <v>262</v>
      </c>
      <c r="G37" t="s">
        <v>262</v>
      </c>
      <c r="H37" t="s">
        <v>262</v>
      </c>
    </row>
    <row r="38" spans="1:8" x14ac:dyDescent="0.25">
      <c r="A38" t="s">
        <v>262</v>
      </c>
      <c r="B38" t="s">
        <v>308</v>
      </c>
      <c r="C38" t="s">
        <v>309</v>
      </c>
      <c r="D38">
        <v>759473</v>
      </c>
      <c r="E38">
        <v>587354</v>
      </c>
      <c r="F38" t="s">
        <v>262</v>
      </c>
      <c r="G38" t="s">
        <v>262</v>
      </c>
      <c r="H38" t="s">
        <v>310</v>
      </c>
    </row>
    <row r="39" spans="1:8" x14ac:dyDescent="0.25">
      <c r="A39" t="s">
        <v>262</v>
      </c>
      <c r="B39" t="s">
        <v>311</v>
      </c>
      <c r="C39" t="s">
        <v>311</v>
      </c>
      <c r="D39">
        <v>668621</v>
      </c>
      <c r="E39">
        <v>588598</v>
      </c>
      <c r="F39" t="s">
        <v>270</v>
      </c>
      <c r="G39" t="s">
        <v>270</v>
      </c>
      <c r="H39" t="s">
        <v>270</v>
      </c>
    </row>
    <row r="40" spans="1:8" x14ac:dyDescent="0.25">
      <c r="A40" t="s">
        <v>262</v>
      </c>
      <c r="B40" t="s">
        <v>281</v>
      </c>
      <c r="C40" t="s">
        <v>312</v>
      </c>
      <c r="D40">
        <v>669652</v>
      </c>
      <c r="E40">
        <v>588601</v>
      </c>
      <c r="F40" t="s">
        <v>281</v>
      </c>
      <c r="G40" t="s">
        <v>262</v>
      </c>
      <c r="H40" t="s">
        <v>281</v>
      </c>
    </row>
    <row r="41" spans="1:8" x14ac:dyDescent="0.25">
      <c r="A41" t="s">
        <v>262</v>
      </c>
      <c r="B41" t="s">
        <v>281</v>
      </c>
      <c r="C41" t="s">
        <v>313</v>
      </c>
      <c r="D41">
        <v>659053</v>
      </c>
      <c r="E41">
        <v>588601</v>
      </c>
      <c r="F41" t="s">
        <v>281</v>
      </c>
      <c r="G41" t="s">
        <v>262</v>
      </c>
      <c r="H41" t="s">
        <v>281</v>
      </c>
    </row>
    <row r="42" spans="1:8" x14ac:dyDescent="0.25">
      <c r="A42" t="s">
        <v>262</v>
      </c>
      <c r="B42" t="s">
        <v>281</v>
      </c>
      <c r="C42" t="s">
        <v>281</v>
      </c>
      <c r="D42">
        <v>669661</v>
      </c>
      <c r="E42">
        <v>588601</v>
      </c>
      <c r="F42" t="s">
        <v>281</v>
      </c>
      <c r="G42" t="s">
        <v>262</v>
      </c>
      <c r="H42" t="s">
        <v>281</v>
      </c>
    </row>
    <row r="43" spans="1:8" x14ac:dyDescent="0.25">
      <c r="A43" t="s">
        <v>262</v>
      </c>
      <c r="B43" t="s">
        <v>281</v>
      </c>
      <c r="C43" t="s">
        <v>314</v>
      </c>
      <c r="D43">
        <v>684881</v>
      </c>
      <c r="E43">
        <v>588601</v>
      </c>
      <c r="F43" t="s">
        <v>281</v>
      </c>
      <c r="G43" t="s">
        <v>262</v>
      </c>
      <c r="H43" t="s">
        <v>281</v>
      </c>
    </row>
    <row r="44" spans="1:8" x14ac:dyDescent="0.25">
      <c r="A44" t="s">
        <v>262</v>
      </c>
      <c r="B44" t="s">
        <v>315</v>
      </c>
      <c r="C44" t="s">
        <v>315</v>
      </c>
      <c r="D44">
        <v>654507</v>
      </c>
      <c r="E44">
        <v>588521</v>
      </c>
      <c r="F44" t="s">
        <v>262</v>
      </c>
      <c r="G44" t="s">
        <v>262</v>
      </c>
      <c r="H44" t="s">
        <v>262</v>
      </c>
    </row>
    <row r="45" spans="1:8" x14ac:dyDescent="0.25">
      <c r="A45" t="s">
        <v>262</v>
      </c>
      <c r="B45" t="s">
        <v>315</v>
      </c>
      <c r="C45" t="s">
        <v>316</v>
      </c>
      <c r="D45">
        <v>654515</v>
      </c>
      <c r="E45">
        <v>588521</v>
      </c>
      <c r="F45" t="s">
        <v>262</v>
      </c>
      <c r="G45" t="s">
        <v>262</v>
      </c>
      <c r="H45" t="s">
        <v>262</v>
      </c>
    </row>
    <row r="46" spans="1:8" x14ac:dyDescent="0.25">
      <c r="A46" t="s">
        <v>262</v>
      </c>
      <c r="B46" t="s">
        <v>315</v>
      </c>
      <c r="C46" t="s">
        <v>317</v>
      </c>
      <c r="D46">
        <v>654523</v>
      </c>
      <c r="E46">
        <v>588521</v>
      </c>
      <c r="F46" t="s">
        <v>262</v>
      </c>
      <c r="G46" t="s">
        <v>262</v>
      </c>
      <c r="H46" t="s">
        <v>262</v>
      </c>
    </row>
    <row r="47" spans="1:8" x14ac:dyDescent="0.25">
      <c r="A47" t="s">
        <v>262</v>
      </c>
      <c r="B47" t="s">
        <v>318</v>
      </c>
      <c r="C47" t="s">
        <v>319</v>
      </c>
      <c r="D47">
        <v>670286</v>
      </c>
      <c r="E47">
        <v>588610</v>
      </c>
      <c r="F47" t="s">
        <v>272</v>
      </c>
      <c r="G47" t="s">
        <v>272</v>
      </c>
      <c r="H47" t="s">
        <v>272</v>
      </c>
    </row>
    <row r="48" spans="1:8" x14ac:dyDescent="0.25">
      <c r="A48" t="s">
        <v>262</v>
      </c>
      <c r="B48" t="s">
        <v>318</v>
      </c>
      <c r="C48" t="s">
        <v>318</v>
      </c>
      <c r="D48">
        <v>670294</v>
      </c>
      <c r="E48">
        <v>588610</v>
      </c>
      <c r="F48" t="s">
        <v>272</v>
      </c>
      <c r="G48" t="s">
        <v>272</v>
      </c>
      <c r="H48" t="s">
        <v>272</v>
      </c>
    </row>
    <row r="49" spans="1:8" x14ac:dyDescent="0.25">
      <c r="A49" t="s">
        <v>262</v>
      </c>
      <c r="B49" t="s">
        <v>262</v>
      </c>
      <c r="C49" t="s">
        <v>320</v>
      </c>
      <c r="D49">
        <v>604038</v>
      </c>
      <c r="E49">
        <v>588296</v>
      </c>
      <c r="F49" t="s">
        <v>262</v>
      </c>
      <c r="G49" t="s">
        <v>262</v>
      </c>
      <c r="H49" t="s">
        <v>262</v>
      </c>
    </row>
    <row r="50" spans="1:8" x14ac:dyDescent="0.25">
      <c r="A50" t="s">
        <v>262</v>
      </c>
      <c r="B50" t="s">
        <v>262</v>
      </c>
      <c r="C50" t="s">
        <v>321</v>
      </c>
      <c r="D50">
        <v>657301</v>
      </c>
      <c r="E50">
        <v>588296</v>
      </c>
      <c r="F50" t="s">
        <v>262</v>
      </c>
      <c r="G50" t="s">
        <v>262</v>
      </c>
      <c r="H50" t="s">
        <v>262</v>
      </c>
    </row>
    <row r="51" spans="1:8" x14ac:dyDescent="0.25">
      <c r="A51" t="s">
        <v>262</v>
      </c>
      <c r="B51" t="s">
        <v>262</v>
      </c>
      <c r="C51" t="s">
        <v>322</v>
      </c>
      <c r="D51">
        <v>647446</v>
      </c>
      <c r="E51">
        <v>588296</v>
      </c>
      <c r="F51" t="s">
        <v>262</v>
      </c>
      <c r="G51" t="s">
        <v>262</v>
      </c>
      <c r="H51" t="s">
        <v>262</v>
      </c>
    </row>
    <row r="52" spans="1:8" x14ac:dyDescent="0.25">
      <c r="A52" t="s">
        <v>262</v>
      </c>
      <c r="B52" t="s">
        <v>262</v>
      </c>
      <c r="C52" t="s">
        <v>323</v>
      </c>
      <c r="D52">
        <v>675008</v>
      </c>
      <c r="E52">
        <v>588296</v>
      </c>
      <c r="F52" t="s">
        <v>262</v>
      </c>
      <c r="G52" t="s">
        <v>262</v>
      </c>
      <c r="H52" t="s">
        <v>262</v>
      </c>
    </row>
    <row r="53" spans="1:8" x14ac:dyDescent="0.25">
      <c r="A53" t="s">
        <v>262</v>
      </c>
      <c r="B53" t="s">
        <v>262</v>
      </c>
      <c r="C53" t="s">
        <v>262</v>
      </c>
      <c r="D53">
        <v>674834</v>
      </c>
      <c r="E53">
        <v>588296</v>
      </c>
      <c r="F53" t="s">
        <v>262</v>
      </c>
      <c r="G53" t="s">
        <v>262</v>
      </c>
      <c r="H53" t="s">
        <v>262</v>
      </c>
    </row>
    <row r="54" spans="1:8" x14ac:dyDescent="0.25">
      <c r="A54" t="s">
        <v>262</v>
      </c>
      <c r="B54" t="s">
        <v>262</v>
      </c>
      <c r="C54" t="s">
        <v>324</v>
      </c>
      <c r="D54">
        <v>726133</v>
      </c>
      <c r="E54">
        <v>588296</v>
      </c>
      <c r="F54" t="s">
        <v>262</v>
      </c>
      <c r="G54" t="s">
        <v>262</v>
      </c>
      <c r="H54" t="s">
        <v>262</v>
      </c>
    </row>
    <row r="55" spans="1:8" x14ac:dyDescent="0.25">
      <c r="A55" t="s">
        <v>262</v>
      </c>
      <c r="B55" t="s">
        <v>262</v>
      </c>
      <c r="C55" t="s">
        <v>325</v>
      </c>
      <c r="D55">
        <v>726141</v>
      </c>
      <c r="E55">
        <v>588296</v>
      </c>
      <c r="F55" t="s">
        <v>262</v>
      </c>
      <c r="G55" t="s">
        <v>262</v>
      </c>
      <c r="H55" t="s">
        <v>262</v>
      </c>
    </row>
    <row r="56" spans="1:8" x14ac:dyDescent="0.25">
      <c r="A56" t="s">
        <v>262</v>
      </c>
      <c r="B56" t="s">
        <v>262</v>
      </c>
      <c r="C56" t="s">
        <v>326</v>
      </c>
      <c r="D56">
        <v>766798</v>
      </c>
      <c r="E56">
        <v>588296</v>
      </c>
      <c r="F56" t="s">
        <v>262</v>
      </c>
      <c r="G56" t="s">
        <v>262</v>
      </c>
      <c r="H56" t="s">
        <v>262</v>
      </c>
    </row>
    <row r="57" spans="1:8" x14ac:dyDescent="0.25">
      <c r="A57" t="s">
        <v>262</v>
      </c>
      <c r="B57" t="s">
        <v>262</v>
      </c>
      <c r="C57" t="s">
        <v>327</v>
      </c>
      <c r="D57">
        <v>766810</v>
      </c>
      <c r="E57">
        <v>588296</v>
      </c>
      <c r="F57" t="s">
        <v>262</v>
      </c>
      <c r="G57" t="s">
        <v>262</v>
      </c>
      <c r="H57" t="s">
        <v>262</v>
      </c>
    </row>
    <row r="58" spans="1:8" x14ac:dyDescent="0.25">
      <c r="A58" t="s">
        <v>262</v>
      </c>
      <c r="B58" t="s">
        <v>262</v>
      </c>
      <c r="C58" t="s">
        <v>328</v>
      </c>
      <c r="D58">
        <v>674991</v>
      </c>
      <c r="E58">
        <v>588296</v>
      </c>
      <c r="F58" t="s">
        <v>262</v>
      </c>
      <c r="G58" t="s">
        <v>262</v>
      </c>
      <c r="H58" t="s">
        <v>262</v>
      </c>
    </row>
    <row r="59" spans="1:8" x14ac:dyDescent="0.25">
      <c r="A59" t="s">
        <v>262</v>
      </c>
      <c r="B59" t="s">
        <v>262</v>
      </c>
      <c r="C59" t="s">
        <v>329</v>
      </c>
      <c r="D59">
        <v>793001</v>
      </c>
      <c r="E59">
        <v>588296</v>
      </c>
      <c r="F59" t="s">
        <v>262</v>
      </c>
      <c r="G59" t="s">
        <v>262</v>
      </c>
      <c r="H59" t="s">
        <v>262</v>
      </c>
    </row>
    <row r="60" spans="1:8" x14ac:dyDescent="0.25">
      <c r="A60" t="s">
        <v>262</v>
      </c>
      <c r="B60" t="s">
        <v>330</v>
      </c>
      <c r="C60" t="s">
        <v>331</v>
      </c>
      <c r="D60">
        <v>677329</v>
      </c>
      <c r="E60">
        <v>588628</v>
      </c>
      <c r="F60" t="s">
        <v>285</v>
      </c>
      <c r="G60" t="s">
        <v>262</v>
      </c>
      <c r="H60" t="s">
        <v>285</v>
      </c>
    </row>
    <row r="61" spans="1:8" x14ac:dyDescent="0.25">
      <c r="A61" t="s">
        <v>262</v>
      </c>
      <c r="B61" t="s">
        <v>332</v>
      </c>
      <c r="C61" t="s">
        <v>332</v>
      </c>
      <c r="D61">
        <v>677639</v>
      </c>
      <c r="E61">
        <v>588636</v>
      </c>
      <c r="F61" t="s">
        <v>272</v>
      </c>
      <c r="G61" t="s">
        <v>272</v>
      </c>
      <c r="H61" t="s">
        <v>272</v>
      </c>
    </row>
    <row r="62" spans="1:8" x14ac:dyDescent="0.25">
      <c r="A62" t="s">
        <v>262</v>
      </c>
      <c r="B62" t="s">
        <v>310</v>
      </c>
      <c r="C62" t="s">
        <v>310</v>
      </c>
      <c r="D62">
        <v>678180</v>
      </c>
      <c r="E62">
        <v>588644</v>
      </c>
      <c r="F62" t="s">
        <v>262</v>
      </c>
      <c r="G62" t="s">
        <v>262</v>
      </c>
      <c r="H62" t="s">
        <v>310</v>
      </c>
    </row>
    <row r="63" spans="1:8" x14ac:dyDescent="0.25">
      <c r="A63" t="s">
        <v>262</v>
      </c>
      <c r="B63" t="s">
        <v>333</v>
      </c>
      <c r="C63" t="s">
        <v>333</v>
      </c>
      <c r="D63">
        <v>678708</v>
      </c>
      <c r="E63">
        <v>588652</v>
      </c>
      <c r="F63" t="s">
        <v>298</v>
      </c>
      <c r="G63" t="s">
        <v>262</v>
      </c>
      <c r="H63" t="s">
        <v>298</v>
      </c>
    </row>
    <row r="64" spans="1:8" x14ac:dyDescent="0.25">
      <c r="A64" t="s">
        <v>262</v>
      </c>
      <c r="B64" t="s">
        <v>334</v>
      </c>
      <c r="C64" t="s">
        <v>334</v>
      </c>
      <c r="D64">
        <v>679852</v>
      </c>
      <c r="E64">
        <v>588661</v>
      </c>
      <c r="F64" t="s">
        <v>272</v>
      </c>
      <c r="G64" t="s">
        <v>272</v>
      </c>
      <c r="H64" t="s">
        <v>272</v>
      </c>
    </row>
    <row r="65" spans="1:8" x14ac:dyDescent="0.25">
      <c r="A65" t="s">
        <v>262</v>
      </c>
      <c r="B65" t="s">
        <v>335</v>
      </c>
      <c r="C65" t="s">
        <v>335</v>
      </c>
      <c r="D65">
        <v>685275</v>
      </c>
      <c r="E65">
        <v>588695</v>
      </c>
      <c r="F65" t="s">
        <v>285</v>
      </c>
      <c r="G65" t="s">
        <v>262</v>
      </c>
      <c r="H65" t="s">
        <v>285</v>
      </c>
    </row>
    <row r="66" spans="1:8" x14ac:dyDescent="0.25">
      <c r="A66" t="s">
        <v>262</v>
      </c>
      <c r="B66" t="s">
        <v>335</v>
      </c>
      <c r="C66" t="s">
        <v>336</v>
      </c>
      <c r="D66">
        <v>755753</v>
      </c>
      <c r="E66">
        <v>588695</v>
      </c>
      <c r="F66" t="s">
        <v>285</v>
      </c>
      <c r="G66" t="s">
        <v>262</v>
      </c>
      <c r="H66" t="s">
        <v>285</v>
      </c>
    </row>
    <row r="67" spans="1:8" x14ac:dyDescent="0.25">
      <c r="A67" t="s">
        <v>262</v>
      </c>
      <c r="B67" t="s">
        <v>337</v>
      </c>
      <c r="C67" t="s">
        <v>338</v>
      </c>
      <c r="D67">
        <v>683256</v>
      </c>
      <c r="E67">
        <v>588709</v>
      </c>
      <c r="F67" t="s">
        <v>270</v>
      </c>
      <c r="G67" t="s">
        <v>270</v>
      </c>
      <c r="H67" t="s">
        <v>270</v>
      </c>
    </row>
    <row r="68" spans="1:8" x14ac:dyDescent="0.25">
      <c r="A68" t="s">
        <v>262</v>
      </c>
      <c r="B68" t="s">
        <v>337</v>
      </c>
      <c r="C68" t="s">
        <v>339</v>
      </c>
      <c r="D68">
        <v>687251</v>
      </c>
      <c r="E68">
        <v>588709</v>
      </c>
      <c r="F68" t="s">
        <v>270</v>
      </c>
      <c r="G68" t="s">
        <v>270</v>
      </c>
      <c r="H68" t="s">
        <v>270</v>
      </c>
    </row>
    <row r="69" spans="1:8" x14ac:dyDescent="0.25">
      <c r="A69" t="s">
        <v>262</v>
      </c>
      <c r="B69" t="s">
        <v>340</v>
      </c>
      <c r="C69" t="s">
        <v>341</v>
      </c>
      <c r="D69">
        <v>688029</v>
      </c>
      <c r="E69">
        <v>588717</v>
      </c>
      <c r="F69" t="s">
        <v>262</v>
      </c>
      <c r="G69" t="s">
        <v>262</v>
      </c>
      <c r="H69" t="s">
        <v>262</v>
      </c>
    </row>
    <row r="70" spans="1:8" x14ac:dyDescent="0.25">
      <c r="A70" t="s">
        <v>262</v>
      </c>
      <c r="B70" t="s">
        <v>342</v>
      </c>
      <c r="C70" t="s">
        <v>342</v>
      </c>
      <c r="D70">
        <v>688495</v>
      </c>
      <c r="E70">
        <v>588725</v>
      </c>
      <c r="F70" t="s">
        <v>272</v>
      </c>
      <c r="G70" t="s">
        <v>272</v>
      </c>
      <c r="H70" t="s">
        <v>272</v>
      </c>
    </row>
    <row r="71" spans="1:8" x14ac:dyDescent="0.25">
      <c r="A71" t="s">
        <v>262</v>
      </c>
      <c r="B71" t="s">
        <v>343</v>
      </c>
      <c r="C71" t="s">
        <v>343</v>
      </c>
      <c r="D71">
        <v>689149</v>
      </c>
      <c r="E71">
        <v>588733</v>
      </c>
      <c r="F71" t="s">
        <v>262</v>
      </c>
      <c r="G71" t="s">
        <v>262</v>
      </c>
      <c r="H71" t="s">
        <v>262</v>
      </c>
    </row>
    <row r="72" spans="1:8" x14ac:dyDescent="0.25">
      <c r="A72" t="s">
        <v>262</v>
      </c>
      <c r="B72" t="s">
        <v>343</v>
      </c>
      <c r="C72" t="s">
        <v>344</v>
      </c>
      <c r="D72">
        <v>689157</v>
      </c>
      <c r="E72">
        <v>588733</v>
      </c>
      <c r="F72" t="s">
        <v>262</v>
      </c>
      <c r="G72" t="s">
        <v>262</v>
      </c>
      <c r="H72" t="s">
        <v>262</v>
      </c>
    </row>
    <row r="73" spans="1:8" x14ac:dyDescent="0.25">
      <c r="A73" t="s">
        <v>262</v>
      </c>
      <c r="B73" t="s">
        <v>345</v>
      </c>
      <c r="C73" t="s">
        <v>346</v>
      </c>
      <c r="D73">
        <v>692107</v>
      </c>
      <c r="E73">
        <v>588741</v>
      </c>
      <c r="F73" t="s">
        <v>272</v>
      </c>
      <c r="G73" t="s">
        <v>272</v>
      </c>
      <c r="H73" t="s">
        <v>272</v>
      </c>
    </row>
    <row r="74" spans="1:8" x14ac:dyDescent="0.25">
      <c r="A74" t="s">
        <v>262</v>
      </c>
      <c r="B74" t="s">
        <v>347</v>
      </c>
      <c r="C74" t="s">
        <v>347</v>
      </c>
      <c r="D74">
        <v>696161</v>
      </c>
      <c r="E74">
        <v>588750</v>
      </c>
      <c r="F74" t="s">
        <v>272</v>
      </c>
      <c r="G74" t="s">
        <v>272</v>
      </c>
      <c r="H74" t="s">
        <v>272</v>
      </c>
    </row>
    <row r="75" spans="1:8" x14ac:dyDescent="0.25">
      <c r="A75" t="s">
        <v>262</v>
      </c>
      <c r="B75" t="s">
        <v>285</v>
      </c>
      <c r="C75" t="s">
        <v>348</v>
      </c>
      <c r="D75">
        <v>699268</v>
      </c>
      <c r="E75">
        <v>588768</v>
      </c>
      <c r="F75" t="s">
        <v>285</v>
      </c>
      <c r="G75" t="s">
        <v>262</v>
      </c>
      <c r="H75" t="s">
        <v>285</v>
      </c>
    </row>
    <row r="76" spans="1:8" x14ac:dyDescent="0.25">
      <c r="A76" t="s">
        <v>262</v>
      </c>
      <c r="B76" t="s">
        <v>285</v>
      </c>
      <c r="C76" t="s">
        <v>349</v>
      </c>
      <c r="D76">
        <v>699276</v>
      </c>
      <c r="E76">
        <v>588768</v>
      </c>
      <c r="F76" t="s">
        <v>285</v>
      </c>
      <c r="G76" t="s">
        <v>262</v>
      </c>
      <c r="H76" t="s">
        <v>285</v>
      </c>
    </row>
    <row r="77" spans="1:8" x14ac:dyDescent="0.25">
      <c r="A77" t="s">
        <v>262</v>
      </c>
      <c r="B77" t="s">
        <v>350</v>
      </c>
      <c r="C77" t="s">
        <v>350</v>
      </c>
      <c r="D77">
        <v>700126</v>
      </c>
      <c r="E77">
        <v>553905</v>
      </c>
      <c r="F77" t="s">
        <v>270</v>
      </c>
      <c r="G77" t="s">
        <v>270</v>
      </c>
      <c r="H77" t="s">
        <v>270</v>
      </c>
    </row>
    <row r="78" spans="1:8" x14ac:dyDescent="0.25">
      <c r="A78" t="s">
        <v>262</v>
      </c>
      <c r="B78" t="s">
        <v>351</v>
      </c>
      <c r="C78" t="s">
        <v>352</v>
      </c>
      <c r="D78">
        <v>703036</v>
      </c>
      <c r="E78">
        <v>588784</v>
      </c>
      <c r="F78" t="s">
        <v>272</v>
      </c>
      <c r="G78" t="s">
        <v>272</v>
      </c>
      <c r="H78" t="s">
        <v>272</v>
      </c>
    </row>
    <row r="79" spans="1:8" x14ac:dyDescent="0.25">
      <c r="A79" t="s">
        <v>262</v>
      </c>
      <c r="B79" t="s">
        <v>353</v>
      </c>
      <c r="C79" t="s">
        <v>353</v>
      </c>
      <c r="D79">
        <v>704652</v>
      </c>
      <c r="E79">
        <v>588806</v>
      </c>
      <c r="F79" t="s">
        <v>285</v>
      </c>
      <c r="G79" t="s">
        <v>262</v>
      </c>
      <c r="H79" t="s">
        <v>285</v>
      </c>
    </row>
    <row r="80" spans="1:8" x14ac:dyDescent="0.25">
      <c r="A80" t="s">
        <v>262</v>
      </c>
      <c r="B80" t="s">
        <v>354</v>
      </c>
      <c r="C80" t="s">
        <v>354</v>
      </c>
      <c r="D80">
        <v>705039</v>
      </c>
      <c r="E80">
        <v>588814</v>
      </c>
      <c r="F80" t="s">
        <v>262</v>
      </c>
      <c r="G80" t="s">
        <v>262</v>
      </c>
      <c r="H80" t="s">
        <v>310</v>
      </c>
    </row>
    <row r="81" spans="1:8" x14ac:dyDescent="0.25">
      <c r="A81" t="s">
        <v>262</v>
      </c>
      <c r="B81" t="s">
        <v>355</v>
      </c>
      <c r="C81" t="s">
        <v>355</v>
      </c>
      <c r="D81">
        <v>713074</v>
      </c>
      <c r="E81">
        <v>588822</v>
      </c>
      <c r="F81" t="s">
        <v>270</v>
      </c>
      <c r="G81" t="s">
        <v>270</v>
      </c>
      <c r="H81" t="s">
        <v>270</v>
      </c>
    </row>
    <row r="82" spans="1:8" x14ac:dyDescent="0.25">
      <c r="A82" t="s">
        <v>262</v>
      </c>
      <c r="B82" t="s">
        <v>355</v>
      </c>
      <c r="C82" t="s">
        <v>356</v>
      </c>
      <c r="D82">
        <v>713082</v>
      </c>
      <c r="E82">
        <v>588822</v>
      </c>
      <c r="F82" t="s">
        <v>270</v>
      </c>
      <c r="G82" t="s">
        <v>270</v>
      </c>
      <c r="H82" t="s">
        <v>270</v>
      </c>
    </row>
    <row r="83" spans="1:8" x14ac:dyDescent="0.25">
      <c r="A83" t="s">
        <v>262</v>
      </c>
      <c r="B83" t="s">
        <v>357</v>
      </c>
      <c r="C83" t="s">
        <v>357</v>
      </c>
      <c r="D83">
        <v>717193</v>
      </c>
      <c r="E83">
        <v>588831</v>
      </c>
      <c r="F83" t="s">
        <v>272</v>
      </c>
      <c r="G83" t="s">
        <v>272</v>
      </c>
      <c r="H83" t="s">
        <v>272</v>
      </c>
    </row>
    <row r="84" spans="1:8" x14ac:dyDescent="0.25">
      <c r="A84" t="s">
        <v>262</v>
      </c>
      <c r="B84" t="s">
        <v>358</v>
      </c>
      <c r="C84" t="s">
        <v>359</v>
      </c>
      <c r="D84">
        <v>717347</v>
      </c>
      <c r="E84">
        <v>588849</v>
      </c>
      <c r="F84" t="s">
        <v>285</v>
      </c>
      <c r="G84" t="s">
        <v>262</v>
      </c>
      <c r="H84" t="s">
        <v>285</v>
      </c>
    </row>
    <row r="85" spans="1:8" x14ac:dyDescent="0.25">
      <c r="A85" t="s">
        <v>262</v>
      </c>
      <c r="B85" t="s">
        <v>358</v>
      </c>
      <c r="C85" t="s">
        <v>358</v>
      </c>
      <c r="D85">
        <v>717355</v>
      </c>
      <c r="E85">
        <v>588849</v>
      </c>
      <c r="F85" t="s">
        <v>285</v>
      </c>
      <c r="G85" t="s">
        <v>262</v>
      </c>
      <c r="H85" t="s">
        <v>285</v>
      </c>
    </row>
    <row r="86" spans="1:8" x14ac:dyDescent="0.25">
      <c r="A86" t="s">
        <v>262</v>
      </c>
      <c r="B86" t="s">
        <v>358</v>
      </c>
      <c r="C86" t="s">
        <v>360</v>
      </c>
      <c r="D86">
        <v>717363</v>
      </c>
      <c r="E86">
        <v>588849</v>
      </c>
      <c r="F86" t="s">
        <v>285</v>
      </c>
      <c r="G86" t="s">
        <v>262</v>
      </c>
      <c r="H86" t="s">
        <v>285</v>
      </c>
    </row>
    <row r="87" spans="1:8" x14ac:dyDescent="0.25">
      <c r="A87" t="s">
        <v>262</v>
      </c>
      <c r="B87" t="s">
        <v>361</v>
      </c>
      <c r="C87" t="s">
        <v>362</v>
      </c>
      <c r="D87">
        <v>723126</v>
      </c>
      <c r="E87">
        <v>588865</v>
      </c>
      <c r="F87" t="s">
        <v>285</v>
      </c>
      <c r="G87" t="s">
        <v>262</v>
      </c>
      <c r="H87" t="s">
        <v>285</v>
      </c>
    </row>
    <row r="88" spans="1:8" x14ac:dyDescent="0.25">
      <c r="A88" t="s">
        <v>262</v>
      </c>
      <c r="B88" t="s">
        <v>361</v>
      </c>
      <c r="C88" t="s">
        <v>363</v>
      </c>
      <c r="D88">
        <v>723134</v>
      </c>
      <c r="E88">
        <v>588865</v>
      </c>
      <c r="F88" t="s">
        <v>285</v>
      </c>
      <c r="G88" t="s">
        <v>262</v>
      </c>
      <c r="H88" t="s">
        <v>285</v>
      </c>
    </row>
    <row r="89" spans="1:8" x14ac:dyDescent="0.25">
      <c r="A89" t="s">
        <v>262</v>
      </c>
      <c r="B89" t="s">
        <v>364</v>
      </c>
      <c r="C89" t="s">
        <v>364</v>
      </c>
      <c r="D89">
        <v>723797</v>
      </c>
      <c r="E89">
        <v>588873</v>
      </c>
      <c r="F89" t="s">
        <v>270</v>
      </c>
      <c r="G89" t="s">
        <v>270</v>
      </c>
      <c r="H89" t="s">
        <v>270</v>
      </c>
    </row>
    <row r="90" spans="1:8" x14ac:dyDescent="0.25">
      <c r="A90" t="s">
        <v>262</v>
      </c>
      <c r="B90" t="s">
        <v>365</v>
      </c>
      <c r="C90" t="s">
        <v>365</v>
      </c>
      <c r="D90">
        <v>773344</v>
      </c>
      <c r="E90">
        <v>587397</v>
      </c>
      <c r="F90" t="s">
        <v>285</v>
      </c>
      <c r="G90" t="s">
        <v>262</v>
      </c>
      <c r="H90" t="s">
        <v>285</v>
      </c>
    </row>
    <row r="91" spans="1:8" x14ac:dyDescent="0.25">
      <c r="A91" t="s">
        <v>262</v>
      </c>
      <c r="B91" t="s">
        <v>366</v>
      </c>
      <c r="C91" t="s">
        <v>366</v>
      </c>
      <c r="D91">
        <v>732974</v>
      </c>
      <c r="E91">
        <v>588890</v>
      </c>
      <c r="F91" t="s">
        <v>275</v>
      </c>
      <c r="G91" t="s">
        <v>262</v>
      </c>
      <c r="H91" t="s">
        <v>275</v>
      </c>
    </row>
    <row r="92" spans="1:8" x14ac:dyDescent="0.25">
      <c r="A92" t="s">
        <v>262</v>
      </c>
      <c r="B92" t="s">
        <v>367</v>
      </c>
      <c r="C92" t="s">
        <v>367</v>
      </c>
      <c r="D92">
        <v>733997</v>
      </c>
      <c r="E92">
        <v>588903</v>
      </c>
      <c r="F92" t="s">
        <v>272</v>
      </c>
      <c r="G92" t="s">
        <v>272</v>
      </c>
      <c r="H92" t="s">
        <v>272</v>
      </c>
    </row>
    <row r="93" spans="1:8" x14ac:dyDescent="0.25">
      <c r="A93" t="s">
        <v>262</v>
      </c>
      <c r="B93" t="s">
        <v>368</v>
      </c>
      <c r="C93" t="s">
        <v>369</v>
      </c>
      <c r="D93">
        <v>736058</v>
      </c>
      <c r="E93">
        <v>549720</v>
      </c>
      <c r="F93" t="s">
        <v>272</v>
      </c>
      <c r="G93" t="s">
        <v>272</v>
      </c>
      <c r="H93" t="s">
        <v>272</v>
      </c>
    </row>
    <row r="94" spans="1:8" x14ac:dyDescent="0.25">
      <c r="A94" t="s">
        <v>262</v>
      </c>
      <c r="B94" t="s">
        <v>370</v>
      </c>
      <c r="C94" t="s">
        <v>370</v>
      </c>
      <c r="D94">
        <v>739006</v>
      </c>
      <c r="E94">
        <v>588920</v>
      </c>
      <c r="F94" t="s">
        <v>270</v>
      </c>
      <c r="G94" t="s">
        <v>270</v>
      </c>
      <c r="H94" t="s">
        <v>270</v>
      </c>
    </row>
    <row r="95" spans="1:8" x14ac:dyDescent="0.25">
      <c r="A95" t="s">
        <v>262</v>
      </c>
      <c r="B95" t="s">
        <v>371</v>
      </c>
      <c r="C95" t="s">
        <v>372</v>
      </c>
      <c r="D95">
        <v>739618</v>
      </c>
      <c r="E95">
        <v>588938</v>
      </c>
      <c r="F95" t="s">
        <v>262</v>
      </c>
      <c r="G95" t="s">
        <v>262</v>
      </c>
      <c r="H95" t="s">
        <v>262</v>
      </c>
    </row>
    <row r="96" spans="1:8" x14ac:dyDescent="0.25">
      <c r="A96" t="s">
        <v>262</v>
      </c>
      <c r="B96" t="s">
        <v>371</v>
      </c>
      <c r="C96" t="s">
        <v>373</v>
      </c>
      <c r="D96">
        <v>739626</v>
      </c>
      <c r="E96">
        <v>588938</v>
      </c>
      <c r="F96" t="s">
        <v>262</v>
      </c>
      <c r="G96" t="s">
        <v>262</v>
      </c>
      <c r="H96" t="s">
        <v>262</v>
      </c>
    </row>
    <row r="97" spans="1:8" x14ac:dyDescent="0.25">
      <c r="A97" t="s">
        <v>262</v>
      </c>
      <c r="B97" t="s">
        <v>371</v>
      </c>
      <c r="C97" t="s">
        <v>374</v>
      </c>
      <c r="D97">
        <v>739634</v>
      </c>
      <c r="E97">
        <v>588938</v>
      </c>
      <c r="F97" t="s">
        <v>262</v>
      </c>
      <c r="G97" t="s">
        <v>262</v>
      </c>
      <c r="H97" t="s">
        <v>262</v>
      </c>
    </row>
    <row r="98" spans="1:8" x14ac:dyDescent="0.25">
      <c r="A98" t="s">
        <v>262</v>
      </c>
      <c r="B98" t="s">
        <v>375</v>
      </c>
      <c r="C98" t="s">
        <v>375</v>
      </c>
      <c r="D98">
        <v>741485</v>
      </c>
      <c r="E98">
        <v>588946</v>
      </c>
      <c r="F98" t="s">
        <v>272</v>
      </c>
      <c r="G98" t="s">
        <v>272</v>
      </c>
      <c r="H98" t="s">
        <v>272</v>
      </c>
    </row>
    <row r="99" spans="1:8" x14ac:dyDescent="0.25">
      <c r="A99" t="s">
        <v>262</v>
      </c>
      <c r="B99" t="s">
        <v>376</v>
      </c>
      <c r="C99" t="s">
        <v>376</v>
      </c>
      <c r="D99">
        <v>741507</v>
      </c>
      <c r="E99">
        <v>588954</v>
      </c>
      <c r="F99" t="s">
        <v>262</v>
      </c>
      <c r="G99" t="s">
        <v>262</v>
      </c>
      <c r="H99" t="s">
        <v>282</v>
      </c>
    </row>
    <row r="100" spans="1:8" x14ac:dyDescent="0.25">
      <c r="A100" t="s">
        <v>262</v>
      </c>
      <c r="B100" t="s">
        <v>377</v>
      </c>
      <c r="C100" t="s">
        <v>377</v>
      </c>
      <c r="D100">
        <v>743666</v>
      </c>
      <c r="E100">
        <v>588962</v>
      </c>
      <c r="F100" t="s">
        <v>270</v>
      </c>
      <c r="G100" t="s">
        <v>270</v>
      </c>
      <c r="H100" t="s">
        <v>270</v>
      </c>
    </row>
    <row r="101" spans="1:8" x14ac:dyDescent="0.25">
      <c r="A101" t="s">
        <v>262</v>
      </c>
      <c r="B101" t="s">
        <v>378</v>
      </c>
      <c r="C101" t="s">
        <v>378</v>
      </c>
      <c r="D101">
        <v>744638</v>
      </c>
      <c r="E101">
        <v>588971</v>
      </c>
      <c r="F101" t="s">
        <v>272</v>
      </c>
      <c r="G101" t="s">
        <v>272</v>
      </c>
      <c r="H101" t="s">
        <v>272</v>
      </c>
    </row>
    <row r="102" spans="1:8" x14ac:dyDescent="0.25">
      <c r="A102" t="s">
        <v>262</v>
      </c>
      <c r="B102" t="s">
        <v>379</v>
      </c>
      <c r="C102" t="s">
        <v>379</v>
      </c>
      <c r="D102">
        <v>748226</v>
      </c>
      <c r="E102">
        <v>588989</v>
      </c>
      <c r="F102" t="s">
        <v>262</v>
      </c>
      <c r="G102" t="s">
        <v>262</v>
      </c>
      <c r="H102" t="s">
        <v>262</v>
      </c>
    </row>
    <row r="103" spans="1:8" x14ac:dyDescent="0.25">
      <c r="A103" t="s">
        <v>262</v>
      </c>
      <c r="B103" t="s">
        <v>380</v>
      </c>
      <c r="C103" t="s">
        <v>380</v>
      </c>
      <c r="D103">
        <v>750298</v>
      </c>
      <c r="E103">
        <v>588997</v>
      </c>
      <c r="F103" t="s">
        <v>270</v>
      </c>
      <c r="G103" t="s">
        <v>270</v>
      </c>
      <c r="H103" t="s">
        <v>270</v>
      </c>
    </row>
    <row r="104" spans="1:8" x14ac:dyDescent="0.25">
      <c r="A104" t="s">
        <v>262</v>
      </c>
      <c r="B104" t="s">
        <v>381</v>
      </c>
      <c r="C104" t="s">
        <v>382</v>
      </c>
      <c r="D104">
        <v>751863</v>
      </c>
      <c r="E104">
        <v>589004</v>
      </c>
      <c r="F104" t="s">
        <v>262</v>
      </c>
      <c r="G104" t="s">
        <v>262</v>
      </c>
      <c r="H104" t="s">
        <v>282</v>
      </c>
    </row>
    <row r="105" spans="1:8" x14ac:dyDescent="0.25">
      <c r="A105" t="s">
        <v>262</v>
      </c>
      <c r="B105" t="s">
        <v>381</v>
      </c>
      <c r="C105" t="s">
        <v>383</v>
      </c>
      <c r="D105">
        <v>751871</v>
      </c>
      <c r="E105">
        <v>589004</v>
      </c>
      <c r="F105" t="s">
        <v>262</v>
      </c>
      <c r="G105" t="s">
        <v>262</v>
      </c>
      <c r="H105" t="s">
        <v>282</v>
      </c>
    </row>
    <row r="106" spans="1:8" x14ac:dyDescent="0.25">
      <c r="A106" t="s">
        <v>262</v>
      </c>
      <c r="B106" t="s">
        <v>381</v>
      </c>
      <c r="C106" t="s">
        <v>381</v>
      </c>
      <c r="D106">
        <v>751880</v>
      </c>
      <c r="E106">
        <v>589004</v>
      </c>
      <c r="F106" t="s">
        <v>262</v>
      </c>
      <c r="G106" t="s">
        <v>262</v>
      </c>
      <c r="H106" t="s">
        <v>282</v>
      </c>
    </row>
    <row r="107" spans="1:8" x14ac:dyDescent="0.25">
      <c r="A107" t="s">
        <v>262</v>
      </c>
      <c r="B107" t="s">
        <v>384</v>
      </c>
      <c r="C107" t="s">
        <v>384</v>
      </c>
      <c r="D107">
        <v>757861</v>
      </c>
      <c r="E107">
        <v>589039</v>
      </c>
      <c r="F107" t="s">
        <v>281</v>
      </c>
      <c r="G107" t="s">
        <v>262</v>
      </c>
      <c r="H107" t="s">
        <v>281</v>
      </c>
    </row>
    <row r="108" spans="1:8" x14ac:dyDescent="0.25">
      <c r="A108" t="s">
        <v>262</v>
      </c>
      <c r="B108" t="s">
        <v>385</v>
      </c>
      <c r="C108" t="s">
        <v>386</v>
      </c>
      <c r="D108">
        <v>758132</v>
      </c>
      <c r="E108">
        <v>589047</v>
      </c>
      <c r="F108" t="s">
        <v>262</v>
      </c>
      <c r="G108" t="s">
        <v>262</v>
      </c>
      <c r="H108" t="s">
        <v>310</v>
      </c>
    </row>
    <row r="109" spans="1:8" x14ac:dyDescent="0.25">
      <c r="A109" t="s">
        <v>262</v>
      </c>
      <c r="B109" t="s">
        <v>387</v>
      </c>
      <c r="C109" t="s">
        <v>387</v>
      </c>
      <c r="D109">
        <v>759481</v>
      </c>
      <c r="E109">
        <v>589055</v>
      </c>
      <c r="F109" t="s">
        <v>262</v>
      </c>
      <c r="G109" t="s">
        <v>262</v>
      </c>
      <c r="H109" t="s">
        <v>310</v>
      </c>
    </row>
    <row r="110" spans="1:8" x14ac:dyDescent="0.25">
      <c r="A110" t="s">
        <v>262</v>
      </c>
      <c r="B110" t="s">
        <v>388</v>
      </c>
      <c r="C110" t="s">
        <v>388</v>
      </c>
      <c r="D110">
        <v>657328</v>
      </c>
      <c r="E110">
        <v>557188</v>
      </c>
      <c r="F110" t="s">
        <v>262</v>
      </c>
      <c r="G110" t="s">
        <v>262</v>
      </c>
      <c r="H110" t="s">
        <v>262</v>
      </c>
    </row>
    <row r="111" spans="1:8" x14ac:dyDescent="0.25">
      <c r="A111" t="s">
        <v>262</v>
      </c>
      <c r="B111" t="s">
        <v>389</v>
      </c>
      <c r="C111" t="s">
        <v>390</v>
      </c>
      <c r="D111">
        <v>768693</v>
      </c>
      <c r="E111">
        <v>589080</v>
      </c>
      <c r="F111" t="s">
        <v>262</v>
      </c>
      <c r="G111" t="s">
        <v>262</v>
      </c>
      <c r="H111" t="s">
        <v>282</v>
      </c>
    </row>
    <row r="112" spans="1:8" x14ac:dyDescent="0.25">
      <c r="A112" t="s">
        <v>262</v>
      </c>
      <c r="B112" t="s">
        <v>389</v>
      </c>
      <c r="C112" t="s">
        <v>391</v>
      </c>
      <c r="D112">
        <v>768707</v>
      </c>
      <c r="E112">
        <v>589080</v>
      </c>
      <c r="F112" t="s">
        <v>262</v>
      </c>
      <c r="G112" t="s">
        <v>262</v>
      </c>
      <c r="H112" t="s">
        <v>282</v>
      </c>
    </row>
    <row r="113" spans="1:8" x14ac:dyDescent="0.25">
      <c r="A113" t="s">
        <v>262</v>
      </c>
      <c r="B113" t="s">
        <v>392</v>
      </c>
      <c r="C113" t="s">
        <v>392</v>
      </c>
      <c r="D113">
        <v>769703</v>
      </c>
      <c r="E113">
        <v>589098</v>
      </c>
      <c r="F113" t="s">
        <v>272</v>
      </c>
      <c r="G113" t="s">
        <v>272</v>
      </c>
      <c r="H113" t="s">
        <v>272</v>
      </c>
    </row>
    <row r="114" spans="1:8" x14ac:dyDescent="0.25">
      <c r="A114" t="s">
        <v>262</v>
      </c>
      <c r="B114" t="s">
        <v>393</v>
      </c>
      <c r="C114" t="s">
        <v>394</v>
      </c>
      <c r="D114">
        <v>773352</v>
      </c>
      <c r="E114">
        <v>589110</v>
      </c>
      <c r="F114" t="s">
        <v>285</v>
      </c>
      <c r="G114" t="s">
        <v>262</v>
      </c>
      <c r="H114" t="s">
        <v>285</v>
      </c>
    </row>
    <row r="115" spans="1:8" x14ac:dyDescent="0.25">
      <c r="A115" t="s">
        <v>262</v>
      </c>
      <c r="B115" t="s">
        <v>395</v>
      </c>
      <c r="C115" t="s">
        <v>395</v>
      </c>
      <c r="D115">
        <v>781339</v>
      </c>
      <c r="E115">
        <v>589128</v>
      </c>
      <c r="F115" t="s">
        <v>262</v>
      </c>
      <c r="G115" t="s">
        <v>262</v>
      </c>
      <c r="H115" t="s">
        <v>262</v>
      </c>
    </row>
    <row r="116" spans="1:8" x14ac:dyDescent="0.25">
      <c r="A116" t="s">
        <v>262</v>
      </c>
      <c r="B116" t="s">
        <v>395</v>
      </c>
      <c r="C116" t="s">
        <v>396</v>
      </c>
      <c r="D116">
        <v>781347</v>
      </c>
      <c r="E116">
        <v>589128</v>
      </c>
      <c r="F116" t="s">
        <v>262</v>
      </c>
      <c r="G116" t="s">
        <v>262</v>
      </c>
      <c r="H116" t="s">
        <v>262</v>
      </c>
    </row>
    <row r="117" spans="1:8" x14ac:dyDescent="0.25">
      <c r="A117" t="s">
        <v>262</v>
      </c>
      <c r="B117" t="s">
        <v>397</v>
      </c>
      <c r="C117" t="s">
        <v>398</v>
      </c>
      <c r="D117">
        <v>783137</v>
      </c>
      <c r="E117">
        <v>589136</v>
      </c>
      <c r="F117" t="s">
        <v>270</v>
      </c>
      <c r="G117" t="s">
        <v>270</v>
      </c>
      <c r="H117" t="s">
        <v>270</v>
      </c>
    </row>
    <row r="118" spans="1:8" x14ac:dyDescent="0.25">
      <c r="A118" t="s">
        <v>262</v>
      </c>
      <c r="B118" t="s">
        <v>399</v>
      </c>
      <c r="C118" t="s">
        <v>400</v>
      </c>
      <c r="D118">
        <v>759490</v>
      </c>
      <c r="E118">
        <v>542393</v>
      </c>
      <c r="F118" t="s">
        <v>262</v>
      </c>
      <c r="G118" t="s">
        <v>262</v>
      </c>
      <c r="H118" t="s">
        <v>310</v>
      </c>
    </row>
    <row r="119" spans="1:8" x14ac:dyDescent="0.25">
      <c r="A119" t="s">
        <v>262</v>
      </c>
      <c r="B119" t="s">
        <v>401</v>
      </c>
      <c r="C119" t="s">
        <v>401</v>
      </c>
      <c r="D119">
        <v>789780</v>
      </c>
      <c r="E119">
        <v>589152</v>
      </c>
      <c r="F119" t="s">
        <v>272</v>
      </c>
      <c r="G119" t="s">
        <v>272</v>
      </c>
      <c r="H119" t="s">
        <v>272</v>
      </c>
    </row>
    <row r="120" spans="1:8" x14ac:dyDescent="0.25">
      <c r="A120" t="s">
        <v>262</v>
      </c>
      <c r="B120" t="s">
        <v>402</v>
      </c>
      <c r="C120" t="s">
        <v>402</v>
      </c>
      <c r="D120">
        <v>791032</v>
      </c>
      <c r="E120">
        <v>589161</v>
      </c>
      <c r="F120" t="s">
        <v>298</v>
      </c>
      <c r="G120" t="s">
        <v>262</v>
      </c>
      <c r="H120" t="s">
        <v>298</v>
      </c>
    </row>
    <row r="121" spans="1:8" x14ac:dyDescent="0.25">
      <c r="A121" t="s">
        <v>262</v>
      </c>
      <c r="B121" t="s">
        <v>403</v>
      </c>
      <c r="C121" t="s">
        <v>403</v>
      </c>
      <c r="D121">
        <v>791148</v>
      </c>
      <c r="E121">
        <v>587257</v>
      </c>
      <c r="F121" t="s">
        <v>281</v>
      </c>
      <c r="G121" t="s">
        <v>262</v>
      </c>
      <c r="H121" t="s">
        <v>281</v>
      </c>
    </row>
    <row r="122" spans="1:8" x14ac:dyDescent="0.25">
      <c r="A122" t="s">
        <v>262</v>
      </c>
      <c r="B122" t="s">
        <v>404</v>
      </c>
      <c r="C122" t="s">
        <v>405</v>
      </c>
      <c r="D122">
        <v>791661</v>
      </c>
      <c r="E122">
        <v>589187</v>
      </c>
      <c r="F122" t="s">
        <v>262</v>
      </c>
      <c r="G122" t="s">
        <v>262</v>
      </c>
      <c r="H122" t="s">
        <v>282</v>
      </c>
    </row>
    <row r="123" spans="1:8" x14ac:dyDescent="0.25">
      <c r="A123" t="s">
        <v>262</v>
      </c>
      <c r="B123" t="s">
        <v>404</v>
      </c>
      <c r="C123" t="s">
        <v>404</v>
      </c>
      <c r="D123">
        <v>791679</v>
      </c>
      <c r="E123">
        <v>589187</v>
      </c>
      <c r="F123" t="s">
        <v>262</v>
      </c>
      <c r="G123" t="s">
        <v>262</v>
      </c>
      <c r="H123" t="s">
        <v>282</v>
      </c>
    </row>
    <row r="124" spans="1:8" x14ac:dyDescent="0.25">
      <c r="A124" t="s">
        <v>262</v>
      </c>
      <c r="B124" t="s">
        <v>282</v>
      </c>
      <c r="C124" t="s">
        <v>406</v>
      </c>
      <c r="D124">
        <v>618161</v>
      </c>
      <c r="E124">
        <v>589195</v>
      </c>
      <c r="F124" t="s">
        <v>262</v>
      </c>
      <c r="G124" t="s">
        <v>262</v>
      </c>
      <c r="H124" t="s">
        <v>282</v>
      </c>
    </row>
    <row r="125" spans="1:8" x14ac:dyDescent="0.25">
      <c r="A125" t="s">
        <v>262</v>
      </c>
      <c r="B125" t="s">
        <v>282</v>
      </c>
      <c r="C125" t="s">
        <v>407</v>
      </c>
      <c r="D125">
        <v>766640</v>
      </c>
      <c r="E125">
        <v>589195</v>
      </c>
      <c r="F125" t="s">
        <v>262</v>
      </c>
      <c r="G125" t="s">
        <v>262</v>
      </c>
      <c r="H125" t="s">
        <v>282</v>
      </c>
    </row>
    <row r="126" spans="1:8" x14ac:dyDescent="0.25">
      <c r="A126" t="s">
        <v>262</v>
      </c>
      <c r="B126" t="s">
        <v>282</v>
      </c>
      <c r="C126" t="s">
        <v>408</v>
      </c>
      <c r="D126">
        <v>766658</v>
      </c>
      <c r="E126">
        <v>589195</v>
      </c>
      <c r="F126" t="s">
        <v>262</v>
      </c>
      <c r="G126" t="s">
        <v>262</v>
      </c>
      <c r="H126" t="s">
        <v>282</v>
      </c>
    </row>
    <row r="127" spans="1:8" x14ac:dyDescent="0.25">
      <c r="A127" t="s">
        <v>262</v>
      </c>
      <c r="B127" t="s">
        <v>282</v>
      </c>
      <c r="C127" t="s">
        <v>409</v>
      </c>
      <c r="D127">
        <v>703893</v>
      </c>
      <c r="E127">
        <v>589195</v>
      </c>
      <c r="F127" t="s">
        <v>262</v>
      </c>
      <c r="G127" t="s">
        <v>262</v>
      </c>
      <c r="H127" t="s">
        <v>282</v>
      </c>
    </row>
    <row r="128" spans="1:8" x14ac:dyDescent="0.25">
      <c r="A128" t="s">
        <v>262</v>
      </c>
      <c r="B128" t="s">
        <v>282</v>
      </c>
      <c r="C128" t="s">
        <v>410</v>
      </c>
      <c r="D128">
        <v>766666</v>
      </c>
      <c r="E128">
        <v>589195</v>
      </c>
      <c r="F128" t="s">
        <v>262</v>
      </c>
      <c r="G128" t="s">
        <v>262</v>
      </c>
      <c r="H128" t="s">
        <v>282</v>
      </c>
    </row>
    <row r="129" spans="1:8" x14ac:dyDescent="0.25">
      <c r="A129" t="s">
        <v>262</v>
      </c>
      <c r="B129" t="s">
        <v>282</v>
      </c>
      <c r="C129" t="s">
        <v>282</v>
      </c>
      <c r="D129">
        <v>792683</v>
      </c>
      <c r="E129">
        <v>589195</v>
      </c>
      <c r="F129" t="s">
        <v>262</v>
      </c>
      <c r="G129" t="s">
        <v>262</v>
      </c>
      <c r="H129" t="s">
        <v>282</v>
      </c>
    </row>
    <row r="130" spans="1:8" x14ac:dyDescent="0.25">
      <c r="A130" t="s">
        <v>262</v>
      </c>
      <c r="B130" t="s">
        <v>411</v>
      </c>
      <c r="C130" t="s">
        <v>412</v>
      </c>
      <c r="D130">
        <v>793299</v>
      </c>
      <c r="E130">
        <v>589217</v>
      </c>
      <c r="F130" t="s">
        <v>262</v>
      </c>
      <c r="G130" t="s">
        <v>262</v>
      </c>
      <c r="H130" t="s">
        <v>262</v>
      </c>
    </row>
    <row r="131" spans="1:8" x14ac:dyDescent="0.25">
      <c r="A131" t="s">
        <v>262</v>
      </c>
      <c r="B131" t="s">
        <v>411</v>
      </c>
      <c r="C131" t="s">
        <v>411</v>
      </c>
      <c r="D131">
        <v>793302</v>
      </c>
      <c r="E131">
        <v>589217</v>
      </c>
      <c r="F131" t="s">
        <v>262</v>
      </c>
      <c r="G131" t="s">
        <v>262</v>
      </c>
      <c r="H131" t="s">
        <v>262</v>
      </c>
    </row>
    <row r="132" spans="1:8" x14ac:dyDescent="0.25">
      <c r="A132" t="s">
        <v>262</v>
      </c>
      <c r="B132" t="s">
        <v>413</v>
      </c>
      <c r="C132" t="s">
        <v>413</v>
      </c>
      <c r="D132">
        <v>794350</v>
      </c>
      <c r="E132">
        <v>589225</v>
      </c>
      <c r="F132" t="s">
        <v>298</v>
      </c>
      <c r="G132" t="s">
        <v>262</v>
      </c>
      <c r="H132" t="s">
        <v>298</v>
      </c>
    </row>
    <row r="133" spans="1:8" x14ac:dyDescent="0.25">
      <c r="A133" t="s">
        <v>262</v>
      </c>
      <c r="B133" t="s">
        <v>414</v>
      </c>
      <c r="C133" t="s">
        <v>414</v>
      </c>
      <c r="D133">
        <v>796417</v>
      </c>
      <c r="E133">
        <v>589233</v>
      </c>
      <c r="F133" t="s">
        <v>272</v>
      </c>
      <c r="G133" t="s">
        <v>272</v>
      </c>
      <c r="H133" t="s">
        <v>272</v>
      </c>
    </row>
    <row r="134" spans="1:8" x14ac:dyDescent="0.25">
      <c r="A134" t="s">
        <v>415</v>
      </c>
      <c r="B134" t="s">
        <v>416</v>
      </c>
      <c r="C134" t="s">
        <v>417</v>
      </c>
      <c r="D134">
        <v>600652</v>
      </c>
      <c r="E134">
        <v>592013</v>
      </c>
      <c r="F134" t="s">
        <v>415</v>
      </c>
      <c r="G134" t="s">
        <v>415</v>
      </c>
      <c r="H134" t="s">
        <v>415</v>
      </c>
    </row>
    <row r="135" spans="1:8" x14ac:dyDescent="0.25">
      <c r="A135" t="s">
        <v>415</v>
      </c>
      <c r="B135" t="s">
        <v>418</v>
      </c>
      <c r="C135" t="s">
        <v>418</v>
      </c>
      <c r="D135">
        <v>600865</v>
      </c>
      <c r="E135">
        <v>592021</v>
      </c>
      <c r="F135" t="s">
        <v>419</v>
      </c>
      <c r="G135" t="s">
        <v>419</v>
      </c>
      <c r="H135" t="s">
        <v>419</v>
      </c>
    </row>
    <row r="136" spans="1:8" x14ac:dyDescent="0.25">
      <c r="A136" t="s">
        <v>415</v>
      </c>
      <c r="B136" t="s">
        <v>420</v>
      </c>
      <c r="C136" t="s">
        <v>421</v>
      </c>
      <c r="D136">
        <v>604518</v>
      </c>
      <c r="E136">
        <v>592030</v>
      </c>
      <c r="F136" t="s">
        <v>415</v>
      </c>
      <c r="G136" t="s">
        <v>415</v>
      </c>
      <c r="H136" t="s">
        <v>420</v>
      </c>
    </row>
    <row r="137" spans="1:8" x14ac:dyDescent="0.25">
      <c r="A137" t="s">
        <v>415</v>
      </c>
      <c r="B137" t="s">
        <v>420</v>
      </c>
      <c r="C137" t="s">
        <v>422</v>
      </c>
      <c r="D137">
        <v>604526</v>
      </c>
      <c r="E137">
        <v>592030</v>
      </c>
      <c r="F137" t="s">
        <v>415</v>
      </c>
      <c r="G137" t="s">
        <v>415</v>
      </c>
      <c r="H137" t="s">
        <v>420</v>
      </c>
    </row>
    <row r="138" spans="1:8" x14ac:dyDescent="0.25">
      <c r="A138" t="s">
        <v>415</v>
      </c>
      <c r="B138" t="s">
        <v>423</v>
      </c>
      <c r="C138" t="s">
        <v>423</v>
      </c>
      <c r="D138">
        <v>606979</v>
      </c>
      <c r="E138">
        <v>592048</v>
      </c>
      <c r="F138" t="s">
        <v>423</v>
      </c>
      <c r="G138" t="s">
        <v>419</v>
      </c>
      <c r="H138" t="s">
        <v>423</v>
      </c>
    </row>
    <row r="139" spans="1:8" x14ac:dyDescent="0.25">
      <c r="A139" t="s">
        <v>415</v>
      </c>
      <c r="B139" t="s">
        <v>423</v>
      </c>
      <c r="C139" t="s">
        <v>424</v>
      </c>
      <c r="D139">
        <v>617326</v>
      </c>
      <c r="E139">
        <v>592048</v>
      </c>
      <c r="F139" t="s">
        <v>423</v>
      </c>
      <c r="G139" t="s">
        <v>419</v>
      </c>
      <c r="H139" t="s">
        <v>423</v>
      </c>
    </row>
    <row r="140" spans="1:8" x14ac:dyDescent="0.25">
      <c r="A140" t="s">
        <v>415</v>
      </c>
      <c r="B140" t="s">
        <v>423</v>
      </c>
      <c r="C140" t="s">
        <v>425</v>
      </c>
      <c r="D140">
        <v>674401</v>
      </c>
      <c r="E140">
        <v>592048</v>
      </c>
      <c r="F140" t="s">
        <v>423</v>
      </c>
      <c r="G140" t="s">
        <v>419</v>
      </c>
      <c r="H140" t="s">
        <v>423</v>
      </c>
    </row>
    <row r="141" spans="1:8" x14ac:dyDescent="0.25">
      <c r="A141" t="s">
        <v>415</v>
      </c>
      <c r="B141" t="s">
        <v>423</v>
      </c>
      <c r="C141" t="s">
        <v>426</v>
      </c>
      <c r="D141">
        <v>734195</v>
      </c>
      <c r="E141">
        <v>592048</v>
      </c>
      <c r="F141" t="s">
        <v>423</v>
      </c>
      <c r="G141" t="s">
        <v>419</v>
      </c>
      <c r="H141" t="s">
        <v>423</v>
      </c>
    </row>
    <row r="142" spans="1:8" x14ac:dyDescent="0.25">
      <c r="A142" t="s">
        <v>415</v>
      </c>
      <c r="B142" t="s">
        <v>427</v>
      </c>
      <c r="C142" t="s">
        <v>428</v>
      </c>
      <c r="D142">
        <v>607983</v>
      </c>
      <c r="E142">
        <v>592064</v>
      </c>
      <c r="F142" t="s">
        <v>415</v>
      </c>
      <c r="G142" t="s">
        <v>415</v>
      </c>
      <c r="H142" t="s">
        <v>427</v>
      </c>
    </row>
    <row r="143" spans="1:8" x14ac:dyDescent="0.25">
      <c r="A143" t="s">
        <v>415</v>
      </c>
      <c r="B143" t="s">
        <v>429</v>
      </c>
      <c r="C143" t="s">
        <v>429</v>
      </c>
      <c r="D143">
        <v>607975</v>
      </c>
      <c r="E143">
        <v>592056</v>
      </c>
      <c r="F143" t="s">
        <v>415</v>
      </c>
      <c r="G143" t="s">
        <v>415</v>
      </c>
      <c r="H143" t="s">
        <v>430</v>
      </c>
    </row>
    <row r="144" spans="1:8" x14ac:dyDescent="0.25">
      <c r="A144" t="s">
        <v>415</v>
      </c>
      <c r="B144" t="s">
        <v>431</v>
      </c>
      <c r="C144" t="s">
        <v>431</v>
      </c>
      <c r="D144">
        <v>613801</v>
      </c>
      <c r="E144">
        <v>592072</v>
      </c>
      <c r="F144" t="s">
        <v>415</v>
      </c>
      <c r="G144" t="s">
        <v>415</v>
      </c>
      <c r="H144" t="s">
        <v>432</v>
      </c>
    </row>
    <row r="145" spans="1:8" x14ac:dyDescent="0.25">
      <c r="A145" t="s">
        <v>415</v>
      </c>
      <c r="B145" t="s">
        <v>433</v>
      </c>
      <c r="C145" t="s">
        <v>433</v>
      </c>
      <c r="D145">
        <v>614599</v>
      </c>
      <c r="E145">
        <v>592081</v>
      </c>
      <c r="F145" t="s">
        <v>415</v>
      </c>
      <c r="G145" t="s">
        <v>415</v>
      </c>
      <c r="H145" t="s">
        <v>420</v>
      </c>
    </row>
    <row r="146" spans="1:8" x14ac:dyDescent="0.25">
      <c r="A146" t="s">
        <v>415</v>
      </c>
      <c r="B146" t="s">
        <v>434</v>
      </c>
      <c r="C146" t="s">
        <v>435</v>
      </c>
      <c r="D146">
        <v>614700</v>
      </c>
      <c r="E146">
        <v>592099</v>
      </c>
      <c r="F146" t="s">
        <v>419</v>
      </c>
      <c r="G146" t="s">
        <v>419</v>
      </c>
      <c r="H146" t="s">
        <v>436</v>
      </c>
    </row>
    <row r="147" spans="1:8" x14ac:dyDescent="0.25">
      <c r="A147" t="s">
        <v>415</v>
      </c>
      <c r="B147" t="s">
        <v>432</v>
      </c>
      <c r="C147" t="s">
        <v>432</v>
      </c>
      <c r="D147">
        <v>615625</v>
      </c>
      <c r="E147">
        <v>592102</v>
      </c>
      <c r="F147" t="s">
        <v>415</v>
      </c>
      <c r="G147" t="s">
        <v>415</v>
      </c>
      <c r="H147" t="s">
        <v>432</v>
      </c>
    </row>
    <row r="148" spans="1:8" x14ac:dyDescent="0.25">
      <c r="A148" t="s">
        <v>415</v>
      </c>
      <c r="B148" t="s">
        <v>437</v>
      </c>
      <c r="C148" t="s">
        <v>437</v>
      </c>
      <c r="D148">
        <v>617130</v>
      </c>
      <c r="E148">
        <v>592111</v>
      </c>
      <c r="F148" t="s">
        <v>419</v>
      </c>
      <c r="G148" t="s">
        <v>419</v>
      </c>
      <c r="H148" t="s">
        <v>419</v>
      </c>
    </row>
    <row r="149" spans="1:8" x14ac:dyDescent="0.25">
      <c r="A149" t="s">
        <v>415</v>
      </c>
      <c r="B149" t="s">
        <v>438</v>
      </c>
      <c r="C149" t="s">
        <v>438</v>
      </c>
      <c r="D149">
        <v>618608</v>
      </c>
      <c r="E149">
        <v>592137</v>
      </c>
      <c r="F149" t="s">
        <v>415</v>
      </c>
      <c r="G149" t="s">
        <v>415</v>
      </c>
      <c r="H149" t="s">
        <v>420</v>
      </c>
    </row>
    <row r="150" spans="1:8" x14ac:dyDescent="0.25">
      <c r="A150" t="s">
        <v>415</v>
      </c>
      <c r="B150" t="s">
        <v>439</v>
      </c>
      <c r="C150" t="s">
        <v>439</v>
      </c>
      <c r="D150">
        <v>629839</v>
      </c>
      <c r="E150">
        <v>592145</v>
      </c>
      <c r="F150" t="s">
        <v>419</v>
      </c>
      <c r="G150" t="s">
        <v>419</v>
      </c>
      <c r="H150" t="s">
        <v>430</v>
      </c>
    </row>
    <row r="151" spans="1:8" x14ac:dyDescent="0.25">
      <c r="A151" t="s">
        <v>415</v>
      </c>
      <c r="B151" t="s">
        <v>440</v>
      </c>
      <c r="C151" t="s">
        <v>440</v>
      </c>
      <c r="D151">
        <v>632643</v>
      </c>
      <c r="E151">
        <v>592153</v>
      </c>
      <c r="F151" t="s">
        <v>419</v>
      </c>
      <c r="G151" t="s">
        <v>419</v>
      </c>
      <c r="H151" t="s">
        <v>419</v>
      </c>
    </row>
    <row r="152" spans="1:8" x14ac:dyDescent="0.25">
      <c r="A152" t="s">
        <v>415</v>
      </c>
      <c r="B152" t="s">
        <v>430</v>
      </c>
      <c r="C152" t="s">
        <v>430</v>
      </c>
      <c r="D152">
        <v>639907</v>
      </c>
      <c r="E152">
        <v>592170</v>
      </c>
      <c r="F152" t="s">
        <v>415</v>
      </c>
      <c r="G152" t="s">
        <v>415</v>
      </c>
      <c r="H152" t="s">
        <v>430</v>
      </c>
    </row>
    <row r="153" spans="1:8" x14ac:dyDescent="0.25">
      <c r="A153" t="s">
        <v>415</v>
      </c>
      <c r="B153" t="s">
        <v>441</v>
      </c>
      <c r="C153" t="s">
        <v>441</v>
      </c>
      <c r="D153">
        <v>643599</v>
      </c>
      <c r="E153">
        <v>592188</v>
      </c>
      <c r="F153" t="s">
        <v>419</v>
      </c>
      <c r="G153" t="s">
        <v>419</v>
      </c>
      <c r="H153" t="s">
        <v>430</v>
      </c>
    </row>
    <row r="154" spans="1:8" x14ac:dyDescent="0.25">
      <c r="A154" t="s">
        <v>415</v>
      </c>
      <c r="B154" t="s">
        <v>442</v>
      </c>
      <c r="C154" t="s">
        <v>442</v>
      </c>
      <c r="D154">
        <v>645656</v>
      </c>
      <c r="E154">
        <v>592196</v>
      </c>
      <c r="F154" t="s">
        <v>415</v>
      </c>
      <c r="G154" t="s">
        <v>415</v>
      </c>
      <c r="H154" t="s">
        <v>427</v>
      </c>
    </row>
    <row r="155" spans="1:8" x14ac:dyDescent="0.25">
      <c r="A155" t="s">
        <v>415</v>
      </c>
      <c r="B155" t="s">
        <v>443</v>
      </c>
      <c r="C155" t="s">
        <v>443</v>
      </c>
      <c r="D155">
        <v>721131</v>
      </c>
      <c r="E155">
        <v>550736</v>
      </c>
      <c r="F155" t="s">
        <v>423</v>
      </c>
      <c r="G155" t="s">
        <v>419</v>
      </c>
      <c r="H155" t="s">
        <v>423</v>
      </c>
    </row>
    <row r="156" spans="1:8" x14ac:dyDescent="0.25">
      <c r="A156" t="s">
        <v>415</v>
      </c>
      <c r="B156" t="s">
        <v>444</v>
      </c>
      <c r="C156" t="s">
        <v>444</v>
      </c>
      <c r="D156">
        <v>646725</v>
      </c>
      <c r="E156">
        <v>592200</v>
      </c>
      <c r="F156" t="s">
        <v>419</v>
      </c>
      <c r="G156" t="s">
        <v>419</v>
      </c>
      <c r="H156" t="s">
        <v>419</v>
      </c>
    </row>
    <row r="157" spans="1:8" x14ac:dyDescent="0.25">
      <c r="A157" t="s">
        <v>415</v>
      </c>
      <c r="B157" t="s">
        <v>444</v>
      </c>
      <c r="C157" t="s">
        <v>445</v>
      </c>
      <c r="D157">
        <v>646733</v>
      </c>
      <c r="E157">
        <v>592200</v>
      </c>
      <c r="F157" t="s">
        <v>419</v>
      </c>
      <c r="G157" t="s">
        <v>419</v>
      </c>
      <c r="H157" t="s">
        <v>419</v>
      </c>
    </row>
    <row r="158" spans="1:8" x14ac:dyDescent="0.25">
      <c r="A158" t="s">
        <v>415</v>
      </c>
      <c r="B158" t="s">
        <v>446</v>
      </c>
      <c r="C158" t="s">
        <v>446</v>
      </c>
      <c r="D158">
        <v>649996</v>
      </c>
      <c r="E158">
        <v>592218</v>
      </c>
      <c r="F158" t="s">
        <v>415</v>
      </c>
      <c r="G158" t="s">
        <v>415</v>
      </c>
      <c r="H158" t="s">
        <v>415</v>
      </c>
    </row>
    <row r="159" spans="1:8" x14ac:dyDescent="0.25">
      <c r="A159" t="s">
        <v>415</v>
      </c>
      <c r="B159" t="s">
        <v>447</v>
      </c>
      <c r="C159" t="s">
        <v>447</v>
      </c>
      <c r="D159">
        <v>656593</v>
      </c>
      <c r="E159">
        <v>592226</v>
      </c>
      <c r="F159" t="s">
        <v>448</v>
      </c>
      <c r="G159" t="s">
        <v>415</v>
      </c>
      <c r="H159" t="s">
        <v>448</v>
      </c>
    </row>
    <row r="160" spans="1:8" x14ac:dyDescent="0.25">
      <c r="A160" t="s">
        <v>415</v>
      </c>
      <c r="B160" t="s">
        <v>305</v>
      </c>
      <c r="C160" t="s">
        <v>449</v>
      </c>
      <c r="D160">
        <v>656844</v>
      </c>
      <c r="E160">
        <v>592234</v>
      </c>
      <c r="F160" t="s">
        <v>415</v>
      </c>
      <c r="G160" t="s">
        <v>415</v>
      </c>
      <c r="H160" t="s">
        <v>415</v>
      </c>
    </row>
    <row r="161" spans="1:8" x14ac:dyDescent="0.25">
      <c r="A161" t="s">
        <v>415</v>
      </c>
      <c r="B161" t="s">
        <v>450</v>
      </c>
      <c r="C161" t="s">
        <v>451</v>
      </c>
      <c r="D161">
        <v>667102</v>
      </c>
      <c r="E161">
        <v>592269</v>
      </c>
      <c r="F161" t="s">
        <v>415</v>
      </c>
      <c r="G161" t="s">
        <v>415</v>
      </c>
      <c r="H161" t="s">
        <v>420</v>
      </c>
    </row>
    <row r="162" spans="1:8" x14ac:dyDescent="0.25">
      <c r="A162" t="s">
        <v>415</v>
      </c>
      <c r="B162" t="s">
        <v>452</v>
      </c>
      <c r="C162" t="s">
        <v>452</v>
      </c>
      <c r="D162">
        <v>668800</v>
      </c>
      <c r="E162">
        <v>592277</v>
      </c>
      <c r="F162" t="s">
        <v>423</v>
      </c>
      <c r="G162" t="s">
        <v>419</v>
      </c>
      <c r="H162" t="s">
        <v>423</v>
      </c>
    </row>
    <row r="163" spans="1:8" x14ac:dyDescent="0.25">
      <c r="A163" t="s">
        <v>415</v>
      </c>
      <c r="B163" t="s">
        <v>453</v>
      </c>
      <c r="C163" t="s">
        <v>453</v>
      </c>
      <c r="D163">
        <v>669695</v>
      </c>
      <c r="E163">
        <v>592285</v>
      </c>
      <c r="F163" t="s">
        <v>419</v>
      </c>
      <c r="G163" t="s">
        <v>419</v>
      </c>
      <c r="H163" t="s">
        <v>419</v>
      </c>
    </row>
    <row r="164" spans="1:8" x14ac:dyDescent="0.25">
      <c r="A164" t="s">
        <v>415</v>
      </c>
      <c r="B164" t="s">
        <v>454</v>
      </c>
      <c r="C164" t="s">
        <v>454</v>
      </c>
      <c r="D164">
        <v>670031</v>
      </c>
      <c r="E164">
        <v>592293</v>
      </c>
      <c r="F164" t="s">
        <v>415</v>
      </c>
      <c r="G164" t="s">
        <v>415</v>
      </c>
      <c r="H164" t="s">
        <v>448</v>
      </c>
    </row>
    <row r="165" spans="1:8" x14ac:dyDescent="0.25">
      <c r="A165" t="s">
        <v>415</v>
      </c>
      <c r="B165" t="s">
        <v>455</v>
      </c>
      <c r="C165" t="s">
        <v>455</v>
      </c>
      <c r="D165">
        <v>670880</v>
      </c>
      <c r="E165">
        <v>592307</v>
      </c>
      <c r="F165" t="s">
        <v>415</v>
      </c>
      <c r="G165" t="s">
        <v>415</v>
      </c>
      <c r="H165" t="s">
        <v>415</v>
      </c>
    </row>
    <row r="166" spans="1:8" x14ac:dyDescent="0.25">
      <c r="A166" t="s">
        <v>415</v>
      </c>
      <c r="B166" t="s">
        <v>456</v>
      </c>
      <c r="C166" t="s">
        <v>456</v>
      </c>
      <c r="D166">
        <v>676934</v>
      </c>
      <c r="E166">
        <v>592323</v>
      </c>
      <c r="F166" t="s">
        <v>415</v>
      </c>
      <c r="G166" t="s">
        <v>415</v>
      </c>
      <c r="H166" t="s">
        <v>415</v>
      </c>
    </row>
    <row r="167" spans="1:8" x14ac:dyDescent="0.25">
      <c r="A167" t="s">
        <v>415</v>
      </c>
      <c r="B167" t="s">
        <v>457</v>
      </c>
      <c r="C167" t="s">
        <v>458</v>
      </c>
      <c r="D167">
        <v>677345</v>
      </c>
      <c r="E167">
        <v>550744</v>
      </c>
      <c r="F167" t="s">
        <v>415</v>
      </c>
      <c r="G167" t="s">
        <v>415</v>
      </c>
      <c r="H167" t="s">
        <v>457</v>
      </c>
    </row>
    <row r="168" spans="1:8" x14ac:dyDescent="0.25">
      <c r="A168" t="s">
        <v>415</v>
      </c>
      <c r="B168" t="s">
        <v>459</v>
      </c>
      <c r="C168" t="s">
        <v>459</v>
      </c>
      <c r="D168">
        <v>686832</v>
      </c>
      <c r="E168">
        <v>592340</v>
      </c>
      <c r="F168" t="s">
        <v>419</v>
      </c>
      <c r="G168" t="s">
        <v>419</v>
      </c>
      <c r="H168" t="s">
        <v>436</v>
      </c>
    </row>
    <row r="169" spans="1:8" x14ac:dyDescent="0.25">
      <c r="A169" t="s">
        <v>415</v>
      </c>
      <c r="B169" t="s">
        <v>460</v>
      </c>
      <c r="C169" t="s">
        <v>461</v>
      </c>
      <c r="D169">
        <v>692638</v>
      </c>
      <c r="E169">
        <v>592366</v>
      </c>
      <c r="F169" t="s">
        <v>415</v>
      </c>
      <c r="G169" t="s">
        <v>415</v>
      </c>
      <c r="H169" t="s">
        <v>427</v>
      </c>
    </row>
    <row r="170" spans="1:8" x14ac:dyDescent="0.25">
      <c r="A170" t="s">
        <v>415</v>
      </c>
      <c r="B170" t="s">
        <v>462</v>
      </c>
      <c r="C170" t="s">
        <v>463</v>
      </c>
      <c r="D170">
        <v>696072</v>
      </c>
      <c r="E170">
        <v>592382</v>
      </c>
      <c r="F170" t="s">
        <v>415</v>
      </c>
      <c r="G170" t="s">
        <v>415</v>
      </c>
      <c r="H170" t="s">
        <v>420</v>
      </c>
    </row>
    <row r="171" spans="1:8" x14ac:dyDescent="0.25">
      <c r="A171" t="s">
        <v>415</v>
      </c>
      <c r="B171" t="s">
        <v>462</v>
      </c>
      <c r="C171" t="s">
        <v>464</v>
      </c>
      <c r="D171">
        <v>696081</v>
      </c>
      <c r="E171">
        <v>592382</v>
      </c>
      <c r="F171" t="s">
        <v>415</v>
      </c>
      <c r="G171" t="s">
        <v>415</v>
      </c>
      <c r="H171" t="s">
        <v>420</v>
      </c>
    </row>
    <row r="172" spans="1:8" x14ac:dyDescent="0.25">
      <c r="A172" t="s">
        <v>415</v>
      </c>
      <c r="B172" t="s">
        <v>462</v>
      </c>
      <c r="C172" t="s">
        <v>465</v>
      </c>
      <c r="D172">
        <v>696099</v>
      </c>
      <c r="E172">
        <v>592382</v>
      </c>
      <c r="F172" t="s">
        <v>415</v>
      </c>
      <c r="G172" t="s">
        <v>415</v>
      </c>
      <c r="H172" t="s">
        <v>420</v>
      </c>
    </row>
    <row r="173" spans="1:8" x14ac:dyDescent="0.25">
      <c r="A173" t="s">
        <v>415</v>
      </c>
      <c r="B173" t="s">
        <v>466</v>
      </c>
      <c r="C173" t="s">
        <v>467</v>
      </c>
      <c r="D173">
        <v>697842</v>
      </c>
      <c r="E173">
        <v>592391</v>
      </c>
      <c r="F173" t="s">
        <v>448</v>
      </c>
      <c r="G173" t="s">
        <v>415</v>
      </c>
      <c r="H173" t="s">
        <v>448</v>
      </c>
    </row>
    <row r="174" spans="1:8" x14ac:dyDescent="0.25">
      <c r="A174" t="s">
        <v>415</v>
      </c>
      <c r="B174" t="s">
        <v>468</v>
      </c>
      <c r="C174" t="s">
        <v>468</v>
      </c>
      <c r="D174">
        <v>702137</v>
      </c>
      <c r="E174">
        <v>592404</v>
      </c>
      <c r="F174" t="s">
        <v>415</v>
      </c>
      <c r="G174" t="s">
        <v>415</v>
      </c>
      <c r="H174" t="s">
        <v>420</v>
      </c>
    </row>
    <row r="175" spans="1:8" x14ac:dyDescent="0.25">
      <c r="A175" t="s">
        <v>415</v>
      </c>
      <c r="B175" t="s">
        <v>469</v>
      </c>
      <c r="C175" t="s">
        <v>469</v>
      </c>
      <c r="D175">
        <v>702145</v>
      </c>
      <c r="E175">
        <v>592412</v>
      </c>
      <c r="F175" t="s">
        <v>415</v>
      </c>
      <c r="G175" t="s">
        <v>415</v>
      </c>
      <c r="H175" t="s">
        <v>470</v>
      </c>
    </row>
    <row r="176" spans="1:8" x14ac:dyDescent="0.25">
      <c r="A176" t="s">
        <v>415</v>
      </c>
      <c r="B176" t="s">
        <v>471</v>
      </c>
      <c r="C176" t="s">
        <v>471</v>
      </c>
      <c r="D176">
        <v>704415</v>
      </c>
      <c r="E176">
        <v>592421</v>
      </c>
      <c r="F176" t="s">
        <v>423</v>
      </c>
      <c r="G176" t="s">
        <v>419</v>
      </c>
      <c r="H176" t="s">
        <v>423</v>
      </c>
    </row>
    <row r="177" spans="1:8" x14ac:dyDescent="0.25">
      <c r="A177" t="s">
        <v>415</v>
      </c>
      <c r="B177" t="s">
        <v>472</v>
      </c>
      <c r="C177" t="s">
        <v>472</v>
      </c>
      <c r="D177">
        <v>704679</v>
      </c>
      <c r="E177">
        <v>592439</v>
      </c>
      <c r="F177" t="s">
        <v>419</v>
      </c>
      <c r="G177" t="s">
        <v>419</v>
      </c>
      <c r="H177" t="s">
        <v>419</v>
      </c>
    </row>
    <row r="178" spans="1:8" x14ac:dyDescent="0.25">
      <c r="A178" t="s">
        <v>415</v>
      </c>
      <c r="B178" t="s">
        <v>473</v>
      </c>
      <c r="C178" t="s">
        <v>474</v>
      </c>
      <c r="D178">
        <v>712655</v>
      </c>
      <c r="E178">
        <v>592447</v>
      </c>
      <c r="F178" t="s">
        <v>415</v>
      </c>
      <c r="G178" t="s">
        <v>415</v>
      </c>
      <c r="H178" t="s">
        <v>470</v>
      </c>
    </row>
    <row r="179" spans="1:8" x14ac:dyDescent="0.25">
      <c r="A179" t="s">
        <v>415</v>
      </c>
      <c r="B179" t="s">
        <v>475</v>
      </c>
      <c r="C179" t="s">
        <v>475</v>
      </c>
      <c r="D179">
        <v>716171</v>
      </c>
      <c r="E179">
        <v>592455</v>
      </c>
      <c r="F179" t="s">
        <v>476</v>
      </c>
      <c r="G179" t="s">
        <v>415</v>
      </c>
      <c r="H179" t="s">
        <v>476</v>
      </c>
    </row>
    <row r="180" spans="1:8" x14ac:dyDescent="0.25">
      <c r="A180" t="s">
        <v>415</v>
      </c>
      <c r="B180" t="s">
        <v>477</v>
      </c>
      <c r="C180" t="s">
        <v>478</v>
      </c>
      <c r="D180">
        <v>716189</v>
      </c>
      <c r="E180">
        <v>592463</v>
      </c>
      <c r="F180" t="s">
        <v>476</v>
      </c>
      <c r="G180" t="s">
        <v>415</v>
      </c>
      <c r="H180" t="s">
        <v>476</v>
      </c>
    </row>
    <row r="181" spans="1:8" x14ac:dyDescent="0.25">
      <c r="A181" t="s">
        <v>415</v>
      </c>
      <c r="B181" t="s">
        <v>477</v>
      </c>
      <c r="C181" t="s">
        <v>477</v>
      </c>
      <c r="D181">
        <v>716201</v>
      </c>
      <c r="E181">
        <v>592463</v>
      </c>
      <c r="F181" t="s">
        <v>476</v>
      </c>
      <c r="G181" t="s">
        <v>415</v>
      </c>
      <c r="H181" t="s">
        <v>476</v>
      </c>
    </row>
    <row r="182" spans="1:8" x14ac:dyDescent="0.25">
      <c r="A182" t="s">
        <v>415</v>
      </c>
      <c r="B182" t="s">
        <v>479</v>
      </c>
      <c r="C182" t="s">
        <v>479</v>
      </c>
      <c r="D182">
        <v>716359</v>
      </c>
      <c r="E182">
        <v>592471</v>
      </c>
      <c r="F182" t="s">
        <v>415</v>
      </c>
      <c r="G182" t="s">
        <v>415</v>
      </c>
      <c r="H182" t="s">
        <v>427</v>
      </c>
    </row>
    <row r="183" spans="1:8" x14ac:dyDescent="0.25">
      <c r="A183" t="s">
        <v>415</v>
      </c>
      <c r="B183" t="s">
        <v>480</v>
      </c>
      <c r="C183" t="s">
        <v>481</v>
      </c>
      <c r="D183">
        <v>718254</v>
      </c>
      <c r="E183">
        <v>592480</v>
      </c>
      <c r="F183" t="s">
        <v>419</v>
      </c>
      <c r="G183" t="s">
        <v>419</v>
      </c>
      <c r="H183" t="s">
        <v>419</v>
      </c>
    </row>
    <row r="184" spans="1:8" x14ac:dyDescent="0.25">
      <c r="A184" t="s">
        <v>415</v>
      </c>
      <c r="B184" t="s">
        <v>482</v>
      </c>
      <c r="C184" t="s">
        <v>482</v>
      </c>
      <c r="D184">
        <v>721158</v>
      </c>
      <c r="E184">
        <v>592498</v>
      </c>
      <c r="F184" t="s">
        <v>423</v>
      </c>
      <c r="G184" t="s">
        <v>419</v>
      </c>
      <c r="H184" t="s">
        <v>423</v>
      </c>
    </row>
    <row r="185" spans="1:8" x14ac:dyDescent="0.25">
      <c r="A185" t="s">
        <v>415</v>
      </c>
      <c r="B185" t="s">
        <v>483</v>
      </c>
      <c r="C185" t="s">
        <v>484</v>
      </c>
      <c r="D185">
        <v>724262</v>
      </c>
      <c r="E185">
        <v>592501</v>
      </c>
      <c r="F185" t="s">
        <v>415</v>
      </c>
      <c r="G185" t="s">
        <v>415</v>
      </c>
      <c r="H185" t="s">
        <v>457</v>
      </c>
    </row>
    <row r="186" spans="1:8" x14ac:dyDescent="0.25">
      <c r="A186" t="s">
        <v>415</v>
      </c>
      <c r="B186" t="s">
        <v>470</v>
      </c>
      <c r="C186" t="s">
        <v>470</v>
      </c>
      <c r="D186">
        <v>725251</v>
      </c>
      <c r="E186">
        <v>592510</v>
      </c>
      <c r="F186" t="s">
        <v>415</v>
      </c>
      <c r="G186" t="s">
        <v>415</v>
      </c>
      <c r="H186" t="s">
        <v>470</v>
      </c>
    </row>
    <row r="187" spans="1:8" x14ac:dyDescent="0.25">
      <c r="A187" t="s">
        <v>415</v>
      </c>
      <c r="B187" t="s">
        <v>485</v>
      </c>
      <c r="C187" t="s">
        <v>486</v>
      </c>
      <c r="D187">
        <v>725862</v>
      </c>
      <c r="E187">
        <v>592528</v>
      </c>
      <c r="F187" t="s">
        <v>415</v>
      </c>
      <c r="G187" t="s">
        <v>415</v>
      </c>
      <c r="H187" t="s">
        <v>457</v>
      </c>
    </row>
    <row r="188" spans="1:8" x14ac:dyDescent="0.25">
      <c r="A188" t="s">
        <v>415</v>
      </c>
      <c r="B188" t="s">
        <v>487</v>
      </c>
      <c r="C188" t="s">
        <v>487</v>
      </c>
      <c r="D188">
        <v>732826</v>
      </c>
      <c r="E188">
        <v>592536</v>
      </c>
      <c r="F188" t="s">
        <v>419</v>
      </c>
      <c r="G188" t="s">
        <v>419</v>
      </c>
      <c r="H188" t="s">
        <v>419</v>
      </c>
    </row>
    <row r="189" spans="1:8" x14ac:dyDescent="0.25">
      <c r="A189" t="s">
        <v>415</v>
      </c>
      <c r="B189" t="s">
        <v>488</v>
      </c>
      <c r="C189" t="s">
        <v>488</v>
      </c>
      <c r="D189">
        <v>743241</v>
      </c>
      <c r="E189">
        <v>592552</v>
      </c>
      <c r="F189" t="s">
        <v>423</v>
      </c>
      <c r="G189" t="s">
        <v>419</v>
      </c>
      <c r="H189" t="s">
        <v>423</v>
      </c>
    </row>
    <row r="190" spans="1:8" x14ac:dyDescent="0.25">
      <c r="A190" t="s">
        <v>415</v>
      </c>
      <c r="B190" t="s">
        <v>489</v>
      </c>
      <c r="C190" t="s">
        <v>490</v>
      </c>
      <c r="D190">
        <v>745961</v>
      </c>
      <c r="E190">
        <v>592561</v>
      </c>
      <c r="F190" t="s">
        <v>448</v>
      </c>
      <c r="G190" t="s">
        <v>415</v>
      </c>
      <c r="H190" t="s">
        <v>448</v>
      </c>
    </row>
    <row r="191" spans="1:8" x14ac:dyDescent="0.25">
      <c r="A191" t="s">
        <v>415</v>
      </c>
      <c r="B191" t="s">
        <v>491</v>
      </c>
      <c r="C191" t="s">
        <v>492</v>
      </c>
      <c r="D191">
        <v>750271</v>
      </c>
      <c r="E191">
        <v>592579</v>
      </c>
      <c r="F191" t="s">
        <v>419</v>
      </c>
      <c r="G191" t="s">
        <v>419</v>
      </c>
      <c r="H191" t="s">
        <v>430</v>
      </c>
    </row>
    <row r="192" spans="1:8" x14ac:dyDescent="0.25">
      <c r="A192" t="s">
        <v>415</v>
      </c>
      <c r="B192" t="s">
        <v>493</v>
      </c>
      <c r="C192" t="s">
        <v>494</v>
      </c>
      <c r="D192">
        <v>754404</v>
      </c>
      <c r="E192">
        <v>592587</v>
      </c>
      <c r="F192" t="s">
        <v>415</v>
      </c>
      <c r="G192" t="s">
        <v>415</v>
      </c>
      <c r="H192" t="s">
        <v>432</v>
      </c>
    </row>
    <row r="193" spans="1:8" x14ac:dyDescent="0.25">
      <c r="A193" t="s">
        <v>415</v>
      </c>
      <c r="B193" t="s">
        <v>448</v>
      </c>
      <c r="C193" t="s">
        <v>495</v>
      </c>
      <c r="D193">
        <v>754617</v>
      </c>
      <c r="E193">
        <v>550752</v>
      </c>
      <c r="F193" t="s">
        <v>448</v>
      </c>
      <c r="G193" t="s">
        <v>415</v>
      </c>
      <c r="H193" t="s">
        <v>448</v>
      </c>
    </row>
    <row r="194" spans="1:8" x14ac:dyDescent="0.25">
      <c r="A194" t="s">
        <v>415</v>
      </c>
      <c r="B194" t="s">
        <v>496</v>
      </c>
      <c r="C194" t="s">
        <v>496</v>
      </c>
      <c r="D194">
        <v>755001</v>
      </c>
      <c r="E194">
        <v>592609</v>
      </c>
      <c r="F194" t="s">
        <v>419</v>
      </c>
      <c r="G194" t="s">
        <v>419</v>
      </c>
      <c r="H194" t="s">
        <v>419</v>
      </c>
    </row>
    <row r="195" spans="1:8" x14ac:dyDescent="0.25">
      <c r="A195" t="s">
        <v>415</v>
      </c>
      <c r="B195" t="s">
        <v>436</v>
      </c>
      <c r="C195" t="s">
        <v>436</v>
      </c>
      <c r="D195">
        <v>756113</v>
      </c>
      <c r="E195">
        <v>592617</v>
      </c>
      <c r="F195" t="s">
        <v>419</v>
      </c>
      <c r="G195" t="s">
        <v>419</v>
      </c>
      <c r="H195" t="s">
        <v>436</v>
      </c>
    </row>
    <row r="196" spans="1:8" x14ac:dyDescent="0.25">
      <c r="A196" t="s">
        <v>415</v>
      </c>
      <c r="B196" t="s">
        <v>497</v>
      </c>
      <c r="C196" t="s">
        <v>498</v>
      </c>
      <c r="D196">
        <v>757730</v>
      </c>
      <c r="E196">
        <v>592625</v>
      </c>
      <c r="F196" t="s">
        <v>415</v>
      </c>
      <c r="G196" t="s">
        <v>415</v>
      </c>
      <c r="H196" t="s">
        <v>427</v>
      </c>
    </row>
    <row r="197" spans="1:8" x14ac:dyDescent="0.25">
      <c r="A197" t="s">
        <v>415</v>
      </c>
      <c r="B197" t="s">
        <v>499</v>
      </c>
      <c r="C197" t="s">
        <v>499</v>
      </c>
      <c r="D197">
        <v>758612</v>
      </c>
      <c r="E197">
        <v>592633</v>
      </c>
      <c r="F197" t="s">
        <v>415</v>
      </c>
      <c r="G197" t="s">
        <v>415</v>
      </c>
      <c r="H197" t="s">
        <v>432</v>
      </c>
    </row>
    <row r="198" spans="1:8" x14ac:dyDescent="0.25">
      <c r="A198" t="s">
        <v>415</v>
      </c>
      <c r="B198" t="s">
        <v>500</v>
      </c>
      <c r="C198" t="s">
        <v>500</v>
      </c>
      <c r="D198">
        <v>759031</v>
      </c>
      <c r="E198">
        <v>592641</v>
      </c>
      <c r="F198" t="s">
        <v>419</v>
      </c>
      <c r="G198" t="s">
        <v>419</v>
      </c>
      <c r="H198" t="s">
        <v>419</v>
      </c>
    </row>
    <row r="199" spans="1:8" x14ac:dyDescent="0.25">
      <c r="A199" t="s">
        <v>415</v>
      </c>
      <c r="B199" t="s">
        <v>501</v>
      </c>
      <c r="C199" t="s">
        <v>502</v>
      </c>
      <c r="D199">
        <v>759783</v>
      </c>
      <c r="E199">
        <v>592650</v>
      </c>
      <c r="F199" t="s">
        <v>448</v>
      </c>
      <c r="G199" t="s">
        <v>415</v>
      </c>
      <c r="H199" t="s">
        <v>415</v>
      </c>
    </row>
    <row r="200" spans="1:8" x14ac:dyDescent="0.25">
      <c r="A200" t="s">
        <v>415</v>
      </c>
      <c r="B200" t="s">
        <v>503</v>
      </c>
      <c r="C200" t="s">
        <v>504</v>
      </c>
      <c r="D200">
        <v>759911</v>
      </c>
      <c r="E200">
        <v>592668</v>
      </c>
      <c r="F200" t="s">
        <v>415</v>
      </c>
      <c r="G200" t="s">
        <v>415</v>
      </c>
      <c r="H200" t="s">
        <v>420</v>
      </c>
    </row>
    <row r="201" spans="1:8" x14ac:dyDescent="0.25">
      <c r="A201" t="s">
        <v>415</v>
      </c>
      <c r="B201" t="s">
        <v>505</v>
      </c>
      <c r="C201" t="s">
        <v>506</v>
      </c>
      <c r="D201">
        <v>764230</v>
      </c>
      <c r="E201">
        <v>592676</v>
      </c>
      <c r="F201" t="s">
        <v>419</v>
      </c>
      <c r="G201" t="s">
        <v>419</v>
      </c>
      <c r="H201" t="s">
        <v>419</v>
      </c>
    </row>
    <row r="202" spans="1:8" x14ac:dyDescent="0.25">
      <c r="A202" t="s">
        <v>415</v>
      </c>
      <c r="B202" t="s">
        <v>507</v>
      </c>
      <c r="C202" t="s">
        <v>507</v>
      </c>
      <c r="D202">
        <v>767778</v>
      </c>
      <c r="E202">
        <v>592692</v>
      </c>
      <c r="F202" t="s">
        <v>415</v>
      </c>
      <c r="G202" t="s">
        <v>415</v>
      </c>
      <c r="H202" t="s">
        <v>420</v>
      </c>
    </row>
    <row r="203" spans="1:8" x14ac:dyDescent="0.25">
      <c r="A203" t="s">
        <v>415</v>
      </c>
      <c r="B203" t="s">
        <v>508</v>
      </c>
      <c r="C203" t="s">
        <v>508</v>
      </c>
      <c r="D203">
        <v>768022</v>
      </c>
      <c r="E203">
        <v>592706</v>
      </c>
      <c r="F203" t="s">
        <v>415</v>
      </c>
      <c r="G203" t="s">
        <v>415</v>
      </c>
      <c r="H203" t="s">
        <v>415</v>
      </c>
    </row>
    <row r="204" spans="1:8" x14ac:dyDescent="0.25">
      <c r="A204" t="s">
        <v>415</v>
      </c>
      <c r="B204" t="s">
        <v>509</v>
      </c>
      <c r="C204" t="s">
        <v>509</v>
      </c>
      <c r="D204">
        <v>771228</v>
      </c>
      <c r="E204">
        <v>592714</v>
      </c>
      <c r="F204" t="s">
        <v>415</v>
      </c>
      <c r="G204" t="s">
        <v>415</v>
      </c>
      <c r="H204" t="s">
        <v>470</v>
      </c>
    </row>
    <row r="205" spans="1:8" x14ac:dyDescent="0.25">
      <c r="A205" t="s">
        <v>415</v>
      </c>
      <c r="B205" t="s">
        <v>510</v>
      </c>
      <c r="C205" t="s">
        <v>511</v>
      </c>
      <c r="D205">
        <v>771554</v>
      </c>
      <c r="E205">
        <v>592722</v>
      </c>
      <c r="F205" t="s">
        <v>415</v>
      </c>
      <c r="G205" t="s">
        <v>415</v>
      </c>
      <c r="H205" t="s">
        <v>432</v>
      </c>
    </row>
    <row r="206" spans="1:8" x14ac:dyDescent="0.25">
      <c r="A206" t="s">
        <v>415</v>
      </c>
      <c r="B206" t="s">
        <v>415</v>
      </c>
      <c r="C206" t="s">
        <v>512</v>
      </c>
      <c r="D206">
        <v>657565</v>
      </c>
      <c r="E206">
        <v>592005</v>
      </c>
      <c r="F206" t="s">
        <v>415</v>
      </c>
      <c r="G206" t="s">
        <v>415</v>
      </c>
      <c r="H206" t="s">
        <v>415</v>
      </c>
    </row>
    <row r="207" spans="1:8" x14ac:dyDescent="0.25">
      <c r="A207" t="s">
        <v>415</v>
      </c>
      <c r="B207" t="s">
        <v>415</v>
      </c>
      <c r="C207" t="s">
        <v>513</v>
      </c>
      <c r="D207">
        <v>772925</v>
      </c>
      <c r="E207">
        <v>592005</v>
      </c>
      <c r="F207" t="s">
        <v>415</v>
      </c>
      <c r="G207" t="s">
        <v>415</v>
      </c>
      <c r="H207" t="s">
        <v>415</v>
      </c>
    </row>
    <row r="208" spans="1:8" x14ac:dyDescent="0.25">
      <c r="A208" t="s">
        <v>415</v>
      </c>
      <c r="B208" t="s">
        <v>415</v>
      </c>
      <c r="C208" t="s">
        <v>514</v>
      </c>
      <c r="D208">
        <v>694070</v>
      </c>
      <c r="E208">
        <v>592005</v>
      </c>
      <c r="F208" t="s">
        <v>415</v>
      </c>
      <c r="G208" t="s">
        <v>415</v>
      </c>
      <c r="H208" t="s">
        <v>415</v>
      </c>
    </row>
    <row r="209" spans="1:8" x14ac:dyDescent="0.25">
      <c r="A209" t="s">
        <v>415</v>
      </c>
      <c r="B209" t="s">
        <v>415</v>
      </c>
      <c r="C209" t="s">
        <v>515</v>
      </c>
      <c r="D209">
        <v>772917</v>
      </c>
      <c r="E209">
        <v>592005</v>
      </c>
      <c r="F209" t="s">
        <v>415</v>
      </c>
      <c r="G209" t="s">
        <v>415</v>
      </c>
      <c r="H209" t="s">
        <v>415</v>
      </c>
    </row>
    <row r="210" spans="1:8" x14ac:dyDescent="0.25">
      <c r="A210" t="s">
        <v>415</v>
      </c>
      <c r="B210" t="s">
        <v>415</v>
      </c>
      <c r="C210" t="s">
        <v>415</v>
      </c>
      <c r="D210">
        <v>772844</v>
      </c>
      <c r="E210">
        <v>592005</v>
      </c>
      <c r="F210" t="s">
        <v>415</v>
      </c>
      <c r="G210" t="s">
        <v>415</v>
      </c>
      <c r="H210" t="s">
        <v>415</v>
      </c>
    </row>
    <row r="211" spans="1:8" x14ac:dyDescent="0.25">
      <c r="A211" t="s">
        <v>415</v>
      </c>
      <c r="B211" t="s">
        <v>415</v>
      </c>
      <c r="C211" t="s">
        <v>516</v>
      </c>
      <c r="D211">
        <v>780995</v>
      </c>
      <c r="E211">
        <v>592005</v>
      </c>
      <c r="F211" t="s">
        <v>415</v>
      </c>
      <c r="G211" t="s">
        <v>415</v>
      </c>
      <c r="H211" t="s">
        <v>415</v>
      </c>
    </row>
    <row r="212" spans="1:8" x14ac:dyDescent="0.25">
      <c r="A212" t="s">
        <v>415</v>
      </c>
      <c r="B212" t="s">
        <v>419</v>
      </c>
      <c r="C212" t="s">
        <v>517</v>
      </c>
      <c r="D212">
        <v>638064</v>
      </c>
      <c r="E212">
        <v>592731</v>
      </c>
      <c r="F212" t="s">
        <v>419</v>
      </c>
      <c r="G212" t="s">
        <v>419</v>
      </c>
      <c r="H212" t="s">
        <v>419</v>
      </c>
    </row>
    <row r="213" spans="1:8" x14ac:dyDescent="0.25">
      <c r="A213" t="s">
        <v>415</v>
      </c>
      <c r="B213" t="s">
        <v>419</v>
      </c>
      <c r="C213" t="s">
        <v>518</v>
      </c>
      <c r="D213">
        <v>691950</v>
      </c>
      <c r="E213">
        <v>592731</v>
      </c>
      <c r="F213" t="s">
        <v>419</v>
      </c>
      <c r="G213" t="s">
        <v>419</v>
      </c>
      <c r="H213" t="s">
        <v>419</v>
      </c>
    </row>
    <row r="214" spans="1:8" x14ac:dyDescent="0.25">
      <c r="A214" t="s">
        <v>415</v>
      </c>
      <c r="B214" t="s">
        <v>419</v>
      </c>
      <c r="C214" t="s">
        <v>519</v>
      </c>
      <c r="D214">
        <v>766828</v>
      </c>
      <c r="E214">
        <v>592731</v>
      </c>
      <c r="F214" t="s">
        <v>419</v>
      </c>
      <c r="G214" t="s">
        <v>419</v>
      </c>
      <c r="H214" t="s">
        <v>419</v>
      </c>
    </row>
    <row r="215" spans="1:8" x14ac:dyDescent="0.25">
      <c r="A215" t="s">
        <v>415</v>
      </c>
      <c r="B215" t="s">
        <v>419</v>
      </c>
      <c r="C215" t="s">
        <v>419</v>
      </c>
      <c r="D215">
        <v>772984</v>
      </c>
      <c r="E215">
        <v>592731</v>
      </c>
      <c r="F215" t="s">
        <v>419</v>
      </c>
      <c r="G215" t="s">
        <v>419</v>
      </c>
      <c r="H215" t="s">
        <v>419</v>
      </c>
    </row>
    <row r="216" spans="1:8" x14ac:dyDescent="0.25">
      <c r="A216" t="s">
        <v>415</v>
      </c>
      <c r="B216" t="s">
        <v>419</v>
      </c>
      <c r="C216" t="s">
        <v>520</v>
      </c>
      <c r="D216">
        <v>774081</v>
      </c>
      <c r="E216">
        <v>592731</v>
      </c>
      <c r="F216" t="s">
        <v>419</v>
      </c>
      <c r="G216" t="s">
        <v>419</v>
      </c>
      <c r="H216" t="s">
        <v>419</v>
      </c>
    </row>
    <row r="217" spans="1:8" x14ac:dyDescent="0.25">
      <c r="A217" t="s">
        <v>415</v>
      </c>
      <c r="B217" t="s">
        <v>476</v>
      </c>
      <c r="C217" t="s">
        <v>521</v>
      </c>
      <c r="D217">
        <v>773115</v>
      </c>
      <c r="E217">
        <v>592749</v>
      </c>
      <c r="F217" t="s">
        <v>476</v>
      </c>
      <c r="G217" t="s">
        <v>415</v>
      </c>
      <c r="H217" t="s">
        <v>476</v>
      </c>
    </row>
    <row r="218" spans="1:8" x14ac:dyDescent="0.25">
      <c r="A218" t="s">
        <v>415</v>
      </c>
      <c r="B218" t="s">
        <v>476</v>
      </c>
      <c r="C218" t="s">
        <v>522</v>
      </c>
      <c r="D218">
        <v>773123</v>
      </c>
      <c r="E218">
        <v>592749</v>
      </c>
      <c r="F218" t="s">
        <v>476</v>
      </c>
      <c r="G218" t="s">
        <v>415</v>
      </c>
      <c r="H218" t="s">
        <v>476</v>
      </c>
    </row>
    <row r="219" spans="1:8" x14ac:dyDescent="0.25">
      <c r="A219" t="s">
        <v>415</v>
      </c>
      <c r="B219" t="s">
        <v>476</v>
      </c>
      <c r="C219" t="s">
        <v>476</v>
      </c>
      <c r="D219">
        <v>773131</v>
      </c>
      <c r="E219">
        <v>592749</v>
      </c>
      <c r="F219" t="s">
        <v>476</v>
      </c>
      <c r="G219" t="s">
        <v>415</v>
      </c>
      <c r="H219" t="s">
        <v>476</v>
      </c>
    </row>
    <row r="220" spans="1:8" x14ac:dyDescent="0.25">
      <c r="A220" t="s">
        <v>415</v>
      </c>
      <c r="B220" t="s">
        <v>523</v>
      </c>
      <c r="C220" t="s">
        <v>524</v>
      </c>
      <c r="D220">
        <v>774057</v>
      </c>
      <c r="E220">
        <v>592757</v>
      </c>
      <c r="F220" t="s">
        <v>415</v>
      </c>
      <c r="G220" t="s">
        <v>415</v>
      </c>
      <c r="H220" t="s">
        <v>427</v>
      </c>
    </row>
    <row r="221" spans="1:8" x14ac:dyDescent="0.25">
      <c r="A221" t="s">
        <v>415</v>
      </c>
      <c r="B221" t="s">
        <v>525</v>
      </c>
      <c r="C221" t="s">
        <v>526</v>
      </c>
      <c r="D221">
        <v>776882</v>
      </c>
      <c r="E221">
        <v>592773</v>
      </c>
      <c r="F221" t="s">
        <v>419</v>
      </c>
      <c r="G221" t="s">
        <v>419</v>
      </c>
      <c r="H221" t="s">
        <v>419</v>
      </c>
    </row>
    <row r="222" spans="1:8" x14ac:dyDescent="0.25">
      <c r="A222" t="s">
        <v>415</v>
      </c>
      <c r="B222" t="s">
        <v>527</v>
      </c>
      <c r="C222" t="s">
        <v>528</v>
      </c>
      <c r="D222">
        <v>777293</v>
      </c>
      <c r="E222">
        <v>592781</v>
      </c>
      <c r="F222" t="s">
        <v>415</v>
      </c>
      <c r="G222" t="s">
        <v>415</v>
      </c>
      <c r="H222" t="s">
        <v>470</v>
      </c>
    </row>
    <row r="223" spans="1:8" x14ac:dyDescent="0.25">
      <c r="A223" t="s">
        <v>415</v>
      </c>
      <c r="B223" t="s">
        <v>529</v>
      </c>
      <c r="C223" t="s">
        <v>529</v>
      </c>
      <c r="D223">
        <v>777676</v>
      </c>
      <c r="E223">
        <v>592790</v>
      </c>
      <c r="F223" t="s">
        <v>448</v>
      </c>
      <c r="G223" t="s">
        <v>415</v>
      </c>
      <c r="H223" t="s">
        <v>448</v>
      </c>
    </row>
    <row r="224" spans="1:8" x14ac:dyDescent="0.25">
      <c r="A224" t="s">
        <v>415</v>
      </c>
      <c r="B224" t="s">
        <v>530</v>
      </c>
      <c r="C224" t="s">
        <v>530</v>
      </c>
      <c r="D224">
        <v>777919</v>
      </c>
      <c r="E224">
        <v>592803</v>
      </c>
      <c r="F224" t="s">
        <v>419</v>
      </c>
      <c r="G224" t="s">
        <v>419</v>
      </c>
      <c r="H224" t="s">
        <v>419</v>
      </c>
    </row>
    <row r="225" spans="1:8" x14ac:dyDescent="0.25">
      <c r="A225" t="s">
        <v>415</v>
      </c>
      <c r="B225" t="s">
        <v>531</v>
      </c>
      <c r="C225" t="s">
        <v>531</v>
      </c>
      <c r="D225">
        <v>783897</v>
      </c>
      <c r="E225">
        <v>592820</v>
      </c>
      <c r="F225" t="s">
        <v>419</v>
      </c>
      <c r="G225" t="s">
        <v>419</v>
      </c>
      <c r="H225" t="s">
        <v>419</v>
      </c>
    </row>
    <row r="226" spans="1:8" x14ac:dyDescent="0.25">
      <c r="A226" t="s">
        <v>415</v>
      </c>
      <c r="B226" t="s">
        <v>532</v>
      </c>
      <c r="C226" t="s">
        <v>532</v>
      </c>
      <c r="D226">
        <v>788856</v>
      </c>
      <c r="E226">
        <v>592838</v>
      </c>
      <c r="F226" t="s">
        <v>419</v>
      </c>
      <c r="G226" t="s">
        <v>419</v>
      </c>
      <c r="H226" t="s">
        <v>419</v>
      </c>
    </row>
    <row r="227" spans="1:8" x14ac:dyDescent="0.25">
      <c r="A227" t="s">
        <v>415</v>
      </c>
      <c r="B227" t="s">
        <v>533</v>
      </c>
      <c r="C227" t="s">
        <v>533</v>
      </c>
      <c r="D227">
        <v>789836</v>
      </c>
      <c r="E227">
        <v>592846</v>
      </c>
      <c r="F227" t="s">
        <v>423</v>
      </c>
      <c r="G227" t="s">
        <v>419</v>
      </c>
      <c r="H227" t="s">
        <v>423</v>
      </c>
    </row>
    <row r="228" spans="1:8" x14ac:dyDescent="0.25">
      <c r="A228" t="s">
        <v>415</v>
      </c>
      <c r="B228" t="s">
        <v>534</v>
      </c>
      <c r="C228" t="s">
        <v>534</v>
      </c>
      <c r="D228">
        <v>792993</v>
      </c>
      <c r="E228">
        <v>592854</v>
      </c>
      <c r="F228" t="s">
        <v>415</v>
      </c>
      <c r="G228" t="s">
        <v>415</v>
      </c>
      <c r="H228" t="s">
        <v>420</v>
      </c>
    </row>
    <row r="229" spans="1:8" x14ac:dyDescent="0.25">
      <c r="A229" t="s">
        <v>415</v>
      </c>
      <c r="B229" t="s">
        <v>535</v>
      </c>
      <c r="C229" t="s">
        <v>535</v>
      </c>
      <c r="D229">
        <v>793248</v>
      </c>
      <c r="E229">
        <v>592862</v>
      </c>
      <c r="F229" t="s">
        <v>415</v>
      </c>
      <c r="G229" t="s">
        <v>415</v>
      </c>
      <c r="H229" t="s">
        <v>432</v>
      </c>
    </row>
    <row r="230" spans="1:8" x14ac:dyDescent="0.25">
      <c r="A230" t="s">
        <v>415</v>
      </c>
      <c r="B230" t="s">
        <v>536</v>
      </c>
      <c r="C230" t="s">
        <v>536</v>
      </c>
      <c r="D230">
        <v>797243</v>
      </c>
      <c r="E230">
        <v>592871</v>
      </c>
      <c r="F230" t="s">
        <v>423</v>
      </c>
      <c r="G230" t="s">
        <v>419</v>
      </c>
      <c r="H230" t="s">
        <v>423</v>
      </c>
    </row>
    <row r="231" spans="1:8" x14ac:dyDescent="0.25">
      <c r="A231" t="s">
        <v>537</v>
      </c>
      <c r="B231" t="s">
        <v>538</v>
      </c>
      <c r="C231" t="s">
        <v>538</v>
      </c>
      <c r="D231">
        <v>609404</v>
      </c>
      <c r="E231">
        <v>541648</v>
      </c>
      <c r="F231" t="s">
        <v>539</v>
      </c>
      <c r="G231" t="s">
        <v>539</v>
      </c>
      <c r="H231" t="s">
        <v>539</v>
      </c>
    </row>
    <row r="232" spans="1:8" x14ac:dyDescent="0.25">
      <c r="A232" t="s">
        <v>537</v>
      </c>
      <c r="B232" t="s">
        <v>540</v>
      </c>
      <c r="C232" t="s">
        <v>541</v>
      </c>
      <c r="D232">
        <v>617156</v>
      </c>
      <c r="E232">
        <v>541711</v>
      </c>
      <c r="F232" t="s">
        <v>537</v>
      </c>
      <c r="G232" t="s">
        <v>537</v>
      </c>
      <c r="H232" t="s">
        <v>537</v>
      </c>
    </row>
    <row r="233" spans="1:8" x14ac:dyDescent="0.25">
      <c r="A233" t="s">
        <v>537</v>
      </c>
      <c r="B233" t="s">
        <v>540</v>
      </c>
      <c r="C233" t="s">
        <v>542</v>
      </c>
      <c r="D233">
        <v>617148</v>
      </c>
      <c r="E233">
        <v>541711</v>
      </c>
      <c r="F233" t="s">
        <v>537</v>
      </c>
      <c r="G233" t="s">
        <v>537</v>
      </c>
      <c r="H233" t="s">
        <v>537</v>
      </c>
    </row>
    <row r="234" spans="1:8" x14ac:dyDescent="0.25">
      <c r="A234" t="s">
        <v>537</v>
      </c>
      <c r="B234" t="s">
        <v>543</v>
      </c>
      <c r="C234" t="s">
        <v>543</v>
      </c>
      <c r="D234">
        <v>628522</v>
      </c>
      <c r="E234">
        <v>541800</v>
      </c>
      <c r="F234" t="s">
        <v>544</v>
      </c>
      <c r="G234" t="s">
        <v>544</v>
      </c>
      <c r="H234" t="s">
        <v>544</v>
      </c>
    </row>
    <row r="235" spans="1:8" x14ac:dyDescent="0.25">
      <c r="A235" t="s">
        <v>537</v>
      </c>
      <c r="B235" t="s">
        <v>545</v>
      </c>
      <c r="C235" t="s">
        <v>545</v>
      </c>
      <c r="D235">
        <v>634581</v>
      </c>
      <c r="E235">
        <v>542644</v>
      </c>
      <c r="F235" t="s">
        <v>546</v>
      </c>
      <c r="G235" t="s">
        <v>537</v>
      </c>
      <c r="H235" t="s">
        <v>546</v>
      </c>
    </row>
    <row r="236" spans="1:8" x14ac:dyDescent="0.25">
      <c r="A236" t="s">
        <v>537</v>
      </c>
      <c r="B236" t="s">
        <v>545</v>
      </c>
      <c r="C236" t="s">
        <v>547</v>
      </c>
      <c r="D236">
        <v>736783</v>
      </c>
      <c r="E236">
        <v>542644</v>
      </c>
      <c r="F236" t="s">
        <v>546</v>
      </c>
      <c r="G236" t="s">
        <v>537</v>
      </c>
      <c r="H236" t="s">
        <v>546</v>
      </c>
    </row>
    <row r="237" spans="1:8" x14ac:dyDescent="0.25">
      <c r="A237" t="s">
        <v>537</v>
      </c>
      <c r="B237" t="s">
        <v>548</v>
      </c>
      <c r="C237" t="s">
        <v>548</v>
      </c>
      <c r="D237">
        <v>636878</v>
      </c>
      <c r="E237">
        <v>542679</v>
      </c>
      <c r="F237" t="s">
        <v>549</v>
      </c>
      <c r="G237" t="s">
        <v>537</v>
      </c>
      <c r="H237" t="s">
        <v>537</v>
      </c>
    </row>
    <row r="238" spans="1:8" x14ac:dyDescent="0.25">
      <c r="A238" t="s">
        <v>537</v>
      </c>
      <c r="B238" t="s">
        <v>550</v>
      </c>
      <c r="C238" t="s">
        <v>550</v>
      </c>
      <c r="D238">
        <v>642169</v>
      </c>
      <c r="E238">
        <v>542687</v>
      </c>
      <c r="F238" t="s">
        <v>544</v>
      </c>
      <c r="G238" t="s">
        <v>544</v>
      </c>
      <c r="H238" t="s">
        <v>544</v>
      </c>
    </row>
    <row r="239" spans="1:8" x14ac:dyDescent="0.25">
      <c r="A239" t="s">
        <v>537</v>
      </c>
      <c r="B239" t="s">
        <v>546</v>
      </c>
      <c r="C239" t="s">
        <v>546</v>
      </c>
      <c r="D239">
        <v>643351</v>
      </c>
      <c r="E239">
        <v>542725</v>
      </c>
      <c r="F239" t="s">
        <v>546</v>
      </c>
      <c r="G239" t="s">
        <v>537</v>
      </c>
      <c r="H239" t="s">
        <v>546</v>
      </c>
    </row>
    <row r="240" spans="1:8" x14ac:dyDescent="0.25">
      <c r="A240" t="s">
        <v>537</v>
      </c>
      <c r="B240" t="s">
        <v>551</v>
      </c>
      <c r="C240" t="s">
        <v>551</v>
      </c>
      <c r="D240">
        <v>646059</v>
      </c>
      <c r="E240">
        <v>542750</v>
      </c>
      <c r="F240" t="s">
        <v>537</v>
      </c>
      <c r="G240" t="s">
        <v>537</v>
      </c>
      <c r="H240" t="s">
        <v>537</v>
      </c>
    </row>
    <row r="241" spans="1:8" x14ac:dyDescent="0.25">
      <c r="A241" t="s">
        <v>537</v>
      </c>
      <c r="B241" t="s">
        <v>552</v>
      </c>
      <c r="C241" t="s">
        <v>552</v>
      </c>
      <c r="D241">
        <v>646342</v>
      </c>
      <c r="E241">
        <v>542768</v>
      </c>
      <c r="F241" t="s">
        <v>537</v>
      </c>
      <c r="G241" t="s">
        <v>537</v>
      </c>
      <c r="H241" t="s">
        <v>537</v>
      </c>
    </row>
    <row r="242" spans="1:8" x14ac:dyDescent="0.25">
      <c r="A242" t="s">
        <v>537</v>
      </c>
      <c r="B242" t="s">
        <v>553</v>
      </c>
      <c r="C242" t="s">
        <v>553</v>
      </c>
      <c r="D242">
        <v>649767</v>
      </c>
      <c r="E242">
        <v>542784</v>
      </c>
      <c r="F242" t="s">
        <v>537</v>
      </c>
      <c r="G242" t="s">
        <v>537</v>
      </c>
      <c r="H242" t="s">
        <v>537</v>
      </c>
    </row>
    <row r="243" spans="1:8" x14ac:dyDescent="0.25">
      <c r="A243" t="s">
        <v>537</v>
      </c>
      <c r="B243" t="s">
        <v>554</v>
      </c>
      <c r="C243" t="s">
        <v>555</v>
      </c>
      <c r="D243">
        <v>650013</v>
      </c>
      <c r="E243">
        <v>542814</v>
      </c>
      <c r="F243" t="s">
        <v>544</v>
      </c>
      <c r="G243" t="s">
        <v>544</v>
      </c>
      <c r="H243" t="s">
        <v>544</v>
      </c>
    </row>
    <row r="244" spans="1:8" x14ac:dyDescent="0.25">
      <c r="A244" t="s">
        <v>537</v>
      </c>
      <c r="B244" t="s">
        <v>554</v>
      </c>
      <c r="C244" t="s">
        <v>556</v>
      </c>
      <c r="D244">
        <v>650064</v>
      </c>
      <c r="E244">
        <v>542814</v>
      </c>
      <c r="F244" t="s">
        <v>544</v>
      </c>
      <c r="G244" t="s">
        <v>544</v>
      </c>
      <c r="H244" t="s">
        <v>544</v>
      </c>
    </row>
    <row r="245" spans="1:8" x14ac:dyDescent="0.25">
      <c r="A245" t="s">
        <v>537</v>
      </c>
      <c r="B245" t="s">
        <v>557</v>
      </c>
      <c r="C245" t="s">
        <v>557</v>
      </c>
      <c r="D245">
        <v>652776</v>
      </c>
      <c r="E245">
        <v>542831</v>
      </c>
      <c r="F245" t="s">
        <v>539</v>
      </c>
      <c r="G245" t="s">
        <v>539</v>
      </c>
      <c r="H245" t="s">
        <v>539</v>
      </c>
    </row>
    <row r="246" spans="1:8" x14ac:dyDescent="0.25">
      <c r="A246" t="s">
        <v>537</v>
      </c>
      <c r="B246" t="s">
        <v>558</v>
      </c>
      <c r="C246" t="s">
        <v>558</v>
      </c>
      <c r="D246">
        <v>656267</v>
      </c>
      <c r="E246">
        <v>542865</v>
      </c>
      <c r="F246" t="s">
        <v>537</v>
      </c>
      <c r="G246" t="s">
        <v>537</v>
      </c>
      <c r="H246" t="s">
        <v>537</v>
      </c>
    </row>
    <row r="247" spans="1:8" x14ac:dyDescent="0.25">
      <c r="A247" t="s">
        <v>537</v>
      </c>
      <c r="B247" t="s">
        <v>559</v>
      </c>
      <c r="C247" t="s">
        <v>559</v>
      </c>
      <c r="D247">
        <v>657026</v>
      </c>
      <c r="E247">
        <v>570346</v>
      </c>
      <c r="F247" t="s">
        <v>537</v>
      </c>
      <c r="G247" t="s">
        <v>537</v>
      </c>
      <c r="H247" t="s">
        <v>537</v>
      </c>
    </row>
    <row r="248" spans="1:8" x14ac:dyDescent="0.25">
      <c r="A248" t="s">
        <v>537</v>
      </c>
      <c r="B248" t="s">
        <v>560</v>
      </c>
      <c r="C248" t="s">
        <v>560</v>
      </c>
      <c r="D248">
        <v>657271</v>
      </c>
      <c r="E248">
        <v>542903</v>
      </c>
      <c r="F248" t="s">
        <v>539</v>
      </c>
      <c r="G248" t="s">
        <v>539</v>
      </c>
      <c r="H248" t="s">
        <v>539</v>
      </c>
    </row>
    <row r="249" spans="1:8" x14ac:dyDescent="0.25">
      <c r="A249" t="s">
        <v>537</v>
      </c>
      <c r="B249" t="s">
        <v>549</v>
      </c>
      <c r="C249" t="s">
        <v>549</v>
      </c>
      <c r="D249">
        <v>663778</v>
      </c>
      <c r="E249">
        <v>542911</v>
      </c>
      <c r="F249" t="s">
        <v>549</v>
      </c>
      <c r="G249" t="s">
        <v>537</v>
      </c>
      <c r="H249" t="s">
        <v>549</v>
      </c>
    </row>
    <row r="250" spans="1:8" x14ac:dyDescent="0.25">
      <c r="A250" t="s">
        <v>537</v>
      </c>
      <c r="B250" t="s">
        <v>561</v>
      </c>
      <c r="C250" t="s">
        <v>562</v>
      </c>
      <c r="D250">
        <v>664499</v>
      </c>
      <c r="E250">
        <v>542946</v>
      </c>
      <c r="F250" t="s">
        <v>537</v>
      </c>
      <c r="G250" t="s">
        <v>537</v>
      </c>
      <c r="H250" t="s">
        <v>537</v>
      </c>
    </row>
    <row r="251" spans="1:8" x14ac:dyDescent="0.25">
      <c r="A251" t="s">
        <v>537</v>
      </c>
      <c r="B251" t="s">
        <v>563</v>
      </c>
      <c r="C251" t="s">
        <v>564</v>
      </c>
      <c r="D251">
        <v>600687</v>
      </c>
      <c r="E251">
        <v>542989</v>
      </c>
      <c r="F251" t="s">
        <v>539</v>
      </c>
      <c r="G251" t="s">
        <v>539</v>
      </c>
      <c r="H251" t="s">
        <v>539</v>
      </c>
    </row>
    <row r="252" spans="1:8" x14ac:dyDescent="0.25">
      <c r="A252" t="s">
        <v>537</v>
      </c>
      <c r="B252" t="s">
        <v>563</v>
      </c>
      <c r="C252" t="s">
        <v>565</v>
      </c>
      <c r="D252">
        <v>664758</v>
      </c>
      <c r="E252">
        <v>542989</v>
      </c>
      <c r="F252" t="s">
        <v>539</v>
      </c>
      <c r="G252" t="s">
        <v>539</v>
      </c>
      <c r="H252" t="s">
        <v>539</v>
      </c>
    </row>
    <row r="253" spans="1:8" x14ac:dyDescent="0.25">
      <c r="A253" t="s">
        <v>537</v>
      </c>
      <c r="B253" t="s">
        <v>563</v>
      </c>
      <c r="C253" t="s">
        <v>566</v>
      </c>
      <c r="D253">
        <v>664766</v>
      </c>
      <c r="E253">
        <v>542989</v>
      </c>
      <c r="F253" t="s">
        <v>539</v>
      </c>
      <c r="G253" t="s">
        <v>539</v>
      </c>
      <c r="H253" t="s">
        <v>539</v>
      </c>
    </row>
    <row r="254" spans="1:8" x14ac:dyDescent="0.25">
      <c r="A254" t="s">
        <v>537</v>
      </c>
      <c r="B254" t="s">
        <v>563</v>
      </c>
      <c r="C254" t="s">
        <v>567</v>
      </c>
      <c r="D254">
        <v>668745</v>
      </c>
      <c r="E254">
        <v>542989</v>
      </c>
      <c r="F254" t="s">
        <v>539</v>
      </c>
      <c r="G254" t="s">
        <v>539</v>
      </c>
      <c r="H254" t="s">
        <v>539</v>
      </c>
    </row>
    <row r="255" spans="1:8" x14ac:dyDescent="0.25">
      <c r="A255" t="s">
        <v>537</v>
      </c>
      <c r="B255" t="s">
        <v>563</v>
      </c>
      <c r="C255" t="s">
        <v>568</v>
      </c>
      <c r="D255">
        <v>681181</v>
      </c>
      <c r="E255">
        <v>542989</v>
      </c>
      <c r="F255" t="s">
        <v>539</v>
      </c>
      <c r="G255" t="s">
        <v>539</v>
      </c>
      <c r="H255" t="s">
        <v>539</v>
      </c>
    </row>
    <row r="256" spans="1:8" x14ac:dyDescent="0.25">
      <c r="A256" t="s">
        <v>537</v>
      </c>
      <c r="B256" t="s">
        <v>563</v>
      </c>
      <c r="C256" t="s">
        <v>569</v>
      </c>
      <c r="D256">
        <v>703095</v>
      </c>
      <c r="E256">
        <v>542989</v>
      </c>
      <c r="F256" t="s">
        <v>539</v>
      </c>
      <c r="G256" t="s">
        <v>539</v>
      </c>
      <c r="H256" t="s">
        <v>539</v>
      </c>
    </row>
    <row r="257" spans="1:8" x14ac:dyDescent="0.25">
      <c r="A257" t="s">
        <v>537</v>
      </c>
      <c r="B257" t="s">
        <v>570</v>
      </c>
      <c r="C257" t="s">
        <v>570</v>
      </c>
      <c r="D257">
        <v>664898</v>
      </c>
      <c r="E257">
        <v>542997</v>
      </c>
      <c r="F257" t="s">
        <v>539</v>
      </c>
      <c r="G257" t="s">
        <v>539</v>
      </c>
      <c r="H257" t="s">
        <v>539</v>
      </c>
    </row>
    <row r="258" spans="1:8" x14ac:dyDescent="0.25">
      <c r="A258" t="s">
        <v>537</v>
      </c>
      <c r="B258" t="s">
        <v>571</v>
      </c>
      <c r="C258" t="s">
        <v>571</v>
      </c>
      <c r="D258">
        <v>776505</v>
      </c>
      <c r="E258">
        <v>500062</v>
      </c>
      <c r="F258" t="s">
        <v>539</v>
      </c>
      <c r="G258" t="s">
        <v>539</v>
      </c>
      <c r="H258" t="s">
        <v>539</v>
      </c>
    </row>
    <row r="259" spans="1:8" x14ac:dyDescent="0.25">
      <c r="A259" t="s">
        <v>537</v>
      </c>
      <c r="B259" t="s">
        <v>457</v>
      </c>
      <c r="C259" t="s">
        <v>457</v>
      </c>
      <c r="D259">
        <v>677353</v>
      </c>
      <c r="E259">
        <v>543021</v>
      </c>
      <c r="F259" t="s">
        <v>539</v>
      </c>
      <c r="G259" t="s">
        <v>539</v>
      </c>
      <c r="H259" t="s">
        <v>539</v>
      </c>
    </row>
    <row r="260" spans="1:8" x14ac:dyDescent="0.25">
      <c r="A260" t="s">
        <v>537</v>
      </c>
      <c r="B260" t="s">
        <v>572</v>
      </c>
      <c r="C260" t="s">
        <v>572</v>
      </c>
      <c r="D260">
        <v>678864</v>
      </c>
      <c r="E260">
        <v>543098</v>
      </c>
      <c r="F260" t="s">
        <v>546</v>
      </c>
      <c r="G260" t="s">
        <v>537</v>
      </c>
      <c r="H260" t="s">
        <v>546</v>
      </c>
    </row>
    <row r="261" spans="1:8" x14ac:dyDescent="0.25">
      <c r="A261" t="s">
        <v>537</v>
      </c>
      <c r="B261" t="s">
        <v>573</v>
      </c>
      <c r="C261" t="s">
        <v>573</v>
      </c>
      <c r="D261">
        <v>680001</v>
      </c>
      <c r="E261">
        <v>544264</v>
      </c>
      <c r="F261" t="s">
        <v>537</v>
      </c>
      <c r="G261" t="s">
        <v>537</v>
      </c>
      <c r="H261" t="s">
        <v>537</v>
      </c>
    </row>
    <row r="262" spans="1:8" x14ac:dyDescent="0.25">
      <c r="A262" t="s">
        <v>537</v>
      </c>
      <c r="B262" t="s">
        <v>574</v>
      </c>
      <c r="C262" t="s">
        <v>575</v>
      </c>
      <c r="D262">
        <v>657662</v>
      </c>
      <c r="E262">
        <v>544302</v>
      </c>
      <c r="F262" t="s">
        <v>539</v>
      </c>
      <c r="G262" t="s">
        <v>539</v>
      </c>
      <c r="H262" t="s">
        <v>539</v>
      </c>
    </row>
    <row r="263" spans="1:8" x14ac:dyDescent="0.25">
      <c r="A263" t="s">
        <v>537</v>
      </c>
      <c r="B263" t="s">
        <v>574</v>
      </c>
      <c r="C263" t="s">
        <v>574</v>
      </c>
      <c r="D263">
        <v>680451</v>
      </c>
      <c r="E263">
        <v>544302</v>
      </c>
      <c r="F263" t="s">
        <v>539</v>
      </c>
      <c r="G263" t="s">
        <v>539</v>
      </c>
      <c r="H263" t="s">
        <v>539</v>
      </c>
    </row>
    <row r="264" spans="1:8" x14ac:dyDescent="0.25">
      <c r="A264" t="s">
        <v>537</v>
      </c>
      <c r="B264" t="s">
        <v>574</v>
      </c>
      <c r="C264" t="s">
        <v>576</v>
      </c>
      <c r="D264">
        <v>681423</v>
      </c>
      <c r="E264">
        <v>544302</v>
      </c>
      <c r="F264" t="s">
        <v>539</v>
      </c>
      <c r="G264" t="s">
        <v>539</v>
      </c>
      <c r="H264" t="s">
        <v>539</v>
      </c>
    </row>
    <row r="265" spans="1:8" x14ac:dyDescent="0.25">
      <c r="A265" t="s">
        <v>537</v>
      </c>
      <c r="B265" t="s">
        <v>574</v>
      </c>
      <c r="C265" t="s">
        <v>577</v>
      </c>
      <c r="D265">
        <v>700312</v>
      </c>
      <c r="E265">
        <v>544302</v>
      </c>
      <c r="F265" t="s">
        <v>539</v>
      </c>
      <c r="G265" t="s">
        <v>539</v>
      </c>
      <c r="H265" t="s">
        <v>539</v>
      </c>
    </row>
    <row r="266" spans="1:8" x14ac:dyDescent="0.25">
      <c r="A266" t="s">
        <v>537</v>
      </c>
      <c r="B266" t="s">
        <v>574</v>
      </c>
      <c r="C266" t="s">
        <v>578</v>
      </c>
      <c r="D266">
        <v>719251</v>
      </c>
      <c r="E266">
        <v>544302</v>
      </c>
      <c r="F266" t="s">
        <v>539</v>
      </c>
      <c r="G266" t="s">
        <v>539</v>
      </c>
      <c r="H266" t="s">
        <v>539</v>
      </c>
    </row>
    <row r="267" spans="1:8" x14ac:dyDescent="0.25">
      <c r="A267" t="s">
        <v>537</v>
      </c>
      <c r="B267" t="s">
        <v>574</v>
      </c>
      <c r="C267" t="s">
        <v>579</v>
      </c>
      <c r="D267">
        <v>736082</v>
      </c>
      <c r="E267">
        <v>544302</v>
      </c>
      <c r="F267" t="s">
        <v>539</v>
      </c>
      <c r="G267" t="s">
        <v>539</v>
      </c>
      <c r="H267" t="s">
        <v>539</v>
      </c>
    </row>
    <row r="268" spans="1:8" x14ac:dyDescent="0.25">
      <c r="A268" t="s">
        <v>537</v>
      </c>
      <c r="B268" t="s">
        <v>574</v>
      </c>
      <c r="C268" t="s">
        <v>580</v>
      </c>
      <c r="D268">
        <v>788031</v>
      </c>
      <c r="E268">
        <v>544302</v>
      </c>
      <c r="F268" t="s">
        <v>539</v>
      </c>
      <c r="G268" t="s">
        <v>539</v>
      </c>
      <c r="H268" t="s">
        <v>539</v>
      </c>
    </row>
    <row r="269" spans="1:8" x14ac:dyDescent="0.25">
      <c r="A269" t="s">
        <v>537</v>
      </c>
      <c r="B269" t="s">
        <v>581</v>
      </c>
      <c r="C269" t="s">
        <v>581</v>
      </c>
      <c r="D269">
        <v>681245</v>
      </c>
      <c r="E269">
        <v>556866</v>
      </c>
      <c r="F269" t="s">
        <v>537</v>
      </c>
      <c r="G269" t="s">
        <v>537</v>
      </c>
      <c r="H269" t="s">
        <v>537</v>
      </c>
    </row>
    <row r="270" spans="1:8" x14ac:dyDescent="0.25">
      <c r="A270" t="s">
        <v>537</v>
      </c>
      <c r="B270" t="s">
        <v>582</v>
      </c>
      <c r="C270" t="s">
        <v>582</v>
      </c>
      <c r="D270">
        <v>683671</v>
      </c>
      <c r="E270">
        <v>544370</v>
      </c>
      <c r="F270" t="s">
        <v>546</v>
      </c>
      <c r="G270" t="s">
        <v>537</v>
      </c>
      <c r="H270" t="s">
        <v>546</v>
      </c>
    </row>
    <row r="271" spans="1:8" x14ac:dyDescent="0.25">
      <c r="A271" t="s">
        <v>537</v>
      </c>
      <c r="B271" t="s">
        <v>583</v>
      </c>
      <c r="C271" t="s">
        <v>583</v>
      </c>
      <c r="D271">
        <v>684767</v>
      </c>
      <c r="E271">
        <v>544396</v>
      </c>
      <c r="F271" t="s">
        <v>537</v>
      </c>
      <c r="G271" t="s">
        <v>537</v>
      </c>
      <c r="H271" t="s">
        <v>537</v>
      </c>
    </row>
    <row r="272" spans="1:8" x14ac:dyDescent="0.25">
      <c r="A272" t="s">
        <v>537</v>
      </c>
      <c r="B272" t="s">
        <v>584</v>
      </c>
      <c r="C272" t="s">
        <v>585</v>
      </c>
      <c r="D272">
        <v>679445</v>
      </c>
      <c r="E272">
        <v>544418</v>
      </c>
      <c r="F272" t="s">
        <v>539</v>
      </c>
      <c r="G272" t="s">
        <v>539</v>
      </c>
      <c r="H272" t="s">
        <v>539</v>
      </c>
    </row>
    <row r="273" spans="1:8" x14ac:dyDescent="0.25">
      <c r="A273" t="s">
        <v>537</v>
      </c>
      <c r="B273" t="s">
        <v>584</v>
      </c>
      <c r="C273" t="s">
        <v>586</v>
      </c>
      <c r="D273">
        <v>687022</v>
      </c>
      <c r="E273">
        <v>544418</v>
      </c>
      <c r="F273" t="s">
        <v>539</v>
      </c>
      <c r="G273" t="s">
        <v>539</v>
      </c>
      <c r="H273" t="s">
        <v>539</v>
      </c>
    </row>
    <row r="274" spans="1:8" x14ac:dyDescent="0.25">
      <c r="A274" t="s">
        <v>537</v>
      </c>
      <c r="B274" t="s">
        <v>587</v>
      </c>
      <c r="C274" t="s">
        <v>588</v>
      </c>
      <c r="D274">
        <v>689416</v>
      </c>
      <c r="E274">
        <v>544434</v>
      </c>
      <c r="F274" t="s">
        <v>537</v>
      </c>
      <c r="G274" t="s">
        <v>537</v>
      </c>
      <c r="H274" t="s">
        <v>537</v>
      </c>
    </row>
    <row r="275" spans="1:8" x14ac:dyDescent="0.25">
      <c r="A275" t="s">
        <v>537</v>
      </c>
      <c r="B275" t="s">
        <v>589</v>
      </c>
      <c r="C275" t="s">
        <v>589</v>
      </c>
      <c r="D275">
        <v>690040</v>
      </c>
      <c r="E275">
        <v>544469</v>
      </c>
      <c r="F275" t="s">
        <v>537</v>
      </c>
      <c r="G275" t="s">
        <v>537</v>
      </c>
      <c r="H275" t="s">
        <v>537</v>
      </c>
    </row>
    <row r="276" spans="1:8" x14ac:dyDescent="0.25">
      <c r="A276" t="s">
        <v>537</v>
      </c>
      <c r="B276" t="s">
        <v>590</v>
      </c>
      <c r="C276" t="s">
        <v>590</v>
      </c>
      <c r="D276">
        <v>694479</v>
      </c>
      <c r="E276">
        <v>544507</v>
      </c>
      <c r="F276" t="s">
        <v>539</v>
      </c>
      <c r="G276" t="s">
        <v>539</v>
      </c>
      <c r="H276" t="s">
        <v>539</v>
      </c>
    </row>
    <row r="277" spans="1:8" x14ac:dyDescent="0.25">
      <c r="A277" t="s">
        <v>537</v>
      </c>
      <c r="B277" t="s">
        <v>591</v>
      </c>
      <c r="C277" t="s">
        <v>591</v>
      </c>
      <c r="D277">
        <v>707384</v>
      </c>
      <c r="E277">
        <v>544566</v>
      </c>
      <c r="F277" t="s">
        <v>549</v>
      </c>
      <c r="G277" t="s">
        <v>537</v>
      </c>
      <c r="H277" t="s">
        <v>549</v>
      </c>
    </row>
    <row r="278" spans="1:8" x14ac:dyDescent="0.25">
      <c r="A278" t="s">
        <v>537</v>
      </c>
      <c r="B278" t="s">
        <v>592</v>
      </c>
      <c r="C278" t="s">
        <v>592</v>
      </c>
      <c r="D278">
        <v>717169</v>
      </c>
      <c r="E278">
        <v>544574</v>
      </c>
      <c r="F278" t="s">
        <v>539</v>
      </c>
      <c r="G278" t="s">
        <v>539</v>
      </c>
      <c r="H278" t="s">
        <v>539</v>
      </c>
    </row>
    <row r="279" spans="1:8" x14ac:dyDescent="0.25">
      <c r="A279" t="s">
        <v>537</v>
      </c>
      <c r="B279" t="s">
        <v>483</v>
      </c>
      <c r="C279" t="s">
        <v>593</v>
      </c>
      <c r="D279">
        <v>724335</v>
      </c>
      <c r="E279">
        <v>569496</v>
      </c>
      <c r="F279" t="s">
        <v>539</v>
      </c>
      <c r="G279" t="s">
        <v>539</v>
      </c>
      <c r="H279" t="s">
        <v>539</v>
      </c>
    </row>
    <row r="280" spans="1:8" x14ac:dyDescent="0.25">
      <c r="A280" t="s">
        <v>537</v>
      </c>
      <c r="B280" t="s">
        <v>594</v>
      </c>
      <c r="C280" t="s">
        <v>595</v>
      </c>
      <c r="D280">
        <v>725315</v>
      </c>
      <c r="E280">
        <v>544621</v>
      </c>
      <c r="F280" t="s">
        <v>539</v>
      </c>
      <c r="G280" t="s">
        <v>539</v>
      </c>
      <c r="H280" t="s">
        <v>539</v>
      </c>
    </row>
    <row r="281" spans="1:8" x14ac:dyDescent="0.25">
      <c r="A281" t="s">
        <v>537</v>
      </c>
      <c r="B281" t="s">
        <v>596</v>
      </c>
      <c r="C281" t="s">
        <v>596</v>
      </c>
      <c r="D281">
        <v>725455</v>
      </c>
      <c r="E281">
        <v>500071</v>
      </c>
      <c r="F281" t="s">
        <v>539</v>
      </c>
      <c r="G281" t="s">
        <v>539</v>
      </c>
      <c r="H281" t="s">
        <v>539</v>
      </c>
    </row>
    <row r="282" spans="1:8" x14ac:dyDescent="0.25">
      <c r="A282" t="s">
        <v>537</v>
      </c>
      <c r="B282" t="s">
        <v>597</v>
      </c>
      <c r="C282" t="s">
        <v>597</v>
      </c>
      <c r="D282">
        <v>726851</v>
      </c>
      <c r="E282">
        <v>544655</v>
      </c>
      <c r="F282" t="s">
        <v>537</v>
      </c>
      <c r="G282" t="s">
        <v>537</v>
      </c>
      <c r="H282" t="s">
        <v>537</v>
      </c>
    </row>
    <row r="283" spans="1:8" x14ac:dyDescent="0.25">
      <c r="A283" t="s">
        <v>537</v>
      </c>
      <c r="B283" t="s">
        <v>598</v>
      </c>
      <c r="C283" t="s">
        <v>598</v>
      </c>
      <c r="D283">
        <v>733083</v>
      </c>
      <c r="E283">
        <v>544671</v>
      </c>
      <c r="F283" t="s">
        <v>537</v>
      </c>
      <c r="G283" t="s">
        <v>537</v>
      </c>
      <c r="H283" t="s">
        <v>537</v>
      </c>
    </row>
    <row r="284" spans="1:8" x14ac:dyDescent="0.25">
      <c r="A284" t="s">
        <v>537</v>
      </c>
      <c r="B284" t="s">
        <v>599</v>
      </c>
      <c r="C284" t="s">
        <v>599</v>
      </c>
      <c r="D284">
        <v>733750</v>
      </c>
      <c r="E284">
        <v>544698</v>
      </c>
      <c r="F284" t="s">
        <v>544</v>
      </c>
      <c r="G284" t="s">
        <v>544</v>
      </c>
      <c r="H284" t="s">
        <v>544</v>
      </c>
    </row>
    <row r="285" spans="1:8" x14ac:dyDescent="0.25">
      <c r="A285" t="s">
        <v>537</v>
      </c>
      <c r="B285" t="s">
        <v>600</v>
      </c>
      <c r="C285" t="s">
        <v>601</v>
      </c>
      <c r="D285">
        <v>734063</v>
      </c>
      <c r="E285">
        <v>544728</v>
      </c>
      <c r="F285" t="s">
        <v>537</v>
      </c>
      <c r="G285" t="s">
        <v>537</v>
      </c>
      <c r="H285" t="s">
        <v>537</v>
      </c>
    </row>
    <row r="286" spans="1:8" x14ac:dyDescent="0.25">
      <c r="A286" t="s">
        <v>537</v>
      </c>
      <c r="B286" t="s">
        <v>602</v>
      </c>
      <c r="C286" t="s">
        <v>603</v>
      </c>
      <c r="D286">
        <v>739847</v>
      </c>
      <c r="E286">
        <v>544787</v>
      </c>
      <c r="F286" t="s">
        <v>537</v>
      </c>
      <c r="G286" t="s">
        <v>537</v>
      </c>
      <c r="H286" t="s">
        <v>537</v>
      </c>
    </row>
    <row r="287" spans="1:8" x14ac:dyDescent="0.25">
      <c r="A287" t="s">
        <v>537</v>
      </c>
      <c r="B287" t="s">
        <v>544</v>
      </c>
      <c r="C287" t="s">
        <v>604</v>
      </c>
      <c r="D287">
        <v>744727</v>
      </c>
      <c r="E287">
        <v>544841</v>
      </c>
      <c r="F287" t="s">
        <v>544</v>
      </c>
      <c r="G287" t="s">
        <v>544</v>
      </c>
      <c r="H287" t="s">
        <v>544</v>
      </c>
    </row>
    <row r="288" spans="1:8" x14ac:dyDescent="0.25">
      <c r="A288" t="s">
        <v>537</v>
      </c>
      <c r="B288" t="s">
        <v>544</v>
      </c>
      <c r="C288" t="s">
        <v>544</v>
      </c>
      <c r="D288">
        <v>742937</v>
      </c>
      <c r="E288">
        <v>544841</v>
      </c>
      <c r="F288" t="s">
        <v>544</v>
      </c>
      <c r="G288" t="s">
        <v>544</v>
      </c>
      <c r="H288" t="s">
        <v>544</v>
      </c>
    </row>
    <row r="289" spans="1:8" x14ac:dyDescent="0.25">
      <c r="A289" t="s">
        <v>537</v>
      </c>
      <c r="B289" t="s">
        <v>544</v>
      </c>
      <c r="C289" t="s">
        <v>605</v>
      </c>
      <c r="D289">
        <v>744743</v>
      </c>
      <c r="E289">
        <v>544841</v>
      </c>
      <c r="F289" t="s">
        <v>544</v>
      </c>
      <c r="G289" t="s">
        <v>544</v>
      </c>
      <c r="H289" t="s">
        <v>544</v>
      </c>
    </row>
    <row r="290" spans="1:8" x14ac:dyDescent="0.25">
      <c r="A290" t="s">
        <v>537</v>
      </c>
      <c r="B290" t="s">
        <v>606</v>
      </c>
      <c r="C290" t="s">
        <v>606</v>
      </c>
      <c r="D290">
        <v>743739</v>
      </c>
      <c r="E290">
        <v>544850</v>
      </c>
      <c r="F290" t="s">
        <v>537</v>
      </c>
      <c r="G290" t="s">
        <v>537</v>
      </c>
      <c r="H290" t="s">
        <v>537</v>
      </c>
    </row>
    <row r="291" spans="1:8" x14ac:dyDescent="0.25">
      <c r="A291" t="s">
        <v>537</v>
      </c>
      <c r="B291" t="s">
        <v>607</v>
      </c>
      <c r="C291" t="s">
        <v>607</v>
      </c>
      <c r="D291">
        <v>747483</v>
      </c>
      <c r="E291">
        <v>544906</v>
      </c>
      <c r="F291" t="s">
        <v>537</v>
      </c>
      <c r="G291" t="s">
        <v>537</v>
      </c>
      <c r="H291" t="s">
        <v>537</v>
      </c>
    </row>
    <row r="292" spans="1:8" x14ac:dyDescent="0.25">
      <c r="A292" t="s">
        <v>537</v>
      </c>
      <c r="B292" t="s">
        <v>608</v>
      </c>
      <c r="C292" t="s">
        <v>609</v>
      </c>
      <c r="D292">
        <v>757471</v>
      </c>
      <c r="E292">
        <v>544914</v>
      </c>
      <c r="F292" t="s">
        <v>546</v>
      </c>
      <c r="G292" t="s">
        <v>537</v>
      </c>
      <c r="H292" t="s">
        <v>546</v>
      </c>
    </row>
    <row r="293" spans="1:8" x14ac:dyDescent="0.25">
      <c r="A293" t="s">
        <v>537</v>
      </c>
      <c r="B293" t="s">
        <v>610</v>
      </c>
      <c r="C293" t="s">
        <v>610</v>
      </c>
      <c r="D293">
        <v>757942</v>
      </c>
      <c r="E293">
        <v>544922</v>
      </c>
      <c r="F293" t="s">
        <v>539</v>
      </c>
      <c r="G293" t="s">
        <v>539</v>
      </c>
      <c r="H293" t="s">
        <v>539</v>
      </c>
    </row>
    <row r="294" spans="1:8" x14ac:dyDescent="0.25">
      <c r="A294" t="s">
        <v>537</v>
      </c>
      <c r="B294" t="s">
        <v>611</v>
      </c>
      <c r="C294" t="s">
        <v>611</v>
      </c>
      <c r="D294">
        <v>764132</v>
      </c>
      <c r="E294">
        <v>544931</v>
      </c>
      <c r="F294" t="s">
        <v>612</v>
      </c>
      <c r="G294" t="s">
        <v>612</v>
      </c>
      <c r="H294" t="s">
        <v>546</v>
      </c>
    </row>
    <row r="295" spans="1:8" x14ac:dyDescent="0.25">
      <c r="A295" t="s">
        <v>537</v>
      </c>
      <c r="B295" t="s">
        <v>613</v>
      </c>
      <c r="C295" t="s">
        <v>614</v>
      </c>
      <c r="D295">
        <v>774847</v>
      </c>
      <c r="E295">
        <v>570371</v>
      </c>
      <c r="F295" t="s">
        <v>537</v>
      </c>
      <c r="G295" t="s">
        <v>537</v>
      </c>
      <c r="H295" t="s">
        <v>537</v>
      </c>
    </row>
    <row r="296" spans="1:8" x14ac:dyDescent="0.25">
      <c r="A296" t="s">
        <v>537</v>
      </c>
      <c r="B296" t="s">
        <v>615</v>
      </c>
      <c r="C296" t="s">
        <v>615</v>
      </c>
      <c r="D296">
        <v>776254</v>
      </c>
      <c r="E296">
        <v>544949</v>
      </c>
      <c r="F296" t="s">
        <v>544</v>
      </c>
      <c r="G296" t="s">
        <v>544</v>
      </c>
      <c r="H296" t="s">
        <v>544</v>
      </c>
    </row>
    <row r="297" spans="1:8" x14ac:dyDescent="0.25">
      <c r="A297" t="s">
        <v>537</v>
      </c>
      <c r="B297" t="s">
        <v>616</v>
      </c>
      <c r="C297" t="s">
        <v>616</v>
      </c>
      <c r="D297">
        <v>776271</v>
      </c>
      <c r="E297">
        <v>544990</v>
      </c>
      <c r="F297" t="s">
        <v>537</v>
      </c>
      <c r="G297" t="s">
        <v>537</v>
      </c>
      <c r="H297" t="s">
        <v>537</v>
      </c>
    </row>
    <row r="298" spans="1:8" x14ac:dyDescent="0.25">
      <c r="A298" t="s">
        <v>537</v>
      </c>
      <c r="B298" t="s">
        <v>617</v>
      </c>
      <c r="C298" t="s">
        <v>617</v>
      </c>
      <c r="D298">
        <v>776297</v>
      </c>
      <c r="E298">
        <v>553026</v>
      </c>
      <c r="F298" t="s">
        <v>546</v>
      </c>
      <c r="G298" t="s">
        <v>537</v>
      </c>
      <c r="H298" t="s">
        <v>546</v>
      </c>
    </row>
    <row r="299" spans="1:8" x14ac:dyDescent="0.25">
      <c r="A299" t="s">
        <v>537</v>
      </c>
      <c r="B299" t="s">
        <v>539</v>
      </c>
      <c r="C299" t="s">
        <v>618</v>
      </c>
      <c r="D299">
        <v>723941</v>
      </c>
      <c r="E299">
        <v>545058</v>
      </c>
      <c r="F299" t="s">
        <v>539</v>
      </c>
      <c r="G299" t="s">
        <v>539</v>
      </c>
      <c r="H299" t="s">
        <v>539</v>
      </c>
    </row>
    <row r="300" spans="1:8" x14ac:dyDescent="0.25">
      <c r="A300" t="s">
        <v>537</v>
      </c>
      <c r="B300" t="s">
        <v>539</v>
      </c>
      <c r="C300" t="s">
        <v>619</v>
      </c>
      <c r="D300">
        <v>616591</v>
      </c>
      <c r="E300">
        <v>545058</v>
      </c>
      <c r="F300" t="s">
        <v>539</v>
      </c>
      <c r="G300" t="s">
        <v>539</v>
      </c>
      <c r="H300" t="s">
        <v>539</v>
      </c>
    </row>
    <row r="301" spans="1:8" x14ac:dyDescent="0.25">
      <c r="A301" t="s">
        <v>537</v>
      </c>
      <c r="B301" t="s">
        <v>539</v>
      </c>
      <c r="C301" t="s">
        <v>620</v>
      </c>
      <c r="D301">
        <v>647624</v>
      </c>
      <c r="E301">
        <v>545058</v>
      </c>
      <c r="F301" t="s">
        <v>539</v>
      </c>
      <c r="G301" t="s">
        <v>539</v>
      </c>
      <c r="H301" t="s">
        <v>539</v>
      </c>
    </row>
    <row r="302" spans="1:8" x14ac:dyDescent="0.25">
      <c r="A302" t="s">
        <v>537</v>
      </c>
      <c r="B302" t="s">
        <v>539</v>
      </c>
      <c r="C302" t="s">
        <v>621</v>
      </c>
      <c r="D302">
        <v>661554</v>
      </c>
      <c r="E302">
        <v>545058</v>
      </c>
      <c r="F302" t="s">
        <v>539</v>
      </c>
      <c r="G302" t="s">
        <v>539</v>
      </c>
      <c r="H302" t="s">
        <v>539</v>
      </c>
    </row>
    <row r="303" spans="1:8" x14ac:dyDescent="0.25">
      <c r="A303" t="s">
        <v>537</v>
      </c>
      <c r="B303" t="s">
        <v>539</v>
      </c>
      <c r="C303" t="s">
        <v>622</v>
      </c>
      <c r="D303">
        <v>776432</v>
      </c>
      <c r="E303">
        <v>545058</v>
      </c>
      <c r="F303" t="s">
        <v>539</v>
      </c>
      <c r="G303" t="s">
        <v>539</v>
      </c>
      <c r="H303" t="s">
        <v>539</v>
      </c>
    </row>
    <row r="304" spans="1:8" x14ac:dyDescent="0.25">
      <c r="A304" t="s">
        <v>537</v>
      </c>
      <c r="B304" t="s">
        <v>539</v>
      </c>
      <c r="C304" t="s">
        <v>623</v>
      </c>
      <c r="D304">
        <v>723959</v>
      </c>
      <c r="E304">
        <v>545058</v>
      </c>
      <c r="F304" t="s">
        <v>539</v>
      </c>
      <c r="G304" t="s">
        <v>539</v>
      </c>
      <c r="H304" t="s">
        <v>539</v>
      </c>
    </row>
    <row r="305" spans="1:8" x14ac:dyDescent="0.25">
      <c r="A305" t="s">
        <v>537</v>
      </c>
      <c r="B305" t="s">
        <v>539</v>
      </c>
      <c r="C305" t="s">
        <v>624</v>
      </c>
      <c r="D305">
        <v>681156</v>
      </c>
      <c r="E305">
        <v>545058</v>
      </c>
      <c r="F305" t="s">
        <v>539</v>
      </c>
      <c r="G305" t="s">
        <v>539</v>
      </c>
      <c r="H305" t="s">
        <v>539</v>
      </c>
    </row>
    <row r="306" spans="1:8" x14ac:dyDescent="0.25">
      <c r="A306" t="s">
        <v>537</v>
      </c>
      <c r="B306" t="s">
        <v>539</v>
      </c>
      <c r="C306" t="s">
        <v>625</v>
      </c>
      <c r="D306">
        <v>776360</v>
      </c>
      <c r="E306">
        <v>545058</v>
      </c>
      <c r="F306" t="s">
        <v>539</v>
      </c>
      <c r="G306" t="s">
        <v>539</v>
      </c>
      <c r="H306" t="s">
        <v>539</v>
      </c>
    </row>
    <row r="307" spans="1:8" x14ac:dyDescent="0.25">
      <c r="A307" t="s">
        <v>537</v>
      </c>
      <c r="B307" t="s">
        <v>626</v>
      </c>
      <c r="C307" t="s">
        <v>626</v>
      </c>
      <c r="D307">
        <v>776521</v>
      </c>
      <c r="E307">
        <v>545112</v>
      </c>
      <c r="F307" t="s">
        <v>612</v>
      </c>
      <c r="G307" t="s">
        <v>612</v>
      </c>
      <c r="H307" t="s">
        <v>546</v>
      </c>
    </row>
    <row r="308" spans="1:8" x14ac:dyDescent="0.25">
      <c r="A308" t="s">
        <v>537</v>
      </c>
      <c r="B308" t="s">
        <v>627</v>
      </c>
      <c r="C308" t="s">
        <v>628</v>
      </c>
      <c r="D308">
        <v>690121</v>
      </c>
      <c r="E308">
        <v>545147</v>
      </c>
      <c r="F308" t="s">
        <v>539</v>
      </c>
      <c r="G308" t="s">
        <v>539</v>
      </c>
      <c r="H308" t="s">
        <v>539</v>
      </c>
    </row>
    <row r="309" spans="1:8" x14ac:dyDescent="0.25">
      <c r="A309" t="s">
        <v>537</v>
      </c>
      <c r="B309" t="s">
        <v>627</v>
      </c>
      <c r="C309" t="s">
        <v>629</v>
      </c>
      <c r="D309">
        <v>778541</v>
      </c>
      <c r="E309">
        <v>545147</v>
      </c>
      <c r="F309" t="s">
        <v>539</v>
      </c>
      <c r="G309" t="s">
        <v>539</v>
      </c>
      <c r="H309" t="s">
        <v>539</v>
      </c>
    </row>
    <row r="310" spans="1:8" x14ac:dyDescent="0.25">
      <c r="A310" t="s">
        <v>537</v>
      </c>
      <c r="B310" t="s">
        <v>630</v>
      </c>
      <c r="C310" t="s">
        <v>631</v>
      </c>
      <c r="D310">
        <v>778958</v>
      </c>
      <c r="E310">
        <v>545163</v>
      </c>
      <c r="F310" t="s">
        <v>549</v>
      </c>
      <c r="G310" t="s">
        <v>537</v>
      </c>
      <c r="H310" t="s">
        <v>549</v>
      </c>
    </row>
    <row r="311" spans="1:8" x14ac:dyDescent="0.25">
      <c r="A311" t="s">
        <v>537</v>
      </c>
      <c r="B311" t="s">
        <v>630</v>
      </c>
      <c r="C311" t="s">
        <v>630</v>
      </c>
      <c r="D311">
        <v>779016</v>
      </c>
      <c r="E311">
        <v>545163</v>
      </c>
      <c r="F311" t="s">
        <v>549</v>
      </c>
      <c r="G311" t="s">
        <v>537</v>
      </c>
      <c r="H311" t="s">
        <v>549</v>
      </c>
    </row>
    <row r="312" spans="1:8" x14ac:dyDescent="0.25">
      <c r="A312" t="s">
        <v>537</v>
      </c>
      <c r="B312" t="s">
        <v>632</v>
      </c>
      <c r="C312" t="s">
        <v>632</v>
      </c>
      <c r="D312">
        <v>781525</v>
      </c>
      <c r="E312">
        <v>545198</v>
      </c>
      <c r="F312" t="s">
        <v>544</v>
      </c>
      <c r="G312" t="s">
        <v>544</v>
      </c>
      <c r="H312" t="s">
        <v>544</v>
      </c>
    </row>
    <row r="313" spans="1:8" x14ac:dyDescent="0.25">
      <c r="A313" t="s">
        <v>537</v>
      </c>
      <c r="B313" t="s">
        <v>633</v>
      </c>
      <c r="C313" t="s">
        <v>633</v>
      </c>
      <c r="D313">
        <v>781762</v>
      </c>
      <c r="E313">
        <v>545210</v>
      </c>
      <c r="F313" t="s">
        <v>544</v>
      </c>
      <c r="G313" t="s">
        <v>544</v>
      </c>
      <c r="H313" t="s">
        <v>544</v>
      </c>
    </row>
    <row r="314" spans="1:8" x14ac:dyDescent="0.25">
      <c r="A314" t="s">
        <v>537</v>
      </c>
      <c r="B314" t="s">
        <v>537</v>
      </c>
      <c r="C314" t="s">
        <v>634</v>
      </c>
      <c r="D314">
        <v>786969</v>
      </c>
      <c r="E314">
        <v>541630</v>
      </c>
      <c r="F314" t="s">
        <v>537</v>
      </c>
      <c r="G314" t="s">
        <v>537</v>
      </c>
      <c r="H314" t="s">
        <v>537</v>
      </c>
    </row>
    <row r="315" spans="1:8" x14ac:dyDescent="0.25">
      <c r="A315" t="s">
        <v>537</v>
      </c>
      <c r="B315" t="s">
        <v>537</v>
      </c>
      <c r="C315" t="s">
        <v>635</v>
      </c>
      <c r="D315">
        <v>786951</v>
      </c>
      <c r="E315">
        <v>541630</v>
      </c>
      <c r="F315" t="s">
        <v>537</v>
      </c>
      <c r="G315" t="s">
        <v>537</v>
      </c>
      <c r="H315" t="s">
        <v>537</v>
      </c>
    </row>
    <row r="316" spans="1:8" x14ac:dyDescent="0.25">
      <c r="A316" t="s">
        <v>537</v>
      </c>
      <c r="B316" t="s">
        <v>537</v>
      </c>
      <c r="C316" t="s">
        <v>537</v>
      </c>
      <c r="D316">
        <v>786764</v>
      </c>
      <c r="E316">
        <v>541630</v>
      </c>
      <c r="F316" t="s">
        <v>537</v>
      </c>
      <c r="G316" t="s">
        <v>537</v>
      </c>
      <c r="H316" t="s">
        <v>537</v>
      </c>
    </row>
    <row r="317" spans="1:8" x14ac:dyDescent="0.25">
      <c r="A317" t="s">
        <v>537</v>
      </c>
      <c r="B317" t="s">
        <v>636</v>
      </c>
      <c r="C317" t="s">
        <v>637</v>
      </c>
      <c r="D317">
        <v>780596</v>
      </c>
      <c r="E317">
        <v>545236</v>
      </c>
      <c r="F317" t="s">
        <v>539</v>
      </c>
      <c r="G317" t="s">
        <v>539</v>
      </c>
      <c r="H317" t="s">
        <v>539</v>
      </c>
    </row>
    <row r="318" spans="1:8" x14ac:dyDescent="0.25">
      <c r="A318" t="s">
        <v>537</v>
      </c>
      <c r="B318" t="s">
        <v>636</v>
      </c>
      <c r="C318" t="s">
        <v>636</v>
      </c>
      <c r="D318">
        <v>791164</v>
      </c>
      <c r="E318">
        <v>545236</v>
      </c>
      <c r="F318" t="s">
        <v>539</v>
      </c>
      <c r="G318" t="s">
        <v>539</v>
      </c>
      <c r="H318" t="s">
        <v>539</v>
      </c>
    </row>
    <row r="319" spans="1:8" x14ac:dyDescent="0.25">
      <c r="A319" t="s">
        <v>537</v>
      </c>
      <c r="B319" t="s">
        <v>638</v>
      </c>
      <c r="C319" t="s">
        <v>638</v>
      </c>
      <c r="D319">
        <v>792225</v>
      </c>
      <c r="E319">
        <v>545244</v>
      </c>
      <c r="F319" t="s">
        <v>537</v>
      </c>
      <c r="G319" t="s">
        <v>537</v>
      </c>
      <c r="H319" t="s">
        <v>537</v>
      </c>
    </row>
    <row r="320" spans="1:8" x14ac:dyDescent="0.25">
      <c r="A320" t="s">
        <v>537</v>
      </c>
      <c r="B320" t="s">
        <v>639</v>
      </c>
      <c r="C320" t="s">
        <v>639</v>
      </c>
      <c r="D320">
        <v>793787</v>
      </c>
      <c r="E320">
        <v>545252</v>
      </c>
      <c r="F320" t="s">
        <v>544</v>
      </c>
      <c r="G320" t="s">
        <v>544</v>
      </c>
      <c r="H320" t="s">
        <v>544</v>
      </c>
    </row>
    <row r="321" spans="1:8" x14ac:dyDescent="0.25">
      <c r="A321" t="s">
        <v>640</v>
      </c>
      <c r="B321" t="s">
        <v>641</v>
      </c>
      <c r="C321" t="s">
        <v>642</v>
      </c>
      <c r="D321">
        <v>604780</v>
      </c>
      <c r="E321">
        <v>585076</v>
      </c>
      <c r="F321" t="s">
        <v>643</v>
      </c>
      <c r="G321" t="s">
        <v>643</v>
      </c>
      <c r="H321" t="s">
        <v>643</v>
      </c>
    </row>
    <row r="322" spans="1:8" x14ac:dyDescent="0.25">
      <c r="A322" t="s">
        <v>640</v>
      </c>
      <c r="B322" t="s">
        <v>644</v>
      </c>
      <c r="C322" t="s">
        <v>644</v>
      </c>
      <c r="D322">
        <v>606561</v>
      </c>
      <c r="E322">
        <v>557102</v>
      </c>
      <c r="F322" t="s">
        <v>645</v>
      </c>
      <c r="G322" t="s">
        <v>643</v>
      </c>
      <c r="H322" t="s">
        <v>645</v>
      </c>
    </row>
    <row r="323" spans="1:8" x14ac:dyDescent="0.25">
      <c r="A323" t="s">
        <v>640</v>
      </c>
      <c r="B323" t="s">
        <v>646</v>
      </c>
      <c r="C323" t="s">
        <v>646</v>
      </c>
      <c r="D323">
        <v>606570</v>
      </c>
      <c r="E323">
        <v>585092</v>
      </c>
      <c r="F323" t="s">
        <v>640</v>
      </c>
      <c r="G323" t="s">
        <v>640</v>
      </c>
      <c r="H323" t="s">
        <v>640</v>
      </c>
    </row>
    <row r="324" spans="1:8" x14ac:dyDescent="0.25">
      <c r="A324" t="s">
        <v>640</v>
      </c>
      <c r="B324" t="s">
        <v>647</v>
      </c>
      <c r="C324" t="s">
        <v>648</v>
      </c>
      <c r="D324">
        <v>609676</v>
      </c>
      <c r="E324">
        <v>585106</v>
      </c>
      <c r="F324" t="s">
        <v>649</v>
      </c>
      <c r="G324" t="s">
        <v>649</v>
      </c>
      <c r="H324" t="s">
        <v>649</v>
      </c>
    </row>
    <row r="325" spans="1:8" x14ac:dyDescent="0.25">
      <c r="A325" t="s">
        <v>640</v>
      </c>
      <c r="B325" t="s">
        <v>650</v>
      </c>
      <c r="C325" t="s">
        <v>651</v>
      </c>
      <c r="D325">
        <v>613061</v>
      </c>
      <c r="E325">
        <v>585114</v>
      </c>
      <c r="F325" t="s">
        <v>650</v>
      </c>
      <c r="G325" t="s">
        <v>612</v>
      </c>
      <c r="H325" t="s">
        <v>650</v>
      </c>
    </row>
    <row r="326" spans="1:8" x14ac:dyDescent="0.25">
      <c r="A326" t="s">
        <v>640</v>
      </c>
      <c r="B326" t="s">
        <v>650</v>
      </c>
      <c r="C326" t="s">
        <v>652</v>
      </c>
      <c r="D326">
        <v>613070</v>
      </c>
      <c r="E326">
        <v>585114</v>
      </c>
      <c r="F326" t="s">
        <v>650</v>
      </c>
      <c r="G326" t="s">
        <v>612</v>
      </c>
      <c r="H326" t="s">
        <v>650</v>
      </c>
    </row>
    <row r="327" spans="1:8" x14ac:dyDescent="0.25">
      <c r="A327" t="s">
        <v>640</v>
      </c>
      <c r="B327" t="s">
        <v>650</v>
      </c>
      <c r="C327" t="s">
        <v>653</v>
      </c>
      <c r="D327">
        <v>747793</v>
      </c>
      <c r="E327">
        <v>585114</v>
      </c>
      <c r="F327" t="s">
        <v>650</v>
      </c>
      <c r="G327" t="s">
        <v>612</v>
      </c>
      <c r="H327" t="s">
        <v>650</v>
      </c>
    </row>
    <row r="328" spans="1:8" x14ac:dyDescent="0.25">
      <c r="A328" t="s">
        <v>640</v>
      </c>
      <c r="B328" t="s">
        <v>650</v>
      </c>
      <c r="C328" t="s">
        <v>654</v>
      </c>
      <c r="D328">
        <v>763357</v>
      </c>
      <c r="E328">
        <v>585114</v>
      </c>
      <c r="F328" t="s">
        <v>650</v>
      </c>
      <c r="G328" t="s">
        <v>612</v>
      </c>
      <c r="H328" t="s">
        <v>650</v>
      </c>
    </row>
    <row r="329" spans="1:8" x14ac:dyDescent="0.25">
      <c r="A329" t="s">
        <v>640</v>
      </c>
      <c r="B329" t="s">
        <v>655</v>
      </c>
      <c r="C329" t="s">
        <v>656</v>
      </c>
      <c r="D329">
        <v>614408</v>
      </c>
      <c r="E329">
        <v>538744</v>
      </c>
      <c r="F329" t="s">
        <v>640</v>
      </c>
      <c r="G329" t="s">
        <v>640</v>
      </c>
      <c r="H329" t="s">
        <v>640</v>
      </c>
    </row>
    <row r="330" spans="1:8" x14ac:dyDescent="0.25">
      <c r="A330" t="s">
        <v>640</v>
      </c>
      <c r="B330" t="s">
        <v>434</v>
      </c>
      <c r="C330" t="s">
        <v>657</v>
      </c>
      <c r="D330">
        <v>614696</v>
      </c>
      <c r="E330">
        <v>585131</v>
      </c>
      <c r="F330" t="s">
        <v>649</v>
      </c>
      <c r="G330" t="s">
        <v>649</v>
      </c>
      <c r="H330" t="s">
        <v>658</v>
      </c>
    </row>
    <row r="331" spans="1:8" x14ac:dyDescent="0.25">
      <c r="A331" t="s">
        <v>640</v>
      </c>
      <c r="B331" t="s">
        <v>659</v>
      </c>
      <c r="C331" t="s">
        <v>659</v>
      </c>
      <c r="D331">
        <v>614831</v>
      </c>
      <c r="E331">
        <v>585149</v>
      </c>
      <c r="F331" t="s">
        <v>640</v>
      </c>
      <c r="G331" t="s">
        <v>640</v>
      </c>
      <c r="H331" t="s">
        <v>640</v>
      </c>
    </row>
    <row r="332" spans="1:8" x14ac:dyDescent="0.25">
      <c r="A332" t="s">
        <v>640</v>
      </c>
      <c r="B332" t="s">
        <v>660</v>
      </c>
      <c r="C332" t="s">
        <v>661</v>
      </c>
      <c r="D332">
        <v>625710</v>
      </c>
      <c r="E332">
        <v>585157</v>
      </c>
      <c r="F332" t="s">
        <v>649</v>
      </c>
      <c r="G332" t="s">
        <v>649</v>
      </c>
      <c r="H332" t="s">
        <v>658</v>
      </c>
    </row>
    <row r="333" spans="1:8" x14ac:dyDescent="0.25">
      <c r="A333" t="s">
        <v>640</v>
      </c>
      <c r="B333" t="s">
        <v>662</v>
      </c>
      <c r="C333" t="s">
        <v>662</v>
      </c>
      <c r="D333">
        <v>627275</v>
      </c>
      <c r="E333">
        <v>585165</v>
      </c>
      <c r="F333" t="s">
        <v>640</v>
      </c>
      <c r="G333" t="s">
        <v>640</v>
      </c>
      <c r="H333" t="s">
        <v>640</v>
      </c>
    </row>
    <row r="334" spans="1:8" x14ac:dyDescent="0.25">
      <c r="A334" t="s">
        <v>640</v>
      </c>
      <c r="B334" t="s">
        <v>663</v>
      </c>
      <c r="C334" t="s">
        <v>664</v>
      </c>
      <c r="D334">
        <v>629537</v>
      </c>
      <c r="E334">
        <v>585173</v>
      </c>
      <c r="F334" t="s">
        <v>643</v>
      </c>
      <c r="G334" t="s">
        <v>643</v>
      </c>
      <c r="H334" t="s">
        <v>643</v>
      </c>
    </row>
    <row r="335" spans="1:8" x14ac:dyDescent="0.25">
      <c r="A335" t="s">
        <v>640</v>
      </c>
      <c r="B335" t="s">
        <v>665</v>
      </c>
      <c r="C335" t="s">
        <v>665</v>
      </c>
      <c r="D335">
        <v>631396</v>
      </c>
      <c r="E335">
        <v>585181</v>
      </c>
      <c r="F335" t="s">
        <v>640</v>
      </c>
      <c r="G335" t="s">
        <v>640</v>
      </c>
      <c r="H335" t="s">
        <v>640</v>
      </c>
    </row>
    <row r="336" spans="1:8" x14ac:dyDescent="0.25">
      <c r="A336" t="s">
        <v>640</v>
      </c>
      <c r="B336" t="s">
        <v>666</v>
      </c>
      <c r="C336" t="s">
        <v>667</v>
      </c>
      <c r="D336">
        <v>632546</v>
      </c>
      <c r="E336">
        <v>585190</v>
      </c>
      <c r="F336" t="s">
        <v>612</v>
      </c>
      <c r="G336" t="s">
        <v>612</v>
      </c>
      <c r="H336" t="s">
        <v>612</v>
      </c>
    </row>
    <row r="337" spans="1:8" x14ac:dyDescent="0.25">
      <c r="A337" t="s">
        <v>640</v>
      </c>
      <c r="B337" t="s">
        <v>668</v>
      </c>
      <c r="C337" t="s">
        <v>668</v>
      </c>
      <c r="D337">
        <v>632741</v>
      </c>
      <c r="E337">
        <v>585203</v>
      </c>
      <c r="F337" t="s">
        <v>640</v>
      </c>
      <c r="G337" t="s">
        <v>640</v>
      </c>
      <c r="H337" t="s">
        <v>669</v>
      </c>
    </row>
    <row r="338" spans="1:8" x14ac:dyDescent="0.25">
      <c r="A338" t="s">
        <v>640</v>
      </c>
      <c r="B338" t="s">
        <v>669</v>
      </c>
      <c r="C338" t="s">
        <v>670</v>
      </c>
      <c r="D338">
        <v>635341</v>
      </c>
      <c r="E338">
        <v>585211</v>
      </c>
      <c r="F338" t="s">
        <v>640</v>
      </c>
      <c r="G338" t="s">
        <v>640</v>
      </c>
      <c r="H338" t="s">
        <v>669</v>
      </c>
    </row>
    <row r="339" spans="1:8" x14ac:dyDescent="0.25">
      <c r="A339" t="s">
        <v>640</v>
      </c>
      <c r="B339" t="s">
        <v>669</v>
      </c>
      <c r="C339" t="s">
        <v>669</v>
      </c>
      <c r="D339">
        <v>635359</v>
      </c>
      <c r="E339">
        <v>585211</v>
      </c>
      <c r="F339" t="s">
        <v>640</v>
      </c>
      <c r="G339" t="s">
        <v>640</v>
      </c>
      <c r="H339" t="s">
        <v>669</v>
      </c>
    </row>
    <row r="340" spans="1:8" x14ac:dyDescent="0.25">
      <c r="A340" t="s">
        <v>640</v>
      </c>
      <c r="B340" t="s">
        <v>669</v>
      </c>
      <c r="C340" t="s">
        <v>671</v>
      </c>
      <c r="D340">
        <v>635367</v>
      </c>
      <c r="E340">
        <v>585211</v>
      </c>
      <c r="F340" t="s">
        <v>640</v>
      </c>
      <c r="G340" t="s">
        <v>640</v>
      </c>
      <c r="H340" t="s">
        <v>669</v>
      </c>
    </row>
    <row r="341" spans="1:8" x14ac:dyDescent="0.25">
      <c r="A341" t="s">
        <v>640</v>
      </c>
      <c r="B341" t="s">
        <v>669</v>
      </c>
      <c r="C341" t="s">
        <v>672</v>
      </c>
      <c r="D341">
        <v>635405</v>
      </c>
      <c r="E341">
        <v>585211</v>
      </c>
      <c r="F341" t="s">
        <v>640</v>
      </c>
      <c r="G341" t="s">
        <v>640</v>
      </c>
      <c r="H341" t="s">
        <v>669</v>
      </c>
    </row>
    <row r="342" spans="1:8" x14ac:dyDescent="0.25">
      <c r="A342" t="s">
        <v>640</v>
      </c>
      <c r="B342" t="s">
        <v>673</v>
      </c>
      <c r="C342" t="s">
        <v>673</v>
      </c>
      <c r="D342">
        <v>636908</v>
      </c>
      <c r="E342">
        <v>585220</v>
      </c>
      <c r="F342" t="s">
        <v>674</v>
      </c>
      <c r="G342" t="s">
        <v>267</v>
      </c>
      <c r="H342" t="s">
        <v>674</v>
      </c>
    </row>
    <row r="343" spans="1:8" x14ac:dyDescent="0.25">
      <c r="A343" t="s">
        <v>640</v>
      </c>
      <c r="B343" t="s">
        <v>675</v>
      </c>
      <c r="C343" t="s">
        <v>675</v>
      </c>
      <c r="D343">
        <v>636959</v>
      </c>
      <c r="E343">
        <v>585238</v>
      </c>
      <c r="F343" t="s">
        <v>612</v>
      </c>
      <c r="G343" t="s">
        <v>612</v>
      </c>
      <c r="H343" t="s">
        <v>612</v>
      </c>
    </row>
    <row r="344" spans="1:8" x14ac:dyDescent="0.25">
      <c r="A344" t="s">
        <v>640</v>
      </c>
      <c r="B344" t="s">
        <v>676</v>
      </c>
      <c r="C344" t="s">
        <v>677</v>
      </c>
      <c r="D344">
        <v>643289</v>
      </c>
      <c r="E344">
        <v>585246</v>
      </c>
      <c r="F344" t="s">
        <v>643</v>
      </c>
      <c r="G344" t="s">
        <v>643</v>
      </c>
      <c r="H344" t="s">
        <v>643</v>
      </c>
    </row>
    <row r="345" spans="1:8" x14ac:dyDescent="0.25">
      <c r="A345" t="s">
        <v>640</v>
      </c>
      <c r="B345" t="s">
        <v>678</v>
      </c>
      <c r="C345" t="s">
        <v>678</v>
      </c>
      <c r="D345">
        <v>645788</v>
      </c>
      <c r="E345">
        <v>585254</v>
      </c>
      <c r="F345" t="s">
        <v>640</v>
      </c>
      <c r="G345" t="s">
        <v>640</v>
      </c>
      <c r="H345" t="s">
        <v>640</v>
      </c>
    </row>
    <row r="346" spans="1:8" x14ac:dyDescent="0.25">
      <c r="A346" t="s">
        <v>640</v>
      </c>
      <c r="B346" t="s">
        <v>679</v>
      </c>
      <c r="C346" t="s">
        <v>680</v>
      </c>
      <c r="D346">
        <v>648248</v>
      </c>
      <c r="E346">
        <v>585262</v>
      </c>
      <c r="F346" t="s">
        <v>649</v>
      </c>
      <c r="G346" t="s">
        <v>649</v>
      </c>
      <c r="H346" t="s">
        <v>658</v>
      </c>
    </row>
    <row r="347" spans="1:8" x14ac:dyDescent="0.25">
      <c r="A347" t="s">
        <v>640</v>
      </c>
      <c r="B347" t="s">
        <v>681</v>
      </c>
      <c r="C347" t="s">
        <v>681</v>
      </c>
      <c r="D347">
        <v>649163</v>
      </c>
      <c r="E347">
        <v>585271</v>
      </c>
      <c r="F347" t="s">
        <v>640</v>
      </c>
      <c r="G347" t="s">
        <v>640</v>
      </c>
      <c r="H347" t="s">
        <v>640</v>
      </c>
    </row>
    <row r="348" spans="1:8" x14ac:dyDescent="0.25">
      <c r="A348" t="s">
        <v>640</v>
      </c>
      <c r="B348" t="s">
        <v>682</v>
      </c>
      <c r="C348" t="s">
        <v>682</v>
      </c>
      <c r="D348">
        <v>650315</v>
      </c>
      <c r="E348">
        <v>585289</v>
      </c>
      <c r="F348" t="s">
        <v>640</v>
      </c>
      <c r="G348" t="s">
        <v>640</v>
      </c>
      <c r="H348" t="s">
        <v>658</v>
      </c>
    </row>
    <row r="349" spans="1:8" x14ac:dyDescent="0.25">
      <c r="A349" t="s">
        <v>640</v>
      </c>
      <c r="B349" t="s">
        <v>683</v>
      </c>
      <c r="C349" t="s">
        <v>684</v>
      </c>
      <c r="D349">
        <v>657689</v>
      </c>
      <c r="E349">
        <v>585301</v>
      </c>
      <c r="F349" t="s">
        <v>649</v>
      </c>
      <c r="G349" t="s">
        <v>649</v>
      </c>
      <c r="H349" t="s">
        <v>649</v>
      </c>
    </row>
    <row r="350" spans="1:8" x14ac:dyDescent="0.25">
      <c r="A350" t="s">
        <v>640</v>
      </c>
      <c r="B350" t="s">
        <v>685</v>
      </c>
      <c r="C350" t="s">
        <v>686</v>
      </c>
      <c r="D350">
        <v>658987</v>
      </c>
      <c r="E350">
        <v>585319</v>
      </c>
      <c r="F350" t="s">
        <v>650</v>
      </c>
      <c r="G350" t="s">
        <v>612</v>
      </c>
      <c r="H350" t="s">
        <v>650</v>
      </c>
    </row>
    <row r="351" spans="1:8" x14ac:dyDescent="0.25">
      <c r="A351" t="s">
        <v>640</v>
      </c>
      <c r="B351" t="s">
        <v>687</v>
      </c>
      <c r="C351" t="s">
        <v>688</v>
      </c>
      <c r="D351">
        <v>663034</v>
      </c>
      <c r="E351">
        <v>585327</v>
      </c>
      <c r="F351" t="s">
        <v>640</v>
      </c>
      <c r="G351" t="s">
        <v>640</v>
      </c>
      <c r="H351" t="s">
        <v>640</v>
      </c>
    </row>
    <row r="352" spans="1:8" x14ac:dyDescent="0.25">
      <c r="A352" t="s">
        <v>640</v>
      </c>
      <c r="B352" t="s">
        <v>689</v>
      </c>
      <c r="C352" t="s">
        <v>690</v>
      </c>
      <c r="D352">
        <v>663379</v>
      </c>
      <c r="E352">
        <v>587052</v>
      </c>
      <c r="F352" t="s">
        <v>640</v>
      </c>
      <c r="G352" t="s">
        <v>640</v>
      </c>
      <c r="H352" t="s">
        <v>640</v>
      </c>
    </row>
    <row r="353" spans="1:8" x14ac:dyDescent="0.25">
      <c r="A353" t="s">
        <v>640</v>
      </c>
      <c r="B353" t="s">
        <v>691</v>
      </c>
      <c r="C353" t="s">
        <v>691</v>
      </c>
      <c r="D353">
        <v>664341</v>
      </c>
      <c r="E353">
        <v>585343</v>
      </c>
      <c r="F353" t="s">
        <v>640</v>
      </c>
      <c r="G353" t="s">
        <v>640</v>
      </c>
      <c r="H353" t="s">
        <v>669</v>
      </c>
    </row>
    <row r="354" spans="1:8" x14ac:dyDescent="0.25">
      <c r="A354" t="s">
        <v>640</v>
      </c>
      <c r="B354" t="s">
        <v>692</v>
      </c>
      <c r="C354" t="s">
        <v>692</v>
      </c>
      <c r="D354">
        <v>664782</v>
      </c>
      <c r="E354">
        <v>592251</v>
      </c>
      <c r="F354" t="s">
        <v>640</v>
      </c>
      <c r="G354" t="s">
        <v>640</v>
      </c>
      <c r="H354" t="s">
        <v>640</v>
      </c>
    </row>
    <row r="355" spans="1:8" x14ac:dyDescent="0.25">
      <c r="A355" t="s">
        <v>640</v>
      </c>
      <c r="B355" t="s">
        <v>693</v>
      </c>
      <c r="C355" t="s">
        <v>694</v>
      </c>
      <c r="D355">
        <v>668711</v>
      </c>
      <c r="E355">
        <v>549436</v>
      </c>
      <c r="F355" t="s">
        <v>674</v>
      </c>
      <c r="G355" t="s">
        <v>267</v>
      </c>
      <c r="H355" t="s">
        <v>674</v>
      </c>
    </row>
    <row r="356" spans="1:8" x14ac:dyDescent="0.25">
      <c r="A356" t="s">
        <v>640</v>
      </c>
      <c r="B356" t="s">
        <v>695</v>
      </c>
      <c r="C356" t="s">
        <v>695</v>
      </c>
      <c r="D356">
        <v>684082</v>
      </c>
      <c r="E356">
        <v>586960</v>
      </c>
      <c r="F356" t="s">
        <v>612</v>
      </c>
      <c r="G356" t="s">
        <v>612</v>
      </c>
      <c r="H356" t="s">
        <v>612</v>
      </c>
    </row>
    <row r="357" spans="1:8" x14ac:dyDescent="0.25">
      <c r="A357" t="s">
        <v>640</v>
      </c>
      <c r="B357" t="s">
        <v>696</v>
      </c>
      <c r="C357" t="s">
        <v>697</v>
      </c>
      <c r="D357">
        <v>680982</v>
      </c>
      <c r="E357">
        <v>573434</v>
      </c>
      <c r="F357" t="s">
        <v>640</v>
      </c>
      <c r="G357" t="s">
        <v>640</v>
      </c>
      <c r="H357" t="s">
        <v>640</v>
      </c>
    </row>
    <row r="358" spans="1:8" x14ac:dyDescent="0.25">
      <c r="A358" t="s">
        <v>640</v>
      </c>
      <c r="B358" t="s">
        <v>698</v>
      </c>
      <c r="C358" t="s">
        <v>698</v>
      </c>
      <c r="D358">
        <v>681512</v>
      </c>
      <c r="E358">
        <v>549550</v>
      </c>
      <c r="F358" t="s">
        <v>649</v>
      </c>
      <c r="G358" t="s">
        <v>649</v>
      </c>
      <c r="H358" t="s">
        <v>649</v>
      </c>
    </row>
    <row r="359" spans="1:8" x14ac:dyDescent="0.25">
      <c r="A359" t="s">
        <v>640</v>
      </c>
      <c r="B359" t="s">
        <v>699</v>
      </c>
      <c r="C359" t="s">
        <v>700</v>
      </c>
      <c r="D359">
        <v>795861</v>
      </c>
      <c r="E359">
        <v>549622</v>
      </c>
      <c r="F359" t="s">
        <v>640</v>
      </c>
      <c r="G359" t="s">
        <v>640</v>
      </c>
      <c r="H359" t="s">
        <v>640</v>
      </c>
    </row>
    <row r="360" spans="1:8" x14ac:dyDescent="0.25">
      <c r="A360" t="s">
        <v>640</v>
      </c>
      <c r="B360" t="s">
        <v>701</v>
      </c>
      <c r="C360" t="s">
        <v>702</v>
      </c>
      <c r="D360">
        <v>684589</v>
      </c>
      <c r="E360">
        <v>586871</v>
      </c>
      <c r="F360" t="s">
        <v>645</v>
      </c>
      <c r="G360" t="s">
        <v>643</v>
      </c>
      <c r="H360" t="s">
        <v>645</v>
      </c>
    </row>
    <row r="361" spans="1:8" x14ac:dyDescent="0.25">
      <c r="A361" t="s">
        <v>640</v>
      </c>
      <c r="B361" t="s">
        <v>584</v>
      </c>
      <c r="C361" t="s">
        <v>703</v>
      </c>
      <c r="D361">
        <v>686981</v>
      </c>
      <c r="E361">
        <v>585432</v>
      </c>
      <c r="F361" t="s">
        <v>612</v>
      </c>
      <c r="G361" t="s">
        <v>612</v>
      </c>
      <c r="H361" t="s">
        <v>612</v>
      </c>
    </row>
    <row r="362" spans="1:8" x14ac:dyDescent="0.25">
      <c r="A362" t="s">
        <v>640</v>
      </c>
      <c r="B362" t="s">
        <v>584</v>
      </c>
      <c r="C362" t="s">
        <v>704</v>
      </c>
      <c r="D362">
        <v>798452</v>
      </c>
      <c r="E362">
        <v>585432</v>
      </c>
      <c r="F362" t="s">
        <v>612</v>
      </c>
      <c r="G362" t="s">
        <v>612</v>
      </c>
      <c r="H362" t="s">
        <v>612</v>
      </c>
    </row>
    <row r="363" spans="1:8" x14ac:dyDescent="0.25">
      <c r="A363" t="s">
        <v>640</v>
      </c>
      <c r="B363" t="s">
        <v>705</v>
      </c>
      <c r="C363" t="s">
        <v>705</v>
      </c>
      <c r="D363">
        <v>688444</v>
      </c>
      <c r="E363">
        <v>585441</v>
      </c>
      <c r="F363" t="s">
        <v>643</v>
      </c>
      <c r="G363" t="s">
        <v>643</v>
      </c>
      <c r="H363" t="s">
        <v>643</v>
      </c>
    </row>
    <row r="364" spans="1:8" x14ac:dyDescent="0.25">
      <c r="A364" t="s">
        <v>640</v>
      </c>
      <c r="B364" t="s">
        <v>643</v>
      </c>
      <c r="C364" t="s">
        <v>706</v>
      </c>
      <c r="D364">
        <v>664944</v>
      </c>
      <c r="E364">
        <v>585459</v>
      </c>
      <c r="F364" t="s">
        <v>643</v>
      </c>
      <c r="G364" t="s">
        <v>643</v>
      </c>
      <c r="H364" t="s">
        <v>643</v>
      </c>
    </row>
    <row r="365" spans="1:8" x14ac:dyDescent="0.25">
      <c r="A365" t="s">
        <v>640</v>
      </c>
      <c r="B365" t="s">
        <v>643</v>
      </c>
      <c r="C365" t="s">
        <v>643</v>
      </c>
      <c r="D365">
        <v>688576</v>
      </c>
      <c r="E365">
        <v>585459</v>
      </c>
      <c r="F365" t="s">
        <v>643</v>
      </c>
      <c r="G365" t="s">
        <v>643</v>
      </c>
      <c r="H365" t="s">
        <v>643</v>
      </c>
    </row>
    <row r="366" spans="1:8" x14ac:dyDescent="0.25">
      <c r="A366" t="s">
        <v>640</v>
      </c>
      <c r="B366" t="s">
        <v>643</v>
      </c>
      <c r="C366" t="s">
        <v>707</v>
      </c>
      <c r="D366">
        <v>725463</v>
      </c>
      <c r="E366">
        <v>585459</v>
      </c>
      <c r="F366" t="s">
        <v>643</v>
      </c>
      <c r="G366" t="s">
        <v>643</v>
      </c>
      <c r="H366" t="s">
        <v>643</v>
      </c>
    </row>
    <row r="367" spans="1:8" x14ac:dyDescent="0.25">
      <c r="A367" t="s">
        <v>640</v>
      </c>
      <c r="B367" t="s">
        <v>643</v>
      </c>
      <c r="C367" t="s">
        <v>708</v>
      </c>
      <c r="D367">
        <v>745341</v>
      </c>
      <c r="E367">
        <v>585459</v>
      </c>
      <c r="F367" t="s">
        <v>643</v>
      </c>
      <c r="G367" t="s">
        <v>643</v>
      </c>
      <c r="H367" t="s">
        <v>643</v>
      </c>
    </row>
    <row r="368" spans="1:8" x14ac:dyDescent="0.25">
      <c r="A368" t="s">
        <v>640</v>
      </c>
      <c r="B368" t="s">
        <v>709</v>
      </c>
      <c r="C368" t="s">
        <v>710</v>
      </c>
      <c r="D368">
        <v>688975</v>
      </c>
      <c r="E368">
        <v>585467</v>
      </c>
      <c r="F368" t="s">
        <v>640</v>
      </c>
      <c r="G368" t="s">
        <v>640</v>
      </c>
      <c r="H368" t="s">
        <v>669</v>
      </c>
    </row>
    <row r="369" spans="1:8" x14ac:dyDescent="0.25">
      <c r="A369" t="s">
        <v>640</v>
      </c>
      <c r="B369" t="s">
        <v>711</v>
      </c>
      <c r="C369" t="s">
        <v>711</v>
      </c>
      <c r="D369">
        <v>689050</v>
      </c>
      <c r="E369">
        <v>557145</v>
      </c>
      <c r="F369" t="s">
        <v>640</v>
      </c>
      <c r="G369" t="s">
        <v>640</v>
      </c>
      <c r="H369" t="s">
        <v>669</v>
      </c>
    </row>
    <row r="370" spans="1:8" x14ac:dyDescent="0.25">
      <c r="A370" t="s">
        <v>640</v>
      </c>
      <c r="B370" t="s">
        <v>712</v>
      </c>
      <c r="C370" t="s">
        <v>712</v>
      </c>
      <c r="D370">
        <v>689131</v>
      </c>
      <c r="E370">
        <v>585483</v>
      </c>
      <c r="F370" t="s">
        <v>649</v>
      </c>
      <c r="G370" t="s">
        <v>649</v>
      </c>
      <c r="H370" t="s">
        <v>649</v>
      </c>
    </row>
    <row r="371" spans="1:8" x14ac:dyDescent="0.25">
      <c r="A371" t="s">
        <v>640</v>
      </c>
      <c r="B371" t="s">
        <v>713</v>
      </c>
      <c r="C371" t="s">
        <v>713</v>
      </c>
      <c r="D371">
        <v>689882</v>
      </c>
      <c r="E371">
        <v>585491</v>
      </c>
      <c r="F371" t="s">
        <v>640</v>
      </c>
      <c r="G371" t="s">
        <v>640</v>
      </c>
      <c r="H371" t="s">
        <v>640</v>
      </c>
    </row>
    <row r="372" spans="1:8" x14ac:dyDescent="0.25">
      <c r="A372" t="s">
        <v>640</v>
      </c>
      <c r="B372" t="s">
        <v>714</v>
      </c>
      <c r="C372" t="s">
        <v>714</v>
      </c>
      <c r="D372">
        <v>700703</v>
      </c>
      <c r="E372">
        <v>585505</v>
      </c>
      <c r="F372" t="s">
        <v>640</v>
      </c>
      <c r="G372" t="s">
        <v>640</v>
      </c>
      <c r="H372" t="s">
        <v>640</v>
      </c>
    </row>
    <row r="373" spans="1:8" x14ac:dyDescent="0.25">
      <c r="A373" t="s">
        <v>640</v>
      </c>
      <c r="B373" t="s">
        <v>674</v>
      </c>
      <c r="C373" t="s">
        <v>674</v>
      </c>
      <c r="D373">
        <v>701572</v>
      </c>
      <c r="E373">
        <v>585513</v>
      </c>
      <c r="F373" t="s">
        <v>674</v>
      </c>
      <c r="G373" t="s">
        <v>267</v>
      </c>
      <c r="H373" t="s">
        <v>674</v>
      </c>
    </row>
    <row r="374" spans="1:8" x14ac:dyDescent="0.25">
      <c r="A374" t="s">
        <v>640</v>
      </c>
      <c r="B374" t="s">
        <v>715</v>
      </c>
      <c r="C374" t="s">
        <v>715</v>
      </c>
      <c r="D374">
        <v>701670</v>
      </c>
      <c r="E374">
        <v>585521</v>
      </c>
      <c r="F374" t="s">
        <v>650</v>
      </c>
      <c r="G374" t="s">
        <v>612</v>
      </c>
      <c r="H374" t="s">
        <v>650</v>
      </c>
    </row>
    <row r="375" spans="1:8" x14ac:dyDescent="0.25">
      <c r="A375" t="s">
        <v>640</v>
      </c>
      <c r="B375" t="s">
        <v>716</v>
      </c>
      <c r="C375" t="s">
        <v>716</v>
      </c>
      <c r="D375">
        <v>702188</v>
      </c>
      <c r="E375">
        <v>585530</v>
      </c>
      <c r="F375" t="s">
        <v>650</v>
      </c>
      <c r="G375" t="s">
        <v>612</v>
      </c>
      <c r="H375" t="s">
        <v>650</v>
      </c>
    </row>
    <row r="376" spans="1:8" x14ac:dyDescent="0.25">
      <c r="A376" t="s">
        <v>640</v>
      </c>
      <c r="B376" t="s">
        <v>717</v>
      </c>
      <c r="C376" t="s">
        <v>717</v>
      </c>
      <c r="D376">
        <v>702196</v>
      </c>
      <c r="E376">
        <v>585548</v>
      </c>
      <c r="F376" t="s">
        <v>650</v>
      </c>
      <c r="G376" t="s">
        <v>612</v>
      </c>
      <c r="H376" t="s">
        <v>650</v>
      </c>
    </row>
    <row r="377" spans="1:8" x14ac:dyDescent="0.25">
      <c r="A377" t="s">
        <v>640</v>
      </c>
      <c r="B377" t="s">
        <v>718</v>
      </c>
      <c r="C377" t="s">
        <v>718</v>
      </c>
      <c r="D377">
        <v>704156</v>
      </c>
      <c r="E377">
        <v>585556</v>
      </c>
      <c r="F377" t="s">
        <v>649</v>
      </c>
      <c r="G377" t="s">
        <v>649</v>
      </c>
      <c r="H377" t="s">
        <v>658</v>
      </c>
    </row>
    <row r="378" spans="1:8" x14ac:dyDescent="0.25">
      <c r="A378" t="s">
        <v>640</v>
      </c>
      <c r="B378" t="s">
        <v>719</v>
      </c>
      <c r="C378" t="s">
        <v>720</v>
      </c>
      <c r="D378">
        <v>710024</v>
      </c>
      <c r="E378">
        <v>549444</v>
      </c>
      <c r="F378" t="s">
        <v>674</v>
      </c>
      <c r="G378" t="s">
        <v>267</v>
      </c>
      <c r="H378" t="s">
        <v>674</v>
      </c>
    </row>
    <row r="379" spans="1:8" x14ac:dyDescent="0.25">
      <c r="A379" t="s">
        <v>640</v>
      </c>
      <c r="B379" t="s">
        <v>721</v>
      </c>
      <c r="C379" t="s">
        <v>721</v>
      </c>
      <c r="D379">
        <v>713422</v>
      </c>
      <c r="E379">
        <v>557170</v>
      </c>
      <c r="F379" t="s">
        <v>640</v>
      </c>
      <c r="G379" t="s">
        <v>640</v>
      </c>
      <c r="H379" t="s">
        <v>640</v>
      </c>
    </row>
    <row r="380" spans="1:8" x14ac:dyDescent="0.25">
      <c r="A380" t="s">
        <v>640</v>
      </c>
      <c r="B380" t="s">
        <v>267</v>
      </c>
      <c r="C380" t="s">
        <v>722</v>
      </c>
      <c r="D380">
        <v>716766</v>
      </c>
      <c r="E380">
        <v>585599</v>
      </c>
      <c r="F380" t="s">
        <v>267</v>
      </c>
      <c r="G380" t="s">
        <v>267</v>
      </c>
      <c r="H380" t="s">
        <v>267</v>
      </c>
    </row>
    <row r="381" spans="1:8" x14ac:dyDescent="0.25">
      <c r="A381" t="s">
        <v>640</v>
      </c>
      <c r="B381" t="s">
        <v>267</v>
      </c>
      <c r="C381" t="s">
        <v>267</v>
      </c>
      <c r="D381">
        <v>716731</v>
      </c>
      <c r="E381">
        <v>585599</v>
      </c>
      <c r="F381" t="s">
        <v>267</v>
      </c>
      <c r="G381" t="s">
        <v>267</v>
      </c>
      <c r="H381" t="s">
        <v>267</v>
      </c>
    </row>
    <row r="382" spans="1:8" x14ac:dyDescent="0.25">
      <c r="A382" t="s">
        <v>640</v>
      </c>
      <c r="B382" t="s">
        <v>723</v>
      </c>
      <c r="C382" t="s">
        <v>724</v>
      </c>
      <c r="D382">
        <v>720399</v>
      </c>
      <c r="E382">
        <v>556874</v>
      </c>
      <c r="F382" t="s">
        <v>645</v>
      </c>
      <c r="G382" t="s">
        <v>643</v>
      </c>
      <c r="H382" t="s">
        <v>645</v>
      </c>
    </row>
    <row r="383" spans="1:8" x14ac:dyDescent="0.25">
      <c r="A383" t="s">
        <v>640</v>
      </c>
      <c r="B383" t="s">
        <v>725</v>
      </c>
      <c r="C383" t="s">
        <v>726</v>
      </c>
      <c r="D383">
        <v>726877</v>
      </c>
      <c r="E383">
        <v>534811</v>
      </c>
      <c r="F383" t="s">
        <v>643</v>
      </c>
      <c r="G383" t="s">
        <v>643</v>
      </c>
      <c r="H383" t="s">
        <v>643</v>
      </c>
    </row>
    <row r="384" spans="1:8" x14ac:dyDescent="0.25">
      <c r="A384" t="s">
        <v>640</v>
      </c>
      <c r="B384" t="s">
        <v>727</v>
      </c>
      <c r="C384" t="s">
        <v>727</v>
      </c>
      <c r="D384">
        <v>723843</v>
      </c>
      <c r="E384">
        <v>585611</v>
      </c>
      <c r="F384" t="s">
        <v>649</v>
      </c>
      <c r="G384" t="s">
        <v>649</v>
      </c>
      <c r="H384" t="s">
        <v>658</v>
      </c>
    </row>
    <row r="385" spans="1:8" x14ac:dyDescent="0.25">
      <c r="A385" t="s">
        <v>640</v>
      </c>
      <c r="B385" t="s">
        <v>728</v>
      </c>
      <c r="C385" t="s">
        <v>729</v>
      </c>
      <c r="D385">
        <v>724882</v>
      </c>
      <c r="E385">
        <v>549461</v>
      </c>
      <c r="F385" t="s">
        <v>674</v>
      </c>
      <c r="G385" t="s">
        <v>267</v>
      </c>
      <c r="H385" t="s">
        <v>674</v>
      </c>
    </row>
    <row r="386" spans="1:8" x14ac:dyDescent="0.25">
      <c r="A386" t="s">
        <v>640</v>
      </c>
      <c r="B386" t="s">
        <v>730</v>
      </c>
      <c r="C386" t="s">
        <v>730</v>
      </c>
      <c r="D386">
        <v>726371</v>
      </c>
      <c r="E386">
        <v>549533</v>
      </c>
      <c r="F386" t="s">
        <v>612</v>
      </c>
      <c r="G386" t="s">
        <v>612</v>
      </c>
      <c r="H386" t="s">
        <v>612</v>
      </c>
    </row>
    <row r="387" spans="1:8" x14ac:dyDescent="0.25">
      <c r="A387" t="s">
        <v>640</v>
      </c>
      <c r="B387" t="s">
        <v>731</v>
      </c>
      <c r="C387" t="s">
        <v>731</v>
      </c>
      <c r="D387">
        <v>726885</v>
      </c>
      <c r="E387">
        <v>549401</v>
      </c>
      <c r="F387" t="s">
        <v>643</v>
      </c>
      <c r="G387" t="s">
        <v>643</v>
      </c>
      <c r="H387" t="s">
        <v>643</v>
      </c>
    </row>
    <row r="388" spans="1:8" x14ac:dyDescent="0.25">
      <c r="A388" t="s">
        <v>640</v>
      </c>
      <c r="B388" t="s">
        <v>732</v>
      </c>
      <c r="C388" t="s">
        <v>733</v>
      </c>
      <c r="D388">
        <v>733938</v>
      </c>
      <c r="E388">
        <v>585661</v>
      </c>
      <c r="F388" t="s">
        <v>640</v>
      </c>
      <c r="G388" t="s">
        <v>640</v>
      </c>
      <c r="H388" t="s">
        <v>640</v>
      </c>
    </row>
    <row r="389" spans="1:8" x14ac:dyDescent="0.25">
      <c r="A389" t="s">
        <v>640</v>
      </c>
      <c r="B389" t="s">
        <v>734</v>
      </c>
      <c r="C389" t="s">
        <v>734</v>
      </c>
      <c r="D389">
        <v>737283</v>
      </c>
      <c r="E389">
        <v>585670</v>
      </c>
      <c r="F389" t="s">
        <v>640</v>
      </c>
      <c r="G389" t="s">
        <v>640</v>
      </c>
      <c r="H389" t="s">
        <v>640</v>
      </c>
    </row>
    <row r="390" spans="1:8" x14ac:dyDescent="0.25">
      <c r="A390" t="s">
        <v>640</v>
      </c>
      <c r="B390" t="s">
        <v>735</v>
      </c>
      <c r="C390" t="s">
        <v>736</v>
      </c>
      <c r="D390">
        <v>658995</v>
      </c>
      <c r="E390">
        <v>556980</v>
      </c>
      <c r="F390" t="s">
        <v>650</v>
      </c>
      <c r="G390" t="s">
        <v>612</v>
      </c>
      <c r="H390" t="s">
        <v>645</v>
      </c>
    </row>
    <row r="391" spans="1:8" x14ac:dyDescent="0.25">
      <c r="A391" t="s">
        <v>640</v>
      </c>
      <c r="B391" t="s">
        <v>735</v>
      </c>
      <c r="C391" t="s">
        <v>737</v>
      </c>
      <c r="D391">
        <v>740888</v>
      </c>
      <c r="E391">
        <v>556980</v>
      </c>
      <c r="F391" t="s">
        <v>650</v>
      </c>
      <c r="G391" t="s">
        <v>612</v>
      </c>
      <c r="H391" t="s">
        <v>645</v>
      </c>
    </row>
    <row r="392" spans="1:8" x14ac:dyDescent="0.25">
      <c r="A392" t="s">
        <v>640</v>
      </c>
      <c r="B392" t="s">
        <v>738</v>
      </c>
      <c r="C392" t="s">
        <v>738</v>
      </c>
      <c r="D392">
        <v>743275</v>
      </c>
      <c r="E392">
        <v>586919</v>
      </c>
      <c r="F392" t="s">
        <v>645</v>
      </c>
      <c r="G392" t="s">
        <v>643</v>
      </c>
      <c r="H392" t="s">
        <v>645</v>
      </c>
    </row>
    <row r="393" spans="1:8" x14ac:dyDescent="0.25">
      <c r="A393" t="s">
        <v>640</v>
      </c>
      <c r="B393" t="s">
        <v>739</v>
      </c>
      <c r="C393" t="s">
        <v>739</v>
      </c>
      <c r="D393">
        <v>746304</v>
      </c>
      <c r="E393">
        <v>585726</v>
      </c>
      <c r="F393" t="s">
        <v>640</v>
      </c>
      <c r="G393" t="s">
        <v>640</v>
      </c>
      <c r="H393" t="s">
        <v>640</v>
      </c>
    </row>
    <row r="394" spans="1:8" x14ac:dyDescent="0.25">
      <c r="A394" t="s">
        <v>640</v>
      </c>
      <c r="B394" t="s">
        <v>740</v>
      </c>
      <c r="C394" t="s">
        <v>740</v>
      </c>
      <c r="D394">
        <v>747106</v>
      </c>
      <c r="E394">
        <v>585734</v>
      </c>
      <c r="F394" t="s">
        <v>643</v>
      </c>
      <c r="G394" t="s">
        <v>643</v>
      </c>
      <c r="H394" t="s">
        <v>643</v>
      </c>
    </row>
    <row r="395" spans="1:8" x14ac:dyDescent="0.25">
      <c r="A395" t="s">
        <v>640</v>
      </c>
      <c r="B395" t="s">
        <v>645</v>
      </c>
      <c r="C395" t="s">
        <v>741</v>
      </c>
      <c r="D395">
        <v>750069</v>
      </c>
      <c r="E395">
        <v>585751</v>
      </c>
      <c r="F395" t="s">
        <v>645</v>
      </c>
      <c r="G395" t="s">
        <v>643</v>
      </c>
      <c r="H395" t="s">
        <v>645</v>
      </c>
    </row>
    <row r="396" spans="1:8" x14ac:dyDescent="0.25">
      <c r="A396" t="s">
        <v>640</v>
      </c>
      <c r="B396" t="s">
        <v>645</v>
      </c>
      <c r="C396" t="s">
        <v>742</v>
      </c>
      <c r="D396">
        <v>750077</v>
      </c>
      <c r="E396">
        <v>585751</v>
      </c>
      <c r="F396" t="s">
        <v>645</v>
      </c>
      <c r="G396" t="s">
        <v>643</v>
      </c>
      <c r="H396" t="s">
        <v>645</v>
      </c>
    </row>
    <row r="397" spans="1:8" x14ac:dyDescent="0.25">
      <c r="A397" t="s">
        <v>640</v>
      </c>
      <c r="B397" t="s">
        <v>645</v>
      </c>
      <c r="C397" t="s">
        <v>743</v>
      </c>
      <c r="D397">
        <v>704369</v>
      </c>
      <c r="E397">
        <v>585751</v>
      </c>
      <c r="F397" t="s">
        <v>645</v>
      </c>
      <c r="G397" t="s">
        <v>643</v>
      </c>
      <c r="H397" t="s">
        <v>645</v>
      </c>
    </row>
    <row r="398" spans="1:8" x14ac:dyDescent="0.25">
      <c r="A398" t="s">
        <v>640</v>
      </c>
      <c r="B398" t="s">
        <v>645</v>
      </c>
      <c r="C398" t="s">
        <v>645</v>
      </c>
      <c r="D398">
        <v>750085</v>
      </c>
      <c r="E398">
        <v>585751</v>
      </c>
      <c r="F398" t="s">
        <v>645</v>
      </c>
      <c r="G398" t="s">
        <v>643</v>
      </c>
      <c r="H398" t="s">
        <v>645</v>
      </c>
    </row>
    <row r="399" spans="1:8" x14ac:dyDescent="0.25">
      <c r="A399" t="s">
        <v>640</v>
      </c>
      <c r="B399" t="s">
        <v>744</v>
      </c>
      <c r="C399" t="s">
        <v>744</v>
      </c>
      <c r="D399">
        <v>750611</v>
      </c>
      <c r="E399">
        <v>585769</v>
      </c>
      <c r="F399" t="s">
        <v>643</v>
      </c>
      <c r="G399" t="s">
        <v>643</v>
      </c>
      <c r="H399" t="s">
        <v>643</v>
      </c>
    </row>
    <row r="400" spans="1:8" x14ac:dyDescent="0.25">
      <c r="A400" t="s">
        <v>640</v>
      </c>
      <c r="B400" t="s">
        <v>658</v>
      </c>
      <c r="C400" t="s">
        <v>658</v>
      </c>
      <c r="D400">
        <v>750794</v>
      </c>
      <c r="E400">
        <v>585777</v>
      </c>
      <c r="F400" t="s">
        <v>649</v>
      </c>
      <c r="G400" t="s">
        <v>649</v>
      </c>
      <c r="H400" t="s">
        <v>658</v>
      </c>
    </row>
    <row r="401" spans="1:8" x14ac:dyDescent="0.25">
      <c r="A401" t="s">
        <v>640</v>
      </c>
      <c r="B401" t="s">
        <v>745</v>
      </c>
      <c r="C401" t="s">
        <v>745</v>
      </c>
      <c r="D401">
        <v>752860</v>
      </c>
      <c r="E401">
        <v>585793</v>
      </c>
      <c r="F401" t="s">
        <v>674</v>
      </c>
      <c r="G401" t="s">
        <v>267</v>
      </c>
      <c r="H401" t="s">
        <v>674</v>
      </c>
    </row>
    <row r="402" spans="1:8" x14ac:dyDescent="0.25">
      <c r="A402" t="s">
        <v>640</v>
      </c>
      <c r="B402" t="s">
        <v>746</v>
      </c>
      <c r="C402" t="s">
        <v>746</v>
      </c>
      <c r="D402">
        <v>761966</v>
      </c>
      <c r="E402">
        <v>585807</v>
      </c>
      <c r="F402" t="s">
        <v>645</v>
      </c>
      <c r="G402" t="s">
        <v>643</v>
      </c>
      <c r="H402" t="s">
        <v>645</v>
      </c>
    </row>
    <row r="403" spans="1:8" x14ac:dyDescent="0.25">
      <c r="A403" t="s">
        <v>640</v>
      </c>
      <c r="B403" t="s">
        <v>747</v>
      </c>
      <c r="C403" t="s">
        <v>747</v>
      </c>
      <c r="D403">
        <v>762067</v>
      </c>
      <c r="E403">
        <v>585815</v>
      </c>
      <c r="F403" t="s">
        <v>640</v>
      </c>
      <c r="G403" t="s">
        <v>640</v>
      </c>
      <c r="H403" t="s">
        <v>640</v>
      </c>
    </row>
    <row r="404" spans="1:8" x14ac:dyDescent="0.25">
      <c r="A404" t="s">
        <v>640</v>
      </c>
      <c r="B404" t="s">
        <v>748</v>
      </c>
      <c r="C404" t="s">
        <v>749</v>
      </c>
      <c r="D404">
        <v>763934</v>
      </c>
      <c r="E404">
        <v>585831</v>
      </c>
      <c r="F404" t="s">
        <v>650</v>
      </c>
      <c r="G404" t="s">
        <v>612</v>
      </c>
      <c r="H404" t="s">
        <v>650</v>
      </c>
    </row>
    <row r="405" spans="1:8" x14ac:dyDescent="0.25">
      <c r="A405" t="s">
        <v>640</v>
      </c>
      <c r="B405" t="s">
        <v>748</v>
      </c>
      <c r="C405" t="s">
        <v>750</v>
      </c>
      <c r="D405">
        <v>763942</v>
      </c>
      <c r="E405">
        <v>585831</v>
      </c>
      <c r="F405" t="s">
        <v>650</v>
      </c>
      <c r="G405" t="s">
        <v>612</v>
      </c>
      <c r="H405" t="s">
        <v>650</v>
      </c>
    </row>
    <row r="406" spans="1:8" x14ac:dyDescent="0.25">
      <c r="A406" t="s">
        <v>640</v>
      </c>
      <c r="B406" t="s">
        <v>751</v>
      </c>
      <c r="C406" t="s">
        <v>751</v>
      </c>
      <c r="D406">
        <v>636029</v>
      </c>
      <c r="E406">
        <v>549649</v>
      </c>
      <c r="F406" t="s">
        <v>640</v>
      </c>
      <c r="G406" t="s">
        <v>640</v>
      </c>
      <c r="H406" t="s">
        <v>640</v>
      </c>
    </row>
    <row r="407" spans="1:8" x14ac:dyDescent="0.25">
      <c r="A407" t="s">
        <v>640</v>
      </c>
      <c r="B407" t="s">
        <v>752</v>
      </c>
      <c r="C407" t="s">
        <v>752</v>
      </c>
      <c r="D407">
        <v>767034</v>
      </c>
      <c r="E407">
        <v>535184</v>
      </c>
      <c r="F407" t="s">
        <v>612</v>
      </c>
      <c r="G407" t="s">
        <v>612</v>
      </c>
      <c r="H407" t="s">
        <v>612</v>
      </c>
    </row>
    <row r="408" spans="1:8" x14ac:dyDescent="0.25">
      <c r="A408" t="s">
        <v>640</v>
      </c>
      <c r="B408" t="s">
        <v>753</v>
      </c>
      <c r="C408" t="s">
        <v>754</v>
      </c>
      <c r="D408">
        <v>767590</v>
      </c>
      <c r="E408">
        <v>585858</v>
      </c>
      <c r="F408" t="s">
        <v>267</v>
      </c>
      <c r="G408" t="s">
        <v>267</v>
      </c>
      <c r="H408" t="s">
        <v>267</v>
      </c>
    </row>
    <row r="409" spans="1:8" x14ac:dyDescent="0.25">
      <c r="A409" t="s">
        <v>640</v>
      </c>
      <c r="B409" t="s">
        <v>755</v>
      </c>
      <c r="C409" t="s">
        <v>756</v>
      </c>
      <c r="D409">
        <v>768278</v>
      </c>
      <c r="E409">
        <v>585866</v>
      </c>
      <c r="F409" t="s">
        <v>649</v>
      </c>
      <c r="G409" t="s">
        <v>649</v>
      </c>
      <c r="H409" t="s">
        <v>658</v>
      </c>
    </row>
    <row r="410" spans="1:8" x14ac:dyDescent="0.25">
      <c r="A410" t="s">
        <v>640</v>
      </c>
      <c r="B410" t="s">
        <v>757</v>
      </c>
      <c r="C410" t="s">
        <v>757</v>
      </c>
      <c r="D410">
        <v>772534</v>
      </c>
      <c r="E410">
        <v>585874</v>
      </c>
      <c r="F410" t="s">
        <v>649</v>
      </c>
      <c r="G410" t="s">
        <v>649</v>
      </c>
      <c r="H410" t="s">
        <v>649</v>
      </c>
    </row>
    <row r="411" spans="1:8" x14ac:dyDescent="0.25">
      <c r="A411" t="s">
        <v>640</v>
      </c>
      <c r="B411" t="s">
        <v>758</v>
      </c>
      <c r="C411" t="s">
        <v>759</v>
      </c>
      <c r="D411">
        <v>773697</v>
      </c>
      <c r="E411">
        <v>585882</v>
      </c>
      <c r="F411" t="s">
        <v>612</v>
      </c>
      <c r="G411" t="s">
        <v>612</v>
      </c>
      <c r="H411" t="s">
        <v>612</v>
      </c>
    </row>
    <row r="412" spans="1:8" x14ac:dyDescent="0.25">
      <c r="A412" t="s">
        <v>640</v>
      </c>
      <c r="B412" t="s">
        <v>612</v>
      </c>
      <c r="C412" t="s">
        <v>760</v>
      </c>
      <c r="D412">
        <v>684091</v>
      </c>
      <c r="E412">
        <v>585891</v>
      </c>
      <c r="F412" t="s">
        <v>612</v>
      </c>
      <c r="G412" t="s">
        <v>612</v>
      </c>
      <c r="H412" t="s">
        <v>612</v>
      </c>
    </row>
    <row r="413" spans="1:8" x14ac:dyDescent="0.25">
      <c r="A413" t="s">
        <v>640</v>
      </c>
      <c r="B413" t="s">
        <v>612</v>
      </c>
      <c r="C413" t="s">
        <v>761</v>
      </c>
      <c r="D413">
        <v>776301</v>
      </c>
      <c r="E413">
        <v>585891</v>
      </c>
      <c r="F413" t="s">
        <v>612</v>
      </c>
      <c r="G413" t="s">
        <v>612</v>
      </c>
      <c r="H413" t="s">
        <v>612</v>
      </c>
    </row>
    <row r="414" spans="1:8" x14ac:dyDescent="0.25">
      <c r="A414" t="s">
        <v>640</v>
      </c>
      <c r="B414" t="s">
        <v>612</v>
      </c>
      <c r="C414" t="s">
        <v>762</v>
      </c>
      <c r="D414">
        <v>751103</v>
      </c>
      <c r="E414">
        <v>585891</v>
      </c>
      <c r="F414" t="s">
        <v>612</v>
      </c>
      <c r="G414" t="s">
        <v>612</v>
      </c>
      <c r="H414" t="s">
        <v>612</v>
      </c>
    </row>
    <row r="415" spans="1:8" x14ac:dyDescent="0.25">
      <c r="A415" t="s">
        <v>640</v>
      </c>
      <c r="B415" t="s">
        <v>612</v>
      </c>
      <c r="C415" t="s">
        <v>612</v>
      </c>
      <c r="D415">
        <v>776319</v>
      </c>
      <c r="E415">
        <v>585891</v>
      </c>
      <c r="F415" t="s">
        <v>612</v>
      </c>
      <c r="G415" t="s">
        <v>612</v>
      </c>
      <c r="H415" t="s">
        <v>612</v>
      </c>
    </row>
    <row r="416" spans="1:8" x14ac:dyDescent="0.25">
      <c r="A416" t="s">
        <v>640</v>
      </c>
      <c r="B416" t="s">
        <v>763</v>
      </c>
      <c r="C416" t="s">
        <v>763</v>
      </c>
      <c r="D416">
        <v>779679</v>
      </c>
      <c r="E416">
        <v>585912</v>
      </c>
      <c r="F416" t="s">
        <v>640</v>
      </c>
      <c r="G416" t="s">
        <v>640</v>
      </c>
      <c r="H416" t="s">
        <v>640</v>
      </c>
    </row>
    <row r="417" spans="1:8" x14ac:dyDescent="0.25">
      <c r="A417" t="s">
        <v>640</v>
      </c>
      <c r="B417" t="s">
        <v>764</v>
      </c>
      <c r="C417" t="s">
        <v>765</v>
      </c>
      <c r="D417">
        <v>780588</v>
      </c>
      <c r="E417">
        <v>585921</v>
      </c>
      <c r="F417" t="s">
        <v>649</v>
      </c>
      <c r="G417" t="s">
        <v>649</v>
      </c>
      <c r="H417" t="s">
        <v>658</v>
      </c>
    </row>
    <row r="418" spans="1:8" x14ac:dyDescent="0.25">
      <c r="A418" t="s">
        <v>640</v>
      </c>
      <c r="B418" t="s">
        <v>649</v>
      </c>
      <c r="C418" t="s">
        <v>766</v>
      </c>
      <c r="D418">
        <v>653918</v>
      </c>
      <c r="E418">
        <v>585939</v>
      </c>
      <c r="F418" t="s">
        <v>649</v>
      </c>
      <c r="G418" t="s">
        <v>649</v>
      </c>
      <c r="H418" t="s">
        <v>649</v>
      </c>
    </row>
    <row r="419" spans="1:8" x14ac:dyDescent="0.25">
      <c r="A419" t="s">
        <v>640</v>
      </c>
      <c r="B419" t="s">
        <v>649</v>
      </c>
      <c r="C419" t="s">
        <v>649</v>
      </c>
      <c r="D419">
        <v>783196</v>
      </c>
      <c r="E419">
        <v>585939</v>
      </c>
      <c r="F419" t="s">
        <v>649</v>
      </c>
      <c r="G419" t="s">
        <v>649</v>
      </c>
      <c r="H419" t="s">
        <v>649</v>
      </c>
    </row>
    <row r="420" spans="1:8" x14ac:dyDescent="0.25">
      <c r="A420" t="s">
        <v>640</v>
      </c>
      <c r="B420" t="s">
        <v>767</v>
      </c>
      <c r="C420" t="s">
        <v>767</v>
      </c>
      <c r="D420">
        <v>783269</v>
      </c>
      <c r="E420">
        <v>586994</v>
      </c>
      <c r="F420" t="s">
        <v>612</v>
      </c>
      <c r="G420" t="s">
        <v>612</v>
      </c>
      <c r="H420" t="s">
        <v>612</v>
      </c>
    </row>
    <row r="421" spans="1:8" x14ac:dyDescent="0.25">
      <c r="A421" t="s">
        <v>640</v>
      </c>
      <c r="B421" t="s">
        <v>768</v>
      </c>
      <c r="C421" t="s">
        <v>768</v>
      </c>
      <c r="D421">
        <v>783277</v>
      </c>
      <c r="E421">
        <v>585955</v>
      </c>
      <c r="F421" t="s">
        <v>612</v>
      </c>
      <c r="G421" t="s">
        <v>612</v>
      </c>
      <c r="H421" t="s">
        <v>612</v>
      </c>
    </row>
    <row r="422" spans="1:8" x14ac:dyDescent="0.25">
      <c r="A422" t="s">
        <v>640</v>
      </c>
      <c r="B422" t="s">
        <v>768</v>
      </c>
      <c r="C422" t="s">
        <v>769</v>
      </c>
      <c r="D422">
        <v>783285</v>
      </c>
      <c r="E422">
        <v>585955</v>
      </c>
      <c r="F422" t="s">
        <v>612</v>
      </c>
      <c r="G422" t="s">
        <v>612</v>
      </c>
      <c r="H422" t="s">
        <v>612</v>
      </c>
    </row>
    <row r="423" spans="1:8" x14ac:dyDescent="0.25">
      <c r="A423" t="s">
        <v>640</v>
      </c>
      <c r="B423" t="s">
        <v>770</v>
      </c>
      <c r="C423" t="s">
        <v>770</v>
      </c>
      <c r="D423">
        <v>783846</v>
      </c>
      <c r="E423">
        <v>585963</v>
      </c>
      <c r="F423" t="s">
        <v>640</v>
      </c>
      <c r="G423" t="s">
        <v>640</v>
      </c>
      <c r="H423" t="s">
        <v>669</v>
      </c>
    </row>
    <row r="424" spans="1:8" x14ac:dyDescent="0.25">
      <c r="A424" t="s">
        <v>640</v>
      </c>
      <c r="B424" t="s">
        <v>771</v>
      </c>
      <c r="C424" t="s">
        <v>771</v>
      </c>
      <c r="D424">
        <v>787167</v>
      </c>
      <c r="E424">
        <v>585971</v>
      </c>
      <c r="F424" t="s">
        <v>649</v>
      </c>
      <c r="G424" t="s">
        <v>649</v>
      </c>
      <c r="H424" t="s">
        <v>658</v>
      </c>
    </row>
    <row r="425" spans="1:8" x14ac:dyDescent="0.25">
      <c r="A425" t="s">
        <v>640</v>
      </c>
      <c r="B425" t="s">
        <v>772</v>
      </c>
      <c r="C425" t="s">
        <v>772</v>
      </c>
      <c r="D425">
        <v>788317</v>
      </c>
      <c r="E425">
        <v>585980</v>
      </c>
      <c r="F425" t="s">
        <v>612</v>
      </c>
      <c r="G425" t="s">
        <v>612</v>
      </c>
      <c r="H425" t="s">
        <v>612</v>
      </c>
    </row>
    <row r="426" spans="1:8" x14ac:dyDescent="0.25">
      <c r="A426" t="s">
        <v>640</v>
      </c>
      <c r="B426" t="s">
        <v>773</v>
      </c>
      <c r="C426" t="s">
        <v>774</v>
      </c>
      <c r="D426">
        <v>789739</v>
      </c>
      <c r="E426">
        <v>585998</v>
      </c>
      <c r="F426" t="s">
        <v>649</v>
      </c>
      <c r="G426" t="s">
        <v>649</v>
      </c>
      <c r="H426" t="s">
        <v>649</v>
      </c>
    </row>
    <row r="427" spans="1:8" x14ac:dyDescent="0.25">
      <c r="A427" t="s">
        <v>640</v>
      </c>
      <c r="B427" t="s">
        <v>773</v>
      </c>
      <c r="C427" t="s">
        <v>775</v>
      </c>
      <c r="D427">
        <v>789747</v>
      </c>
      <c r="E427">
        <v>585998</v>
      </c>
      <c r="F427" t="s">
        <v>649</v>
      </c>
      <c r="G427" t="s">
        <v>649</v>
      </c>
      <c r="H427" t="s">
        <v>649</v>
      </c>
    </row>
    <row r="428" spans="1:8" x14ac:dyDescent="0.25">
      <c r="A428" t="s">
        <v>640</v>
      </c>
      <c r="B428" t="s">
        <v>640</v>
      </c>
      <c r="C428" t="s">
        <v>776</v>
      </c>
      <c r="D428">
        <v>635863</v>
      </c>
      <c r="E428">
        <v>585068</v>
      </c>
      <c r="F428" t="s">
        <v>640</v>
      </c>
      <c r="G428" t="s">
        <v>640</v>
      </c>
      <c r="H428" t="s">
        <v>640</v>
      </c>
    </row>
    <row r="429" spans="1:8" x14ac:dyDescent="0.25">
      <c r="A429" t="s">
        <v>640</v>
      </c>
      <c r="B429" t="s">
        <v>640</v>
      </c>
      <c r="C429" t="s">
        <v>777</v>
      </c>
      <c r="D429">
        <v>666041</v>
      </c>
      <c r="E429">
        <v>585068</v>
      </c>
      <c r="F429" t="s">
        <v>640</v>
      </c>
      <c r="G429" t="s">
        <v>640</v>
      </c>
      <c r="H429" t="s">
        <v>640</v>
      </c>
    </row>
    <row r="430" spans="1:8" x14ac:dyDescent="0.25">
      <c r="A430" t="s">
        <v>640</v>
      </c>
      <c r="B430" t="s">
        <v>640</v>
      </c>
      <c r="C430" t="s">
        <v>778</v>
      </c>
      <c r="D430">
        <v>670138</v>
      </c>
      <c r="E430">
        <v>585068</v>
      </c>
      <c r="F430" t="s">
        <v>640</v>
      </c>
      <c r="G430" t="s">
        <v>640</v>
      </c>
      <c r="H430" t="s">
        <v>640</v>
      </c>
    </row>
    <row r="431" spans="1:8" x14ac:dyDescent="0.25">
      <c r="A431" t="s">
        <v>640</v>
      </c>
      <c r="B431" t="s">
        <v>640</v>
      </c>
      <c r="C431" t="s">
        <v>779</v>
      </c>
      <c r="D431">
        <v>635898</v>
      </c>
      <c r="E431">
        <v>585068</v>
      </c>
      <c r="F431" t="s">
        <v>640</v>
      </c>
      <c r="G431" t="s">
        <v>640</v>
      </c>
      <c r="H431" t="s">
        <v>640</v>
      </c>
    </row>
    <row r="432" spans="1:8" x14ac:dyDescent="0.25">
      <c r="A432" t="s">
        <v>640</v>
      </c>
      <c r="B432" t="s">
        <v>640</v>
      </c>
      <c r="C432" t="s">
        <v>780</v>
      </c>
      <c r="D432">
        <v>636053</v>
      </c>
      <c r="E432">
        <v>585068</v>
      </c>
      <c r="F432" t="s">
        <v>640</v>
      </c>
      <c r="G432" t="s">
        <v>640</v>
      </c>
      <c r="H432" t="s">
        <v>640</v>
      </c>
    </row>
    <row r="433" spans="1:8" x14ac:dyDescent="0.25">
      <c r="A433" t="s">
        <v>640</v>
      </c>
      <c r="B433" t="s">
        <v>640</v>
      </c>
      <c r="C433" t="s">
        <v>781</v>
      </c>
      <c r="D433">
        <v>636118</v>
      </c>
      <c r="E433">
        <v>585068</v>
      </c>
      <c r="F433" t="s">
        <v>640</v>
      </c>
      <c r="G433" t="s">
        <v>640</v>
      </c>
      <c r="H433" t="s">
        <v>640</v>
      </c>
    </row>
    <row r="434" spans="1:8" x14ac:dyDescent="0.25">
      <c r="A434" t="s">
        <v>640</v>
      </c>
      <c r="B434" t="s">
        <v>640</v>
      </c>
      <c r="C434" t="s">
        <v>782</v>
      </c>
      <c r="D434">
        <v>795887</v>
      </c>
      <c r="E434">
        <v>585068</v>
      </c>
      <c r="F434" t="s">
        <v>640</v>
      </c>
      <c r="G434" t="s">
        <v>640</v>
      </c>
      <c r="H434" t="s">
        <v>640</v>
      </c>
    </row>
    <row r="435" spans="1:8" x14ac:dyDescent="0.25">
      <c r="A435" t="s">
        <v>640</v>
      </c>
      <c r="B435" t="s">
        <v>640</v>
      </c>
      <c r="C435" t="s">
        <v>783</v>
      </c>
      <c r="D435">
        <v>635987</v>
      </c>
      <c r="E435">
        <v>585068</v>
      </c>
      <c r="F435" t="s">
        <v>640</v>
      </c>
      <c r="G435" t="s">
        <v>640</v>
      </c>
      <c r="H435" t="s">
        <v>640</v>
      </c>
    </row>
    <row r="436" spans="1:8" x14ac:dyDescent="0.25">
      <c r="A436" t="s">
        <v>640</v>
      </c>
      <c r="B436" t="s">
        <v>640</v>
      </c>
      <c r="C436" t="s">
        <v>784</v>
      </c>
      <c r="D436">
        <v>636177</v>
      </c>
      <c r="E436">
        <v>585068</v>
      </c>
      <c r="F436" t="s">
        <v>640</v>
      </c>
      <c r="G436" t="s">
        <v>640</v>
      </c>
      <c r="H436" t="s">
        <v>640</v>
      </c>
    </row>
    <row r="437" spans="1:8" x14ac:dyDescent="0.25">
      <c r="A437" t="s">
        <v>640</v>
      </c>
      <c r="B437" t="s">
        <v>640</v>
      </c>
      <c r="C437" t="s">
        <v>785</v>
      </c>
      <c r="D437">
        <v>636142</v>
      </c>
      <c r="E437">
        <v>585068</v>
      </c>
      <c r="F437" t="s">
        <v>640</v>
      </c>
      <c r="G437" t="s">
        <v>640</v>
      </c>
      <c r="H437" t="s">
        <v>640</v>
      </c>
    </row>
    <row r="438" spans="1:8" x14ac:dyDescent="0.25">
      <c r="A438" t="s">
        <v>640</v>
      </c>
      <c r="B438" t="s">
        <v>640</v>
      </c>
      <c r="C438" t="s">
        <v>786</v>
      </c>
      <c r="D438">
        <v>635812</v>
      </c>
      <c r="E438">
        <v>585068</v>
      </c>
      <c r="F438" t="s">
        <v>640</v>
      </c>
      <c r="G438" t="s">
        <v>640</v>
      </c>
      <c r="H438" t="s">
        <v>640</v>
      </c>
    </row>
    <row r="439" spans="1:8" x14ac:dyDescent="0.25">
      <c r="A439" t="s">
        <v>640</v>
      </c>
      <c r="B439" t="s">
        <v>640</v>
      </c>
      <c r="C439" t="s">
        <v>787</v>
      </c>
      <c r="D439">
        <v>745952</v>
      </c>
      <c r="E439">
        <v>585068</v>
      </c>
      <c r="F439" t="s">
        <v>640</v>
      </c>
      <c r="G439" t="s">
        <v>640</v>
      </c>
      <c r="H439" t="s">
        <v>640</v>
      </c>
    </row>
    <row r="440" spans="1:8" x14ac:dyDescent="0.25">
      <c r="A440" t="s">
        <v>640</v>
      </c>
      <c r="B440" t="s">
        <v>640</v>
      </c>
      <c r="C440" t="s">
        <v>788</v>
      </c>
      <c r="D440">
        <v>670146</v>
      </c>
      <c r="E440">
        <v>585068</v>
      </c>
      <c r="F440" t="s">
        <v>640</v>
      </c>
      <c r="G440" t="s">
        <v>640</v>
      </c>
      <c r="H440" t="s">
        <v>640</v>
      </c>
    </row>
    <row r="441" spans="1:8" x14ac:dyDescent="0.25">
      <c r="A441" t="s">
        <v>640</v>
      </c>
      <c r="B441" t="s">
        <v>640</v>
      </c>
      <c r="C441" t="s">
        <v>789</v>
      </c>
      <c r="D441">
        <v>778028</v>
      </c>
      <c r="E441">
        <v>585068</v>
      </c>
      <c r="F441" t="s">
        <v>640</v>
      </c>
      <c r="G441" t="s">
        <v>640</v>
      </c>
      <c r="H441" t="s">
        <v>640</v>
      </c>
    </row>
    <row r="442" spans="1:8" x14ac:dyDescent="0.25">
      <c r="A442" t="s">
        <v>640</v>
      </c>
      <c r="B442" t="s">
        <v>640</v>
      </c>
      <c r="C442" t="s">
        <v>640</v>
      </c>
      <c r="D442">
        <v>635561</v>
      </c>
      <c r="E442">
        <v>585068</v>
      </c>
      <c r="F442" t="s">
        <v>640</v>
      </c>
      <c r="G442" t="s">
        <v>640</v>
      </c>
      <c r="H442" t="s">
        <v>640</v>
      </c>
    </row>
    <row r="443" spans="1:8" x14ac:dyDescent="0.25">
      <c r="A443" t="s">
        <v>640</v>
      </c>
      <c r="B443" t="s">
        <v>790</v>
      </c>
      <c r="C443" t="s">
        <v>790</v>
      </c>
      <c r="D443">
        <v>795909</v>
      </c>
      <c r="E443">
        <v>500011</v>
      </c>
      <c r="F443" t="s">
        <v>640</v>
      </c>
      <c r="G443" t="s">
        <v>640</v>
      </c>
      <c r="H443" t="s">
        <v>640</v>
      </c>
    </row>
    <row r="444" spans="1:8" x14ac:dyDescent="0.25">
      <c r="A444" t="s">
        <v>640</v>
      </c>
      <c r="B444" t="s">
        <v>791</v>
      </c>
      <c r="C444" t="s">
        <v>791</v>
      </c>
      <c r="D444">
        <v>797723</v>
      </c>
      <c r="E444">
        <v>586013</v>
      </c>
      <c r="F444" t="s">
        <v>674</v>
      </c>
      <c r="G444" t="s">
        <v>267</v>
      </c>
      <c r="H444" t="s">
        <v>674</v>
      </c>
    </row>
  </sheetData>
  <conditionalFormatting sqref="B1:B1048576">
    <cfRule type="duplicateValues" dxfId="27" priority="1"/>
  </conditionalFormatting>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6"/>
  <sheetViews>
    <sheetView workbookViewId="0">
      <selection activeCell="A9" sqref="A1:B116"/>
    </sheetView>
  </sheetViews>
  <sheetFormatPr defaultRowHeight="15" x14ac:dyDescent="0.25"/>
  <cols>
    <col min="1" max="1" width="46.140625" customWidth="1"/>
    <col min="2" max="2" width="87.28515625" customWidth="1"/>
  </cols>
  <sheetData>
    <row r="1" spans="1:2" x14ac:dyDescent="0.25">
      <c r="A1" t="s">
        <v>131</v>
      </c>
      <c r="B1" t="e">
        <f>'Žádost RP26'!#REF!</f>
        <v>#REF!</v>
      </c>
    </row>
    <row r="2" spans="1:2" x14ac:dyDescent="0.25">
      <c r="A2" t="s">
        <v>132</v>
      </c>
      <c r="B2" t="s">
        <v>201</v>
      </c>
    </row>
    <row r="3" spans="1:2" ht="16.5" customHeight="1" x14ac:dyDescent="0.25">
      <c r="A3" t="s">
        <v>133</v>
      </c>
      <c r="B3" s="114" t="s">
        <v>203</v>
      </c>
    </row>
    <row r="4" spans="1:2" x14ac:dyDescent="0.25">
      <c r="A4" t="s">
        <v>134</v>
      </c>
      <c r="B4">
        <v>2023</v>
      </c>
    </row>
    <row r="5" spans="1:2" x14ac:dyDescent="0.25">
      <c r="A5" s="116" t="s">
        <v>135</v>
      </c>
      <c r="B5" s="116"/>
    </row>
    <row r="6" spans="1:2" x14ac:dyDescent="0.25">
      <c r="A6" t="s">
        <v>136</v>
      </c>
      <c r="B6" t="s">
        <v>202</v>
      </c>
    </row>
    <row r="7" spans="1:2" x14ac:dyDescent="0.25">
      <c r="A7" s="116" t="s">
        <v>137</v>
      </c>
      <c r="B7" s="116"/>
    </row>
    <row r="8" spans="1:2" x14ac:dyDescent="0.25">
      <c r="A8" t="s">
        <v>138</v>
      </c>
      <c r="B8" t="e">
        <f>'Žádost RP26'!#REF!</f>
        <v>#REF!</v>
      </c>
    </row>
    <row r="9" spans="1:2" x14ac:dyDescent="0.25">
      <c r="A9" t="s">
        <v>139</v>
      </c>
      <c r="B9" s="115" t="e">
        <f>'Žádost RP26'!#REF!</f>
        <v>#REF!</v>
      </c>
    </row>
    <row r="10" spans="1:2" x14ac:dyDescent="0.25">
      <c r="A10" t="s">
        <v>140</v>
      </c>
      <c r="B10" s="115" t="e">
        <f>'Žádost RP26'!#REF!</f>
        <v>#REF!</v>
      </c>
    </row>
    <row r="11" spans="1:2" x14ac:dyDescent="0.25">
      <c r="A11" t="s">
        <v>141</v>
      </c>
      <c r="B11" s="115" t="e">
        <f>'Žádost RP26'!#REF!</f>
        <v>#REF!</v>
      </c>
    </row>
    <row r="12" spans="1:2" x14ac:dyDescent="0.25">
      <c r="A12" t="s">
        <v>142</v>
      </c>
      <c r="B12" t="e">
        <f>'Žádost RP26'!#REF!</f>
        <v>#REF!</v>
      </c>
    </row>
    <row r="13" spans="1:2" x14ac:dyDescent="0.25">
      <c r="A13" t="s">
        <v>246</v>
      </c>
      <c r="B13" s="115" t="e">
        <f>'Žádost RP26'!#REF!</f>
        <v>#REF!</v>
      </c>
    </row>
    <row r="14" spans="1:2" x14ac:dyDescent="0.25">
      <c r="A14" t="s">
        <v>238</v>
      </c>
      <c r="B14" s="115" t="e">
        <f>'Žádost RP26'!#REF!</f>
        <v>#REF!</v>
      </c>
    </row>
    <row r="15" spans="1:2" x14ac:dyDescent="0.25">
      <c r="A15" t="s">
        <v>143</v>
      </c>
      <c r="B15" s="115" t="e">
        <f>'Žádost RP26'!#REF!</f>
        <v>#REF!</v>
      </c>
    </row>
    <row r="16" spans="1:2" x14ac:dyDescent="0.25">
      <c r="A16" t="s">
        <v>204</v>
      </c>
      <c r="B16" s="115" t="e">
        <f>'Žádost RP26'!#REF!</f>
        <v>#REF!</v>
      </c>
    </row>
    <row r="17" spans="1:2" x14ac:dyDescent="0.25">
      <c r="A17" t="s">
        <v>144</v>
      </c>
      <c r="B17" s="115" t="e">
        <f>'Žádost RP26'!#REF!</f>
        <v>#REF!</v>
      </c>
    </row>
    <row r="18" spans="1:2" x14ac:dyDescent="0.25">
      <c r="A18" s="116" t="s">
        <v>145</v>
      </c>
      <c r="B18" s="116"/>
    </row>
    <row r="19" spans="1:2" x14ac:dyDescent="0.25">
      <c r="A19" t="s">
        <v>243</v>
      </c>
      <c r="B19" t="e">
        <f>CONCATENATE('Žádost RP26'!#REF!,", ",'Žádost RP26'!#REF!)</f>
        <v>#REF!</v>
      </c>
    </row>
    <row r="20" spans="1:2" x14ac:dyDescent="0.25">
      <c r="A20" t="s">
        <v>146</v>
      </c>
      <c r="B20" t="e">
        <f>CONCATENATE('Žádost RP26'!#REF!," ",'Žádost RP26'!#REF!," ",'Žádost RP26'!#REF!,", ",'Žádost RP26'!#REF!)</f>
        <v>#REF!</v>
      </c>
    </row>
    <row r="21" spans="1:2" x14ac:dyDescent="0.25">
      <c r="A21" t="s">
        <v>147</v>
      </c>
      <c r="B21" t="e">
        <f>CONCATENATE('Žádost RP26'!#REF!," ",'Žádost RP26'!#REF!," ",'Žádost RP26'!#REF!,", ",'Žádost RP26'!#REF!)</f>
        <v>#REF!</v>
      </c>
    </row>
    <row r="22" spans="1:2" x14ac:dyDescent="0.25">
      <c r="A22" t="s">
        <v>205</v>
      </c>
      <c r="B22" t="e">
        <f>CONCATENATE('Žádost RP26'!#REF!," ",'Žádost RP26'!#REF!," ",'Žádost RP26'!#REF!,", ",'Žádost RP26'!#REF!)</f>
        <v>#REF!</v>
      </c>
    </row>
    <row r="23" spans="1:2" x14ac:dyDescent="0.25">
      <c r="A23" t="s">
        <v>149</v>
      </c>
      <c r="B23" s="115" t="e">
        <f>'Žádost RP26'!#REF!</f>
        <v>#REF!</v>
      </c>
    </row>
    <row r="24" spans="1:2" x14ac:dyDescent="0.25">
      <c r="A24" t="s">
        <v>150</v>
      </c>
      <c r="B24" s="115" t="e">
        <f>'Žádost RP26'!#REF!</f>
        <v>#REF!</v>
      </c>
    </row>
    <row r="25" spans="1:2" x14ac:dyDescent="0.25">
      <c r="A25" t="s">
        <v>148</v>
      </c>
      <c r="B25" t="e">
        <f>'Žádost RP26'!#REF!</f>
        <v>#REF!</v>
      </c>
    </row>
    <row r="26" spans="1:2" x14ac:dyDescent="0.25">
      <c r="A26" t="s">
        <v>245</v>
      </c>
      <c r="B26" s="115" t="e">
        <f>'Žádost RP26'!#REF!</f>
        <v>#REF!</v>
      </c>
    </row>
    <row r="27" spans="1:2" x14ac:dyDescent="0.25">
      <c r="A27" t="s">
        <v>244</v>
      </c>
      <c r="B27" s="115" t="e">
        <f>'Žádost RP26'!#REF!</f>
        <v>#REF!</v>
      </c>
    </row>
    <row r="28" spans="1:2" x14ac:dyDescent="0.25">
      <c r="A28" t="s">
        <v>151</v>
      </c>
      <c r="B28" s="115" t="e">
        <f>'Žádost RP26'!#REF!</f>
        <v>#REF!</v>
      </c>
    </row>
    <row r="29" spans="1:2" x14ac:dyDescent="0.25">
      <c r="A29" s="116" t="s">
        <v>152</v>
      </c>
      <c r="B29" s="116"/>
    </row>
    <row r="30" spans="1:2" x14ac:dyDescent="0.25">
      <c r="A30" s="116" t="s">
        <v>153</v>
      </c>
      <c r="B30" s="116"/>
    </row>
    <row r="31" spans="1:2" x14ac:dyDescent="0.25">
      <c r="A31" s="116" t="s">
        <v>154</v>
      </c>
      <c r="B31" s="116"/>
    </row>
    <row r="32" spans="1:2" x14ac:dyDescent="0.25">
      <c r="A32" t="s">
        <v>155</v>
      </c>
      <c r="B32" s="115" t="e">
        <f>'Žádost RP26'!#REF!</f>
        <v>#REF!</v>
      </c>
    </row>
    <row r="33" spans="1:2" x14ac:dyDescent="0.25">
      <c r="A33" t="s">
        <v>156</v>
      </c>
      <c r="B33" s="115" t="e">
        <f>'Žádost RP26'!#REF!</f>
        <v>#REF!</v>
      </c>
    </row>
    <row r="34" spans="1:2" x14ac:dyDescent="0.25">
      <c r="A34" t="s">
        <v>157</v>
      </c>
      <c r="B34" s="115" t="e">
        <f>'Žádost RP26'!#REF!</f>
        <v>#REF!</v>
      </c>
    </row>
    <row r="35" spans="1:2" x14ac:dyDescent="0.25">
      <c r="A35" t="s">
        <v>158</v>
      </c>
      <c r="B35" s="115" t="e">
        <f>'Žádost RP26'!#REF!</f>
        <v>#REF!</v>
      </c>
    </row>
    <row r="36" spans="1:2" x14ac:dyDescent="0.25">
      <c r="A36" t="s">
        <v>159</v>
      </c>
      <c r="B36" s="115" t="e">
        <f>'Žádost RP26'!#REF!</f>
        <v>#REF!</v>
      </c>
    </row>
    <row r="37" spans="1:2" x14ac:dyDescent="0.25">
      <c r="A37" t="s">
        <v>160</v>
      </c>
      <c r="B37" s="117" t="e">
        <f>'Žádost RP26'!#REF!</f>
        <v>#REF!</v>
      </c>
    </row>
    <row r="38" spans="1:2" x14ac:dyDescent="0.25">
      <c r="A38" t="s">
        <v>161</v>
      </c>
      <c r="B38" s="117" t="e">
        <f>'Žádost RP26'!#REF!</f>
        <v>#REF!</v>
      </c>
    </row>
    <row r="39" spans="1:2" x14ac:dyDescent="0.25">
      <c r="A39" t="s">
        <v>162</v>
      </c>
      <c r="B39" s="117" t="e">
        <f>'Žádost RP26'!#REF!</f>
        <v>#REF!</v>
      </c>
    </row>
    <row r="40" spans="1:2" x14ac:dyDescent="0.25">
      <c r="A40" t="s">
        <v>163</v>
      </c>
      <c r="B40" s="117" t="e">
        <f>'Žádost RP26'!#REF!</f>
        <v>#REF!</v>
      </c>
    </row>
    <row r="41" spans="1:2" x14ac:dyDescent="0.25">
      <c r="A41" s="116" t="s">
        <v>164</v>
      </c>
      <c r="B41" s="116"/>
    </row>
    <row r="42" spans="1:2" x14ac:dyDescent="0.25">
      <c r="A42" s="116" t="s">
        <v>165</v>
      </c>
      <c r="B42" s="116"/>
    </row>
    <row r="43" spans="1:2" x14ac:dyDescent="0.25">
      <c r="A43" t="s">
        <v>166</v>
      </c>
      <c r="B43" s="115" t="e">
        <f>'Žádost RP26'!#REF!</f>
        <v>#REF!</v>
      </c>
    </row>
    <row r="44" spans="1:2" x14ac:dyDescent="0.25">
      <c r="A44" t="s">
        <v>167</v>
      </c>
      <c r="B44" t="s">
        <v>91</v>
      </c>
    </row>
    <row r="45" spans="1:2" x14ac:dyDescent="0.25">
      <c r="A45" t="s">
        <v>168</v>
      </c>
      <c r="B45" t="s">
        <v>169</v>
      </c>
    </row>
    <row r="46" spans="1:2" x14ac:dyDescent="0.25">
      <c r="A46" s="118" t="s">
        <v>170</v>
      </c>
      <c r="B46" s="118" t="e">
        <f>'Žádost RP26'!#REF!</f>
        <v>#REF!</v>
      </c>
    </row>
    <row r="47" spans="1:2" x14ac:dyDescent="0.25">
      <c r="A47" s="118" t="s">
        <v>171</v>
      </c>
      <c r="B47" s="125">
        <v>0</v>
      </c>
    </row>
    <row r="48" spans="1:2" x14ac:dyDescent="0.25">
      <c r="A48" s="118" t="s">
        <v>172</v>
      </c>
      <c r="B48" s="118" t="e">
        <f>B46</f>
        <v>#REF!</v>
      </c>
    </row>
    <row r="49" spans="1:2" x14ac:dyDescent="0.25">
      <c r="A49" s="118" t="s">
        <v>236</v>
      </c>
      <c r="B49" s="118" t="e">
        <f>'Žádost RP26'!#REF!</f>
        <v>#REF!</v>
      </c>
    </row>
    <row r="50" spans="1:2" x14ac:dyDescent="0.25">
      <c r="A50" s="118" t="s">
        <v>237</v>
      </c>
      <c r="B50" s="125" t="e">
        <f>'Žádost RP26'!#REF!</f>
        <v>#REF!</v>
      </c>
    </row>
    <row r="51" spans="1:2" x14ac:dyDescent="0.25">
      <c r="A51" s="118" t="s">
        <v>173</v>
      </c>
      <c r="B51" s="118" t="e">
        <f>'Žádost RP26'!#REF!</f>
        <v>#REF!</v>
      </c>
    </row>
    <row r="52" spans="1:2" x14ac:dyDescent="0.25">
      <c r="A52" s="118" t="s">
        <v>174</v>
      </c>
      <c r="B52" s="125" t="e">
        <f>'Žádost RP26'!#REF!</f>
        <v>#REF!</v>
      </c>
    </row>
    <row r="53" spans="1:2" x14ac:dyDescent="0.25">
      <c r="A53" s="120" t="s">
        <v>175</v>
      </c>
      <c r="B53" s="121" t="e">
        <f>'Žádost RP26'!#REF!</f>
        <v>#REF!</v>
      </c>
    </row>
    <row r="54" spans="1:2" x14ac:dyDescent="0.25">
      <c r="A54" s="120" t="s">
        <v>207</v>
      </c>
      <c r="B54" s="120" t="e">
        <f>'Žádost RP26'!#REF!</f>
        <v>#REF!</v>
      </c>
    </row>
    <row r="55" spans="1:2" x14ac:dyDescent="0.25">
      <c r="A55" s="120" t="s">
        <v>206</v>
      </c>
      <c r="B55" s="120" t="e">
        <f>'Žádost RP26'!#REF!</f>
        <v>#REF!</v>
      </c>
    </row>
    <row r="56" spans="1:2" x14ac:dyDescent="0.25">
      <c r="A56" s="120" t="s">
        <v>208</v>
      </c>
      <c r="B56" s="122" t="e">
        <f>'Žádost RP26'!#REF!</f>
        <v>#REF!</v>
      </c>
    </row>
    <row r="57" spans="1:2" x14ac:dyDescent="0.25">
      <c r="A57" s="120" t="s">
        <v>218</v>
      </c>
      <c r="B57" s="121" t="e">
        <f>'Žádost RP26'!#REF!</f>
        <v>#REF!</v>
      </c>
    </row>
    <row r="58" spans="1:2" x14ac:dyDescent="0.25">
      <c r="A58" s="120" t="s">
        <v>209</v>
      </c>
      <c r="B58" s="120" t="e">
        <f>'Žádost RP26'!#REF!</f>
        <v>#REF!</v>
      </c>
    </row>
    <row r="59" spans="1:2" x14ac:dyDescent="0.25">
      <c r="A59" s="120" t="s">
        <v>210</v>
      </c>
      <c r="B59" s="120" t="e">
        <f>'Žádost RP26'!#REF!</f>
        <v>#REF!</v>
      </c>
    </row>
    <row r="60" spans="1:2" x14ac:dyDescent="0.25">
      <c r="A60" s="120" t="s">
        <v>211</v>
      </c>
      <c r="B60" s="122" t="e">
        <f>'Žádost RP26'!#REF!</f>
        <v>#REF!</v>
      </c>
    </row>
    <row r="61" spans="1:2" x14ac:dyDescent="0.25">
      <c r="A61" s="120" t="s">
        <v>219</v>
      </c>
      <c r="B61" s="121" t="e">
        <f>'Žádost RP26'!#REF!</f>
        <v>#REF!</v>
      </c>
    </row>
    <row r="62" spans="1:2" x14ac:dyDescent="0.25">
      <c r="A62" s="120" t="s">
        <v>212</v>
      </c>
      <c r="B62" s="120" t="e">
        <f>'Žádost RP26'!#REF!</f>
        <v>#REF!</v>
      </c>
    </row>
    <row r="63" spans="1:2" x14ac:dyDescent="0.25">
      <c r="A63" s="120" t="s">
        <v>213</v>
      </c>
      <c r="B63" s="120" t="e">
        <f>'Žádost RP26'!#REF!</f>
        <v>#REF!</v>
      </c>
    </row>
    <row r="64" spans="1:2" x14ac:dyDescent="0.25">
      <c r="A64" s="120" t="s">
        <v>214</v>
      </c>
      <c r="B64" s="122" t="e">
        <f>'Žádost RP26'!#REF!</f>
        <v>#REF!</v>
      </c>
    </row>
    <row r="65" spans="1:2" x14ac:dyDescent="0.25">
      <c r="A65" s="120" t="s">
        <v>220</v>
      </c>
      <c r="B65" s="121" t="e">
        <f>'Žádost RP26'!#REF!</f>
        <v>#REF!</v>
      </c>
    </row>
    <row r="66" spans="1:2" x14ac:dyDescent="0.25">
      <c r="A66" s="120" t="s">
        <v>215</v>
      </c>
      <c r="B66" s="120" t="e">
        <f>'Žádost RP26'!#REF!</f>
        <v>#REF!</v>
      </c>
    </row>
    <row r="67" spans="1:2" x14ac:dyDescent="0.25">
      <c r="A67" s="120" t="s">
        <v>216</v>
      </c>
      <c r="B67" s="120" t="e">
        <f>'Žádost RP26'!#REF!</f>
        <v>#REF!</v>
      </c>
    </row>
    <row r="68" spans="1:2" x14ac:dyDescent="0.25">
      <c r="A68" s="120" t="s">
        <v>217</v>
      </c>
      <c r="B68" s="122" t="e">
        <f>'Žádost RP26'!#REF!</f>
        <v>#REF!</v>
      </c>
    </row>
    <row r="69" spans="1:2" x14ac:dyDescent="0.25">
      <c r="A69" s="120" t="s">
        <v>222</v>
      </c>
      <c r="B69" s="122" t="e">
        <f>'Žádost RP26'!#REF!</f>
        <v>#REF!</v>
      </c>
    </row>
    <row r="70" spans="1:2" x14ac:dyDescent="0.25">
      <c r="A70" s="120" t="s">
        <v>221</v>
      </c>
      <c r="B70" s="122" t="e">
        <f>'Žádost RP26'!#REF!</f>
        <v>#REF!</v>
      </c>
    </row>
    <row r="71" spans="1:2" x14ac:dyDescent="0.25">
      <c r="A71" s="119" t="s">
        <v>223</v>
      </c>
      <c r="B71" s="123" t="e">
        <f>'Žádost RP26'!#REF!</f>
        <v>#REF!</v>
      </c>
    </row>
    <row r="72" spans="1:2" x14ac:dyDescent="0.25">
      <c r="A72" s="119" t="s">
        <v>224</v>
      </c>
      <c r="B72" s="119" t="e">
        <f>'Žádost RP26'!#REF!</f>
        <v>#REF!</v>
      </c>
    </row>
    <row r="73" spans="1:2" x14ac:dyDescent="0.25">
      <c r="A73" s="119" t="s">
        <v>206</v>
      </c>
      <c r="B73" s="119" t="e">
        <f>'Žádost RP26'!#REF!</f>
        <v>#REF!</v>
      </c>
    </row>
    <row r="74" spans="1:2" x14ac:dyDescent="0.25">
      <c r="A74" s="119" t="s">
        <v>208</v>
      </c>
      <c r="B74" s="124" t="e">
        <f>'Žádost RP26'!#REF!</f>
        <v>#REF!</v>
      </c>
    </row>
    <row r="75" spans="1:2" x14ac:dyDescent="0.25">
      <c r="A75" s="119" t="s">
        <v>225</v>
      </c>
      <c r="B75" s="124" t="e">
        <f>'Žádost RP26'!#REF!</f>
        <v>#REF!</v>
      </c>
    </row>
    <row r="76" spans="1:2" x14ac:dyDescent="0.25">
      <c r="A76" s="119" t="s">
        <v>226</v>
      </c>
      <c r="B76" s="123" t="e">
        <f>'Žádost RP26'!#REF!</f>
        <v>#REF!</v>
      </c>
    </row>
    <row r="77" spans="1:2" x14ac:dyDescent="0.25">
      <c r="A77" s="119" t="s">
        <v>227</v>
      </c>
      <c r="B77" s="119" t="e">
        <f>'Žádost RP26'!#REF!</f>
        <v>#REF!</v>
      </c>
    </row>
    <row r="78" spans="1:2" x14ac:dyDescent="0.25">
      <c r="A78" s="119" t="s">
        <v>210</v>
      </c>
      <c r="B78" s="119" t="e">
        <f>'Žádost RP26'!#REF!</f>
        <v>#REF!</v>
      </c>
    </row>
    <row r="79" spans="1:2" x14ac:dyDescent="0.25">
      <c r="A79" s="119" t="s">
        <v>211</v>
      </c>
      <c r="B79" s="124" t="e">
        <f>'Žádost RP26'!#REF!</f>
        <v>#REF!</v>
      </c>
    </row>
    <row r="80" spans="1:2" x14ac:dyDescent="0.25">
      <c r="A80" s="119" t="s">
        <v>228</v>
      </c>
      <c r="B80" s="124" t="e">
        <f>'Žádost RP26'!#REF!</f>
        <v>#REF!</v>
      </c>
    </row>
    <row r="81" spans="1:2" x14ac:dyDescent="0.25">
      <c r="A81" s="119" t="s">
        <v>229</v>
      </c>
      <c r="B81" s="123" t="e">
        <f>'Žádost RP26'!#REF!</f>
        <v>#REF!</v>
      </c>
    </row>
    <row r="82" spans="1:2" x14ac:dyDescent="0.25">
      <c r="A82" s="119" t="s">
        <v>230</v>
      </c>
      <c r="B82" s="119" t="e">
        <f>'Žádost RP26'!#REF!</f>
        <v>#REF!</v>
      </c>
    </row>
    <row r="83" spans="1:2" x14ac:dyDescent="0.25">
      <c r="A83" s="119" t="s">
        <v>213</v>
      </c>
      <c r="B83" s="119" t="e">
        <f>'Žádost RP26'!#REF!</f>
        <v>#REF!</v>
      </c>
    </row>
    <row r="84" spans="1:2" x14ac:dyDescent="0.25">
      <c r="A84" s="119" t="s">
        <v>214</v>
      </c>
      <c r="B84" s="124" t="e">
        <f>'Žádost RP26'!#REF!</f>
        <v>#REF!</v>
      </c>
    </row>
    <row r="85" spans="1:2" x14ac:dyDescent="0.25">
      <c r="A85" s="119" t="s">
        <v>231</v>
      </c>
      <c r="B85" s="124" t="e">
        <f>'Žádost RP26'!#REF!</f>
        <v>#REF!</v>
      </c>
    </row>
    <row r="86" spans="1:2" x14ac:dyDescent="0.25">
      <c r="A86" s="119" t="s">
        <v>232</v>
      </c>
      <c r="B86" s="123" t="e">
        <f>'Žádost RP26'!#REF!</f>
        <v>#REF!</v>
      </c>
    </row>
    <row r="87" spans="1:2" x14ac:dyDescent="0.25">
      <c r="A87" s="119" t="s">
        <v>233</v>
      </c>
      <c r="B87" s="119" t="e">
        <f>'Žádost RP26'!#REF!</f>
        <v>#REF!</v>
      </c>
    </row>
    <row r="88" spans="1:2" x14ac:dyDescent="0.25">
      <c r="A88" s="119" t="s">
        <v>216</v>
      </c>
      <c r="B88" s="119" t="e">
        <f>'Žádost RP26'!#REF!</f>
        <v>#REF!</v>
      </c>
    </row>
    <row r="89" spans="1:2" x14ac:dyDescent="0.25">
      <c r="A89" s="119" t="s">
        <v>217</v>
      </c>
      <c r="B89" s="124" t="e">
        <f>'Žádost RP26'!#REF!</f>
        <v>#REF!</v>
      </c>
    </row>
    <row r="90" spans="1:2" x14ac:dyDescent="0.25">
      <c r="A90" s="119" t="s">
        <v>234</v>
      </c>
      <c r="B90" s="119" t="e">
        <f>'Žádost RP26'!#REF!</f>
        <v>#REF!</v>
      </c>
    </row>
    <row r="91" spans="1:2" x14ac:dyDescent="0.25">
      <c r="A91" s="119" t="s">
        <v>235</v>
      </c>
      <c r="B91" s="124" t="e">
        <f>'Žádost RP26'!#REF!</f>
        <v>#REF!</v>
      </c>
    </row>
    <row r="92" spans="1:2" x14ac:dyDescent="0.25">
      <c r="A92" t="s">
        <v>176</v>
      </c>
      <c r="B92">
        <v>0</v>
      </c>
    </row>
    <row r="93" spans="1:2" x14ac:dyDescent="0.25">
      <c r="A93" t="s">
        <v>177</v>
      </c>
    </row>
    <row r="94" spans="1:2" x14ac:dyDescent="0.25">
      <c r="A94" t="s">
        <v>178</v>
      </c>
    </row>
    <row r="95" spans="1:2" x14ac:dyDescent="0.25">
      <c r="A95" t="s">
        <v>179</v>
      </c>
    </row>
    <row r="96" spans="1:2" x14ac:dyDescent="0.25">
      <c r="A96" t="s">
        <v>180</v>
      </c>
    </row>
    <row r="97" spans="1:2" x14ac:dyDescent="0.25">
      <c r="A97" t="s">
        <v>181</v>
      </c>
    </row>
    <row r="98" spans="1:2" x14ac:dyDescent="0.25">
      <c r="A98" t="s">
        <v>182</v>
      </c>
    </row>
    <row r="99" spans="1:2" x14ac:dyDescent="0.25">
      <c r="A99" t="s">
        <v>183</v>
      </c>
    </row>
    <row r="100" spans="1:2" x14ac:dyDescent="0.25">
      <c r="A100" t="s">
        <v>184</v>
      </c>
    </row>
    <row r="101" spans="1:2" x14ac:dyDescent="0.25">
      <c r="A101" t="s">
        <v>185</v>
      </c>
    </row>
    <row r="102" spans="1:2" x14ac:dyDescent="0.25">
      <c r="A102" t="s">
        <v>186</v>
      </c>
    </row>
    <row r="103" spans="1:2" x14ac:dyDescent="0.25">
      <c r="A103" t="s">
        <v>187</v>
      </c>
    </row>
    <row r="104" spans="1:2" x14ac:dyDescent="0.25">
      <c r="A104" t="s">
        <v>188</v>
      </c>
    </row>
    <row r="105" spans="1:2" x14ac:dyDescent="0.25">
      <c r="A105" t="s">
        <v>189</v>
      </c>
    </row>
    <row r="106" spans="1:2" x14ac:dyDescent="0.25">
      <c r="A106" t="s">
        <v>190</v>
      </c>
    </row>
    <row r="107" spans="1:2" x14ac:dyDescent="0.25">
      <c r="A107" t="s">
        <v>191</v>
      </c>
    </row>
    <row r="108" spans="1:2" x14ac:dyDescent="0.25">
      <c r="A108" t="s">
        <v>192</v>
      </c>
    </row>
    <row r="109" spans="1:2" x14ac:dyDescent="0.25">
      <c r="A109" t="s">
        <v>193</v>
      </c>
    </row>
    <row r="110" spans="1:2" x14ac:dyDescent="0.25">
      <c r="A110" t="s">
        <v>194</v>
      </c>
      <c r="B110" t="s">
        <v>240</v>
      </c>
    </row>
    <row r="111" spans="1:2" x14ac:dyDescent="0.25">
      <c r="A111" t="s">
        <v>195</v>
      </c>
      <c r="B111" t="s">
        <v>239</v>
      </c>
    </row>
    <row r="112" spans="1:2" x14ac:dyDescent="0.25">
      <c r="A112" t="s">
        <v>196</v>
      </c>
      <c r="B112" t="s">
        <v>241</v>
      </c>
    </row>
    <row r="113" spans="1:2" x14ac:dyDescent="0.25">
      <c r="A113" t="s">
        <v>197</v>
      </c>
      <c r="B113" t="s">
        <v>242</v>
      </c>
    </row>
    <row r="114" spans="1:2" x14ac:dyDescent="0.25">
      <c r="A114" s="116" t="s">
        <v>198</v>
      </c>
      <c r="B114" s="116"/>
    </row>
    <row r="115" spans="1:2" x14ac:dyDescent="0.25">
      <c r="A115" s="116" t="s">
        <v>199</v>
      </c>
      <c r="B115" s="116">
        <v>0</v>
      </c>
    </row>
    <row r="116" spans="1:2" x14ac:dyDescent="0.25">
      <c r="A116" s="116" t="s">
        <v>200</v>
      </c>
      <c r="B116" s="116">
        <v>0</v>
      </c>
    </row>
  </sheetData>
  <conditionalFormatting sqref="A1:A56 A92:A65536">
    <cfRule type="expression" dxfId="26" priority="25" stopIfTrue="1">
      <formula>AND(COUNTIF($A$92:$A$65536, A1)+COUNTIF($A$1:$A$56, A1)&gt;1,NOT(ISBLANK(A1)))</formula>
    </cfRule>
  </conditionalFormatting>
  <conditionalFormatting sqref="A57">
    <cfRule type="duplicateValues" dxfId="25" priority="15" stopIfTrue="1"/>
  </conditionalFormatting>
  <conditionalFormatting sqref="A58:A60 A62:A64">
    <cfRule type="expression" dxfId="24" priority="17" stopIfTrue="1">
      <formula>AND(COUNTIF($A$58:$A$60, A58)+COUNTIF($A$62:$A$64, A58)&gt;1,NOT(ISBLANK(A58)))</formula>
    </cfRule>
  </conditionalFormatting>
  <conditionalFormatting sqref="A61">
    <cfRule type="duplicateValues" dxfId="23" priority="14" stopIfTrue="1"/>
  </conditionalFormatting>
  <conditionalFormatting sqref="A65">
    <cfRule type="duplicateValues" dxfId="22" priority="13" stopIfTrue="1"/>
  </conditionalFormatting>
  <conditionalFormatting sqref="A66:A69">
    <cfRule type="duplicateValues" dxfId="21" priority="16" stopIfTrue="1"/>
  </conditionalFormatting>
  <conditionalFormatting sqref="A70">
    <cfRule type="duplicateValues" dxfId="20" priority="12" stopIfTrue="1"/>
  </conditionalFormatting>
  <conditionalFormatting sqref="A71:A75">
    <cfRule type="duplicateValues" dxfId="19" priority="11" stopIfTrue="1"/>
  </conditionalFormatting>
  <conditionalFormatting sqref="A76:A91">
    <cfRule type="duplicateValues" dxfId="18" priority="1" stopIfTrue="1"/>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18"/>
  <sheetViews>
    <sheetView topLeftCell="A82" workbookViewId="0">
      <selection sqref="A1:B118"/>
    </sheetView>
  </sheetViews>
  <sheetFormatPr defaultRowHeight="15" x14ac:dyDescent="0.25"/>
  <cols>
    <col min="1" max="1" width="37.140625" customWidth="1"/>
    <col min="2" max="2" width="59.85546875" customWidth="1"/>
  </cols>
  <sheetData>
    <row r="1" spans="1:2" x14ac:dyDescent="0.25">
      <c r="A1" t="s">
        <v>139</v>
      </c>
      <c r="B1" t="s">
        <v>932</v>
      </c>
    </row>
    <row r="2" spans="1:2" x14ac:dyDescent="0.25">
      <c r="A2" t="s">
        <v>131</v>
      </c>
      <c r="B2" t="s">
        <v>933</v>
      </c>
    </row>
    <row r="3" spans="1:2" x14ac:dyDescent="0.25">
      <c r="A3" t="s">
        <v>132</v>
      </c>
      <c r="B3" t="s">
        <v>201</v>
      </c>
    </row>
    <row r="4" spans="1:2" x14ac:dyDescent="0.25">
      <c r="A4" t="s">
        <v>133</v>
      </c>
      <c r="B4" t="s">
        <v>934</v>
      </c>
    </row>
    <row r="5" spans="1:2" x14ac:dyDescent="0.25">
      <c r="A5" t="s">
        <v>134</v>
      </c>
      <c r="B5">
        <v>2023</v>
      </c>
    </row>
    <row r="6" spans="1:2" x14ac:dyDescent="0.25">
      <c r="A6" s="116" t="s">
        <v>135</v>
      </c>
      <c r="B6" s="116"/>
    </row>
    <row r="7" spans="1:2" x14ac:dyDescent="0.25">
      <c r="A7" t="s">
        <v>136</v>
      </c>
      <c r="B7" t="s">
        <v>935</v>
      </c>
    </row>
    <row r="8" spans="1:2" x14ac:dyDescent="0.25">
      <c r="A8" t="s">
        <v>137</v>
      </c>
      <c r="B8" t="s">
        <v>936</v>
      </c>
    </row>
    <row r="9" spans="1:2" x14ac:dyDescent="0.25">
      <c r="A9" t="s">
        <v>138</v>
      </c>
      <c r="B9" t="s">
        <v>937</v>
      </c>
    </row>
    <row r="10" spans="1:2" x14ac:dyDescent="0.25">
      <c r="A10" t="s">
        <v>140</v>
      </c>
      <c r="B10" t="s">
        <v>938</v>
      </c>
    </row>
    <row r="11" spans="1:2" x14ac:dyDescent="0.25">
      <c r="A11" t="s">
        <v>141</v>
      </c>
      <c r="B11" t="s">
        <v>939</v>
      </c>
    </row>
    <row r="12" spans="1:2" x14ac:dyDescent="0.25">
      <c r="A12" t="s">
        <v>142</v>
      </c>
      <c r="B12" t="s">
        <v>940</v>
      </c>
    </row>
    <row r="13" spans="1:2" x14ac:dyDescent="0.25">
      <c r="A13" t="s">
        <v>246</v>
      </c>
      <c r="B13" t="s">
        <v>941</v>
      </c>
    </row>
    <row r="14" spans="1:2" x14ac:dyDescent="0.25">
      <c r="A14" s="176" t="s">
        <v>238</v>
      </c>
      <c r="B14" s="176" t="s">
        <v>942</v>
      </c>
    </row>
    <row r="15" spans="1:2" x14ac:dyDescent="0.25">
      <c r="A15" t="s">
        <v>143</v>
      </c>
      <c r="B15" s="115" t="s">
        <v>943</v>
      </c>
    </row>
    <row r="16" spans="1:2" x14ac:dyDescent="0.25">
      <c r="A16" t="s">
        <v>204</v>
      </c>
      <c r="B16" s="115" t="s">
        <v>944</v>
      </c>
    </row>
    <row r="17" spans="1:2" x14ac:dyDescent="0.25">
      <c r="A17" t="s">
        <v>144</v>
      </c>
      <c r="B17" s="115" t="s">
        <v>945</v>
      </c>
    </row>
    <row r="18" spans="1:2" x14ac:dyDescent="0.25">
      <c r="A18" t="s">
        <v>145</v>
      </c>
      <c r="B18" s="115" t="s">
        <v>946</v>
      </c>
    </row>
    <row r="19" spans="1:2" x14ac:dyDescent="0.25">
      <c r="A19" t="s">
        <v>243</v>
      </c>
      <c r="B19" s="115" t="s">
        <v>947</v>
      </c>
    </row>
    <row r="20" spans="1:2" x14ac:dyDescent="0.25">
      <c r="A20" t="s">
        <v>149</v>
      </c>
      <c r="B20" s="115" t="s">
        <v>948</v>
      </c>
    </row>
    <row r="21" spans="1:2" x14ac:dyDescent="0.25">
      <c r="A21" t="s">
        <v>150</v>
      </c>
      <c r="B21" s="115" t="s">
        <v>949</v>
      </c>
    </row>
    <row r="22" spans="1:2" x14ac:dyDescent="0.25">
      <c r="A22" t="s">
        <v>148</v>
      </c>
      <c r="B22" t="s">
        <v>950</v>
      </c>
    </row>
    <row r="23" spans="1:2" x14ac:dyDescent="0.25">
      <c r="A23" t="s">
        <v>245</v>
      </c>
      <c r="B23" s="115" t="s">
        <v>951</v>
      </c>
    </row>
    <row r="24" spans="1:2" x14ac:dyDescent="0.25">
      <c r="A24" t="s">
        <v>244</v>
      </c>
      <c r="B24" s="115" t="s">
        <v>952</v>
      </c>
    </row>
    <row r="25" spans="1:2" x14ac:dyDescent="0.25">
      <c r="A25" t="s">
        <v>151</v>
      </c>
      <c r="B25" t="s">
        <v>953</v>
      </c>
    </row>
    <row r="26" spans="1:2" x14ac:dyDescent="0.25">
      <c r="A26" t="s">
        <v>152</v>
      </c>
      <c r="B26" t="s">
        <v>954</v>
      </c>
    </row>
    <row r="27" spans="1:2" x14ac:dyDescent="0.25">
      <c r="A27" t="s">
        <v>153</v>
      </c>
      <c r="B27" t="s">
        <v>955</v>
      </c>
    </row>
    <row r="28" spans="1:2" x14ac:dyDescent="0.25">
      <c r="A28" t="s">
        <v>154</v>
      </c>
      <c r="B28" t="s">
        <v>956</v>
      </c>
    </row>
    <row r="29" spans="1:2" x14ac:dyDescent="0.25">
      <c r="A29" t="s">
        <v>155</v>
      </c>
      <c r="B29" s="115" t="s">
        <v>957</v>
      </c>
    </row>
    <row r="30" spans="1:2" x14ac:dyDescent="0.25">
      <c r="A30" t="s">
        <v>156</v>
      </c>
      <c r="B30" t="s">
        <v>958</v>
      </c>
    </row>
    <row r="31" spans="1:2" x14ac:dyDescent="0.25">
      <c r="A31" t="s">
        <v>157</v>
      </c>
      <c r="B31" s="115" t="s">
        <v>959</v>
      </c>
    </row>
    <row r="32" spans="1:2" x14ac:dyDescent="0.25">
      <c r="A32" t="s">
        <v>158</v>
      </c>
      <c r="B32" s="115" t="s">
        <v>960</v>
      </c>
    </row>
    <row r="33" spans="1:2" x14ac:dyDescent="0.25">
      <c r="A33" t="s">
        <v>159</v>
      </c>
      <c r="B33" s="115" t="s">
        <v>961</v>
      </c>
    </row>
    <row r="34" spans="1:2" x14ac:dyDescent="0.25">
      <c r="A34" t="s">
        <v>160</v>
      </c>
      <c r="B34" s="117" t="s">
        <v>962</v>
      </c>
    </row>
    <row r="35" spans="1:2" x14ac:dyDescent="0.25">
      <c r="A35" t="s">
        <v>161</v>
      </c>
      <c r="B35" s="117" t="s">
        <v>963</v>
      </c>
    </row>
    <row r="36" spans="1:2" x14ac:dyDescent="0.25">
      <c r="A36" s="116" t="s">
        <v>162</v>
      </c>
      <c r="B36" s="116" t="s">
        <v>942</v>
      </c>
    </row>
    <row r="37" spans="1:2" x14ac:dyDescent="0.25">
      <c r="A37" s="116" t="s">
        <v>163</v>
      </c>
      <c r="B37" s="116" t="s">
        <v>942</v>
      </c>
    </row>
    <row r="38" spans="1:2" x14ac:dyDescent="0.25">
      <c r="A38" s="116" t="s">
        <v>164</v>
      </c>
      <c r="B38" s="116"/>
    </row>
    <row r="39" spans="1:2" x14ac:dyDescent="0.25">
      <c r="A39" s="116" t="s">
        <v>165</v>
      </c>
      <c r="B39" s="116"/>
    </row>
    <row r="40" spans="1:2" x14ac:dyDescent="0.25">
      <c r="A40" t="s">
        <v>166</v>
      </c>
      <c r="B40" t="s">
        <v>964</v>
      </c>
    </row>
    <row r="41" spans="1:2" x14ac:dyDescent="0.25">
      <c r="A41" t="s">
        <v>167</v>
      </c>
      <c r="B41" t="s">
        <v>91</v>
      </c>
    </row>
    <row r="42" spans="1:2" x14ac:dyDescent="0.25">
      <c r="A42" t="s">
        <v>168</v>
      </c>
      <c r="B42" t="s">
        <v>169</v>
      </c>
    </row>
    <row r="43" spans="1:2" x14ac:dyDescent="0.25">
      <c r="A43" s="118" t="s">
        <v>170</v>
      </c>
      <c r="B43" s="118" t="s">
        <v>965</v>
      </c>
    </row>
    <row r="44" spans="1:2" x14ac:dyDescent="0.25">
      <c r="A44" s="118" t="s">
        <v>171</v>
      </c>
      <c r="B44" s="118" t="s">
        <v>965</v>
      </c>
    </row>
    <row r="45" spans="1:2" x14ac:dyDescent="0.25">
      <c r="A45" s="118" t="s">
        <v>172</v>
      </c>
      <c r="B45" s="118"/>
    </row>
    <row r="46" spans="1:2" x14ac:dyDescent="0.25">
      <c r="A46" s="118" t="s">
        <v>236</v>
      </c>
      <c r="B46" s="118" t="s">
        <v>966</v>
      </c>
    </row>
    <row r="47" spans="1:2" x14ac:dyDescent="0.25">
      <c r="A47" s="118" t="s">
        <v>237</v>
      </c>
      <c r="B47" s="125" t="s">
        <v>967</v>
      </c>
    </row>
    <row r="48" spans="1:2" x14ac:dyDescent="0.25">
      <c r="A48" s="118" t="s">
        <v>173</v>
      </c>
      <c r="B48" s="118" t="s">
        <v>968</v>
      </c>
    </row>
    <row r="49" spans="1:2" x14ac:dyDescent="0.25">
      <c r="A49" s="118" t="s">
        <v>174</v>
      </c>
      <c r="B49" s="125" t="s">
        <v>969</v>
      </c>
    </row>
    <row r="50" spans="1:2" x14ac:dyDescent="0.25">
      <c r="A50" s="120" t="s">
        <v>175</v>
      </c>
      <c r="B50" s="120" t="s">
        <v>970</v>
      </c>
    </row>
    <row r="51" spans="1:2" x14ac:dyDescent="0.25">
      <c r="A51" s="120" t="s">
        <v>207</v>
      </c>
      <c r="B51" s="120" t="s">
        <v>971</v>
      </c>
    </row>
    <row r="52" spans="1:2" x14ac:dyDescent="0.25">
      <c r="A52" s="119" t="s">
        <v>223</v>
      </c>
      <c r="B52" s="177" t="s">
        <v>972</v>
      </c>
    </row>
    <row r="53" spans="1:2" x14ac:dyDescent="0.25">
      <c r="A53" s="119" t="s">
        <v>224</v>
      </c>
      <c r="B53" s="178" t="s">
        <v>973</v>
      </c>
    </row>
    <row r="54" spans="1:2" x14ac:dyDescent="0.25">
      <c r="A54" s="119" t="s">
        <v>207</v>
      </c>
      <c r="B54" s="179" t="s">
        <v>974</v>
      </c>
    </row>
    <row r="55" spans="1:2" x14ac:dyDescent="0.25">
      <c r="A55" s="119" t="s">
        <v>883</v>
      </c>
      <c r="B55" s="178" t="s">
        <v>975</v>
      </c>
    </row>
    <row r="56" spans="1:2" x14ac:dyDescent="0.25">
      <c r="A56" s="119" t="s">
        <v>884</v>
      </c>
      <c r="B56" s="178" t="s">
        <v>976</v>
      </c>
    </row>
    <row r="57" spans="1:2" x14ac:dyDescent="0.25">
      <c r="A57" s="119" t="s">
        <v>226</v>
      </c>
      <c r="B57" s="177" t="s">
        <v>977</v>
      </c>
    </row>
    <row r="58" spans="1:2" x14ac:dyDescent="0.25">
      <c r="A58" s="119" t="s">
        <v>227</v>
      </c>
      <c r="B58" s="178" t="s">
        <v>978</v>
      </c>
    </row>
    <row r="59" spans="1:2" x14ac:dyDescent="0.25">
      <c r="A59" s="119" t="s">
        <v>209</v>
      </c>
      <c r="B59" s="179" t="s">
        <v>979</v>
      </c>
    </row>
    <row r="60" spans="1:2" x14ac:dyDescent="0.25">
      <c r="A60" s="119" t="s">
        <v>885</v>
      </c>
      <c r="B60" s="178" t="s">
        <v>980</v>
      </c>
    </row>
    <row r="61" spans="1:2" x14ac:dyDescent="0.25">
      <c r="A61" s="119" t="s">
        <v>886</v>
      </c>
      <c r="B61" s="178" t="s">
        <v>981</v>
      </c>
    </row>
    <row r="62" spans="1:2" x14ac:dyDescent="0.25">
      <c r="A62" s="119" t="s">
        <v>229</v>
      </c>
      <c r="B62" s="177" t="s">
        <v>982</v>
      </c>
    </row>
    <row r="63" spans="1:2" x14ac:dyDescent="0.25">
      <c r="A63" s="119" t="s">
        <v>230</v>
      </c>
      <c r="B63" s="178" t="s">
        <v>983</v>
      </c>
    </row>
    <row r="64" spans="1:2" x14ac:dyDescent="0.25">
      <c r="A64" s="119" t="s">
        <v>212</v>
      </c>
      <c r="B64" s="179" t="s">
        <v>984</v>
      </c>
    </row>
    <row r="65" spans="1:2" x14ac:dyDescent="0.25">
      <c r="A65" s="119" t="s">
        <v>887</v>
      </c>
      <c r="B65" s="178" t="s">
        <v>985</v>
      </c>
    </row>
    <row r="66" spans="1:2" x14ac:dyDescent="0.25">
      <c r="A66" s="119" t="s">
        <v>888</v>
      </c>
      <c r="B66" s="178" t="s">
        <v>986</v>
      </c>
    </row>
    <row r="67" spans="1:2" x14ac:dyDescent="0.25">
      <c r="A67" s="119" t="s">
        <v>232</v>
      </c>
      <c r="B67" s="177" t="s">
        <v>987</v>
      </c>
    </row>
    <row r="68" spans="1:2" x14ac:dyDescent="0.25">
      <c r="A68" s="119" t="s">
        <v>233</v>
      </c>
      <c r="B68" s="178" t="s">
        <v>988</v>
      </c>
    </row>
    <row r="69" spans="1:2" x14ac:dyDescent="0.25">
      <c r="A69" s="119" t="s">
        <v>215</v>
      </c>
      <c r="B69" s="179" t="s">
        <v>989</v>
      </c>
    </row>
    <row r="70" spans="1:2" x14ac:dyDescent="0.25">
      <c r="A70" s="119" t="s">
        <v>889</v>
      </c>
      <c r="B70" s="178" t="s">
        <v>990</v>
      </c>
    </row>
    <row r="71" spans="1:2" x14ac:dyDescent="0.25">
      <c r="A71" s="119" t="s">
        <v>890</v>
      </c>
      <c r="B71" s="178" t="s">
        <v>991</v>
      </c>
    </row>
    <row r="72" spans="1:2" x14ac:dyDescent="0.25">
      <c r="A72" s="119" t="s">
        <v>891</v>
      </c>
      <c r="B72" s="177" t="s">
        <v>992</v>
      </c>
    </row>
    <row r="73" spans="1:2" x14ac:dyDescent="0.25">
      <c r="A73" s="119" t="s">
        <v>892</v>
      </c>
      <c r="B73" s="178" t="s">
        <v>993</v>
      </c>
    </row>
    <row r="74" spans="1:2" x14ac:dyDescent="0.25">
      <c r="A74" s="119" t="s">
        <v>893</v>
      </c>
      <c r="B74" s="179" t="s">
        <v>994</v>
      </c>
    </row>
    <row r="75" spans="1:2" x14ac:dyDescent="0.25">
      <c r="A75" s="119" t="s">
        <v>894</v>
      </c>
      <c r="B75" s="178" t="s">
        <v>995</v>
      </c>
    </row>
    <row r="76" spans="1:2" x14ac:dyDescent="0.25">
      <c r="A76" s="119" t="s">
        <v>895</v>
      </c>
      <c r="B76" s="178" t="s">
        <v>996</v>
      </c>
    </row>
    <row r="77" spans="1:2" x14ac:dyDescent="0.25">
      <c r="A77" s="119" t="s">
        <v>896</v>
      </c>
      <c r="B77" s="177" t="s">
        <v>997</v>
      </c>
    </row>
    <row r="78" spans="1:2" x14ac:dyDescent="0.25">
      <c r="A78" s="119" t="s">
        <v>897</v>
      </c>
      <c r="B78" s="178" t="s">
        <v>998</v>
      </c>
    </row>
    <row r="79" spans="1:2" x14ac:dyDescent="0.25">
      <c r="A79" s="119" t="s">
        <v>898</v>
      </c>
      <c r="B79" s="179" t="s">
        <v>999</v>
      </c>
    </row>
    <row r="80" spans="1:2" x14ac:dyDescent="0.25">
      <c r="A80" s="119" t="s">
        <v>899</v>
      </c>
      <c r="B80" s="178" t="s">
        <v>1000</v>
      </c>
    </row>
    <row r="81" spans="1:2" x14ac:dyDescent="0.25">
      <c r="A81" s="119" t="s">
        <v>900</v>
      </c>
      <c r="B81" s="178" t="s">
        <v>1001</v>
      </c>
    </row>
    <row r="82" spans="1:2" x14ac:dyDescent="0.25">
      <c r="A82" s="119" t="s">
        <v>901</v>
      </c>
      <c r="B82" s="177" t="s">
        <v>1002</v>
      </c>
    </row>
    <row r="83" spans="1:2" x14ac:dyDescent="0.25">
      <c r="A83" s="119" t="s">
        <v>902</v>
      </c>
      <c r="B83" s="178" t="s">
        <v>1003</v>
      </c>
    </row>
    <row r="84" spans="1:2" x14ac:dyDescent="0.25">
      <c r="A84" s="119" t="s">
        <v>903</v>
      </c>
      <c r="B84" s="179" t="s">
        <v>1004</v>
      </c>
    </row>
    <row r="85" spans="1:2" x14ac:dyDescent="0.25">
      <c r="A85" s="119" t="s">
        <v>904</v>
      </c>
      <c r="B85" s="178" t="s">
        <v>1005</v>
      </c>
    </row>
    <row r="86" spans="1:2" x14ac:dyDescent="0.25">
      <c r="A86" s="119" t="s">
        <v>905</v>
      </c>
      <c r="B86" s="178" t="s">
        <v>1006</v>
      </c>
    </row>
    <row r="87" spans="1:2" x14ac:dyDescent="0.25">
      <c r="A87" t="s">
        <v>180</v>
      </c>
    </row>
    <row r="88" spans="1:2" x14ac:dyDescent="0.25">
      <c r="A88" t="s">
        <v>181</v>
      </c>
    </row>
    <row r="89" spans="1:2" x14ac:dyDescent="0.25">
      <c r="A89" t="s">
        <v>182</v>
      </c>
    </row>
    <row r="90" spans="1:2" x14ac:dyDescent="0.25">
      <c r="A90" t="s">
        <v>183</v>
      </c>
    </row>
    <row r="91" spans="1:2" x14ac:dyDescent="0.25">
      <c r="A91" t="s">
        <v>184</v>
      </c>
    </row>
    <row r="92" spans="1:2" x14ac:dyDescent="0.25">
      <c r="A92" t="s">
        <v>185</v>
      </c>
    </row>
    <row r="93" spans="1:2" x14ac:dyDescent="0.25">
      <c r="A93" t="s">
        <v>186</v>
      </c>
    </row>
    <row r="94" spans="1:2" x14ac:dyDescent="0.25">
      <c r="A94" t="s">
        <v>187</v>
      </c>
    </row>
    <row r="95" spans="1:2" x14ac:dyDescent="0.25">
      <c r="A95" t="s">
        <v>188</v>
      </c>
    </row>
    <row r="96" spans="1:2" x14ac:dyDescent="0.25">
      <c r="A96" t="s">
        <v>189</v>
      </c>
    </row>
    <row r="97" spans="1:2" x14ac:dyDescent="0.25">
      <c r="A97" t="s">
        <v>190</v>
      </c>
    </row>
    <row r="98" spans="1:2" x14ac:dyDescent="0.25">
      <c r="A98" t="s">
        <v>191</v>
      </c>
    </row>
    <row r="99" spans="1:2" x14ac:dyDescent="0.25">
      <c r="A99" t="s">
        <v>192</v>
      </c>
    </row>
    <row r="100" spans="1:2" x14ac:dyDescent="0.25">
      <c r="A100" t="s">
        <v>193</v>
      </c>
    </row>
    <row r="101" spans="1:2" x14ac:dyDescent="0.25">
      <c r="A101" t="s">
        <v>194</v>
      </c>
      <c r="B101" t="s">
        <v>919</v>
      </c>
    </row>
    <row r="102" spans="1:2" x14ac:dyDescent="0.25">
      <c r="A102" t="s">
        <v>195</v>
      </c>
      <c r="B102" t="s">
        <v>920</v>
      </c>
    </row>
    <row r="103" spans="1:2" x14ac:dyDescent="0.25">
      <c r="A103" t="s">
        <v>196</v>
      </c>
      <c r="B103" t="s">
        <v>918</v>
      </c>
    </row>
    <row r="104" spans="1:2" x14ac:dyDescent="0.25">
      <c r="A104" t="s">
        <v>197</v>
      </c>
      <c r="B104" t="s">
        <v>917</v>
      </c>
    </row>
    <row r="105" spans="1:2" x14ac:dyDescent="0.25">
      <c r="A105" s="116" t="s">
        <v>198</v>
      </c>
      <c r="B105" s="116"/>
    </row>
    <row r="106" spans="1:2" x14ac:dyDescent="0.25">
      <c r="A106" s="116" t="s">
        <v>199</v>
      </c>
      <c r="B106" s="116"/>
    </row>
    <row r="107" spans="1:2" x14ac:dyDescent="0.25">
      <c r="A107" s="116" t="s">
        <v>200</v>
      </c>
      <c r="B107" s="116"/>
    </row>
    <row r="108" spans="1:2" x14ac:dyDescent="0.25">
      <c r="A108" t="s">
        <v>906</v>
      </c>
      <c r="B108" s="180" t="s">
        <v>1007</v>
      </c>
    </row>
    <row r="109" spans="1:2" x14ac:dyDescent="0.25">
      <c r="A109" s="181" t="s">
        <v>907</v>
      </c>
      <c r="B109" s="181" t="s">
        <v>1008</v>
      </c>
    </row>
    <row r="110" spans="1:2" x14ac:dyDescent="0.25">
      <c r="A110" s="181" t="s">
        <v>908</v>
      </c>
      <c r="B110" s="181" t="s">
        <v>1009</v>
      </c>
    </row>
    <row r="111" spans="1:2" x14ac:dyDescent="0.25">
      <c r="A111" s="181" t="s">
        <v>909</v>
      </c>
      <c r="B111" s="181" t="s">
        <v>1010</v>
      </c>
    </row>
    <row r="112" spans="1:2" x14ac:dyDescent="0.25">
      <c r="A112" s="181" t="s">
        <v>910</v>
      </c>
      <c r="B112" s="181" t="s">
        <v>1011</v>
      </c>
    </row>
    <row r="113" spans="1:2" x14ac:dyDescent="0.25">
      <c r="A113" s="181" t="s">
        <v>911</v>
      </c>
      <c r="B113" s="181" t="s">
        <v>1012</v>
      </c>
    </row>
    <row r="114" spans="1:2" x14ac:dyDescent="0.25">
      <c r="A114" s="181" t="s">
        <v>912</v>
      </c>
      <c r="B114" s="181" t="s">
        <v>1013</v>
      </c>
    </row>
    <row r="115" spans="1:2" x14ac:dyDescent="0.25">
      <c r="A115" s="181" t="s">
        <v>913</v>
      </c>
      <c r="B115" s="181" t="s">
        <v>1014</v>
      </c>
    </row>
    <row r="116" spans="1:2" x14ac:dyDescent="0.25">
      <c r="A116" s="181" t="s">
        <v>914</v>
      </c>
      <c r="B116" s="181" t="s">
        <v>1015</v>
      </c>
    </row>
    <row r="117" spans="1:2" x14ac:dyDescent="0.25">
      <c r="A117" s="181" t="s">
        <v>915</v>
      </c>
      <c r="B117" s="181" t="s">
        <v>1016</v>
      </c>
    </row>
    <row r="118" spans="1:2" x14ac:dyDescent="0.25">
      <c r="A118" s="181" t="s">
        <v>916</v>
      </c>
      <c r="B118" s="181" t="s">
        <v>1015</v>
      </c>
    </row>
  </sheetData>
  <conditionalFormatting sqref="A1:A51 A87:A118">
    <cfRule type="expression" dxfId="17" priority="15" stopIfTrue="1">
      <formula>AND(COUNTIF($CN$1:$DL$1, A1)+COUNTIF($A$1:$BD$1, A1)&gt;1,NOT(ISBLANK(A1)))</formula>
    </cfRule>
  </conditionalFormatting>
  <conditionalFormatting sqref="A52:A56">
    <cfRule type="duplicateValues" dxfId="16" priority="8" stopIfTrue="1"/>
  </conditionalFormatting>
  <conditionalFormatting sqref="A57:A61">
    <cfRule type="duplicateValues" dxfId="15" priority="6" stopIfTrue="1"/>
  </conditionalFormatting>
  <conditionalFormatting sqref="A62:A66">
    <cfRule type="duplicateValues" dxfId="14" priority="5" stopIfTrue="1"/>
  </conditionalFormatting>
  <conditionalFormatting sqref="A67:A71">
    <cfRule type="duplicateValues" dxfId="13" priority="4" stopIfTrue="1"/>
  </conditionalFormatting>
  <conditionalFormatting sqref="A72:A76">
    <cfRule type="duplicateValues" dxfId="12" priority="3" stopIfTrue="1"/>
  </conditionalFormatting>
  <conditionalFormatting sqref="A77:A81">
    <cfRule type="duplicateValues" dxfId="11" priority="2" stopIfTrue="1"/>
  </conditionalFormatting>
  <conditionalFormatting sqref="A82:A86">
    <cfRule type="duplicateValues" dxfId="10" priority="1" stopIfTrue="1"/>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1"/>
  <sheetViews>
    <sheetView workbookViewId="0">
      <selection activeCell="C2" sqref="C2:C11"/>
    </sheetView>
  </sheetViews>
  <sheetFormatPr defaultRowHeight="15" x14ac:dyDescent="0.25"/>
  <cols>
    <col min="1" max="1" width="16.85546875" customWidth="1"/>
    <col min="2" max="2" width="11.42578125" customWidth="1"/>
    <col min="3" max="3" width="30" customWidth="1"/>
    <col min="4" max="5" width="19.85546875" customWidth="1"/>
    <col min="6" max="6" width="26.5703125" customWidth="1"/>
    <col min="7" max="7" width="23.140625" customWidth="1"/>
  </cols>
  <sheetData>
    <row r="1" spans="1:24" x14ac:dyDescent="0.25">
      <c r="A1" s="193" t="s">
        <v>922</v>
      </c>
      <c r="B1" s="193" t="s">
        <v>247</v>
      </c>
      <c r="C1" s="193" t="s">
        <v>921</v>
      </c>
      <c r="D1" s="193" t="s">
        <v>816</v>
      </c>
      <c r="E1" s="193" t="s">
        <v>255</v>
      </c>
      <c r="F1" s="193" t="s">
        <v>815</v>
      </c>
      <c r="G1" s="193" t="s">
        <v>817</v>
      </c>
      <c r="X1" t="s">
        <v>817</v>
      </c>
    </row>
    <row r="2" spans="1:24" x14ac:dyDescent="0.25">
      <c r="A2" s="194" t="str">
        <f>'Žádost RP26'!$O$8</f>
        <v xml:space="preserve"> </v>
      </c>
      <c r="B2" s="195">
        <f>'Žádost RP26'!$U$184</f>
        <v>0</v>
      </c>
      <c r="C2" s="194">
        <f>'Žádost RP26'!$O$10</f>
        <v>0</v>
      </c>
      <c r="D2" s="196" t="str">
        <f>'Žádost RP26'!B31</f>
        <v>Adresa místa 2 fyzické realizace:
(ulice, č.p., PSČ, obec)</v>
      </c>
      <c r="E2" s="196">
        <f>'Žádost RP26'!I31</f>
        <v>0</v>
      </c>
      <c r="F2" s="196">
        <f>'Žádost RP26'!U31</f>
        <v>0</v>
      </c>
      <c r="G2" s="196">
        <f>'Žádost RP26'!AM31</f>
        <v>0</v>
      </c>
    </row>
    <row r="3" spans="1:24" x14ac:dyDescent="0.25">
      <c r="A3" s="194" t="str">
        <f>'Žádost RP26'!$O$8</f>
        <v xml:space="preserve"> </v>
      </c>
      <c r="B3" s="195">
        <f>'Žádost RP26'!$U$184</f>
        <v>0</v>
      </c>
      <c r="C3" s="194">
        <f>'Žádost RP26'!$O$10</f>
        <v>0</v>
      </c>
      <c r="D3" s="196" t="str">
        <f>'Žádost RP26'!B32</f>
        <v>Adresa místa 3 fyzické realizace:
(ulice, č.p., PSČ, obec)</v>
      </c>
      <c r="E3" s="196">
        <f>'Žádost RP26'!I32</f>
        <v>0</v>
      </c>
      <c r="F3" s="196">
        <f>'Žádost RP26'!U32</f>
        <v>0</v>
      </c>
      <c r="G3" s="196">
        <f>'Žádost RP26'!AM32</f>
        <v>0</v>
      </c>
    </row>
    <row r="4" spans="1:24" x14ac:dyDescent="0.25">
      <c r="A4" s="194" t="str">
        <f>'Žádost RP26'!$O$8</f>
        <v xml:space="preserve"> </v>
      </c>
      <c r="B4" s="195">
        <f>'Žádost RP26'!$U$184</f>
        <v>0</v>
      </c>
      <c r="C4" s="194">
        <f>'Žádost RP26'!$O$10</f>
        <v>0</v>
      </c>
      <c r="D4" s="196">
        <f>'Žádost RP26'!B33</f>
        <v>0</v>
      </c>
      <c r="E4" s="196">
        <f>'Žádost RP26'!I33</f>
        <v>0</v>
      </c>
      <c r="F4" s="196">
        <f>'Žádost RP26'!U33</f>
        <v>0</v>
      </c>
      <c r="G4" s="196">
        <f>'Žádost RP26'!AM33</f>
        <v>0</v>
      </c>
    </row>
    <row r="5" spans="1:24" x14ac:dyDescent="0.25">
      <c r="A5" s="194" t="str">
        <f>'Žádost RP26'!$O$8</f>
        <v xml:space="preserve"> </v>
      </c>
      <c r="B5" s="195">
        <f>'Žádost RP26'!$U$184</f>
        <v>0</v>
      </c>
      <c r="C5" s="194">
        <f>'Žádost RP26'!$O$10</f>
        <v>0</v>
      </c>
      <c r="D5" s="196">
        <f>'Žádost RP26'!B34</f>
        <v>0</v>
      </c>
      <c r="E5" s="196">
        <f>'Žádost RP26'!I34</f>
        <v>0</v>
      </c>
      <c r="F5" s="196">
        <f>'Žádost RP26'!U34</f>
        <v>0</v>
      </c>
      <c r="G5" s="196">
        <f>'Žádost RP26'!AM34</f>
        <v>0</v>
      </c>
    </row>
    <row r="6" spans="1:24" x14ac:dyDescent="0.25">
      <c r="A6" s="194" t="str">
        <f>'Žádost RP26'!$O$8</f>
        <v xml:space="preserve"> </v>
      </c>
      <c r="B6" s="195">
        <f>'Žádost RP26'!$U$184</f>
        <v>0</v>
      </c>
      <c r="C6" s="194">
        <f>'Žádost RP26'!$O$10</f>
        <v>0</v>
      </c>
      <c r="D6" s="196">
        <f>'Žádost RP26'!B35</f>
        <v>0</v>
      </c>
      <c r="E6" s="196">
        <f>'Žádost RP26'!I35</f>
        <v>0</v>
      </c>
      <c r="F6" s="196">
        <f>'Žádost RP26'!U35</f>
        <v>0</v>
      </c>
      <c r="G6" s="196">
        <f>'Žádost RP26'!AM35</f>
        <v>0</v>
      </c>
    </row>
    <row r="7" spans="1:24" x14ac:dyDescent="0.25">
      <c r="A7" s="194" t="str">
        <f>'Žádost RP26'!$O$8</f>
        <v xml:space="preserve"> </v>
      </c>
      <c r="B7" s="195">
        <f>'Žádost RP26'!$U$184</f>
        <v>0</v>
      </c>
      <c r="C7" s="194">
        <f>'Žádost RP26'!$O$10</f>
        <v>0</v>
      </c>
      <c r="D7" s="196">
        <f>'Žádost RP26'!B36</f>
        <v>0</v>
      </c>
      <c r="E7" s="196">
        <f>'Žádost RP26'!I36</f>
        <v>0</v>
      </c>
      <c r="F7" s="196">
        <f>'Žádost RP26'!U36</f>
        <v>0</v>
      </c>
      <c r="G7" s="196">
        <f>'Žádost RP26'!AM36</f>
        <v>0</v>
      </c>
    </row>
    <row r="8" spans="1:24" x14ac:dyDescent="0.25">
      <c r="A8" s="194" t="str">
        <f>'Žádost RP26'!$O$8</f>
        <v xml:space="preserve"> </v>
      </c>
      <c r="B8" s="195">
        <f>'Žádost RP26'!$U$184</f>
        <v>0</v>
      </c>
      <c r="C8" s="194">
        <f>'Žádost RP26'!$O$10</f>
        <v>0</v>
      </c>
      <c r="D8" s="196">
        <f>'Žádost RP26'!B37</f>
        <v>0</v>
      </c>
      <c r="E8" s="196">
        <f>'Žádost RP26'!I37</f>
        <v>0</v>
      </c>
      <c r="F8" s="196">
        <f>'Žádost RP26'!U37</f>
        <v>0</v>
      </c>
      <c r="G8" s="196">
        <f>'Žádost RP26'!AM37</f>
        <v>0</v>
      </c>
    </row>
    <row r="9" spans="1:24" x14ac:dyDescent="0.25">
      <c r="A9" s="194" t="str">
        <f>'Žádost RP26'!$O$8</f>
        <v xml:space="preserve"> </v>
      </c>
      <c r="B9" s="195">
        <f>'Žádost RP26'!$U$184</f>
        <v>0</v>
      </c>
      <c r="C9" s="194">
        <f>'Žádost RP26'!$O$10</f>
        <v>0</v>
      </c>
      <c r="D9" s="196">
        <f>'Žádost RP26'!B38</f>
        <v>0</v>
      </c>
      <c r="E9" s="196">
        <f>'Žádost RP26'!I38</f>
        <v>0</v>
      </c>
      <c r="F9" s="196">
        <f>'Žádost RP26'!U38</f>
        <v>0</v>
      </c>
      <c r="G9" s="196">
        <f>'Žádost RP26'!AM38</f>
        <v>0</v>
      </c>
    </row>
    <row r="10" spans="1:24" x14ac:dyDescent="0.25">
      <c r="A10" s="194" t="str">
        <f>'Žádost RP26'!$O$8</f>
        <v xml:space="preserve"> </v>
      </c>
      <c r="B10" s="195">
        <f>'Žádost RP26'!$U$184</f>
        <v>0</v>
      </c>
      <c r="C10" s="194">
        <f>'Žádost RP26'!$O$10</f>
        <v>0</v>
      </c>
      <c r="D10" s="196">
        <f>'Žádost RP26'!B39</f>
        <v>0</v>
      </c>
      <c r="E10" s="196">
        <f>'Žádost RP26'!I39</f>
        <v>0</v>
      </c>
      <c r="F10" s="196">
        <f>'Žádost RP26'!U39</f>
        <v>0</v>
      </c>
      <c r="G10" s="196">
        <f>'Žádost RP26'!AM39</f>
        <v>0</v>
      </c>
    </row>
    <row r="11" spans="1:24" x14ac:dyDescent="0.25">
      <c r="A11" s="194" t="str">
        <f>'Žádost RP26'!$O$8</f>
        <v xml:space="preserve"> </v>
      </c>
      <c r="B11" s="195">
        <f>'Žádost RP26'!$U$184</f>
        <v>0</v>
      </c>
      <c r="C11" s="194">
        <f>'Žádost RP26'!$O$10</f>
        <v>0</v>
      </c>
      <c r="D11" s="196">
        <f>'Žádost RP26'!B40</f>
        <v>0</v>
      </c>
      <c r="E11" s="196">
        <f>'Žádost RP26'!I40</f>
        <v>0</v>
      </c>
      <c r="F11" s="196">
        <f>'Žádost RP26'!U40</f>
        <v>0</v>
      </c>
      <c r="G11" s="196">
        <f>'Žádost RP26'!AM40</f>
        <v>0</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
  <sheetViews>
    <sheetView workbookViewId="0">
      <selection activeCell="E6" sqref="E6"/>
    </sheetView>
  </sheetViews>
  <sheetFormatPr defaultRowHeight="15" x14ac:dyDescent="0.25"/>
  <cols>
    <col min="1" max="1" width="16.85546875" customWidth="1"/>
    <col min="2" max="2" width="11.42578125" customWidth="1"/>
    <col min="3" max="3" width="30" customWidth="1"/>
    <col min="4" max="4" width="57.7109375" customWidth="1"/>
    <col min="5" max="5" width="18.7109375" customWidth="1"/>
  </cols>
  <sheetData>
    <row r="1" spans="1:5" x14ac:dyDescent="0.25">
      <c r="A1" s="186" t="s">
        <v>922</v>
      </c>
      <c r="B1" s="186" t="s">
        <v>247</v>
      </c>
      <c r="C1" s="186" t="s">
        <v>921</v>
      </c>
      <c r="D1" s="190" t="s">
        <v>907</v>
      </c>
      <c r="E1" s="190" t="s">
        <v>908</v>
      </c>
    </row>
    <row r="2" spans="1:5" x14ac:dyDescent="0.25">
      <c r="A2" s="187" t="str">
        <f>'Žádost RP26'!$O$8</f>
        <v xml:space="preserve"> </v>
      </c>
      <c r="B2" s="188">
        <f>'Žádost RP26'!$U$184</f>
        <v>0</v>
      </c>
      <c r="C2" s="187">
        <f>'Žádost RP26'!$O$10</f>
        <v>0</v>
      </c>
      <c r="D2" s="191">
        <f>'Žádost RP26'!B53</f>
        <v>0</v>
      </c>
      <c r="E2" s="192">
        <f>'Žádost RP26'!AS53</f>
        <v>0</v>
      </c>
    </row>
    <row r="3" spans="1:5" x14ac:dyDescent="0.25">
      <c r="A3" s="187" t="str">
        <f>'Žádost RP26'!$O$8</f>
        <v xml:space="preserve"> </v>
      </c>
      <c r="B3" s="188">
        <f>'Žádost RP26'!$U$184</f>
        <v>0</v>
      </c>
      <c r="C3" s="187">
        <f>'Žádost RP26'!$O$10</f>
        <v>0</v>
      </c>
      <c r="D3" s="191">
        <f>'Žádost RP26'!B54</f>
        <v>0</v>
      </c>
      <c r="E3" s="192">
        <f>'Žádost RP26'!AS54</f>
        <v>0</v>
      </c>
    </row>
    <row r="4" spans="1:5" x14ac:dyDescent="0.25">
      <c r="A4" s="187" t="str">
        <f>'Žádost RP26'!$O$8</f>
        <v xml:space="preserve"> </v>
      </c>
      <c r="B4" s="188">
        <f>'Žádost RP26'!$U$184</f>
        <v>0</v>
      </c>
      <c r="C4" s="187">
        <f>'Žádost RP26'!$O$10</f>
        <v>0</v>
      </c>
      <c r="D4" s="191">
        <f>'Žádost RP26'!B55</f>
        <v>0</v>
      </c>
      <c r="E4" s="192">
        <f>'Žádost RP26'!AS55</f>
        <v>0</v>
      </c>
    </row>
    <row r="5" spans="1:5" x14ac:dyDescent="0.25">
      <c r="A5" s="187" t="str">
        <f>'Žádost RP26'!$O$8</f>
        <v xml:space="preserve"> </v>
      </c>
      <c r="B5" s="188">
        <f>'Žádost RP26'!$U$184</f>
        <v>0</v>
      </c>
      <c r="C5" s="187">
        <f>'Žádost RP26'!$O$10</f>
        <v>0</v>
      </c>
      <c r="D5" s="191">
        <f>'Žádost RP26'!B56</f>
        <v>0</v>
      </c>
      <c r="E5" s="192">
        <f>'Žádost RP26'!AS57</f>
        <v>0</v>
      </c>
    </row>
    <row r="6" spans="1:5" x14ac:dyDescent="0.25">
      <c r="A6" s="187" t="str">
        <f>'Žádost RP26'!$O$8</f>
        <v xml:space="preserve"> </v>
      </c>
      <c r="B6" s="188">
        <f>'Žádost RP26'!$U$184</f>
        <v>0</v>
      </c>
      <c r="C6" s="187">
        <f>'Žádost RP26'!$O$10</f>
        <v>0</v>
      </c>
      <c r="D6" s="191">
        <f>'Žádost RP26'!B57</f>
        <v>0</v>
      </c>
      <c r="E6" s="192">
        <f>'Žádost RP26'!AS57</f>
        <v>0</v>
      </c>
    </row>
  </sheetData>
  <conditionalFormatting sqref="D1:E1">
    <cfRule type="expression" dxfId="9" priority="5" stopIfTrue="1">
      <formula>AND(COUNTIF(#REF!, D1)+COUNTIF(#REF!, D1)&gt;1,NOT(ISBLANK(D1)))</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
  <sheetViews>
    <sheetView workbookViewId="0">
      <selection activeCell="D2" sqref="D2"/>
    </sheetView>
  </sheetViews>
  <sheetFormatPr defaultRowHeight="15" x14ac:dyDescent="0.25"/>
  <cols>
    <col min="1" max="1" width="16.85546875" customWidth="1"/>
    <col min="2" max="2" width="11.42578125" customWidth="1"/>
    <col min="3" max="3" width="30" customWidth="1"/>
    <col min="4" max="4" width="47.5703125" customWidth="1"/>
    <col min="5" max="5" width="15.140625" bestFit="1" customWidth="1"/>
  </cols>
  <sheetData>
    <row r="1" spans="1:5" x14ac:dyDescent="0.25">
      <c r="A1" s="186" t="s">
        <v>922</v>
      </c>
      <c r="B1" s="186" t="s">
        <v>247</v>
      </c>
      <c r="C1" s="186" t="s">
        <v>921</v>
      </c>
      <c r="D1" s="186" t="s">
        <v>175</v>
      </c>
      <c r="E1" s="186" t="s">
        <v>207</v>
      </c>
    </row>
    <row r="2" spans="1:5" x14ac:dyDescent="0.25">
      <c r="A2" s="187" t="str">
        <f>'Žádost RP26'!O8</f>
        <v xml:space="preserve"> </v>
      </c>
      <c r="B2" s="188">
        <f>'Žádost RP26'!U184</f>
        <v>0</v>
      </c>
      <c r="C2" s="187">
        <f>'Žádost RP26'!O10</f>
        <v>0</v>
      </c>
      <c r="D2" s="187">
        <f>'Žádost RP26'!B43</f>
        <v>0</v>
      </c>
      <c r="E2" s="189">
        <f>'Žádost RP26'!AH43</f>
        <v>0</v>
      </c>
    </row>
  </sheetData>
  <conditionalFormatting sqref="D1:E1">
    <cfRule type="duplicateValues" dxfId="8" priority="133" stopIfTrue="1"/>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
  <sheetViews>
    <sheetView workbookViewId="0">
      <selection activeCell="G2" sqref="G2"/>
    </sheetView>
  </sheetViews>
  <sheetFormatPr defaultColWidth="59.5703125" defaultRowHeight="15" x14ac:dyDescent="0.25"/>
  <cols>
    <col min="1" max="1" width="16.85546875" customWidth="1"/>
    <col min="2" max="2" width="18.85546875" customWidth="1"/>
    <col min="3" max="3" width="31.7109375" customWidth="1"/>
    <col min="4" max="4" width="46.85546875" customWidth="1"/>
    <col min="5" max="5" width="20.42578125" bestFit="1" customWidth="1"/>
    <col min="6" max="7" width="20" bestFit="1" customWidth="1"/>
    <col min="8" max="8" width="19.7109375" bestFit="1" customWidth="1"/>
  </cols>
  <sheetData>
    <row r="1" spans="1:8" x14ac:dyDescent="0.25">
      <c r="A1" s="182" t="s">
        <v>922</v>
      </c>
      <c r="B1" s="182" t="s">
        <v>247</v>
      </c>
      <c r="C1" s="182" t="s">
        <v>921</v>
      </c>
      <c r="D1" s="182" t="s">
        <v>223</v>
      </c>
      <c r="E1" s="182" t="s">
        <v>224</v>
      </c>
      <c r="F1" s="182" t="s">
        <v>207</v>
      </c>
      <c r="G1" s="182" t="s">
        <v>883</v>
      </c>
      <c r="H1" s="182" t="s">
        <v>884</v>
      </c>
    </row>
    <row r="2" spans="1:8" x14ac:dyDescent="0.25">
      <c r="A2" s="183" t="str">
        <f>'Žádost RP26'!$O$8</f>
        <v xml:space="preserve"> </v>
      </c>
      <c r="B2" s="184">
        <f>'Žádost RP26'!$U$184</f>
        <v>0</v>
      </c>
      <c r="C2" s="183">
        <f>'Žádost RP26'!O10</f>
        <v>0</v>
      </c>
      <c r="D2" s="184">
        <f>'Žádost RP26'!B150</f>
        <v>0</v>
      </c>
      <c r="E2" s="183">
        <f>'Žádost RP26'!AM150</f>
        <v>0</v>
      </c>
      <c r="F2" s="185">
        <f>'Žádost RP26'!AG150</f>
        <v>0</v>
      </c>
      <c r="G2" s="183">
        <f>'Žádost RP26'!AA150</f>
        <v>0</v>
      </c>
      <c r="H2" s="183">
        <f>'Žádost RP26'!AS150</f>
        <v>0</v>
      </c>
    </row>
    <row r="3" spans="1:8" x14ac:dyDescent="0.25">
      <c r="A3" s="183" t="str">
        <f>'Žádost RP26'!$O$8</f>
        <v xml:space="preserve"> </v>
      </c>
      <c r="B3" s="184">
        <f>'Žádost RP26'!$U$184</f>
        <v>0</v>
      </c>
      <c r="C3" s="183">
        <f t="shared" ref="C3:C8" si="0">$C$2</f>
        <v>0</v>
      </c>
      <c r="D3" s="184">
        <f>'Žádost RP26'!B151</f>
        <v>0</v>
      </c>
      <c r="E3" s="183">
        <f>'Žádost RP26'!AM151</f>
        <v>0</v>
      </c>
      <c r="F3" s="185">
        <f>'Žádost RP26'!AG151</f>
        <v>0</v>
      </c>
      <c r="G3" s="183">
        <f>'Žádost RP26'!AA151</f>
        <v>0</v>
      </c>
      <c r="H3" s="183">
        <f>'Žádost RP26'!AS151</f>
        <v>0</v>
      </c>
    </row>
    <row r="4" spans="1:8" x14ac:dyDescent="0.25">
      <c r="A4" s="183" t="str">
        <f>'Žádost RP26'!$O$8</f>
        <v xml:space="preserve"> </v>
      </c>
      <c r="B4" s="184">
        <f>'Žádost RP26'!$U$184</f>
        <v>0</v>
      </c>
      <c r="C4" s="183">
        <f t="shared" si="0"/>
        <v>0</v>
      </c>
      <c r="D4" s="184">
        <f>'Žádost RP26'!B152</f>
        <v>0</v>
      </c>
      <c r="E4" s="183">
        <f>'Žádost RP26'!AM152</f>
        <v>0</v>
      </c>
      <c r="F4" s="185">
        <f>'Žádost RP26'!AG152</f>
        <v>0</v>
      </c>
      <c r="G4" s="183">
        <f>'Žádost RP26'!AA152</f>
        <v>0</v>
      </c>
      <c r="H4" s="183">
        <f>'Žádost RP26'!AS152</f>
        <v>0</v>
      </c>
    </row>
    <row r="5" spans="1:8" x14ac:dyDescent="0.25">
      <c r="A5" s="183" t="str">
        <f>'Žádost RP26'!$O$8</f>
        <v xml:space="preserve"> </v>
      </c>
      <c r="B5" s="184">
        <f>'Žádost RP26'!$U$184</f>
        <v>0</v>
      </c>
      <c r="C5" s="183">
        <f t="shared" si="0"/>
        <v>0</v>
      </c>
      <c r="D5" s="184">
        <f>'Žádost RP26'!B153</f>
        <v>0</v>
      </c>
      <c r="E5" s="183">
        <f>'Žádost RP26'!AM153</f>
        <v>0</v>
      </c>
      <c r="F5" s="185">
        <f>'Žádost RP26'!AG153</f>
        <v>0</v>
      </c>
      <c r="G5" s="183">
        <f>'Žádost RP26'!AA153</f>
        <v>0</v>
      </c>
      <c r="H5" s="183">
        <f>'Žádost RP26'!AS153</f>
        <v>0</v>
      </c>
    </row>
    <row r="6" spans="1:8" x14ac:dyDescent="0.25">
      <c r="A6" s="183" t="str">
        <f>'Žádost RP26'!$O$8</f>
        <v xml:space="preserve"> </v>
      </c>
      <c r="B6" s="184">
        <f>'Žádost RP26'!$U$184</f>
        <v>0</v>
      </c>
      <c r="C6" s="183">
        <f t="shared" si="0"/>
        <v>0</v>
      </c>
      <c r="D6" s="184">
        <f>'Žádost RP26'!B154</f>
        <v>0</v>
      </c>
      <c r="E6" s="183">
        <f>'Žádost RP26'!AM154</f>
        <v>0</v>
      </c>
      <c r="F6" s="185">
        <f>'Žádost RP26'!AG154</f>
        <v>0</v>
      </c>
      <c r="G6" s="183">
        <f>'Žádost RP26'!AA154</f>
        <v>0</v>
      </c>
      <c r="H6" s="183">
        <f>'Žádost RP26'!AS154</f>
        <v>0</v>
      </c>
    </row>
    <row r="7" spans="1:8" x14ac:dyDescent="0.25">
      <c r="A7" s="183" t="str">
        <f>'Žádost RP26'!$O$8</f>
        <v xml:space="preserve"> </v>
      </c>
      <c r="B7" s="184">
        <f>'Žádost RP26'!$U$184</f>
        <v>0</v>
      </c>
      <c r="C7" s="183">
        <f t="shared" si="0"/>
        <v>0</v>
      </c>
      <c r="D7" s="184">
        <f>'Žádost RP26'!B155</f>
        <v>0</v>
      </c>
      <c r="E7" s="183">
        <f>'Žádost RP26'!AM155</f>
        <v>0</v>
      </c>
      <c r="F7" s="185">
        <f>'Žádost RP26'!AG155</f>
        <v>0</v>
      </c>
      <c r="G7" s="183">
        <f>'Žádost RP26'!AA155</f>
        <v>0</v>
      </c>
      <c r="H7" s="183">
        <f>'Žádost RP26'!AS155</f>
        <v>0</v>
      </c>
    </row>
    <row r="8" spans="1:8" x14ac:dyDescent="0.25">
      <c r="A8" s="183" t="str">
        <f>'Žádost RP26'!$O$8</f>
        <v xml:space="preserve"> </v>
      </c>
      <c r="B8" s="184">
        <f>'Žádost RP26'!$U$184</f>
        <v>0</v>
      </c>
      <c r="C8" s="183">
        <f t="shared" si="0"/>
        <v>0</v>
      </c>
      <c r="D8" s="184">
        <f>'Žádost RP26'!B156</f>
        <v>0</v>
      </c>
      <c r="E8" s="183">
        <f>'Žádost RP26'!AM156</f>
        <v>0</v>
      </c>
      <c r="F8" s="185">
        <f>'Žádost RP26'!AG156</f>
        <v>0</v>
      </c>
      <c r="G8" s="183">
        <f>'Žádost RP26'!AA156</f>
        <v>0</v>
      </c>
      <c r="H8" s="183">
        <f>'Žádost RP26'!AS156</f>
        <v>0</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M2"/>
  <sheetViews>
    <sheetView workbookViewId="0">
      <selection activeCell="N1" sqref="N1:N65536"/>
    </sheetView>
  </sheetViews>
  <sheetFormatPr defaultRowHeight="15" x14ac:dyDescent="0.25"/>
  <cols>
    <col min="1" max="1" width="18.7109375" customWidth="1"/>
    <col min="52" max="52" width="33.85546875" customWidth="1"/>
  </cols>
  <sheetData>
    <row r="1" spans="1:117" x14ac:dyDescent="0.25">
      <c r="A1" t="s">
        <v>139</v>
      </c>
      <c r="B1" t="s">
        <v>131</v>
      </c>
      <c r="C1" t="s">
        <v>132</v>
      </c>
      <c r="D1" t="s">
        <v>133</v>
      </c>
      <c r="E1" t="s">
        <v>134</v>
      </c>
      <c r="F1" s="116" t="s">
        <v>135</v>
      </c>
      <c r="G1" t="s">
        <v>136</v>
      </c>
      <c r="H1" t="s">
        <v>137</v>
      </c>
      <c r="I1" t="s">
        <v>138</v>
      </c>
      <c r="J1" t="s">
        <v>140</v>
      </c>
      <c r="K1" t="s">
        <v>141</v>
      </c>
      <c r="L1" t="s">
        <v>142</v>
      </c>
      <c r="M1" t="s">
        <v>246</v>
      </c>
      <c r="N1" t="s">
        <v>143</v>
      </c>
      <c r="O1" t="s">
        <v>204</v>
      </c>
      <c r="P1" t="s">
        <v>144</v>
      </c>
      <c r="Q1" t="s">
        <v>145</v>
      </c>
      <c r="R1" t="s">
        <v>243</v>
      </c>
      <c r="S1" t="s">
        <v>149</v>
      </c>
      <c r="T1" t="s">
        <v>150</v>
      </c>
      <c r="U1" t="s">
        <v>148</v>
      </c>
      <c r="V1" t="s">
        <v>245</v>
      </c>
      <c r="W1" t="s">
        <v>244</v>
      </c>
      <c r="X1" t="s">
        <v>151</v>
      </c>
      <c r="Y1" t="s">
        <v>152</v>
      </c>
      <c r="Z1" t="s">
        <v>153</v>
      </c>
      <c r="AA1" t="s">
        <v>154</v>
      </c>
      <c r="AB1" t="s">
        <v>155</v>
      </c>
      <c r="AC1" t="s">
        <v>156</v>
      </c>
      <c r="AD1" t="s">
        <v>157</v>
      </c>
      <c r="AE1" t="s">
        <v>158</v>
      </c>
      <c r="AF1" t="s">
        <v>159</v>
      </c>
      <c r="AG1" t="s">
        <v>160</v>
      </c>
      <c r="AH1" t="s">
        <v>161</v>
      </c>
      <c r="AI1" s="116" t="s">
        <v>162</v>
      </c>
      <c r="AJ1" s="116" t="s">
        <v>163</v>
      </c>
      <c r="AK1" s="116" t="s">
        <v>164</v>
      </c>
      <c r="AL1" s="116" t="s">
        <v>165</v>
      </c>
      <c r="AM1" t="s">
        <v>166</v>
      </c>
      <c r="AN1" t="s">
        <v>167</v>
      </c>
      <c r="AO1" t="s">
        <v>168</v>
      </c>
      <c r="AP1" s="118" t="s">
        <v>170</v>
      </c>
      <c r="AQ1" s="118" t="s">
        <v>171</v>
      </c>
      <c r="AR1" s="118" t="s">
        <v>172</v>
      </c>
      <c r="AS1" s="118" t="s">
        <v>236</v>
      </c>
      <c r="AT1" s="118" t="s">
        <v>237</v>
      </c>
      <c r="AU1" s="118" t="s">
        <v>173</v>
      </c>
      <c r="AV1" s="118" t="s">
        <v>174</v>
      </c>
      <c r="AW1" s="120" t="s">
        <v>175</v>
      </c>
      <c r="AX1" s="120" t="s">
        <v>207</v>
      </c>
      <c r="AY1" s="119" t="s">
        <v>223</v>
      </c>
      <c r="AZ1" s="119" t="s">
        <v>224</v>
      </c>
      <c r="BA1" s="119" t="s">
        <v>207</v>
      </c>
      <c r="BB1" s="119" t="s">
        <v>883</v>
      </c>
      <c r="BC1" s="119" t="s">
        <v>884</v>
      </c>
      <c r="BD1" s="119" t="s">
        <v>226</v>
      </c>
      <c r="BE1" s="119" t="s">
        <v>227</v>
      </c>
      <c r="BF1" s="119" t="s">
        <v>209</v>
      </c>
      <c r="BG1" s="119" t="s">
        <v>885</v>
      </c>
      <c r="BH1" s="119" t="s">
        <v>886</v>
      </c>
      <c r="BI1" s="119" t="s">
        <v>229</v>
      </c>
      <c r="BJ1" s="119" t="s">
        <v>230</v>
      </c>
      <c r="BK1" s="119" t="s">
        <v>212</v>
      </c>
      <c r="BL1" s="119" t="s">
        <v>887</v>
      </c>
      <c r="BM1" s="119" t="s">
        <v>888</v>
      </c>
      <c r="BN1" s="119" t="s">
        <v>232</v>
      </c>
      <c r="BO1" s="119" t="s">
        <v>233</v>
      </c>
      <c r="BP1" s="119" t="s">
        <v>215</v>
      </c>
      <c r="BQ1" s="119" t="s">
        <v>889</v>
      </c>
      <c r="BR1" s="119" t="s">
        <v>890</v>
      </c>
      <c r="BS1" s="119" t="s">
        <v>891</v>
      </c>
      <c r="BT1" s="119" t="s">
        <v>892</v>
      </c>
      <c r="BU1" s="119" t="s">
        <v>893</v>
      </c>
      <c r="BV1" s="119" t="s">
        <v>894</v>
      </c>
      <c r="BW1" s="119" t="s">
        <v>895</v>
      </c>
      <c r="BX1" s="119" t="s">
        <v>896</v>
      </c>
      <c r="BY1" s="119" t="s">
        <v>897</v>
      </c>
      <c r="BZ1" s="119" t="s">
        <v>898</v>
      </c>
      <c r="CA1" s="119" t="s">
        <v>899</v>
      </c>
      <c r="CB1" s="119" t="s">
        <v>900</v>
      </c>
      <c r="CC1" s="119" t="s">
        <v>901</v>
      </c>
      <c r="CD1" s="119" t="s">
        <v>902</v>
      </c>
      <c r="CE1" s="119" t="s">
        <v>903</v>
      </c>
      <c r="CF1" s="119" t="s">
        <v>904</v>
      </c>
      <c r="CG1" s="119" t="s">
        <v>905</v>
      </c>
      <c r="CH1" t="s">
        <v>180</v>
      </c>
      <c r="CI1" t="s">
        <v>181</v>
      </c>
      <c r="CJ1" t="s">
        <v>182</v>
      </c>
      <c r="CK1" t="s">
        <v>183</v>
      </c>
      <c r="CL1" t="s">
        <v>184</v>
      </c>
      <c r="CM1" t="s">
        <v>185</v>
      </c>
      <c r="CN1" t="s">
        <v>186</v>
      </c>
      <c r="CO1" t="s">
        <v>187</v>
      </c>
      <c r="CP1" t="s">
        <v>188</v>
      </c>
      <c r="CQ1" t="s">
        <v>189</v>
      </c>
      <c r="CR1" t="s">
        <v>190</v>
      </c>
      <c r="CS1" t="s">
        <v>191</v>
      </c>
      <c r="CT1" t="s">
        <v>192</v>
      </c>
      <c r="CU1" t="s">
        <v>193</v>
      </c>
      <c r="CV1" t="s">
        <v>194</v>
      </c>
      <c r="CW1" t="s">
        <v>195</v>
      </c>
      <c r="CX1" t="s">
        <v>196</v>
      </c>
      <c r="CY1" t="s">
        <v>197</v>
      </c>
      <c r="CZ1" s="116" t="s">
        <v>198</v>
      </c>
      <c r="DA1" s="116" t="s">
        <v>199</v>
      </c>
      <c r="DB1" s="116" t="s">
        <v>200</v>
      </c>
      <c r="DC1" t="s">
        <v>906</v>
      </c>
      <c r="DD1" s="181" t="s">
        <v>907</v>
      </c>
      <c r="DE1" s="181" t="s">
        <v>908</v>
      </c>
      <c r="DF1" s="181" t="s">
        <v>909</v>
      </c>
      <c r="DG1" s="181" t="s">
        <v>910</v>
      </c>
      <c r="DH1" s="181" t="s">
        <v>911</v>
      </c>
      <c r="DI1" s="181" t="s">
        <v>912</v>
      </c>
      <c r="DJ1" s="181" t="s">
        <v>913</v>
      </c>
      <c r="DK1" s="181" t="s">
        <v>914</v>
      </c>
      <c r="DL1" s="181" t="s">
        <v>915</v>
      </c>
      <c r="DM1" s="181" t="s">
        <v>916</v>
      </c>
    </row>
    <row r="2" spans="1:117" x14ac:dyDescent="0.25">
      <c r="A2" s="115">
        <f>'Žádost RP26'!U184</f>
        <v>0</v>
      </c>
      <c r="B2" t="str">
        <f>'Žádost RP26'!O8</f>
        <v xml:space="preserve"> </v>
      </c>
      <c r="C2" t="s">
        <v>201</v>
      </c>
      <c r="D2" t="str">
        <f>'Žádost RP26'!A3</f>
        <v>RP26-24 Program na podporu rozvoje obcí nad 5000 obyvatel</v>
      </c>
      <c r="E2">
        <v>2023</v>
      </c>
      <c r="F2" s="116"/>
      <c r="G2" t="str">
        <f>'Žádost RP26'!O11</f>
        <v>-</v>
      </c>
      <c r="H2">
        <f>'Žádost RP26'!U189</f>
        <v>0</v>
      </c>
      <c r="I2">
        <f>'Žádost RP26'!O10</f>
        <v>0</v>
      </c>
      <c r="J2" s="115">
        <f>'Žádost RP26'!U185</f>
        <v>0</v>
      </c>
      <c r="K2" t="str">
        <f>'Žádost RP26'!O9</f>
        <v>Vygeneruje se automaticky</v>
      </c>
      <c r="L2">
        <f>'Žádost RP26'!U180</f>
        <v>0</v>
      </c>
      <c r="M2" s="115">
        <f>'Žádost RP26'!U186</f>
        <v>0</v>
      </c>
      <c r="N2" s="115">
        <f>'Žádost RP26'!U190</f>
        <v>0</v>
      </c>
      <c r="O2" s="115">
        <f>'Žádost RP26'!U191</f>
        <v>0</v>
      </c>
      <c r="P2" s="115">
        <f>'Žádost RP26'!U183</f>
        <v>0</v>
      </c>
      <c r="Q2" s="115">
        <f>'Žádost RP26'!U245</f>
        <v>0</v>
      </c>
      <c r="R2" s="115">
        <f>'Žádost RP26'!U194</f>
        <v>0</v>
      </c>
      <c r="S2" s="115">
        <f>'Žádost RP26'!U187</f>
        <v>0</v>
      </c>
      <c r="T2" s="115">
        <f>'Žádost RP26'!U188</f>
        <v>0</v>
      </c>
      <c r="U2">
        <f>'Žádost RP26'!U387</f>
        <v>0</v>
      </c>
      <c r="V2" s="115">
        <f>'Žádost RP26'!U388</f>
        <v>0</v>
      </c>
      <c r="W2" s="115">
        <f>'Žádost RP26'!U389</f>
        <v>0</v>
      </c>
      <c r="X2" t="str">
        <f>CONCATENATE('Žádost RP26'!U249,"/",'Žádost RP26'!U248)</f>
        <v>/</v>
      </c>
      <c r="Y2" t="str">
        <f>'Žádost RP26'!AW142</f>
        <v>vyberte</v>
      </c>
      <c r="Z2" t="str">
        <f>'Žádost RP26'!AW143</f>
        <v>vyberte</v>
      </c>
      <c r="AA2" t="str">
        <f>'Žádost RP26'!AW144</f>
        <v>vyberte</v>
      </c>
      <c r="AB2" s="115">
        <f>'Žádost RP26'!U252</f>
        <v>0</v>
      </c>
      <c r="AC2">
        <f>'Žádost RP26'!U253</f>
        <v>0</v>
      </c>
      <c r="AD2" s="115">
        <f>'Žádost RP26'!U254</f>
        <v>0</v>
      </c>
      <c r="AE2" s="115">
        <f>'Žádost RP26'!U255</f>
        <v>0</v>
      </c>
      <c r="AF2" s="115">
        <f>'Žádost RP26'!U256</f>
        <v>0</v>
      </c>
      <c r="AG2" s="117">
        <f>'Žádost RP26'!L21</f>
        <v>0</v>
      </c>
      <c r="AH2" s="117">
        <f>'Žádost RP26'!AM21</f>
        <v>0</v>
      </c>
      <c r="AI2" s="116" t="e">
        <f>'Žádost RP26'!#REF!</f>
        <v>#REF!</v>
      </c>
      <c r="AJ2" s="116" t="e">
        <f>'Žádost RP26'!#REF!</f>
        <v>#REF!</v>
      </c>
      <c r="AK2" s="116"/>
      <c r="AL2" s="116"/>
      <c r="AM2">
        <f>'Žádost RP26'!I31</f>
        <v>0</v>
      </c>
      <c r="AN2" t="s">
        <v>91</v>
      </c>
      <c r="AO2" t="s">
        <v>169</v>
      </c>
      <c r="AP2" s="118">
        <f>'Žádost RP26'!AS160</f>
        <v>0</v>
      </c>
      <c r="AQ2" s="118">
        <f>'Žádost RP26'!AS160</f>
        <v>0</v>
      </c>
      <c r="AR2" s="118"/>
      <c r="AS2" s="118">
        <f>'Žádost RP26'!AG166</f>
        <v>0</v>
      </c>
      <c r="AT2" s="125" t="str">
        <f>'Žádost RP26'!AS166</f>
        <v>nelze vypočítat</v>
      </c>
      <c r="AU2" s="118">
        <f>'Žádost RP26'!AG165</f>
        <v>0</v>
      </c>
      <c r="AV2" s="125" t="str">
        <f>'Žádost RP26'!AS165</f>
        <v>nelze vypočítat</v>
      </c>
      <c r="AW2" s="120">
        <f>'Žádost RP26'!B43</f>
        <v>0</v>
      </c>
      <c r="AX2" s="120">
        <f>'Žádost RP26'!AH43</f>
        <v>0</v>
      </c>
      <c r="AY2" s="177">
        <f>'Žádost RP26'!B150</f>
        <v>0</v>
      </c>
      <c r="AZ2" s="178">
        <f>'Žádost RP26'!AM150</f>
        <v>0</v>
      </c>
      <c r="BA2" s="179">
        <f>'Žádost RP26'!AG150</f>
        <v>0</v>
      </c>
      <c r="BB2" s="178">
        <f>'Žádost RP26'!AA150</f>
        <v>0</v>
      </c>
      <c r="BC2" s="178">
        <f>'Žádost RP26'!AS150</f>
        <v>0</v>
      </c>
      <c r="BD2" s="177">
        <f>'Žádost RP26'!B151</f>
        <v>0</v>
      </c>
      <c r="BE2" s="178">
        <f>'Žádost RP26'!AM151</f>
        <v>0</v>
      </c>
      <c r="BF2" s="179">
        <f>'Žádost RP26'!AG151</f>
        <v>0</v>
      </c>
      <c r="BG2" s="178">
        <f>'Žádost RP26'!AA151</f>
        <v>0</v>
      </c>
      <c r="BH2" s="178">
        <f>'Žádost RP26'!AS151</f>
        <v>0</v>
      </c>
      <c r="BI2" s="177">
        <f>'Žádost RP26'!B152</f>
        <v>0</v>
      </c>
      <c r="BJ2" s="178">
        <f>'Žádost RP26'!AM152</f>
        <v>0</v>
      </c>
      <c r="BK2" s="179">
        <f>'Žádost RP26'!AG152</f>
        <v>0</v>
      </c>
      <c r="BL2" s="178">
        <f>'Žádost RP26'!AA152</f>
        <v>0</v>
      </c>
      <c r="BM2" s="178">
        <f>'Žádost RP26'!AS152</f>
        <v>0</v>
      </c>
      <c r="BN2" s="177">
        <f>'Žádost RP26'!B153</f>
        <v>0</v>
      </c>
      <c r="BO2" s="178">
        <f>'Žádost RP26'!AM153</f>
        <v>0</v>
      </c>
      <c r="BP2" s="179">
        <f>'Žádost RP26'!AG153</f>
        <v>0</v>
      </c>
      <c r="BQ2" s="178">
        <f>'Žádost RP26'!AA153</f>
        <v>0</v>
      </c>
      <c r="BR2" s="178">
        <f>'Žádost RP26'!AS153</f>
        <v>0</v>
      </c>
      <c r="BS2" s="177">
        <f>'Žádost RP26'!B154</f>
        <v>0</v>
      </c>
      <c r="BT2" s="178">
        <f>'Žádost RP26'!AM154</f>
        <v>0</v>
      </c>
      <c r="BU2" s="179">
        <f>'Žádost RP26'!AG154</f>
        <v>0</v>
      </c>
      <c r="BV2" s="178">
        <f>'Žádost RP26'!AA154</f>
        <v>0</v>
      </c>
      <c r="BW2" s="178">
        <f>'Žádost RP26'!AS154</f>
        <v>0</v>
      </c>
      <c r="BX2" s="177">
        <f>'Žádost RP26'!B155</f>
        <v>0</v>
      </c>
      <c r="BY2" s="178">
        <f>'Žádost RP26'!AM155</f>
        <v>0</v>
      </c>
      <c r="BZ2" s="179">
        <f>'Žádost RP26'!AG155</f>
        <v>0</v>
      </c>
      <c r="CA2" s="178">
        <f>'Žádost RP26'!AA155</f>
        <v>0</v>
      </c>
      <c r="CB2" s="178">
        <f>'Žádost RP26'!AS155</f>
        <v>0</v>
      </c>
      <c r="CC2" s="177">
        <f>'Žádost RP26'!B156</f>
        <v>0</v>
      </c>
      <c r="CD2" s="178">
        <f>'Žádost RP26'!AM156</f>
        <v>0</v>
      </c>
      <c r="CE2" s="179">
        <f>'Žádost RP26'!AG156</f>
        <v>0</v>
      </c>
      <c r="CF2" s="178">
        <f>'Žádost RP26'!AA156</f>
        <v>0</v>
      </c>
      <c r="CG2" s="178">
        <f>'Žádost RP26'!AS156</f>
        <v>0</v>
      </c>
      <c r="CV2" t="s">
        <v>919</v>
      </c>
      <c r="CW2" t="s">
        <v>920</v>
      </c>
      <c r="CX2" t="s">
        <v>918</v>
      </c>
      <c r="CY2" t="s">
        <v>917</v>
      </c>
      <c r="CZ2" s="116"/>
      <c r="DA2" s="116"/>
      <c r="DB2" s="116"/>
      <c r="DC2" s="180">
        <f>'Žádost RP26'!B50</f>
        <v>0</v>
      </c>
      <c r="DD2" s="181">
        <f>'Žádost RP26'!B53</f>
        <v>0</v>
      </c>
      <c r="DE2" s="181">
        <f>'Žádost RP26'!AS53</f>
        <v>0</v>
      </c>
      <c r="DF2" s="181">
        <f>'Žádost RP26'!B54</f>
        <v>0</v>
      </c>
      <c r="DG2" s="181">
        <f>'Žádost RP26'!AS54</f>
        <v>0</v>
      </c>
      <c r="DH2" s="181">
        <f>'Žádost RP26'!B55</f>
        <v>0</v>
      </c>
      <c r="DI2" s="181">
        <f>'Žádost RP26'!AS55</f>
        <v>0</v>
      </c>
      <c r="DJ2" s="181">
        <f>'Žádost RP26'!B56</f>
        <v>0</v>
      </c>
      <c r="DK2" s="181">
        <f>'Žádost RP26'!AS57</f>
        <v>0</v>
      </c>
      <c r="DL2" s="181">
        <f>'Žádost RP26'!B57</f>
        <v>0</v>
      </c>
      <c r="DM2" s="181">
        <f>'Žádost RP26'!AS57</f>
        <v>0</v>
      </c>
    </row>
  </sheetData>
  <conditionalFormatting sqref="A1:AX1 CH1:DM1">
    <cfRule type="expression" dxfId="7" priority="8" stopIfTrue="1">
      <formula>AND(COUNTIF(#REF!, A1)+COUNTIF(#REF!, A1)&gt;1,NOT(ISBLANK(A1)))</formula>
    </cfRule>
  </conditionalFormatting>
  <conditionalFormatting sqref="AY1:BC1">
    <cfRule type="duplicateValues" dxfId="6" priority="7" stopIfTrue="1"/>
  </conditionalFormatting>
  <conditionalFormatting sqref="BD1:BH1">
    <cfRule type="duplicateValues" dxfId="5" priority="6" stopIfTrue="1"/>
  </conditionalFormatting>
  <conditionalFormatting sqref="BI1:BM1">
    <cfRule type="duplicateValues" dxfId="4" priority="5" stopIfTrue="1"/>
  </conditionalFormatting>
  <conditionalFormatting sqref="BN1:BR1">
    <cfRule type="duplicateValues" dxfId="3" priority="4" stopIfTrue="1"/>
  </conditionalFormatting>
  <conditionalFormatting sqref="BS1:BW1">
    <cfRule type="duplicateValues" dxfId="2" priority="3" stopIfTrue="1"/>
  </conditionalFormatting>
  <conditionalFormatting sqref="BX1:CB1">
    <cfRule type="duplicateValues" dxfId="1" priority="2" stopIfTrue="1"/>
  </conditionalFormatting>
  <conditionalFormatting sqref="CC1:CG1">
    <cfRule type="duplicateValues" dxfId="0" priority="1" stopIfTrue="1"/>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2">
    <pageSetUpPr fitToPage="1"/>
  </sheetPr>
  <dimension ref="A1:F55"/>
  <sheetViews>
    <sheetView view="pageBreakPreview" zoomScaleNormal="100" zoomScaleSheetLayoutView="100" workbookViewId="0">
      <selection activeCell="A49" sqref="A49:E49"/>
    </sheetView>
  </sheetViews>
  <sheetFormatPr defaultRowHeight="15" x14ac:dyDescent="0.25"/>
  <cols>
    <col min="1" max="1" width="5.5703125" style="6" customWidth="1"/>
    <col min="2" max="2" width="42.42578125" style="6" customWidth="1"/>
    <col min="3" max="3" width="9.28515625" style="6" customWidth="1"/>
    <col min="4" max="4" width="11.7109375" style="6" customWidth="1"/>
    <col min="5" max="5" width="12.42578125" style="6" customWidth="1"/>
    <col min="6" max="6" width="19" style="6" customWidth="1"/>
    <col min="7" max="16384" width="9.140625" style="6"/>
  </cols>
  <sheetData>
    <row r="1" spans="1:6" ht="59.25" customHeight="1" x14ac:dyDescent="0.25"/>
    <row r="2" spans="1:6" ht="14.25" customHeight="1" x14ac:dyDescent="0.35">
      <c r="A2" s="680"/>
      <c r="B2" s="681"/>
      <c r="C2" s="681"/>
      <c r="D2" s="681"/>
      <c r="E2" s="681"/>
      <c r="F2" s="681"/>
    </row>
    <row r="3" spans="1:6" ht="23.25" x14ac:dyDescent="0.35">
      <c r="A3" s="680" t="s">
        <v>37</v>
      </c>
      <c r="B3" s="681"/>
      <c r="C3" s="681"/>
      <c r="D3" s="681"/>
      <c r="E3" s="681"/>
      <c r="F3" s="681"/>
    </row>
    <row r="4" spans="1:6" ht="16.5" customHeight="1" x14ac:dyDescent="0.35">
      <c r="A4" s="4"/>
      <c r="B4" s="5"/>
      <c r="C4" s="5"/>
      <c r="D4" s="5"/>
      <c r="E4" s="5"/>
      <c r="F4" s="5"/>
    </row>
    <row r="5" spans="1:6" ht="16.5" customHeight="1" x14ac:dyDescent="0.25">
      <c r="A5" s="15" t="s">
        <v>39</v>
      </c>
      <c r="B5" s="5"/>
      <c r="C5" s="5"/>
      <c r="D5" s="5"/>
      <c r="E5" s="5"/>
      <c r="F5" s="5"/>
    </row>
    <row r="6" spans="1:6" ht="38.25" x14ac:dyDescent="0.25">
      <c r="A6" s="678" t="s">
        <v>36</v>
      </c>
      <c r="B6" s="679"/>
      <c r="C6" s="7" t="s">
        <v>34</v>
      </c>
      <c r="D6" s="7" t="s">
        <v>35</v>
      </c>
      <c r="E6" s="7" t="s">
        <v>38</v>
      </c>
      <c r="F6" s="8" t="s">
        <v>44</v>
      </c>
    </row>
    <row r="7" spans="1:6" ht="15.75" x14ac:dyDescent="0.25">
      <c r="A7" s="669"/>
      <c r="B7" s="670"/>
      <c r="C7" s="9"/>
      <c r="D7" s="9"/>
      <c r="E7" s="12"/>
      <c r="F7" s="22"/>
    </row>
    <row r="8" spans="1:6" ht="15.75" x14ac:dyDescent="0.25">
      <c r="A8" s="669"/>
      <c r="B8" s="670"/>
      <c r="C8" s="9"/>
      <c r="D8" s="9"/>
      <c r="E8" s="12"/>
      <c r="F8" s="22"/>
    </row>
    <row r="9" spans="1:6" ht="15.75" x14ac:dyDescent="0.25">
      <c r="A9" s="669"/>
      <c r="B9" s="670"/>
      <c r="C9" s="9"/>
      <c r="D9" s="9"/>
      <c r="E9" s="12"/>
      <c r="F9" s="22"/>
    </row>
    <row r="10" spans="1:6" ht="15.75" x14ac:dyDescent="0.25">
      <c r="A10" s="19"/>
      <c r="B10" s="20"/>
      <c r="C10" s="9"/>
      <c r="D10" s="9"/>
      <c r="E10" s="12"/>
      <c r="F10" s="22"/>
    </row>
    <row r="11" spans="1:6" ht="15.75" x14ac:dyDescent="0.25">
      <c r="A11" s="19"/>
      <c r="B11" s="20"/>
      <c r="C11" s="9"/>
      <c r="D11" s="9"/>
      <c r="E11" s="12"/>
      <c r="F11" s="22"/>
    </row>
    <row r="12" spans="1:6" ht="15.75" x14ac:dyDescent="0.25">
      <c r="A12" s="19"/>
      <c r="B12" s="20"/>
      <c r="C12" s="9"/>
      <c r="D12" s="9"/>
      <c r="E12" s="12"/>
      <c r="F12" s="22"/>
    </row>
    <row r="13" spans="1:6" ht="15.75" x14ac:dyDescent="0.25">
      <c r="A13" s="19"/>
      <c r="B13" s="20"/>
      <c r="C13" s="9"/>
      <c r="D13" s="9"/>
      <c r="E13" s="12"/>
      <c r="F13" s="22"/>
    </row>
    <row r="14" spans="1:6" ht="15.75" x14ac:dyDescent="0.25">
      <c r="A14" s="19"/>
      <c r="B14" s="20"/>
      <c r="C14" s="9"/>
      <c r="D14" s="9"/>
      <c r="E14" s="12"/>
      <c r="F14" s="22"/>
    </row>
    <row r="15" spans="1:6" ht="15.75" x14ac:dyDescent="0.25">
      <c r="A15" s="669"/>
      <c r="B15" s="670"/>
      <c r="C15" s="9"/>
      <c r="D15" s="9"/>
      <c r="E15" s="12"/>
      <c r="F15" s="22"/>
    </row>
    <row r="16" spans="1:6" ht="15.75" x14ac:dyDescent="0.25">
      <c r="A16" s="669"/>
      <c r="B16" s="670"/>
      <c r="C16" s="9"/>
      <c r="D16" s="9"/>
      <c r="E16" s="12"/>
      <c r="F16" s="22"/>
    </row>
    <row r="17" spans="1:6" ht="15.75" x14ac:dyDescent="0.25">
      <c r="A17" s="669"/>
      <c r="B17" s="670"/>
      <c r="C17" s="9"/>
      <c r="D17" s="9"/>
      <c r="E17" s="12"/>
      <c r="F17" s="22"/>
    </row>
    <row r="18" spans="1:6" ht="15.75" x14ac:dyDescent="0.25">
      <c r="A18" s="669"/>
      <c r="B18" s="670"/>
      <c r="C18" s="9"/>
      <c r="D18" s="9"/>
      <c r="E18" s="12"/>
      <c r="F18" s="22"/>
    </row>
    <row r="19" spans="1:6" ht="15.75" x14ac:dyDescent="0.25">
      <c r="A19" s="669"/>
      <c r="B19" s="670"/>
      <c r="C19" s="9"/>
      <c r="D19" s="9"/>
      <c r="E19" s="12"/>
      <c r="F19" s="22"/>
    </row>
    <row r="20" spans="1:6" ht="15.75" x14ac:dyDescent="0.25">
      <c r="A20" s="669"/>
      <c r="B20" s="670"/>
      <c r="C20" s="9"/>
      <c r="D20" s="9"/>
      <c r="E20" s="12"/>
      <c r="F20" s="22"/>
    </row>
    <row r="21" spans="1:6" ht="15.75" x14ac:dyDescent="0.25">
      <c r="A21" s="669"/>
      <c r="B21" s="670"/>
      <c r="C21" s="9"/>
      <c r="D21" s="9"/>
      <c r="E21" s="12"/>
      <c r="F21" s="22"/>
    </row>
    <row r="22" spans="1:6" ht="15.75" x14ac:dyDescent="0.25">
      <c r="A22" s="669"/>
      <c r="B22" s="670"/>
      <c r="C22" s="9"/>
      <c r="D22" s="9"/>
      <c r="E22" s="12"/>
      <c r="F22" s="22"/>
    </row>
    <row r="23" spans="1:6" ht="15.75" x14ac:dyDescent="0.25">
      <c r="A23" s="671"/>
      <c r="B23" s="672"/>
      <c r="C23" s="10"/>
      <c r="D23" s="10"/>
      <c r="E23" s="13"/>
      <c r="F23" s="23"/>
    </row>
    <row r="24" spans="1:6" ht="28.5" customHeight="1" x14ac:dyDescent="0.25">
      <c r="A24" s="673" t="s">
        <v>40</v>
      </c>
      <c r="B24" s="674"/>
      <c r="C24" s="674"/>
      <c r="D24" s="674"/>
      <c r="E24" s="675"/>
      <c r="F24" s="14">
        <f>SUM(F7:F23)</f>
        <v>0</v>
      </c>
    </row>
    <row r="25" spans="1:6" ht="15.75" x14ac:dyDescent="0.25">
      <c r="A25" s="2"/>
      <c r="B25" s="2"/>
      <c r="C25" s="2"/>
      <c r="D25" s="2"/>
      <c r="E25" s="2"/>
      <c r="F25" s="2"/>
    </row>
    <row r="26" spans="1:6" ht="15.75" x14ac:dyDescent="0.25">
      <c r="A26" s="15" t="s">
        <v>41</v>
      </c>
      <c r="B26" s="5"/>
      <c r="C26" s="5"/>
      <c r="D26" s="5"/>
      <c r="E26" s="5"/>
      <c r="F26" s="5"/>
    </row>
    <row r="27" spans="1:6" ht="38.25" x14ac:dyDescent="0.25">
      <c r="A27" s="678" t="s">
        <v>36</v>
      </c>
      <c r="B27" s="679"/>
      <c r="C27" s="7" t="s">
        <v>34</v>
      </c>
      <c r="D27" s="7" t="s">
        <v>35</v>
      </c>
      <c r="E27" s="7" t="s">
        <v>38</v>
      </c>
      <c r="F27" s="8" t="s">
        <v>44</v>
      </c>
    </row>
    <row r="28" spans="1:6" ht="15.75" x14ac:dyDescent="0.25">
      <c r="A28" s="669"/>
      <c r="B28" s="670"/>
      <c r="C28" s="9"/>
      <c r="D28" s="9"/>
      <c r="E28" s="12"/>
      <c r="F28" s="22"/>
    </row>
    <row r="29" spans="1:6" ht="15.75" x14ac:dyDescent="0.25">
      <c r="A29" s="669"/>
      <c r="B29" s="670"/>
      <c r="C29" s="9"/>
      <c r="D29" s="9"/>
      <c r="E29" s="12"/>
      <c r="F29" s="22"/>
    </row>
    <row r="30" spans="1:6" ht="15.75" x14ac:dyDescent="0.25">
      <c r="A30" s="669"/>
      <c r="B30" s="670"/>
      <c r="C30" s="9"/>
      <c r="D30" s="9"/>
      <c r="E30" s="12"/>
      <c r="F30" s="22"/>
    </row>
    <row r="31" spans="1:6" ht="15.75" x14ac:dyDescent="0.25">
      <c r="A31" s="19"/>
      <c r="B31" s="20"/>
      <c r="C31" s="9"/>
      <c r="D31" s="9"/>
      <c r="E31" s="12"/>
      <c r="F31" s="22"/>
    </row>
    <row r="32" spans="1:6" ht="15.75" x14ac:dyDescent="0.25">
      <c r="A32" s="19"/>
      <c r="B32" s="20"/>
      <c r="C32" s="9"/>
      <c r="D32" s="9"/>
      <c r="E32" s="12"/>
      <c r="F32" s="22"/>
    </row>
    <row r="33" spans="1:6" ht="15.75" x14ac:dyDescent="0.25">
      <c r="A33" s="19"/>
      <c r="B33" s="20"/>
      <c r="C33" s="9"/>
      <c r="D33" s="9"/>
      <c r="E33" s="12"/>
      <c r="F33" s="22"/>
    </row>
    <row r="34" spans="1:6" ht="15.75" x14ac:dyDescent="0.25">
      <c r="A34" s="19"/>
      <c r="B34" s="20"/>
      <c r="C34" s="9"/>
      <c r="D34" s="9"/>
      <c r="E34" s="12"/>
      <c r="F34" s="22"/>
    </row>
    <row r="35" spans="1:6" ht="15.75" x14ac:dyDescent="0.25">
      <c r="A35" s="19"/>
      <c r="B35" s="20"/>
      <c r="C35" s="9"/>
      <c r="D35" s="9"/>
      <c r="E35" s="12"/>
      <c r="F35" s="22"/>
    </row>
    <row r="36" spans="1:6" ht="15.75" x14ac:dyDescent="0.25">
      <c r="A36" s="669"/>
      <c r="B36" s="670"/>
      <c r="C36" s="9"/>
      <c r="D36" s="9"/>
      <c r="E36" s="12"/>
      <c r="F36" s="22"/>
    </row>
    <row r="37" spans="1:6" ht="15.75" x14ac:dyDescent="0.25">
      <c r="A37" s="669"/>
      <c r="B37" s="670"/>
      <c r="C37" s="9"/>
      <c r="D37" s="9"/>
      <c r="E37" s="12"/>
      <c r="F37" s="22"/>
    </row>
    <row r="38" spans="1:6" ht="15.75" x14ac:dyDescent="0.25">
      <c r="A38" s="669"/>
      <c r="B38" s="670"/>
      <c r="C38" s="9"/>
      <c r="D38" s="9"/>
      <c r="E38" s="12"/>
      <c r="F38" s="22"/>
    </row>
    <row r="39" spans="1:6" ht="15.75" x14ac:dyDescent="0.25">
      <c r="A39" s="669"/>
      <c r="B39" s="670"/>
      <c r="C39" s="9"/>
      <c r="D39" s="9"/>
      <c r="E39" s="12"/>
      <c r="F39" s="22"/>
    </row>
    <row r="40" spans="1:6" ht="15.75" x14ac:dyDescent="0.25">
      <c r="A40" s="669"/>
      <c r="B40" s="670"/>
      <c r="C40" s="9"/>
      <c r="D40" s="9"/>
      <c r="E40" s="12"/>
      <c r="F40" s="22"/>
    </row>
    <row r="41" spans="1:6" ht="15.75" x14ac:dyDescent="0.25">
      <c r="A41" s="669"/>
      <c r="B41" s="670"/>
      <c r="C41" s="9"/>
      <c r="D41" s="9"/>
      <c r="E41" s="12"/>
      <c r="F41" s="22"/>
    </row>
    <row r="42" spans="1:6" ht="15.75" x14ac:dyDescent="0.25">
      <c r="A42" s="669"/>
      <c r="B42" s="670"/>
      <c r="C42" s="9"/>
      <c r="D42" s="9"/>
      <c r="E42" s="12"/>
      <c r="F42" s="22"/>
    </row>
    <row r="43" spans="1:6" ht="15.75" x14ac:dyDescent="0.25">
      <c r="A43" s="669"/>
      <c r="B43" s="670"/>
      <c r="C43" s="9"/>
      <c r="D43" s="9"/>
      <c r="E43" s="12"/>
      <c r="F43" s="22"/>
    </row>
    <row r="44" spans="1:6" ht="15.75" x14ac:dyDescent="0.25">
      <c r="A44" s="671"/>
      <c r="B44" s="672"/>
      <c r="C44" s="10"/>
      <c r="D44" s="10"/>
      <c r="E44" s="13"/>
      <c r="F44" s="23"/>
    </row>
    <row r="45" spans="1:6" ht="27" customHeight="1" x14ac:dyDescent="0.25">
      <c r="A45" s="673" t="s">
        <v>42</v>
      </c>
      <c r="B45" s="674"/>
      <c r="C45" s="674"/>
      <c r="D45" s="674"/>
      <c r="E45" s="675"/>
      <c r="F45" s="14">
        <f>SUM(F28:F44)</f>
        <v>0</v>
      </c>
    </row>
    <row r="46" spans="1:6" ht="15.75" x14ac:dyDescent="0.25">
      <c r="A46" s="2"/>
      <c r="B46" s="2"/>
      <c r="C46" s="2"/>
      <c r="D46" s="2"/>
      <c r="E46" s="2"/>
      <c r="F46" s="2"/>
    </row>
    <row r="47" spans="1:6" ht="32.25" customHeight="1" x14ac:dyDescent="0.25">
      <c r="A47" s="16" t="s">
        <v>43</v>
      </c>
      <c r="B47" s="17"/>
      <c r="C47" s="17"/>
      <c r="D47" s="17"/>
      <c r="E47" s="17"/>
      <c r="F47" s="24">
        <f>SUM(F48:F49)</f>
        <v>0</v>
      </c>
    </row>
    <row r="48" spans="1:6" x14ac:dyDescent="0.25">
      <c r="A48" s="676" t="str">
        <f>$A$24</f>
        <v>ZPŮSOBILÉ INVESTIČNÍ VÝDAJE - CELKEM</v>
      </c>
      <c r="B48" s="677"/>
      <c r="C48" s="677"/>
      <c r="D48" s="677"/>
      <c r="E48" s="677"/>
      <c r="F48" s="25">
        <f>$F$24</f>
        <v>0</v>
      </c>
    </row>
    <row r="49" spans="1:6" x14ac:dyDescent="0.25">
      <c r="A49" s="665" t="str">
        <f>$A$45</f>
        <v>ZPŮSOBILÉ NEINVESTIČNÍ VÝDAJE - CELKEM</v>
      </c>
      <c r="B49" s="666"/>
      <c r="C49" s="666"/>
      <c r="D49" s="666"/>
      <c r="E49" s="666"/>
      <c r="F49" s="26">
        <f>$F$45</f>
        <v>0</v>
      </c>
    </row>
    <row r="50" spans="1:6" ht="15.75" x14ac:dyDescent="0.25">
      <c r="A50" s="667"/>
      <c r="B50" s="668"/>
      <c r="C50" s="668"/>
      <c r="D50" s="668"/>
      <c r="E50" s="668"/>
      <c r="F50" s="21"/>
    </row>
    <row r="51" spans="1:6" ht="15.75" x14ac:dyDescent="0.25">
      <c r="A51" s="11"/>
      <c r="B51" s="11"/>
      <c r="C51" s="11"/>
      <c r="D51" s="11"/>
      <c r="E51" s="11"/>
      <c r="F51" s="11"/>
    </row>
    <row r="52" spans="1:6" ht="15.75" x14ac:dyDescent="0.25">
      <c r="A52" s="11"/>
      <c r="B52" s="11"/>
      <c r="C52" s="11"/>
      <c r="D52" s="11"/>
      <c r="E52" s="11"/>
      <c r="F52" s="11"/>
    </row>
    <row r="53" spans="1:6" ht="15.75" x14ac:dyDescent="0.25">
      <c r="A53" s="11"/>
      <c r="B53" s="11"/>
      <c r="C53" s="11"/>
      <c r="D53" s="11"/>
      <c r="E53" s="11"/>
      <c r="F53" s="11"/>
    </row>
    <row r="54" spans="1:6" ht="15.75" x14ac:dyDescent="0.25">
      <c r="A54" s="11"/>
      <c r="B54" s="11"/>
      <c r="C54" s="11"/>
      <c r="D54" s="11"/>
      <c r="E54" s="11"/>
      <c r="F54" s="11"/>
    </row>
    <row r="55" spans="1:6" ht="15.75" x14ac:dyDescent="0.25">
      <c r="A55" s="11"/>
      <c r="B55" s="11"/>
      <c r="C55" s="11"/>
      <c r="D55" s="11"/>
      <c r="E55" s="11"/>
      <c r="F55" s="11"/>
    </row>
  </sheetData>
  <mergeCells count="33">
    <mergeCell ref="A2:F2"/>
    <mergeCell ref="A8:B8"/>
    <mergeCell ref="A9:B9"/>
    <mergeCell ref="A15:B15"/>
    <mergeCell ref="A3:F3"/>
    <mergeCell ref="A6:B6"/>
    <mergeCell ref="A7:B7"/>
    <mergeCell ref="A16:B16"/>
    <mergeCell ref="A17:B17"/>
    <mergeCell ref="A18:B18"/>
    <mergeCell ref="A19:B19"/>
    <mergeCell ref="A20:B20"/>
    <mergeCell ref="A21:B21"/>
    <mergeCell ref="A22:B22"/>
    <mergeCell ref="A30:B30"/>
    <mergeCell ref="A29:B29"/>
    <mergeCell ref="A23:B23"/>
    <mergeCell ref="A27:B27"/>
    <mergeCell ref="A28:B28"/>
    <mergeCell ref="A24:E24"/>
    <mergeCell ref="A49:E49"/>
    <mergeCell ref="A50:E50"/>
    <mergeCell ref="A36:B36"/>
    <mergeCell ref="A37:B37"/>
    <mergeCell ref="A38:B38"/>
    <mergeCell ref="A39:B39"/>
    <mergeCell ref="A41:B41"/>
    <mergeCell ref="A42:B42"/>
    <mergeCell ref="A43:B43"/>
    <mergeCell ref="A44:B44"/>
    <mergeCell ref="A45:E45"/>
    <mergeCell ref="A48:E48"/>
    <mergeCell ref="A40:B40"/>
  </mergeCells>
  <dataValidations count="1">
    <dataValidation allowBlank="1" showInputMessage="1" showErrorMessage="1" promptTitle="ZPŮSOBILOST VÝDAJŮ" prompt="Způsobilé výdaje musí vzniknout a být vynaloženy v době realizace projektu, akce nebo aktivity." sqref="A3:F3" xr:uid="{00000000-0002-0000-0A00-000000000000}"/>
  </dataValidations>
  <pageMargins left="0.31496062992125984" right="0.31496062992125984" top="0.39370078740157483"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3</vt:i4>
      </vt:variant>
    </vt:vector>
  </HeadingPairs>
  <TitlesOfParts>
    <vt:vector size="14" baseType="lpstr">
      <vt:lpstr>Žádost RP26</vt:lpstr>
      <vt:lpstr>Počty obyvatel k 1.1.2023</vt:lpstr>
      <vt:lpstr>Katastry_pomocná tab.</vt:lpstr>
      <vt:lpstr>projekt</vt:lpstr>
      <vt:lpstr>TEMP_sumar</vt:lpstr>
      <vt:lpstr>sumar_katastr</vt:lpstr>
      <vt:lpstr>sumar_ucel</vt:lpstr>
      <vt:lpstr>sumar_vystupy</vt:lpstr>
      <vt:lpstr>sumar_vydaje</vt:lpstr>
      <vt:lpstr>sumar</vt:lpstr>
      <vt:lpstr>Příloha Žádosti</vt:lpstr>
      <vt:lpstr>'Katastry_pomocná tab.'!ku_obce_spr_cleneni</vt:lpstr>
      <vt:lpstr>'Příloha Žádosti'!Oblast_tisku</vt:lpstr>
      <vt:lpstr>'Žádost RP26'!Oblast_tisku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Tomáš</dc:creator>
  <cp:lastModifiedBy>Marek Tomáš</cp:lastModifiedBy>
  <cp:lastPrinted>2024-05-02T07:03:02Z</cp:lastPrinted>
  <dcterms:created xsi:type="dcterms:W3CDTF">2006-09-16T00:00:00Z</dcterms:created>
  <dcterms:modified xsi:type="dcterms:W3CDTF">2024-07-24T13:21:52Z</dcterms:modified>
</cp:coreProperties>
</file>