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codeName="ThisWorkbook" defaultThemeVersion="124226"/>
  <mc:AlternateContent xmlns:mc="http://schemas.openxmlformats.org/markup-compatibility/2006">
    <mc:Choice Requires="x15">
      <x15ac:absPath xmlns:x15ac="http://schemas.microsoft.com/office/spreadsheetml/2010/11/ac" url="https://krzlinsky-my.sharepoint.com/personal/tomas_marek_zlinskykraj_cz/Documents/Dokumenty/602/"/>
    </mc:Choice>
  </mc:AlternateContent>
  <xr:revisionPtr revIDLastSave="126" documentId="8_{221979DA-B49F-4491-B4FD-1927157EE6EE}" xr6:coauthVersionLast="47" xr6:coauthVersionMax="47" xr10:uidLastSave="{1A9515AC-8AC3-4A52-9F03-8C864B1EF5CF}"/>
  <bookViews>
    <workbookView xWindow="-110" yWindow="-110" windowWidth="19420" windowHeight="11500" tabRatio="566" xr2:uid="{00000000-000D-0000-FFFF-FFFF00000000}"/>
  </bookViews>
  <sheets>
    <sheet name="ZADOST" sheetId="1" r:id="rId1"/>
    <sheet name="ČESTNÉ PROHLÁŠENÍ De minimis" sheetId="6" r:id="rId2"/>
    <sheet name="Ares" sheetId="9" state="hidden" r:id="rId3"/>
    <sheet name="Položky - Neckařová" sheetId="7" state="hidden" r:id="rId4"/>
    <sheet name="projekt" sheetId="2" state="hidden" r:id="rId5"/>
    <sheet name="sumar" sheetId="8" state="hidden" r:id="rId6"/>
    <sheet name="ovp_vystupy" sheetId="3" state="hidden" r:id="rId7"/>
    <sheet name="statutar" sheetId="4" state="hidden" r:id="rId8"/>
    <sheet name="pfzp" sheetId="5" state="hidden" r:id="rId9"/>
  </sheets>
  <externalReferences>
    <externalReference r:id="rId10"/>
  </externalReferences>
  <definedNames>
    <definedName name="dotace_pozadovana" localSheetId="3">[1]ZADOST!#REF!</definedName>
    <definedName name="dotace_pozadovana">ZADOST!#REF!</definedName>
    <definedName name="_xlnm.Print_Area" localSheetId="1">'ČESTNÉ PROHLÁŠENÍ De minimis'!$C$2:$BG$88</definedName>
    <definedName name="_xlnm.Print_Area" localSheetId="0">ZADOST!$C$2:$BG$269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80" i="1" l="1"/>
  <c r="P20" i="1"/>
  <c r="AA28" i="1"/>
  <c r="BH174" i="1"/>
  <c r="AI186" i="1"/>
  <c r="AI179" i="1"/>
  <c r="AI183" i="1"/>
  <c r="AU182" i="1"/>
  <c r="AU181" i="1"/>
  <c r="AU162" i="1"/>
  <c r="BQ134" i="1"/>
  <c r="BM134" i="1"/>
  <c r="BP138" i="1" l="1"/>
  <c r="BL139" i="1"/>
  <c r="BM140" i="1"/>
  <c r="BO138" i="1"/>
  <c r="BP139" i="1"/>
  <c r="BL140" i="1"/>
  <c r="BN138" i="1"/>
  <c r="BO139" i="1"/>
  <c r="BP140" i="1"/>
  <c r="BM138" i="1"/>
  <c r="BN139" i="1"/>
  <c r="BO140" i="1"/>
  <c r="BL138" i="1"/>
  <c r="BM139" i="1"/>
  <c r="BN140" i="1"/>
  <c r="AI184" i="1"/>
  <c r="D34" i="1"/>
  <c r="D33" i="1"/>
  <c r="D40" i="1"/>
  <c r="AC132" i="1" l="1"/>
  <c r="W84" i="6"/>
  <c r="W82" i="6"/>
  <c r="W80" i="6"/>
  <c r="X7" i="6"/>
  <c r="BH129" i="1"/>
  <c r="D24" i="1"/>
  <c r="BI32" i="1" l="1"/>
  <c r="BL141" i="1" l="1"/>
  <c r="BL142" i="1"/>
  <c r="BL143" i="1"/>
  <c r="BL144" i="1"/>
  <c r="BL145" i="1"/>
  <c r="BL146" i="1"/>
  <c r="BK140" i="1"/>
  <c r="BK139" i="1"/>
  <c r="BK138" i="1"/>
  <c r="AI199" i="1" l="1"/>
  <c r="BQ139" i="1"/>
  <c r="BR139" i="1" s="1"/>
  <c r="BH175" i="1" s="1"/>
  <c r="AI175" i="1" s="1"/>
  <c r="BQ140" i="1"/>
  <c r="BR140" i="1" s="1"/>
  <c r="BH176" i="1" s="1"/>
  <c r="AI176" i="1" s="1"/>
  <c r="BH252" i="1" l="1"/>
  <c r="W81" i="6" s="1"/>
  <c r="BH255" i="1"/>
  <c r="W83" i="6" s="1"/>
  <c r="BH249" i="1"/>
  <c r="W79" i="6" s="1"/>
  <c r="BH257" i="1"/>
  <c r="BH256" i="1"/>
  <c r="BQ138" i="1" l="1"/>
  <c r="BR138" i="1" s="1"/>
  <c r="AI174" i="1" s="1"/>
  <c r="BH46" i="1" l="1"/>
  <c r="BH45" i="1"/>
  <c r="BH41" i="1"/>
  <c r="X6" i="6" s="1"/>
  <c r="BA45" i="1"/>
  <c r="BH50" i="1" l="1"/>
  <c r="BH49" i="1"/>
  <c r="BH48" i="1"/>
  <c r="D161" i="1"/>
  <c r="AU168" i="1"/>
  <c r="BH130" i="1"/>
  <c r="AU184" i="1" l="1"/>
  <c r="AC133" i="1" s="1"/>
  <c r="BA42" i="1"/>
  <c r="P21" i="1" l="1"/>
  <c r="B75" i="2" l="1"/>
  <c r="B73" i="2"/>
  <c r="B102" i="2" l="1"/>
  <c r="CX2" i="8" s="1"/>
  <c r="B101" i="2"/>
  <c r="CW2" i="8" s="1"/>
  <c r="B100" i="2"/>
  <c r="CV2" i="8" s="1"/>
  <c r="B70" i="2"/>
  <c r="B69" i="2"/>
  <c r="B68" i="2"/>
  <c r="B67" i="2"/>
  <c r="B66" i="2"/>
  <c r="B65" i="2"/>
  <c r="B64" i="2"/>
  <c r="B63" i="2"/>
  <c r="B62" i="2"/>
  <c r="B61" i="2"/>
  <c r="B60" i="2"/>
  <c r="B59" i="2"/>
  <c r="B58" i="2"/>
  <c r="B57" i="2"/>
  <c r="B56" i="2"/>
  <c r="B55" i="2"/>
  <c r="B54" i="2"/>
  <c r="B53" i="2"/>
  <c r="B45" i="2"/>
  <c r="B39" i="2"/>
  <c r="B38" i="2"/>
  <c r="B37" i="2"/>
  <c r="B36" i="2"/>
  <c r="B35" i="2"/>
  <c r="B34" i="2"/>
  <c r="B33" i="2"/>
  <c r="B32" i="2"/>
  <c r="B31" i="2"/>
  <c r="B30" i="2"/>
  <c r="B29" i="2"/>
  <c r="B28" i="2"/>
  <c r="B27" i="2"/>
  <c r="B26" i="2"/>
  <c r="B25" i="2"/>
  <c r="B24" i="2"/>
  <c r="B23" i="2"/>
  <c r="B22" i="2"/>
  <c r="B21" i="2"/>
  <c r="B20" i="2"/>
  <c r="B19" i="2"/>
  <c r="B18" i="2"/>
  <c r="B15" i="2"/>
  <c r="B14" i="2"/>
  <c r="B13" i="2"/>
  <c r="B12" i="2"/>
  <c r="B11" i="2"/>
  <c r="B10" i="2"/>
  <c r="B9" i="2"/>
  <c r="B8" i="2"/>
  <c r="B7" i="2"/>
  <c r="B6" i="2"/>
  <c r="B5" i="2"/>
  <c r="B4" i="2"/>
  <c r="B3" i="2"/>
  <c r="B2" i="2"/>
  <c r="B1" i="2"/>
  <c r="B77" i="2" l="1"/>
  <c r="B76" i="2"/>
  <c r="CU2" i="8"/>
  <c r="CT2" i="8"/>
  <c r="CS2" i="8"/>
  <c r="CR2" i="8"/>
  <c r="BZ2" i="8"/>
  <c r="AX2" i="8"/>
  <c r="AW2" i="8"/>
  <c r="AO2" i="8"/>
  <c r="AN2" i="8"/>
  <c r="BP2" i="8" l="1"/>
  <c r="BO2" i="8"/>
  <c r="BN2" i="8"/>
  <c r="BM2" i="8"/>
  <c r="BL2" i="8"/>
  <c r="BK2" i="8"/>
  <c r="BJ2" i="8"/>
  <c r="BI2" i="8"/>
  <c r="BH2" i="8"/>
  <c r="BG2" i="8"/>
  <c r="BF2" i="8"/>
  <c r="BE2" i="8"/>
  <c r="BD2" i="8"/>
  <c r="BC2" i="8"/>
  <c r="BB2" i="8"/>
  <c r="BA2" i="8"/>
  <c r="M2" i="8"/>
  <c r="AM2" i="8"/>
  <c r="BW2" i="8"/>
  <c r="BU2" i="8"/>
  <c r="BX2" i="8" l="1"/>
  <c r="BY2" i="8"/>
  <c r="X5" i="6" l="1"/>
  <c r="B74" i="2" l="1"/>
  <c r="BV2" i="8" s="1"/>
  <c r="B16" i="2"/>
  <c r="AK2" i="8"/>
  <c r="AJ2" i="8"/>
  <c r="AI2" i="8"/>
  <c r="AF2" i="8"/>
  <c r="AD2" i="8"/>
  <c r="AC2" i="8"/>
  <c r="AB2" i="8"/>
  <c r="AA2" i="8"/>
  <c r="V2" i="8"/>
  <c r="U2" i="8"/>
  <c r="T2" i="8"/>
  <c r="R2" i="8"/>
  <c r="Z2" i="8"/>
  <c r="BR2" i="8"/>
  <c r="BQ2" i="8"/>
  <c r="AL2" i="8" l="1"/>
  <c r="AH2" i="8"/>
  <c r="AG2" i="8"/>
  <c r="AE2" i="8"/>
  <c r="Y2" i="8"/>
  <c r="X2" i="8"/>
  <c r="W2" i="8"/>
  <c r="S2" i="8"/>
  <c r="O2" i="8"/>
  <c r="N2" i="8"/>
  <c r="L2" i="8"/>
  <c r="K2" i="8"/>
  <c r="J2" i="8"/>
  <c r="I2" i="8"/>
  <c r="H2" i="8"/>
  <c r="G2" i="8"/>
  <c r="F2" i="8"/>
  <c r="E2" i="8"/>
  <c r="D2" i="8"/>
  <c r="C2" i="8"/>
  <c r="B2" i="8"/>
  <c r="A2" i="8"/>
  <c r="AU158" i="1"/>
  <c r="AU157" i="1"/>
  <c r="AU156" i="1"/>
  <c r="AU155" i="1"/>
  <c r="AU154" i="1"/>
  <c r="AU153" i="1"/>
  <c r="AU152" i="1"/>
  <c r="B72" i="2"/>
  <c r="BT2" i="8" s="1"/>
  <c r="P2" i="8"/>
  <c r="B42" i="2" l="1"/>
  <c r="AP2" i="8" s="1"/>
  <c r="AI196" i="1"/>
  <c r="B17" i="2"/>
  <c r="Q2" i="8" s="1"/>
  <c r="AU159" i="1"/>
  <c r="AU187" i="1" l="1"/>
  <c r="AU188" i="1"/>
  <c r="AU192" i="1"/>
  <c r="AU170" i="1"/>
  <c r="AU197" i="1"/>
  <c r="AU190" i="1"/>
  <c r="B46" i="2"/>
  <c r="B43" i="2"/>
  <c r="AQ2" i="8" s="1"/>
  <c r="B71" i="2"/>
  <c r="BS2" i="8" s="1"/>
  <c r="AU194" i="1"/>
  <c r="AS2" i="8"/>
  <c r="BH198" i="1" l="1"/>
  <c r="AU198" i="1" s="1"/>
  <c r="B44" i="2"/>
  <c r="AR2" i="8" s="1"/>
  <c r="BH200" i="1"/>
  <c r="AU200" i="1" s="1"/>
  <c r="BH196" i="1"/>
  <c r="AU196" i="1" s="1"/>
  <c r="BH199" i="1"/>
  <c r="AU199" i="1" s="1"/>
  <c r="B51" i="2"/>
  <c r="AY2" i="8" s="1"/>
  <c r="B47" i="2"/>
  <c r="AU2" i="8" s="1"/>
  <c r="AT2" i="8"/>
  <c r="B48" i="2" l="1"/>
  <c r="AV2" i="8" s="1"/>
  <c r="B52" i="2"/>
  <c r="AZ2" i="8" s="1"/>
</calcChain>
</file>

<file path=xl/sharedStrings.xml><?xml version="1.0" encoding="utf-8"?>
<sst xmlns="http://schemas.openxmlformats.org/spreadsheetml/2006/main" count="1078" uniqueCount="670">
  <si>
    <t>1.</t>
  </si>
  <si>
    <t>2.</t>
  </si>
  <si>
    <t>Aktivita</t>
  </si>
  <si>
    <t>CELKEM</t>
  </si>
  <si>
    <t>Jméno a příjmení:</t>
  </si>
  <si>
    <t>Email:</t>
  </si>
  <si>
    <t>Sídlo:</t>
  </si>
  <si>
    <t>Jméno:</t>
  </si>
  <si>
    <t>Příjmení:</t>
  </si>
  <si>
    <t>Titul:</t>
  </si>
  <si>
    <t>Výše podílu/akcií</t>
  </si>
  <si>
    <t>Jmenovitá hodnota akcií</t>
  </si>
  <si>
    <t>Počet kusů akcií:</t>
  </si>
  <si>
    <t>PRÁVNICKÉ OSOBY</t>
  </si>
  <si>
    <t>Název:</t>
  </si>
  <si>
    <t>IČ zřizovatele:</t>
  </si>
  <si>
    <t>Název zřizovatele:</t>
  </si>
  <si>
    <t>Sídlo zřizovatele:</t>
  </si>
  <si>
    <t>Název banky zřizovatele:</t>
  </si>
  <si>
    <t>Číslo účtu a kód banky zřizovatele:</t>
  </si>
  <si>
    <t>Jste registrován jako plátce DPH?</t>
  </si>
  <si>
    <t>Jste-li registrován jako plátce DPH uveďte, zda máte nárok na odpočet vstupu u aktivity, na kterou žádáte podporu?</t>
  </si>
  <si>
    <t>Uplatnění v režimu přenesené daňové povinnosti?</t>
  </si>
  <si>
    <t>Identifikace osob, v nichž má žadatel přímý podíl, včetně uvedení výše tohoto podílu:</t>
  </si>
  <si>
    <t>Má žadatel přímý podíl v nějaké právnické osobě:</t>
  </si>
  <si>
    <t>Ano</t>
  </si>
  <si>
    <t>Ne</t>
  </si>
  <si>
    <t>(vyplňují pouze organizace zřizované obcemi, tj. příspěvkové organizace obcí)</t>
  </si>
  <si>
    <t>Žadatel o podporu prohlašuje, že:</t>
  </si>
  <si>
    <t>Počet jednotek</t>
  </si>
  <si>
    <t>Jednotková cena</t>
  </si>
  <si>
    <t xml:space="preserve">CELKEM </t>
  </si>
  <si>
    <t>% z celkové částky</t>
  </si>
  <si>
    <t>Název banky:</t>
  </si>
  <si>
    <t>Číslo účtu a kód banky:</t>
  </si>
  <si>
    <t>IČ žadatele:</t>
  </si>
  <si>
    <t>1. IDENTIFIKACE ŽADATELE</t>
  </si>
  <si>
    <t>Typ žadatele:</t>
  </si>
  <si>
    <t>v</t>
  </si>
  <si>
    <t>oddíl</t>
  </si>
  <si>
    <t>vložka</t>
  </si>
  <si>
    <t>PSČ:</t>
  </si>
  <si>
    <t>Ulice:</t>
  </si>
  <si>
    <t>č. p.:</t>
  </si>
  <si>
    <t>Obec:</t>
  </si>
  <si>
    <t>Titul za:</t>
  </si>
  <si>
    <t>Funkce:</t>
  </si>
  <si>
    <t>Kontaktní osoba:</t>
  </si>
  <si>
    <t>Pokud jste uvedli ANO, doplňte seznam právnických osob (obchodních korporací ve smyslu zákona č. 90/2012 Sb.), v nichž má žadatel majetkový podíl spolu s uvedením výše podílu/akci (u akcií se uvede jmenovitá hodnota a počet kusů):</t>
  </si>
  <si>
    <t>1.1 Údaje o bankovním spojení žadatele</t>
  </si>
  <si>
    <t>1.2 Údaje o plátcovství daně z přidané hodnoty</t>
  </si>
  <si>
    <t>2. IDENTIFIKACE PROJEKTU</t>
  </si>
  <si>
    <t>2.1 Doba, v níž má být dosaženo účelu:</t>
  </si>
  <si>
    <t>2.2 Místo fyzické realizace projektu:</t>
  </si>
  <si>
    <t>2.3 Požadovaná podpora a její forma:</t>
  </si>
  <si>
    <t>Požadovaná výše podpory v Kč:</t>
  </si>
  <si>
    <t>% z celkových způsobilých výdajů projektu:</t>
  </si>
  <si>
    <t>Forma podpory:</t>
  </si>
  <si>
    <t>Podpora od obce/města</t>
  </si>
  <si>
    <t>Podpory od jiných veřejných zdrojů ČR nebo EU a od jiných organizací (partneři, sponzoři,…) či jiných zdrojů:</t>
  </si>
  <si>
    <t>Název organizace:</t>
  </si>
  <si>
    <t>Přímé výnosy z projektu během jeho realizace</t>
  </si>
  <si>
    <r>
      <t xml:space="preserve">PŘEDPOKLÁDANÉ FINANČNÍ ZDROJE
</t>
    </r>
    <r>
      <rPr>
        <i/>
        <sz val="9"/>
        <color theme="1"/>
        <rFont val="Arial"/>
        <family val="2"/>
        <charset val="238"/>
      </rPr>
      <t>(celkem plus přímé výnosy z projektu během jeho realizace)</t>
    </r>
  </si>
  <si>
    <t>Požadovaná výše dotace v Kč:</t>
  </si>
  <si>
    <r>
      <t>Předpokládáné  způsobilé náklady investiční</t>
    </r>
    <r>
      <rPr>
        <strike/>
        <sz val="8"/>
        <rFont val="Arial"/>
        <family val="2"/>
        <charset val="238"/>
      </rPr>
      <t xml:space="preserve"> (rozpočet)</t>
    </r>
    <r>
      <rPr>
        <strike/>
        <sz val="10"/>
        <rFont val="Arial"/>
        <family val="2"/>
        <charset val="238"/>
      </rPr>
      <t>:</t>
    </r>
  </si>
  <si>
    <t>1.3 Údaje o zřizovateli žadatele</t>
  </si>
  <si>
    <t xml:space="preserve">Způsobilé  náklady CELKEM </t>
  </si>
  <si>
    <t>5. ÚČEL A ODŮVODNĚNÍ ŽÁDOSTI</t>
  </si>
  <si>
    <t>Místo:</t>
  </si>
  <si>
    <t>Datum:</t>
  </si>
  <si>
    <t>9. PODPIS ŽADATELE/OSOBY OPRÁVNĚNÉ JEDNAT JMÉNEM ŽADATELE</t>
  </si>
  <si>
    <t>Má nějaká právnická či fyzická osoba podíl v osobě žadatele:</t>
  </si>
  <si>
    <t>FYZICKÉ OSOBY</t>
  </si>
  <si>
    <t>Datum narození:</t>
  </si>
  <si>
    <t>Adresa:</t>
  </si>
  <si>
    <t>Dotace</t>
  </si>
  <si>
    <t>akciová společnost (a.s.)</t>
  </si>
  <si>
    <t>církevní právnické osoby</t>
  </si>
  <si>
    <t>komanditní společnost (k.s.)</t>
  </si>
  <si>
    <t>město</t>
  </si>
  <si>
    <t>městys</t>
  </si>
  <si>
    <t>obec</t>
  </si>
  <si>
    <t>společnost s ručením omezeným (s.r.o.)</t>
  </si>
  <si>
    <t>obchodní společnosti</t>
  </si>
  <si>
    <t>veřejná obchodní společnost (v.o.s.)</t>
  </si>
  <si>
    <t>příspěvkové organizace zřizované obcemi</t>
  </si>
  <si>
    <t>5.</t>
  </si>
  <si>
    <r>
      <t>IČ</t>
    </r>
    <r>
      <rPr>
        <sz val="10"/>
        <rFont val="Arial"/>
        <family val="2"/>
        <charset val="238"/>
      </rPr>
      <t xml:space="preserve"> </t>
    </r>
    <r>
      <rPr>
        <i/>
        <sz val="9"/>
        <rFont val="Arial"/>
        <family val="2"/>
        <charset val="238"/>
      </rPr>
      <t>(bylo-li přiděleno)</t>
    </r>
    <r>
      <rPr>
        <i/>
        <sz val="11"/>
        <rFont val="Arial"/>
        <family val="2"/>
        <charset val="238"/>
      </rPr>
      <t>:</t>
    </r>
  </si>
  <si>
    <t>3.</t>
  </si>
  <si>
    <t>4.</t>
  </si>
  <si>
    <t>6.</t>
  </si>
  <si>
    <t>7.</t>
  </si>
  <si>
    <t>V případě, že popisy "účelu" a "zdůvodnění potřebnosti realizace projektu" jsou rozsáhlejší než 1 000 znaků (včetně mezer), do tabulky výše vepište sručný výtah a podrobné popisy účelu a potřebnosti uveďte jako přílohu tohoto formuláře.</t>
  </si>
  <si>
    <t xml:space="preserve"> Název žadatele / Jméno a příjmení:</t>
  </si>
  <si>
    <t>Kód LHP/LHO</t>
  </si>
  <si>
    <t>Název LHP/LHO</t>
  </si>
  <si>
    <t>3. VÝSTUPY PROJEKTU</t>
  </si>
  <si>
    <t>Skrýt</t>
  </si>
  <si>
    <t>Toto pole v obecném vzoru není!</t>
  </si>
  <si>
    <t>2.1.1 Doba realizace projektu</t>
  </si>
  <si>
    <t>2.1.2 Termín konání akce/aktivity/fyzické realizace projektu</t>
  </si>
  <si>
    <t>Datum zahájení projektu:</t>
  </si>
  <si>
    <t>Datum ukončení projektu:</t>
  </si>
  <si>
    <t>(týká se pouze žadatele, kterým je fyzická osoba podnikající či nepodnikající)</t>
  </si>
  <si>
    <t>registracni_cislo</t>
  </si>
  <si>
    <t>a_program_cislo</t>
  </si>
  <si>
    <t>a_program_nazev</t>
  </si>
  <si>
    <t>a_rok</t>
  </si>
  <si>
    <t>dotacni_titul</t>
  </si>
  <si>
    <t>opatreni</t>
  </si>
  <si>
    <t>pocet_obyvatel</t>
  </si>
  <si>
    <t>nazev_projektu</t>
  </si>
  <si>
    <t>zadatel_ico</t>
  </si>
  <si>
    <t>zadatel_dic</t>
  </si>
  <si>
    <t>zadatel_nazev</t>
  </si>
  <si>
    <t>zadatel_typ</t>
  </si>
  <si>
    <t>zadatel_forma</t>
  </si>
  <si>
    <t>zadatel_datum_narozeni</t>
  </si>
  <si>
    <t>zadatel_evidence_ks</t>
  </si>
  <si>
    <t>zadatel_adresa</t>
  </si>
  <si>
    <t>zadatel_adresa_koresp</t>
  </si>
  <si>
    <t>zadatel_kontaktni_osoba</t>
  </si>
  <si>
    <t>zadatel_telefon</t>
  </si>
  <si>
    <t>zadatel_email</t>
  </si>
  <si>
    <t>zadatel_banka_nazev</t>
  </si>
  <si>
    <t>zadatel_banka_ucet</t>
  </si>
  <si>
    <t>dph_platce</t>
  </si>
  <si>
    <t>dph_odpocet</t>
  </si>
  <si>
    <t>dph_prenesena</t>
  </si>
  <si>
    <t>zrizovatel_nazev</t>
  </si>
  <si>
    <t>zrizovatel_ico</t>
  </si>
  <si>
    <t>zrizovatel_adresa</t>
  </si>
  <si>
    <t>zrizovatel_banka_nazev</t>
  </si>
  <si>
    <t>zrizovatel_banka_ucet</t>
  </si>
  <si>
    <t>datum_zahajeni</t>
  </si>
  <si>
    <t>datum_ukonceni</t>
  </si>
  <si>
    <t>datum_zahajeni_akce</t>
  </si>
  <si>
    <t>datum_ukonceni_akce</t>
  </si>
  <si>
    <t>Jiná identifikace (Katastrální území, číslo parcely):</t>
  </si>
  <si>
    <t>forma_podpory</t>
  </si>
  <si>
    <t>inv_neinv</t>
  </si>
  <si>
    <t>celkem</t>
  </si>
  <si>
    <t>celkem_investicni</t>
  </si>
  <si>
    <t>celkem_neinvesticni</t>
  </si>
  <si>
    <t>financni_podil_zadatele_kc</t>
  </si>
  <si>
    <t>financni_podil_zadatele_procenta</t>
  </si>
  <si>
    <t>dotace_pozadovana_od_kraje_kc</t>
  </si>
  <si>
    <t>dotace_pozadovana_od_kraje_procenta</t>
  </si>
  <si>
    <t>celkem_bez_vynosu_kc</t>
  </si>
  <si>
    <t>celkem_bez_vynosu_proc</t>
  </si>
  <si>
    <t>prime_vynosy_kc</t>
  </si>
  <si>
    <t>prime_vynosy_procenta</t>
  </si>
  <si>
    <t>predpokladane_financni_zdroje_kc</t>
  </si>
  <si>
    <t>predpokladane_financni_zdroje_procenta</t>
  </si>
  <si>
    <t>souhlas_osobni_udaje</t>
  </si>
  <si>
    <t>a_KUSP</t>
  </si>
  <si>
    <t>a_KUZL</t>
  </si>
  <si>
    <t>a_vyzva_k_doplneni</t>
  </si>
  <si>
    <t>a_doplneno_ve_lhute</t>
  </si>
  <si>
    <t>a_ukonceni_akce_EKO</t>
  </si>
  <si>
    <t>a_bodove_hodnoceni</t>
  </si>
  <si>
    <t>a_cislo_smlouvy</t>
  </si>
  <si>
    <t>a_schvalena_dotace</t>
  </si>
  <si>
    <t>a_schvalena_dotace_procenta</t>
  </si>
  <si>
    <t>a_schvalena_dotace_slovy</t>
  </si>
  <si>
    <t>a_schvalena_financni_vypomoc</t>
  </si>
  <si>
    <t>a_schvalena_financni_procenta</t>
  </si>
  <si>
    <t>a_schvalena_financni_slovy</t>
  </si>
  <si>
    <t>a_celkove_vydaje_slovy</t>
  </si>
  <si>
    <t>a_RZK_ZZK</t>
  </si>
  <si>
    <t>a_duvod_neprideleni</t>
  </si>
  <si>
    <t>a_zaloha</t>
  </si>
  <si>
    <t>odbor</t>
  </si>
  <si>
    <t>Odbor životního prostředí a zemědělství</t>
  </si>
  <si>
    <t>oddeleni</t>
  </si>
  <si>
    <t>Oddělení zemědělství, lesního hosp., myslivosti a rybářství</t>
  </si>
  <si>
    <t>vedouci</t>
  </si>
  <si>
    <t xml:space="preserve">Ing. Florián Zdeněk </t>
  </si>
  <si>
    <t>odpovedna osoba</t>
  </si>
  <si>
    <t xml:space="preserve">Ing. Neckařová Martina </t>
  </si>
  <si>
    <t>vystup</t>
  </si>
  <si>
    <t>merna_jednotka</t>
  </si>
  <si>
    <t>minimalni_zavazna_hodnota</t>
  </si>
  <si>
    <t>polozka</t>
  </si>
  <si>
    <t>typ</t>
  </si>
  <si>
    <t>jednotkova_cena</t>
  </si>
  <si>
    <t>pocet_jednotek</t>
  </si>
  <si>
    <t>statutar_jmeno</t>
  </si>
  <si>
    <t>duvod_zastoupeni</t>
  </si>
  <si>
    <t>Čestné prohlášení žadatele o podporu v režimu de minimis</t>
  </si>
  <si>
    <t>(příloha žádosti o poskytnutí dotace)</t>
  </si>
  <si>
    <t>Sídlo / Adresa žadatele</t>
  </si>
  <si>
    <r>
      <t>Obchodní jméno</t>
    </r>
    <r>
      <rPr>
        <b/>
        <sz val="5"/>
        <rFont val="Arial"/>
        <family val="2"/>
        <charset val="238"/>
      </rPr>
      <t xml:space="preserve"> </t>
    </r>
    <r>
      <rPr>
        <b/>
        <sz val="11"/>
        <rFont val="Arial"/>
        <family val="2"/>
        <charset val="238"/>
      </rPr>
      <t>/</t>
    </r>
    <r>
      <rPr>
        <b/>
        <sz val="5"/>
        <rFont val="Arial"/>
        <family val="2"/>
        <charset val="238"/>
      </rPr>
      <t xml:space="preserve"> </t>
    </r>
    <r>
      <rPr>
        <b/>
        <sz val="11"/>
        <rFont val="Arial"/>
        <family val="2"/>
        <charset val="238"/>
      </rPr>
      <t>Jméno žadatele</t>
    </r>
  </si>
  <si>
    <t>kalendářní rok.</t>
  </si>
  <si>
    <r>
      <t xml:space="preserve">1.  Žadatel prohlašuje, že jako </t>
    </r>
    <r>
      <rPr>
        <b/>
        <u/>
        <sz val="11"/>
        <rFont val="Arial"/>
        <family val="2"/>
        <charset val="238"/>
      </rPr>
      <t>účetní období</t>
    </r>
    <r>
      <rPr>
        <b/>
        <sz val="11"/>
        <rFont val="Arial"/>
        <family val="2"/>
        <charset val="238"/>
      </rPr>
      <t xml:space="preserve"> používá</t>
    </r>
  </si>
  <si>
    <t>začátek:</t>
  </si>
  <si>
    <r>
      <t>hospodářský rok</t>
    </r>
    <r>
      <rPr>
        <sz val="6"/>
        <color theme="1"/>
        <rFont val="Arial"/>
        <family val="2"/>
        <charset val="238"/>
      </rPr>
      <t/>
    </r>
  </si>
  <si>
    <t>g</t>
  </si>
  <si>
    <t>konec:</t>
  </si>
  <si>
    <t>Žadatel prohlašuje, že</t>
  </si>
  <si>
    <r>
      <rPr>
        <b/>
        <u/>
        <sz val="11"/>
        <color theme="1"/>
        <rFont val="Arial"/>
        <family val="2"/>
        <charset val="238"/>
      </rPr>
      <t>není</t>
    </r>
    <r>
      <rPr>
        <sz val="11"/>
        <color theme="1"/>
        <rFont val="Arial"/>
        <family val="2"/>
        <charset val="238"/>
      </rPr>
      <t xml:space="preserve"> ve výše uvedeném smyslu propojen s jiným podnikem.</t>
    </r>
  </si>
  <si>
    <r>
      <rPr>
        <b/>
        <u/>
        <sz val="11"/>
        <color theme="1"/>
        <rFont val="Arial"/>
        <family val="2"/>
        <charset val="238"/>
      </rPr>
      <t>je</t>
    </r>
    <r>
      <rPr>
        <sz val="11"/>
        <color theme="1"/>
        <rFont val="Arial"/>
        <family val="2"/>
        <charset val="238"/>
      </rPr>
      <t xml:space="preserve"> ve výše uvedeném smyslu propojen s následujícími podniky:</t>
    </r>
  </si>
  <si>
    <t>Obchodní jméno podniku / Jméno a příjmení</t>
  </si>
  <si>
    <t>Sídlo/Adresa</t>
  </si>
  <si>
    <r>
      <t xml:space="preserve">Tuto přílohu vyplňují pouze </t>
    </r>
    <r>
      <rPr>
        <b/>
        <u/>
        <sz val="18"/>
        <color rgb="FFFF0000"/>
        <rFont val="Arial Black"/>
        <family val="2"/>
        <charset val="238"/>
      </rPr>
      <t>fyzické podnikající osoby</t>
    </r>
    <r>
      <rPr>
        <b/>
        <sz val="18"/>
        <color rgb="FFFF0000"/>
        <rFont val="Arial"/>
        <family val="2"/>
        <charset val="238"/>
      </rPr>
      <t xml:space="preserve"> a </t>
    </r>
    <r>
      <rPr>
        <b/>
        <u/>
        <sz val="18"/>
        <color rgb="FFFF0000"/>
        <rFont val="Arial Black"/>
        <family val="2"/>
        <charset val="238"/>
      </rPr>
      <t>právnické osoby</t>
    </r>
    <r>
      <rPr>
        <b/>
        <sz val="18"/>
        <color rgb="FFFF0000"/>
        <rFont val="Arial"/>
        <family val="2"/>
        <charset val="238"/>
      </rPr>
      <t>!</t>
    </r>
  </si>
  <si>
    <r>
      <rPr>
        <b/>
        <sz val="11"/>
        <color theme="1"/>
        <rFont val="Arial"/>
        <family val="2"/>
        <charset val="238"/>
      </rPr>
      <t>nevznikl</t>
    </r>
    <r>
      <rPr>
        <sz val="11"/>
        <color theme="1"/>
        <rFont val="Arial"/>
        <family val="2"/>
        <charset val="238"/>
      </rPr>
      <t xml:space="preserve"> spojením podniků či nabytím podniku.</t>
    </r>
  </si>
  <si>
    <r>
      <rPr>
        <u/>
        <sz val="11"/>
        <color theme="1"/>
        <rFont val="Arial"/>
        <family val="2"/>
        <charset val="238"/>
      </rPr>
      <t>nabytím</t>
    </r>
    <r>
      <rPr>
        <sz val="11"/>
        <color theme="1"/>
        <rFont val="Arial"/>
        <family val="2"/>
        <charset val="238"/>
      </rPr>
      <t xml:space="preserve"> (fúzí sloučením</t>
    </r>
    <r>
      <rPr>
        <vertAlign val="superscript"/>
        <sz val="11"/>
        <color theme="1"/>
        <rFont val="Arial"/>
        <family val="2"/>
        <charset val="238"/>
      </rPr>
      <t>4</t>
    </r>
    <r>
      <rPr>
        <sz val="11"/>
        <color theme="1"/>
        <rFont val="Arial"/>
        <family val="2"/>
        <charset val="238"/>
      </rPr>
      <t xml:space="preserve">) </t>
    </r>
    <r>
      <rPr>
        <b/>
        <sz val="11"/>
        <color theme="1"/>
        <rFont val="Arial"/>
        <family val="2"/>
        <charset val="238"/>
      </rPr>
      <t>převzal jmění</t>
    </r>
    <r>
      <rPr>
        <sz val="11"/>
        <color theme="1"/>
        <rFont val="Arial"/>
        <family val="2"/>
        <charset val="238"/>
      </rPr>
      <t xml:space="preserve"> níže uvedeného/ých podniku/ů:</t>
    </r>
  </si>
  <si>
    <r>
      <rPr>
        <b/>
        <sz val="11"/>
        <color theme="1"/>
        <rFont val="Arial"/>
        <family val="2"/>
        <charset val="238"/>
      </rPr>
      <t xml:space="preserve">vznikl </t>
    </r>
    <r>
      <rPr>
        <u/>
        <sz val="11"/>
        <color theme="1"/>
        <rFont val="Arial"/>
        <family val="2"/>
        <charset val="238"/>
      </rPr>
      <t>spojením</t>
    </r>
    <r>
      <rPr>
        <sz val="11"/>
        <color theme="1"/>
        <rFont val="Arial"/>
        <family val="2"/>
        <charset val="238"/>
      </rPr>
      <t xml:space="preserve"> (fúzí splynutím</t>
    </r>
    <r>
      <rPr>
        <vertAlign val="superscript"/>
        <sz val="11"/>
        <color theme="1"/>
        <rFont val="Arial"/>
        <family val="2"/>
        <charset val="238"/>
      </rPr>
      <t>3</t>
    </r>
    <r>
      <rPr>
        <sz val="11"/>
        <color theme="1"/>
        <rFont val="Arial"/>
        <family val="2"/>
        <charset val="238"/>
      </rPr>
      <t>) níže uvedených podniků:</t>
    </r>
  </si>
  <si>
    <t>Obchodní jméno podniku</t>
  </si>
  <si>
    <t>Viz § 62 zákona č. 125/2008 Sb., o přeměnách obchodních společností a družstev, ve znění pozdějších předpisů.</t>
  </si>
  <si>
    <t>Viz § 61 zákona č. 125/2008 Sb.</t>
  </si>
  <si>
    <r>
      <rPr>
        <b/>
        <sz val="11"/>
        <color theme="1"/>
        <rFont val="Arial"/>
        <family val="2"/>
        <charset val="238"/>
      </rPr>
      <t>jsou</t>
    </r>
    <r>
      <rPr>
        <sz val="11"/>
        <color theme="1"/>
        <rFont val="Arial"/>
        <family val="2"/>
        <charset val="238"/>
      </rPr>
      <t xml:space="preserve"> již zohledněny v Centrálním registru podpor malého rozsahu.</t>
    </r>
  </si>
  <si>
    <r>
      <rPr>
        <b/>
        <sz val="11"/>
        <color theme="1"/>
        <rFont val="Arial"/>
        <family val="2"/>
        <charset val="238"/>
      </rPr>
      <t>nejsou</t>
    </r>
    <r>
      <rPr>
        <sz val="11"/>
        <color theme="1"/>
        <rFont val="Arial"/>
        <family val="2"/>
        <charset val="238"/>
      </rPr>
      <t xml:space="preserve"> zohledněny v Centrálním registru podpor malého rozsahu.</t>
    </r>
  </si>
  <si>
    <r>
      <t>2.  Podniky</t>
    </r>
    <r>
      <rPr>
        <vertAlign val="superscript"/>
        <sz val="11"/>
        <rFont val="Arial"/>
        <family val="2"/>
        <charset val="238"/>
      </rPr>
      <t>1</t>
    </r>
    <r>
      <rPr>
        <b/>
        <sz val="11"/>
        <rFont val="Arial"/>
        <family val="2"/>
        <charset val="238"/>
      </rPr>
      <t xml:space="preserve">  propojené s žadatelem o podporu</t>
    </r>
  </si>
  <si>
    <t>5. Žadatel níže svým podpisem</t>
  </si>
  <si>
    <t>4. Žadatel prohlašuje, že podnik (žadatel) v současném a 2 předcházejících účetních obdobích</t>
  </si>
  <si>
    <r>
      <rPr>
        <b/>
        <sz val="11"/>
        <color theme="1"/>
        <rFont val="Arial"/>
        <family val="2"/>
        <charset val="238"/>
      </rPr>
      <t>nevznikl</t>
    </r>
    <r>
      <rPr>
        <sz val="11"/>
        <color theme="1"/>
        <rFont val="Arial"/>
        <family val="2"/>
        <charset val="238"/>
      </rPr>
      <t xml:space="preserve"> rozdělením (rozštěpením nebo odštěpením</t>
    </r>
    <r>
      <rPr>
        <vertAlign val="superscript"/>
        <sz val="11"/>
        <color theme="1"/>
        <rFont val="Arial"/>
        <family val="2"/>
        <charset val="238"/>
      </rPr>
      <t>5</t>
    </r>
    <r>
      <rPr>
        <sz val="11"/>
        <color theme="1"/>
        <rFont val="Arial"/>
        <family val="2"/>
        <charset val="238"/>
      </rPr>
      <t>) podniku.</t>
    </r>
  </si>
  <si>
    <r>
      <rPr>
        <b/>
        <sz val="11"/>
        <color theme="1"/>
        <rFont val="Arial"/>
        <family val="2"/>
        <charset val="238"/>
      </rPr>
      <t>vznikl</t>
    </r>
    <r>
      <rPr>
        <sz val="11"/>
        <color theme="1"/>
        <rFont val="Arial"/>
        <family val="2"/>
        <charset val="238"/>
      </rPr>
      <t xml:space="preserve"> </t>
    </r>
    <r>
      <rPr>
        <u/>
        <sz val="11"/>
        <color theme="1"/>
        <rFont val="Arial"/>
        <family val="2"/>
        <charset val="238"/>
      </rPr>
      <t>rozdělením</t>
    </r>
    <r>
      <rPr>
        <sz val="11"/>
        <color theme="1"/>
        <rFont val="Arial"/>
        <family val="2"/>
        <charset val="238"/>
      </rPr>
      <t xml:space="preserve"> níže uvedeného podniku:</t>
    </r>
  </si>
  <si>
    <t>Datum poskytnutí</t>
  </si>
  <si>
    <t>Výše uvedené změny spočívající ve spojení podniků</t>
  </si>
  <si>
    <t>Výše uvedené změny spočívající v  rozdělení podniků</t>
  </si>
  <si>
    <r>
      <t xml:space="preserve">a převzal jeho činnosti, na něž byla dříve poskytnutá podpora </t>
    </r>
    <r>
      <rPr>
        <i/>
        <sz val="11"/>
        <color theme="1"/>
        <rFont val="Arial"/>
        <family val="2"/>
        <charset val="238"/>
      </rPr>
      <t>de minimis</t>
    </r>
    <r>
      <rPr>
        <sz val="11"/>
        <color theme="1"/>
        <rFont val="Arial"/>
        <family val="2"/>
        <charset val="238"/>
      </rPr>
      <t xml:space="preserve"> použita</t>
    </r>
    <r>
      <rPr>
        <vertAlign val="superscript"/>
        <sz val="11"/>
        <color theme="1"/>
        <rFont val="Arial"/>
        <family val="2"/>
        <charset val="238"/>
      </rPr>
      <t>6</t>
    </r>
    <r>
      <rPr>
        <sz val="11"/>
        <color theme="1"/>
        <rFont val="Arial"/>
        <family val="2"/>
        <charset val="238"/>
      </rPr>
      <t>. Podniku (žadateli) byly přiděleny následující (dříve poskytnuté) podpory:</t>
    </r>
  </si>
  <si>
    <t>Viz § 243 zákona č. 125/2008 Sb.</t>
  </si>
  <si>
    <t>Bližší informace o propojeném podniku naleznete v METODICKÉ PŘÍRUČCE k aplikaci pojmu „jeden podnik“ z pohledu pravidel podpory de minimis.</t>
  </si>
  <si>
    <r>
      <t xml:space="preserve">Podpis(y):
</t>
    </r>
    <r>
      <rPr>
        <i/>
        <sz val="10"/>
        <color theme="1"/>
        <rFont val="Arial"/>
        <family val="2"/>
        <charset val="238"/>
      </rPr>
      <t>(případně otisk razítka, pokud je součástí podpisu žadatele)</t>
    </r>
  </si>
  <si>
    <t>Podpis osoby oprávněné zastupovat žadatele</t>
  </si>
  <si>
    <t>potvrzuje, že výše uvedené údaje jsou přesné a pravdivé a jsou poskytovány dobrovolně;</t>
  </si>
  <si>
    <t>•</t>
  </si>
  <si>
    <r>
      <t xml:space="preserve">se zavazuje k tomu, že v případě změny předmětných údajů v průběhu administrativního procesu poskytnutí podpory </t>
    </r>
    <r>
      <rPr>
        <i/>
        <sz val="11"/>
        <color theme="1"/>
        <rFont val="Arial"/>
        <family val="2"/>
        <charset val="238"/>
      </rPr>
      <t>de minimis</t>
    </r>
    <r>
      <rPr>
        <sz val="11"/>
        <color theme="1"/>
        <rFont val="Arial"/>
        <family val="2"/>
        <charset val="238"/>
      </rPr>
      <t xml:space="preserve"> bude neprodleně informovat poskytovatele dané podpory o změnách, které u něj nastaly;</t>
    </r>
  </si>
  <si>
    <t>Částka v Kč</t>
  </si>
  <si>
    <t>Poskytovatel</t>
  </si>
  <si>
    <t>Finanční podíl žadatele</t>
  </si>
  <si>
    <t>INVESTIČNÍ</t>
  </si>
  <si>
    <t>Viz zajímavé ověření dat v AI161</t>
  </si>
  <si>
    <t xml:space="preserve">A(
AI161&gt;=5000; - hodnota vkládaná do buňky musí být vyšší nebo rovna 5000 
AI161&lt;=500000; - hodnota vkládaná do buňky musí být menší nebo rovna 500000
MOD(AI161;100)=0 – zbytek po dělení hodnoty vkládané do buňky 100 musí být 0 (hodnota musí být beze zbytku dělitelná 100) 
)
</t>
  </si>
  <si>
    <t>Právní forma</t>
  </si>
  <si>
    <t>Položka neinvestice</t>
  </si>
  <si>
    <t>Položka investice</t>
  </si>
  <si>
    <t>Neinvestiční/Investiční dotace církvím a náboženským společnostem</t>
  </si>
  <si>
    <t>Družstvo</t>
  </si>
  <si>
    <t>Neinvestiční/Investiční dotace nefinančním podnikatelským subjektům-právnickým osobám</t>
  </si>
  <si>
    <t>Fyzická osoba nepodnikající</t>
  </si>
  <si>
    <t>Účelové neinvestiční transfery nepodnikajícím fyzickám osobám-občané</t>
  </si>
  <si>
    <t>Fyzická osoba podnikající</t>
  </si>
  <si>
    <t>Neinvestiční/Investiční dotace nefinančním podnikatelským subjektům-fyzické osoby podnikající</t>
  </si>
  <si>
    <t>komora</t>
  </si>
  <si>
    <t>nadace a nadační fond</t>
  </si>
  <si>
    <t>obecně prospěšná společnost (o.p.s.)</t>
  </si>
  <si>
    <t>pobočný spolek</t>
  </si>
  <si>
    <t>příspěvkové organizace kraje</t>
  </si>
  <si>
    <t>příspěvkové organizace ostatní</t>
  </si>
  <si>
    <r>
      <t xml:space="preserve">spolek </t>
    </r>
    <r>
      <rPr>
        <b/>
        <sz val="10"/>
        <color rgb="FF008000"/>
        <rFont val="Calibri"/>
        <family val="2"/>
        <charset val="238"/>
      </rPr>
      <t>spolek, zapsaný spolek</t>
    </r>
  </si>
  <si>
    <t>Neinvestiční/Investiční dotace občanským sdružením</t>
  </si>
  <si>
    <t>Státní podnik</t>
  </si>
  <si>
    <t>Bude číslo, ale nevím jaké</t>
  </si>
  <si>
    <t>svazek obcí</t>
  </si>
  <si>
    <t>školské právnické osoby</t>
  </si>
  <si>
    <t>školy a školská zařízení - příspěvkové organizace kraje</t>
  </si>
  <si>
    <t>školy a školská zařízení - příspěvkové organizace ostatní</t>
  </si>
  <si>
    <t>ústav</t>
  </si>
  <si>
    <t>vysoká škola</t>
  </si>
  <si>
    <t>zahraniční právnická osoba</t>
  </si>
  <si>
    <t>zájmové sdružení právnických osob</t>
  </si>
  <si>
    <t>xxxx</t>
  </si>
  <si>
    <t>zadatel_opravnena_osoba_2</t>
  </si>
  <si>
    <t>zadatel_opravnena_osoba_funkce_2</t>
  </si>
  <si>
    <t>zadatel_opravnena_osoba_3</t>
  </si>
  <si>
    <t>zadatel_opravnena_osoba_funkce_3</t>
  </si>
  <si>
    <t>položka investiční</t>
  </si>
  <si>
    <t>položka neinvestiční</t>
  </si>
  <si>
    <t>NUM_ORG</t>
  </si>
  <si>
    <t>vydaj_1_nazev</t>
  </si>
  <si>
    <t>vydaj_1_castka</t>
  </si>
  <si>
    <t>vydaj_2_nazev</t>
  </si>
  <si>
    <t>vydaj_2_castka</t>
  </si>
  <si>
    <t>vydaj_3_nazev</t>
  </si>
  <si>
    <t>vydaj_3_castka</t>
  </si>
  <si>
    <t>vydaj_4_nazev</t>
  </si>
  <si>
    <t>vydaj_4_castka</t>
  </si>
  <si>
    <t>vydaj_5_nazev</t>
  </si>
  <si>
    <t>vydaj_5_castka</t>
  </si>
  <si>
    <t>obec_zadatel</t>
  </si>
  <si>
    <t>zadatel_obec</t>
  </si>
  <si>
    <t>ucel</t>
  </si>
  <si>
    <t>potrebnost</t>
  </si>
  <si>
    <t>zadatel_opravnena_osoba_1</t>
  </si>
  <si>
    <t>zadatel_opravnena_osoba_funkce_1</t>
  </si>
  <si>
    <t xml:space="preserve">Dotační titul název: </t>
  </si>
  <si>
    <t>Podporovaná aktivita Programu:</t>
  </si>
  <si>
    <r>
      <t>Právní forma</t>
    </r>
    <r>
      <rPr>
        <b/>
        <sz val="11"/>
        <rFont val="Arial"/>
        <family val="2"/>
        <charset val="238"/>
      </rPr>
      <t>:</t>
    </r>
  </si>
  <si>
    <t>Svazek obcí</t>
  </si>
  <si>
    <t>Osoba/osoby zastupující žadatele:</t>
  </si>
  <si>
    <t>Právní důvod zastoupení:</t>
  </si>
  <si>
    <t>plná moc</t>
  </si>
  <si>
    <t>zákonné</t>
  </si>
  <si>
    <t>Telefon:</t>
  </si>
  <si>
    <r>
      <t>DIČ</t>
    </r>
    <r>
      <rPr>
        <b/>
        <i/>
        <sz val="8"/>
        <rFont val="Arial"/>
        <family val="2"/>
        <charset val="238"/>
      </rPr>
      <t xml:space="preserve"> </t>
    </r>
    <r>
      <rPr>
        <i/>
        <sz val="8"/>
        <rFont val="Arial"/>
        <family val="2"/>
        <charset val="238"/>
      </rPr>
      <t>(je-li přiděleno)</t>
    </r>
    <r>
      <rPr>
        <b/>
        <sz val="11"/>
        <rFont val="Arial"/>
        <family val="2"/>
        <charset val="238"/>
      </rPr>
      <t>:</t>
    </r>
  </si>
  <si>
    <t>Okres:</t>
  </si>
  <si>
    <t>(plátci DPH, kteří mají nárok na odpočet DPH na vstupu podle zákona o dani z přidané hodnoty č. 235/2004 Sb., ve znění pozdějších předpisů, uvádějí všechny ceny v tabulce bez DPH)</t>
  </si>
  <si>
    <t>Druh způsobilých výdajů:</t>
  </si>
  <si>
    <t>Celková cena</t>
  </si>
  <si>
    <t>ORP:</t>
  </si>
  <si>
    <t>Monitorovací indikátory (výstupy projektu) a jejich kvantifikace uvedené v této tabulce budou v případě schválení dotace přeneseny do Smlouvy o poskytnutí dotace a poskytnutí finančních prostředků poskytovatelem bude vázáno na jejich splnění. Naplnění monitorovacích indikátorů projektu bude specifikováno příjemcem dotace v Závěrečné zprávě s vyúčtováním dotace.</t>
  </si>
  <si>
    <r>
      <t xml:space="preserve">10. KONTROLNÍ SEZNAM
</t>
    </r>
    <r>
      <rPr>
        <i/>
        <sz val="9"/>
        <rFont val="Arial"/>
        <family val="2"/>
        <charset val="238"/>
      </rPr>
      <t>(před odesláním si prosím ověřte, zda je Vaše Žádost o poskytnutí dotace úplná)</t>
    </r>
  </si>
  <si>
    <t>Smlouva o zřízení běžného účtu u peněžního ústavu nebo písemné potvrzení peněžního ústavu o vedení běžného účtu žadatele</t>
  </si>
  <si>
    <r>
      <t xml:space="preserve">Podpis:
</t>
    </r>
    <r>
      <rPr>
        <i/>
        <sz val="10"/>
        <color theme="1"/>
        <rFont val="Arial"/>
        <family val="2"/>
        <charset val="238"/>
      </rPr>
      <t>(případně otisk razítka, pokud je součástí podpisu žadatele)</t>
    </r>
  </si>
  <si>
    <t>ID datové schránky:</t>
  </si>
  <si>
    <t>Žádost o poskytnutí dotace</t>
  </si>
  <si>
    <t xml:space="preserve">Projekty na ochranu životního prostředí </t>
  </si>
  <si>
    <t>Žadatel vyplňuje pouze žlutá pole!</t>
  </si>
  <si>
    <r>
      <t xml:space="preserve"> </t>
    </r>
    <r>
      <rPr>
        <sz val="10"/>
        <rFont val="Arial"/>
        <family val="2"/>
        <charset val="238"/>
      </rPr>
      <t>(dále jen „Žádost“)</t>
    </r>
  </si>
  <si>
    <t>Název projektu:</t>
  </si>
  <si>
    <t>Vyberte z následujícího seznamu</t>
  </si>
  <si>
    <t>Pořízení obecního mobiliáře s využitím materiálů a výrobků z recyklovaných odpadů.</t>
  </si>
  <si>
    <t>Pořízení herních prvků do základních a mateřských škol a vybavení sportovišť s využitím materiálů a výrobků z recyklovaných odpadů.</t>
  </si>
  <si>
    <t>---</t>
  </si>
  <si>
    <t>(Uvést krátký a výstižný název projektu.)</t>
  </si>
  <si>
    <r>
      <t xml:space="preserve">Registrační číslo Žádosti:
</t>
    </r>
    <r>
      <rPr>
        <i/>
        <sz val="9"/>
        <rFont val="Arial"/>
        <family val="2"/>
        <charset val="238"/>
      </rPr>
      <t>(Bude doplněno Zlínským krajem.)</t>
    </r>
  </si>
  <si>
    <t>Holešov</t>
  </si>
  <si>
    <t>Kroměříž</t>
  </si>
  <si>
    <t>Luhačovice</t>
  </si>
  <si>
    <t>Otrokovice</t>
  </si>
  <si>
    <t>Uherské Hradiště</t>
  </si>
  <si>
    <t>Uherský Brod</t>
  </si>
  <si>
    <t>Valašské Klobouky</t>
  </si>
  <si>
    <t>Valašské Meziříčí</t>
  </si>
  <si>
    <t>Vizovice</t>
  </si>
  <si>
    <t>Vsetín</t>
  </si>
  <si>
    <t>Zlín</t>
  </si>
  <si>
    <t>Rožnov pod Radh.</t>
  </si>
  <si>
    <t>Bystřice pod Host.</t>
  </si>
  <si>
    <t>Vyberte ze seznamu</t>
  </si>
  <si>
    <t>Kč</t>
  </si>
  <si>
    <t>NEINVESTIČNÍ</t>
  </si>
  <si>
    <t>Agregovaná výdajová položka</t>
  </si>
  <si>
    <t>(Jsou součástí hodnocení a výběru nejvhodnějších Žádostí.)</t>
  </si>
  <si>
    <t>6. SPECIFICKÁ KRITÉRIA</t>
  </si>
  <si>
    <r>
      <t xml:space="preserve">Účel, na který bude dotace použita: </t>
    </r>
    <r>
      <rPr>
        <sz val="9"/>
        <color theme="1"/>
        <rFont val="Arial"/>
        <family val="2"/>
        <charset val="238"/>
      </rPr>
      <t xml:space="preserve"> </t>
    </r>
    <r>
      <rPr>
        <i/>
        <sz val="9"/>
        <color theme="1"/>
        <rFont val="Arial"/>
        <family val="2"/>
        <charset val="238"/>
      </rPr>
      <t>(max. 500 znaků)</t>
    </r>
    <r>
      <rPr>
        <sz val="11"/>
        <color theme="1"/>
        <rFont val="Arial"/>
        <family val="2"/>
        <charset val="238"/>
      </rPr>
      <t>:</t>
    </r>
  </si>
  <si>
    <t>- Za zahájení realizace projektu se považuje vznik způsobilých výdajů či zahájení činností souvisejících s realizací projektu, a to vždy ta skutečnost, která nastala dříve.
- Za ukončení realizace projektu se považuje úhrada minimálně ve výši vlastního podílu příjemce (za vlastní podíl se považují vlastní zdroje příjemce a jiné dotační prostředky - tj. mimo podíl ZK) ze celkových způsobilých výdajů projektu nebo ukončení činností souvisejících s realizací projektu, a to vždy ta skutečnost, která nastala později.
- Způsobilé výdaje musí příjemci vzniknout a minimálně vlastní podíl příjemce na celkových způsobilých výdajích musí být současně i uhrazen v době realizace projektu.</t>
  </si>
  <si>
    <t>Rok</t>
  </si>
  <si>
    <t>Květen</t>
  </si>
  <si>
    <t>Červen</t>
  </si>
  <si>
    <t>Červenec</t>
  </si>
  <si>
    <t>Srpen</t>
  </si>
  <si>
    <t>Září</t>
  </si>
  <si>
    <t>Víkendový</t>
  </si>
  <si>
    <t>Plný</t>
  </si>
  <si>
    <r>
      <t xml:space="preserve">Identifikace osob s podílem v této právnické osobě:
</t>
    </r>
    <r>
      <rPr>
        <i/>
        <sz val="8"/>
        <color rgb="FFFF0000"/>
        <rFont val="Arial"/>
        <family val="2"/>
        <charset val="238"/>
      </rPr>
      <t>(vztahuje se pouze na obchodní korporace ve smyslu zákona č. 90/2012 Sb., o obchodních korporacích)</t>
    </r>
  </si>
  <si>
    <r>
      <t xml:space="preserve">Pokud jste uvedli </t>
    </r>
    <r>
      <rPr>
        <b/>
        <i/>
        <sz val="8"/>
        <rFont val="Arial"/>
        <family val="2"/>
        <charset val="238"/>
      </rPr>
      <t>ANO</t>
    </r>
    <r>
      <rPr>
        <i/>
        <sz val="8"/>
        <rFont val="Arial"/>
        <family val="2"/>
        <charset val="238"/>
      </rPr>
      <t>, doplňte seznam osob (fyzických, právnických) s uvedením výše podílu/akcií (u akcií se uvede jmenovitá hodnota a počet kusů).</t>
    </r>
  </si>
  <si>
    <r>
      <t>IČ:</t>
    </r>
    <r>
      <rPr>
        <sz val="9"/>
        <color theme="1"/>
        <rFont val="Arial"/>
        <family val="2"/>
        <charset val="238"/>
      </rPr>
      <t xml:space="preserve"> </t>
    </r>
    <r>
      <rPr>
        <i/>
        <sz val="9"/>
        <color theme="1"/>
        <rFont val="Arial"/>
        <family val="2"/>
        <charset val="238"/>
      </rPr>
      <t>(bylo-li přiděleno)</t>
    </r>
  </si>
  <si>
    <r>
      <t>Zapsaný u krajského/městského soudu:</t>
    </r>
    <r>
      <rPr>
        <b/>
        <i/>
        <sz val="8"/>
        <rFont val="Arial"/>
        <family val="2"/>
        <charset val="238"/>
      </rPr>
      <t xml:space="preserve"> </t>
    </r>
  </si>
  <si>
    <r>
      <t>Jiná evidence:</t>
    </r>
    <r>
      <rPr>
        <i/>
        <sz val="8"/>
        <color rgb="FFFF0000"/>
        <rFont val="Arial"/>
        <family val="2"/>
        <charset val="238"/>
      </rPr>
      <t>(vyplňte, jste-li  právnická osoba nezapsaná ve veřejném rejstříku)</t>
    </r>
  </si>
  <si>
    <t>označte podporované právní formy žadatele</t>
  </si>
  <si>
    <t>Kód</t>
  </si>
  <si>
    <t>Identifikace osob s podílem v žadateli</t>
  </si>
  <si>
    <t>Identifikace osob, v nichž má žadatel přímý podíl</t>
  </si>
  <si>
    <t>100</t>
  </si>
  <si>
    <t>Podnikající osoba tuzemská</t>
  </si>
  <si>
    <t>x</t>
  </si>
  <si>
    <t>101</t>
  </si>
  <si>
    <t>Fyzická osoba podnikající dle živnostenského zákona nezapsaná v obchodním rejstříku</t>
  </si>
  <si>
    <t>102</t>
  </si>
  <si>
    <t>Fyzická osoba podnikající dle živnostenského zákona zapsaná v obchodním rejstříku</t>
  </si>
  <si>
    <t>104</t>
  </si>
  <si>
    <t>Samostatně hospodařící rolník zapsaný v obchodním rejstříku</t>
  </si>
  <si>
    <t>105</t>
  </si>
  <si>
    <t>Fyzická osoba podnikající dle jiných zákonů než živnostenského a zákona o zemědělství nezapsaná v obchodním rejstříku</t>
  </si>
  <si>
    <t>106</t>
  </si>
  <si>
    <t>Fyzická osoba podnikající dle jiných zákonů než živnostenského a zákona o zemědělství zapsaná v obchodním rejstříku</t>
  </si>
  <si>
    <t>107</t>
  </si>
  <si>
    <t>Zemědělský podnikatel - fyzická osoba nezapsaná v obchodním rejstříku</t>
  </si>
  <si>
    <t>108</t>
  </si>
  <si>
    <t>Zemědělský podnikatel - fyzická osoba zapsaná v obchodním rejstříku</t>
  </si>
  <si>
    <t>111</t>
  </si>
  <si>
    <t>Veřejná obchodní společnost</t>
  </si>
  <si>
    <t>X</t>
  </si>
  <si>
    <t>112</t>
  </si>
  <si>
    <t>Společnost s ručením omezeným</t>
  </si>
  <si>
    <t>113</t>
  </si>
  <si>
    <t>Společnost komanditní</t>
  </si>
  <si>
    <t>115</t>
  </si>
  <si>
    <t>Společný podnik</t>
  </si>
  <si>
    <t>116</t>
  </si>
  <si>
    <t>Zájmové sdružení</t>
  </si>
  <si>
    <t>117</t>
  </si>
  <si>
    <t>Nadace</t>
  </si>
  <si>
    <t>118</t>
  </si>
  <si>
    <t>Nadační fond</t>
  </si>
  <si>
    <t>121</t>
  </si>
  <si>
    <t>Akciová společnost</t>
  </si>
  <si>
    <t>141</t>
  </si>
  <si>
    <t>Obecně prospěšná společnost</t>
  </si>
  <si>
    <t>145</t>
  </si>
  <si>
    <t>Společenství vlastníků jednotek</t>
  </si>
  <si>
    <t>151</t>
  </si>
  <si>
    <t>Komoditní burza</t>
  </si>
  <si>
    <t>152</t>
  </si>
  <si>
    <t>Garanční fond obchodníků s cennými papíry</t>
  </si>
  <si>
    <t>161</t>
  </si>
  <si>
    <t>Ústav</t>
  </si>
  <si>
    <t>201</t>
  </si>
  <si>
    <t>Zemědělské družstvo</t>
  </si>
  <si>
    <t>205</t>
  </si>
  <si>
    <t>231</t>
  </si>
  <si>
    <t>Výrobní družstvo</t>
  </si>
  <si>
    <t>232</t>
  </si>
  <si>
    <t>Spotřební družstvo</t>
  </si>
  <si>
    <t>233</t>
  </si>
  <si>
    <t>Bytové družstvo</t>
  </si>
  <si>
    <t>234</t>
  </si>
  <si>
    <t>Jiné družstvo</t>
  </si>
  <si>
    <t>241</t>
  </si>
  <si>
    <t>Družstevní podnik (s jedním zakladatelem)</t>
  </si>
  <si>
    <t>242</t>
  </si>
  <si>
    <t>Společný podnik (s více zakladateli)</t>
  </si>
  <si>
    <t>251</t>
  </si>
  <si>
    <t>Zájmová organizace družstev</t>
  </si>
  <si>
    <t>261</t>
  </si>
  <si>
    <t>Společná zájmová organizace družstev</t>
  </si>
  <si>
    <t>301</t>
  </si>
  <si>
    <t>302</t>
  </si>
  <si>
    <t>Národní podnik</t>
  </si>
  <si>
    <t>312</t>
  </si>
  <si>
    <t>Banka-státní peněžní ústav</t>
  </si>
  <si>
    <t>313</t>
  </si>
  <si>
    <t>Česká národní banka</t>
  </si>
  <si>
    <t>314</t>
  </si>
  <si>
    <t>Česká konsolidační agentura</t>
  </si>
  <si>
    <t>325</t>
  </si>
  <si>
    <t>Organizační složka státu</t>
  </si>
  <si>
    <t>331</t>
  </si>
  <si>
    <t>Příspěvková organizace</t>
  </si>
  <si>
    <t>352</t>
  </si>
  <si>
    <t>Správa železniční dopravní cesty, státní organizace</t>
  </si>
  <si>
    <t>353</t>
  </si>
  <si>
    <t>Rada pro veřejný dohled nad auditem</t>
  </si>
  <si>
    <t>361</t>
  </si>
  <si>
    <t>Veřejnoprávní instituce (ČT,ČRo,ČTK)</t>
  </si>
  <si>
    <t>362</t>
  </si>
  <si>
    <t>Česká tisková kancelář</t>
  </si>
  <si>
    <t>381</t>
  </si>
  <si>
    <t>Fond (ze zákona)</t>
  </si>
  <si>
    <t>382</t>
  </si>
  <si>
    <t>Státní fond ze zákona</t>
  </si>
  <si>
    <t>391</t>
  </si>
  <si>
    <t>Zdravotní pojišťovna</t>
  </si>
  <si>
    <t>401</t>
  </si>
  <si>
    <t>Sdružení mezinárodního obchodu</t>
  </si>
  <si>
    <t>411</t>
  </si>
  <si>
    <t>Podnik se zahraniční majetkovou účastí</t>
  </si>
  <si>
    <t>421</t>
  </si>
  <si>
    <t>Odštěpný závod zahraniční právnické osoby</t>
  </si>
  <si>
    <t>422</t>
  </si>
  <si>
    <t>Organizační složka zahraničního nadačního fondu</t>
  </si>
  <si>
    <t>423</t>
  </si>
  <si>
    <t>Organizační složka zahraniční nadace</t>
  </si>
  <si>
    <t>424</t>
  </si>
  <si>
    <t>Zahraniční</t>
  </si>
  <si>
    <t>425</t>
  </si>
  <si>
    <t>Odštěpný závod zahraniční fyzické osoby</t>
  </si>
  <si>
    <t>441</t>
  </si>
  <si>
    <t>Podnik zahraničního obchodu</t>
  </si>
  <si>
    <t>501</t>
  </si>
  <si>
    <t>Odštěpný závod nebo jiná organizační složka podniku zapisující se do obchodního rejstříku</t>
  </si>
  <si>
    <t>521</t>
  </si>
  <si>
    <t>Samostatná drobná provozovna obecního úřadu</t>
  </si>
  <si>
    <t>541</t>
  </si>
  <si>
    <t>Podílový fond</t>
  </si>
  <si>
    <t>601</t>
  </si>
  <si>
    <t>Vysoká škola</t>
  </si>
  <si>
    <t>641</t>
  </si>
  <si>
    <t>Školská právnická osoba</t>
  </si>
  <si>
    <t>651</t>
  </si>
  <si>
    <t>Zdravotnické zařízení</t>
  </si>
  <si>
    <t>661</t>
  </si>
  <si>
    <t>Veřejná výzkumná instituce</t>
  </si>
  <si>
    <t>671</t>
  </si>
  <si>
    <t>Veřejné neziskové ústavní zdravotnické zařízení</t>
  </si>
  <si>
    <t>701</t>
  </si>
  <si>
    <t>Sdružení (svaz, spolek, společnost, klub aj.)</t>
  </si>
  <si>
    <t>703</t>
  </si>
  <si>
    <t>Odborová organizace a organizace zaměstnavatelů</t>
  </si>
  <si>
    <t>704</t>
  </si>
  <si>
    <t>Zvláštní organizace pro zastoupení českých zájmů v mezinárodních nevládních organizacích</t>
  </si>
  <si>
    <t>705</t>
  </si>
  <si>
    <t>Podnik nebo hospodářské zařízení sdružení</t>
  </si>
  <si>
    <t>706</t>
  </si>
  <si>
    <t>Spolek</t>
  </si>
  <si>
    <t>711</t>
  </si>
  <si>
    <t>Politická strana, politické hnutí</t>
  </si>
  <si>
    <t>715</t>
  </si>
  <si>
    <t>Podnik nebo hospodářské zařízení politické strany</t>
  </si>
  <si>
    <t>721</t>
  </si>
  <si>
    <t>Církevní organizace</t>
  </si>
  <si>
    <t>722</t>
  </si>
  <si>
    <t>Evidované církevní právnické osoby</t>
  </si>
  <si>
    <t>723</t>
  </si>
  <si>
    <t>Svazy církví a náboženských společností</t>
  </si>
  <si>
    <t>731</t>
  </si>
  <si>
    <t>Organizační jednotka sdružení</t>
  </si>
  <si>
    <t>732</t>
  </si>
  <si>
    <t>Organizační jednotka politické strany, politického hnutí</t>
  </si>
  <si>
    <t>733</t>
  </si>
  <si>
    <t>Organizační jednotka odborové organizace a organizace zaměstnavatelů</t>
  </si>
  <si>
    <t>736</t>
  </si>
  <si>
    <t>Pobočný spolek</t>
  </si>
  <si>
    <t>741</t>
  </si>
  <si>
    <t>Stavovská organizace - profesní komora</t>
  </si>
  <si>
    <t>745</t>
  </si>
  <si>
    <t>Komora (s výjimkou profesních komor)</t>
  </si>
  <si>
    <t>751</t>
  </si>
  <si>
    <t>Zájmové sdružení právnických osob</t>
  </si>
  <si>
    <t>761</t>
  </si>
  <si>
    <t>Honební společenstvo</t>
  </si>
  <si>
    <t>771</t>
  </si>
  <si>
    <t>801</t>
  </si>
  <si>
    <t>Obec nebo městská část hlavního města Prahy</t>
  </si>
  <si>
    <t>804</t>
  </si>
  <si>
    <t>Kraj</t>
  </si>
  <si>
    <t>805</t>
  </si>
  <si>
    <t>Regionální rada regionu soudržnosti</t>
  </si>
  <si>
    <t>901</t>
  </si>
  <si>
    <t>Zastupitelský orgán jiných států</t>
  </si>
  <si>
    <t>906</t>
  </si>
  <si>
    <t>Zahraniční spolek</t>
  </si>
  <si>
    <t>907</t>
  </si>
  <si>
    <t>Mezinárodní odborová organizace</t>
  </si>
  <si>
    <t>908</t>
  </si>
  <si>
    <t>Mezinárodní organizace zaměstnavatelů</t>
  </si>
  <si>
    <t>911</t>
  </si>
  <si>
    <t>Zahraniční kulturní, informační středisko, rozhlasová, tisková a televizní agentura</t>
  </si>
  <si>
    <t>921</t>
  </si>
  <si>
    <t>Mezinárodní organizace a sdružení</t>
  </si>
  <si>
    <t>922</t>
  </si>
  <si>
    <t>Organizační jednotka organizace s mezinárodním prvkem</t>
  </si>
  <si>
    <t>931</t>
  </si>
  <si>
    <t>Evropské hospodářské zájmové sdružení</t>
  </si>
  <si>
    <t>932</t>
  </si>
  <si>
    <t>Evropská společnost</t>
  </si>
  <si>
    <t>933</t>
  </si>
  <si>
    <t>Evropská družstevní společnost</t>
  </si>
  <si>
    <t>936</t>
  </si>
  <si>
    <t>Zahraniční pobočný spolek</t>
  </si>
  <si>
    <t>937</t>
  </si>
  <si>
    <t>Pobočná mezinárodní odborová organizace</t>
  </si>
  <si>
    <t>938</t>
  </si>
  <si>
    <t>Pobočná mezinárodní organizace zaměstnavatelů</t>
  </si>
  <si>
    <t>941</t>
  </si>
  <si>
    <t>Evropské seskupení pro územní spolupráci</t>
  </si>
  <si>
    <t>950</t>
  </si>
  <si>
    <t>Subjekt právním řádem výslovně neupravený</t>
  </si>
  <si>
    <t>Název žadatele/ Jméno a příjmení:</t>
  </si>
  <si>
    <r>
      <t xml:space="preserve">Korespondenční adresa: </t>
    </r>
    <r>
      <rPr>
        <i/>
        <sz val="8"/>
        <rFont val="Arial"/>
        <family val="2"/>
        <charset val="238"/>
      </rPr>
      <t>(vypnit pouze je-li odlišná od sídla/adresy trvalého bydliště)</t>
    </r>
  </si>
  <si>
    <t>Právnická osoba</t>
  </si>
  <si>
    <r>
      <rPr>
        <b/>
        <sz val="11"/>
        <rFont val="Arial"/>
        <family val="2"/>
        <charset val="238"/>
      </rPr>
      <t>Počet obyvatel</t>
    </r>
    <r>
      <rPr>
        <sz val="11"/>
        <rFont val="Arial"/>
        <family val="2"/>
        <charset val="238"/>
      </rPr>
      <t xml:space="preserve"> k 1.1. příslušného kalendář. roku, ve kterém je vyhlášen Program </t>
    </r>
    <r>
      <rPr>
        <i/>
        <sz val="9"/>
        <color rgb="FFFF0000"/>
        <rFont val="Arial"/>
        <family val="2"/>
        <charset val="238"/>
      </rPr>
      <t>(Vyplnit pouze, je-li žadatelem obec.)</t>
    </r>
    <r>
      <rPr>
        <sz val="11"/>
        <rFont val="Arial"/>
        <family val="2"/>
        <charset val="238"/>
      </rPr>
      <t xml:space="preserve">
</t>
    </r>
    <r>
      <rPr>
        <i/>
        <sz val="8"/>
        <rFont val="Arial"/>
        <family val="2"/>
        <charset val="238"/>
      </rPr>
      <t>Dle Vyhlášky Ministerstva financí ČR o podílu jednotlivých obcí na stanovených procentních částech celostátního hrubého výnosu daně z přidané hodnoty a daní z příjmů (dále jen „vyhláška“) účinné k 1.1. příslušného kalendářního roku, na který je Program vyhlášen.</t>
    </r>
  </si>
  <si>
    <t>Je to tu proto, že program obecně otevřen pro všechny právnické osoby!</t>
  </si>
  <si>
    <t>Prosím specifikovat návodný text.</t>
  </si>
  <si>
    <t>Výstup</t>
  </si>
  <si>
    <t>Minimální předpokládaná hodnota</t>
  </si>
  <si>
    <r>
      <t xml:space="preserve">Měrná jednotka                                   </t>
    </r>
    <r>
      <rPr>
        <strike/>
        <sz val="10"/>
        <color theme="1"/>
        <rFont val="Arial"/>
        <family val="2"/>
        <charset val="238"/>
      </rPr>
      <t>(akce, osoba, ks, m2,…)</t>
    </r>
  </si>
  <si>
    <t>červen</t>
  </si>
  <si>
    <t>červenec</t>
  </si>
  <si>
    <t>květen</t>
  </si>
  <si>
    <t>srpen</t>
  </si>
  <si>
    <t>září</t>
  </si>
  <si>
    <t>NÁKLADY</t>
  </si>
  <si>
    <t>8. INFORMACE O ZPRACOVÁNÍ OSOBNÍCH ÚDAJŮ</t>
  </si>
  <si>
    <r>
      <t>CELKEM</t>
    </r>
    <r>
      <rPr>
        <i/>
        <strike/>
        <sz val="10"/>
        <rFont val="Arial"/>
        <family val="2"/>
        <charset val="238"/>
      </rPr>
      <t xml:space="preserve"> (mezisoučet)</t>
    </r>
  </si>
  <si>
    <r>
      <t xml:space="preserve">(Dotaci </t>
    </r>
    <r>
      <rPr>
        <i/>
        <sz val="9"/>
        <rFont val="Arial"/>
        <family val="2"/>
        <charset val="238"/>
      </rPr>
      <t xml:space="preserve">vádět </t>
    </r>
    <r>
      <rPr>
        <b/>
        <i/>
        <sz val="9"/>
        <color rgb="FFFF0000"/>
        <rFont val="Arial"/>
        <family val="2"/>
        <charset val="238"/>
      </rPr>
      <t>v celých stokorunách</t>
    </r>
    <r>
      <rPr>
        <i/>
        <sz val="9"/>
        <color rgb="FFFF0000"/>
        <rFont val="Arial"/>
        <family val="2"/>
        <charset val="238"/>
      </rPr>
      <t xml:space="preserve"> </t>
    </r>
    <r>
      <rPr>
        <i/>
        <sz val="9"/>
        <rFont val="Arial"/>
        <family val="2"/>
        <charset val="238"/>
      </rPr>
      <t>jako prosté číslo bez mezer a dalších znaků)</t>
    </r>
  </si>
  <si>
    <r>
      <t xml:space="preserve">Seznam a zdůvodnění výběru cílových skupina popis významu projektu pro cílové skupiny:
</t>
    </r>
    <r>
      <rPr>
        <i/>
        <sz val="9"/>
        <color theme="1"/>
        <rFont val="Arial"/>
        <family val="2"/>
        <charset val="238"/>
      </rPr>
      <t>Cílové skupiny musí být jasně definovány, musí být zřejmý přínos realizovaného projektu pro potřeby cílových skupin
Hodnotí se podíl obyvatel ovlivněný výstupy projektu k celkovému počtu obyvatel.
(max. 500 znaků)</t>
    </r>
  </si>
  <si>
    <t>Doklad prokazující formální ustavení subjektu žadatele a všech jeho partnerů/doklad prokazující oprávnění k podnikání  – tj. výpis z živnostenského rejstříku, příp. jiného oprávnění k podnikání u fyzické osoby podnikatele, výpis z Obchodního rejstříku nebo jiného příslušného rejstříku (ne starší než 90 dnů ode dne uzávěrky přijímání Žádostí) u právnické osoby, je-li tato v rejstříku vedena. V případě církevních právnických osob, nadací a nadačních fondů doklad o registraci podle příslušného zákona. U spolků nebo zájmových sdružení právnických osob též stanovy nebo prohlášení, že stanovy v aktuálním znění jsou zveřejněny ve veřejném rejstříku, a doklad o zvolení či jmenování statutárního zástupce.</t>
  </si>
  <si>
    <t>Toto je největší možná šířka řádku, víc to nejde. Možná by se to dalo rozdělit na tři chlívečky 1. historcký, 2. umělecký, 3. architektonický význam stavby.</t>
  </si>
  <si>
    <t>2.3 Specifikace návštěvnického režimu:</t>
  </si>
  <si>
    <t>ROK</t>
  </si>
  <si>
    <t>DOTACE</t>
  </si>
  <si>
    <t>Datum zahájení fyzické realizace projektu:</t>
  </si>
  <si>
    <t>Datum ukončení fyzické realizace projektu:</t>
  </si>
  <si>
    <t>Výpis z evidence skutečných majitelů</t>
  </si>
  <si>
    <t>Žadatel je právnickou osobou s povinností evidovat skutečné majitele podle zákona o evidenci</t>
  </si>
  <si>
    <t>skutečných majitelů:</t>
  </si>
  <si>
    <t>vyberte</t>
  </si>
  <si>
    <t>Žadatel je povinen k žádosti předložit úplný výpis platných údajů a údajů, které byly vymazány bez náhrady nebo s nahrazenými novými údaji, o skutečném majiteli právnické osoby podle  zákona upravujícího evidenci skutečných majitelů. V případě, že je žadatel o dotaci zahraniční právnickou osobou, doloží údaje o svém skutečném majiteli buď výpisem ze zahraniční evidence obdobné evidenci skutečných majitelů, nebo, pokud taková zahraniční evidence neexistuje, sdělí identifikační údaje všech osob, které jsou skutečným majitelem zahraniční právnické osoby, a předloží doklady, z nichž vyplývá vztah všech osob k zahraniční právnické osobě, zejména výpis ze zahraniční evidence obdobné obchodnímu rejstříku, seznam akcionářů, rozhodnutí statutárního orgánu o vyplacení podílu na zisku, společenská smlouva, zakladatelská listina nebo stanovy.</t>
  </si>
  <si>
    <t>Pokud je žadatel obchodní společností, podpisem žádosti čestně prohlašuje, že žádný ze skutečných majitelů není veřejným funkcionářem ve smyslu § 4c zákona č. 159/2006 Sb., o střetu zájmů.</t>
  </si>
  <si>
    <t>POVINNOU PŘÍLOHOU této žádosti je úplný výpis platných údajů a údajů, které byly vymazány bez náhrady nebo s nahrazenými novými údaji, o skutečném majiteli právnické osoby.</t>
  </si>
  <si>
    <t>Originál úplného výpisu z evidence skutečných majitelů v případě, že žadatel je právnickou osobou s povinností evidovat skutečné majitele podle zákona č. 37/2021 Sb., o evidenci skutečných majitelů – netýká se právnických osob uvedených v § 7 tohoto zákona (např. obec, DSO, vysoké školy, příspěvková organizace obce/města, fyzické osoby…)</t>
  </si>
  <si>
    <t>Honoráře průvodců 2025</t>
  </si>
  <si>
    <t>Honoráře průvodců 2026</t>
  </si>
  <si>
    <t>Honoráře průvodců 2027</t>
  </si>
  <si>
    <t>Dotace na rok 2025 požadovaná od Zlínského kraje</t>
  </si>
  <si>
    <t>Dotace na rok 2026 požadovaná od Zlínského kraje</t>
  </si>
  <si>
    <t>Dotace na rok 2027 požadovaná od Zlínského kraje</t>
  </si>
  <si>
    <t>2025 - 2027</t>
  </si>
  <si>
    <t xml:space="preserve">Otevřené brány </t>
  </si>
  <si>
    <t>Zajištění přístupnosti sakrálního objektu a cenných interiérů návštěvníkům v turistické sezoně v období květen až září 2025-2027 ve zvoleném návštěvnickém režimu včetně zajištění bezplatných průvodcovských služeb návštěvníkům.</t>
  </si>
  <si>
    <t>Maximální možná výše dotace v roce 2025 od Zlínského kraje:</t>
  </si>
  <si>
    <t>Maximální možná výše dotace v roce 2026 od Zlínského kraje:</t>
  </si>
  <si>
    <t>Maximální možná výše dotace v roce 2027 od Zlínského kraje:</t>
  </si>
  <si>
    <t>nebude se zobrazovat</t>
  </si>
  <si>
    <t>je uvedeno níže</t>
  </si>
  <si>
    <t>na jednotlivé roky</t>
  </si>
  <si>
    <r>
      <t xml:space="preserve">Název objektu
</t>
    </r>
    <r>
      <rPr>
        <i/>
        <sz val="8"/>
        <rFont val="Arial"/>
        <family val="2"/>
        <charset val="238"/>
      </rPr>
      <t>kostel, synagoga, kaple, chrám apod.</t>
    </r>
  </si>
  <si>
    <t>vybrat ze seznamu</t>
  </si>
  <si>
    <t>zde překopírovat z předchozího roku</t>
  </si>
  <si>
    <t>*</t>
  </si>
  <si>
    <t>přepsat vypočítaná, možnost editace</t>
  </si>
  <si>
    <t>SEKCE KULTURA</t>
  </si>
  <si>
    <t>na roky</t>
  </si>
  <si>
    <r>
      <t xml:space="preserve">Místo realizace projektu:
</t>
    </r>
    <r>
      <rPr>
        <i/>
        <sz val="8"/>
        <rFont val="Arial"/>
        <family val="2"/>
        <charset val="238"/>
      </rPr>
      <t>Uvést obec - místo fyzické realizace projektu.</t>
    </r>
  </si>
  <si>
    <t>3. ROZPOČET PROJEKTU</t>
  </si>
  <si>
    <t>3.1 Předpokládané způsobilé výdaje projektu:</t>
  </si>
  <si>
    <t>3.2 Předpokládané finanční zdroje projektu:</t>
  </si>
  <si>
    <t>Požadovaná dotace</t>
  </si>
  <si>
    <r>
      <t>(Dotaci u</t>
    </r>
    <r>
      <rPr>
        <i/>
        <sz val="9"/>
        <rFont val="Arial"/>
        <family val="2"/>
        <charset val="238"/>
      </rPr>
      <t xml:space="preserve">vádět </t>
    </r>
    <r>
      <rPr>
        <i/>
        <sz val="9"/>
        <color rgb="FFFF0000"/>
        <rFont val="Arial"/>
        <family val="2"/>
        <charset val="238"/>
      </rPr>
      <t xml:space="preserve">v celých stokorunách </t>
    </r>
    <r>
      <rPr>
        <i/>
        <sz val="9"/>
        <rFont val="Arial"/>
        <family val="2"/>
        <charset val="238"/>
      </rPr>
      <t>jako prosté číslo bez mezer a dalších znaků)</t>
    </r>
  </si>
  <si>
    <t xml:space="preserve"> KUL05-25 Program Otevřené brány</t>
  </si>
  <si>
    <t>FOND ZLÍNSKÉHO KRAJE - SEKCE KULTURA</t>
  </si>
  <si>
    <r>
      <t xml:space="preserve">Zdůvodnění potřebnosti realizace projektu, jeho komplexnosti, specifikace přínosů realizace projektu a naléhavosti řešení projektu, včetně specifikace problémových míst oblasti a toho jak přispěje realizace projektu k jejich odstranění </t>
    </r>
    <r>
      <rPr>
        <i/>
        <sz val="9"/>
        <color theme="1"/>
        <rFont val="Arial"/>
        <family val="2"/>
        <charset val="238"/>
      </rPr>
      <t>(max. 500 znaků)</t>
    </r>
    <r>
      <rPr>
        <sz val="11"/>
        <color theme="1"/>
        <rFont val="Arial"/>
        <family val="2"/>
        <charset val="238"/>
      </rPr>
      <t>:</t>
    </r>
    <r>
      <rPr>
        <sz val="4"/>
        <color theme="1"/>
        <rFont val="Arial"/>
        <family val="2"/>
        <charset val="238"/>
      </rPr>
      <t xml:space="preserve">
</t>
    </r>
    <r>
      <rPr>
        <i/>
        <sz val="9.5"/>
        <color theme="1"/>
        <rFont val="Arial"/>
        <family val="2"/>
        <charset val="238"/>
      </rPr>
      <t>Žádost se týká konkrétních potřeb a problémových míst území: Specifikujte komplexní řešení a využití recyklovaných materiálů v obci, jako součást snahy o ekologické chování obce.</t>
    </r>
  </si>
  <si>
    <r>
      <t>Dotace požadovaná od Zlínského kraje</t>
    </r>
    <r>
      <rPr>
        <sz val="9"/>
        <rFont val="Arial"/>
        <family val="2"/>
        <charset val="238"/>
      </rPr>
      <t xml:space="preserve"> (Dotaci uvádět v celých stokorunách)</t>
    </r>
  </si>
  <si>
    <t>a) ve všech částech této Žádosti uvedl úplně a pravdivě všechny údaje jemu známé o skutečnostech a záměrech, k jejichž sdělení byl v této Žádosti vyzván,</t>
  </si>
  <si>
    <t>b) není v likvidaci; pokud je žadatel fyzickou osobou, prohlašuje dále, že mu nebyl v předchozích třech letech uložen soudem nebo správním orgánem zákaz činnosti, týkající se provozování živnosti,</t>
  </si>
  <si>
    <t>c) vůči jeho majetku neprobíhá insolvenční řízení, v němž bylo vydáno rozhodnutí o úpadku nebo nebyl insolvenční návrh zamítnut proto, že majetek nepostačuje k úhradě nákladů insolvenčního řízení nebo nebyl konkurs zrušen proto, že majetek byl zcela nepostačující k uspokojení věřitelů (zákon č. 182/2006 Sb.,  insolvenční zákon, ve znění pozdějších předpisů), a není proti němu vedeno exekuční řízení či řízení o výkonu rozhodnutí;</t>
  </si>
  <si>
    <t>d) nepozastavil své činnosti, které mají bezprostřední vztah k realizaci projektu, anebo není v nějaké analogické situaci,</t>
  </si>
  <si>
    <t>e) 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t>
  </si>
  <si>
    <t>f) nebyl pravomocně odsouzen pro trestný čin, jehož skutková podstata souvisí s předmětem podnikání žadatele podle zvláštních právních předpisů nebo došlo k zahlazení odsouzení za spáchání takového trestného činu; jde-li o právnickou osobu, musí tuto podmínku splňovat jak tato právnická osoba, tak její statutární orgán nebo každý člen statutárního orgánu, a je-li statutárním orgánem žadatele či členem statutárního orgánu žadatele právnická osoba, musí tento předpoklad splňovat jak tato právnická osoba, tak její statutární orgán nebo každý člen statutárního orgánu této právnické osoby; podává-li Žádost zahraniční právnická osoba prostřednictvím své organizační složky, musí předpoklad podle tohoto písmene splňovat vedle uvedených osob rovněž vedoucí této organizační složky; tento základní kvalifikační předpoklad musí žadatel splňovat jak ve vztahu k území České republiky, tak k zemi svého sídla, místa podnikání či bydliště,</t>
  </si>
  <si>
    <t>g) nebyl v posledních třech letech disciplinárně potrestán podle zvláštních předpisů upravujících výkon odborné činnosti, pokud tato činnost souvisí s předmětem podpory,</t>
  </si>
  <si>
    <t>h) má zajištěny finanční zdroje na spolufinancování projektu, akce nebo aktivity ve stanovené výši, struktuře (neakceptovatelné je spolufinancování prostřednictvím leasingu),</t>
  </si>
  <si>
    <t>i) oznámí Poskytovateli podpory (Zlínský kraj) veškeré změny v údajích, uvedených v této Žádosti v průběhu jejího posuzování.</t>
  </si>
  <si>
    <t xml:space="preserve">j) není podnikem v potížích podle Sdělení Komise Pokyny pro státní podporu na záchranu a restrukturalizaci nefinančních podniků v obtížích (2014/C 249/01) či podle Nařízení Komise (EU) č. 651/2014 ze dne 17. června 2014, kterým se v souladu s články 107 a 108 Smlouvy prohlašují určité kategorie podpory za slučitelné s vnitřním trhem, </t>
  </si>
  <si>
    <t>k) mu nebyl vystaven inkasní příkaz v návaznosti na rozhodnutí Evropské Komise, jímž byla podpora prohlášena za protiprávní a neslučitelnou s vnitřním trhem.</t>
  </si>
  <si>
    <t xml:space="preserve">l) ve smyslu článku 5l nařízení Rady EU č. 833/2014 ze dne 31. července 2014 o omezujících opatřeních vzhledem k činnostem Ruska destabilizujícím situaci na Ukrajině, ve znění jeho novelizací, není právnickou osobou, subjektem nebo orgánem usazeným v Rusku, které je z více než 50 % ve veřejném vlastnictví či pod veřejnou kontrolou. </t>
  </si>
  <si>
    <t xml:space="preserve">m) není uveden na jmenném seznamu v přílohách nařízení Rady EU č. 208/2014 ze dne 5. března 2014 o omezujících opatřeních vůči některým osobám, subjektům a orgánům vzhledem k situaci na Ukrajině, ve znění jeho novelizací a nařízení Rady EU č. 269/2014 ze dne 17. března 2014 o omezujících opatřeních vzhledem k činnostem narušujícím nebo ohrožujícím územní celistvost, svrchovanost a nezávislost Ukrajiny, ve znění jeho novelizací. </t>
  </si>
  <si>
    <t>n) není ani jinak sankcionovanou osobou ve smyslu dalších případných právních předpisů EU.</t>
  </si>
  <si>
    <t>o) není účastníkem soudního řízení, jehož jedním z dalších účastníků je poskytovatel, případně právnická osoba zřízená nebo založená poskytovatelem (tyto osoby jsou uvedené na adrese: https://zlinskykraj.cz/seznam-zrizovanych-a-zalozenych-organizaci-zlinskym-krajem).</t>
  </si>
  <si>
    <t>Žadatel je povinen v případě čerpání podpory:</t>
  </si>
  <si>
    <t>a) pro účely kontroly archivovat veškerou dokumentaci k projektu, akci nebo aktivitě po dobu 10 let po ukončení řešení projektu, akce nebo aktivity,
b) přijímat v požadovaném termínu a kvalitě nápravná opatření, která vzejdou z kontrol řešení projektu, akce nebo aktivity,
c) vyžaduje-li to charakter projektu, akce nebo aktivity, postupovat v souladu se zákonem č.134/2016 Sb., o zadávání veřejných zakázek, a to od počátku řešení projektu, akce nebo aktivity,
d) v případě, že nemůže splnit závazky z projektu, akce nebo aktivity vyplývající, neprodleně vrátit Poskytovateli podpory veškeré účelové finanční prostředky, které mu byly poskytnuty, ve smyslu zákona č. 250/2000 Sb., o rozpočtových pravidlech územních rozpočtů,
e) vést o projektu oddělenou účetní evidenci a výkaznictví, a to od zahájení řešení projektu, akce nebo aktivity.</t>
  </si>
  <si>
    <r>
      <t xml:space="preserve">V případě, že </t>
    </r>
    <r>
      <rPr>
        <b/>
        <u/>
        <sz val="11"/>
        <rFont val="Arial"/>
        <family val="2"/>
        <charset val="238"/>
      </rPr>
      <t>během předchozích dvou účetních období</t>
    </r>
    <r>
      <rPr>
        <b/>
        <sz val="11"/>
        <rFont val="Arial"/>
        <family val="2"/>
        <charset val="238"/>
      </rPr>
      <t xml:space="preserve"> došlo k přechodu z kalendářního roku na rok hospodářský anebo opačně</t>
    </r>
    <r>
      <rPr>
        <sz val="11"/>
        <rFont val="Arial"/>
        <family val="2"/>
        <charset val="238"/>
      </rPr>
      <t>, uveďte tuto skutečnost vypsáním účetních období, která byla použita (např. 1.4.2022 - 31.3.2023; 1.4.2023 - 31.12.2023)</t>
    </r>
  </si>
  <si>
    <r>
      <rPr>
        <b/>
        <sz val="11"/>
        <color theme="1"/>
        <rFont val="Arial"/>
        <family val="2"/>
        <charset val="238"/>
      </rPr>
      <t>Žadatel o podporu se považuje za propojený</t>
    </r>
    <r>
      <rPr>
        <b/>
        <vertAlign val="superscript"/>
        <sz val="11"/>
        <color theme="1"/>
        <rFont val="Arial"/>
        <family val="2"/>
        <charset val="238"/>
      </rPr>
      <t>2</t>
    </r>
    <r>
      <rPr>
        <b/>
        <sz val="11"/>
        <color theme="1"/>
        <rFont val="Arial"/>
        <family val="2"/>
        <charset val="238"/>
      </rPr>
      <t xml:space="preserve">  s jinými podniky, pokud i tyto subjekty mezi sebou mají některý z následujících vztahů:  </t>
    </r>
    <r>
      <rPr>
        <sz val="11"/>
        <color theme="1"/>
        <rFont val="Arial"/>
        <family val="2"/>
        <charset val="238"/>
      </rPr>
      <t xml:space="preserve">
a) jeden subjekt vlastní více než 50 % hlasovacích práv, která náležejí akcionářům nebo společníkům
v jiném subjektu;
b) jeden subjekt má právo jmenovat nebo odvolat více než 50 % členů správního, řídícího nebo dozorčího orgánu jiného subjektu;
c) jeden subjekt má právo uplatňovat více než 50% vliv v jiném subjektu podle smlouvy uzavřené 
s daným subjektem nebo dle ustanovení v zakladatelské smlouvě nebo ve stanovách tohoto subjektu;
d) jeden subjekt, který je akcionářem nebo společníkem jiného subjektu, ovládá sám, v souladu 
s dohodou uzavřenou s jinými akcionáři nebo společníky daného subjektu, více než 50 % hlasovacích práv, náležejících akcionářům nebo společníkům, v daném subjektu.</t>
    </r>
    <r>
      <rPr>
        <sz val="4"/>
        <color theme="1"/>
        <rFont val="Arial"/>
        <family val="2"/>
        <charset val="238"/>
      </rPr>
      <t xml:space="preserve">
</t>
    </r>
    <r>
      <rPr>
        <sz val="11"/>
        <color theme="1"/>
        <rFont val="Arial"/>
        <family val="2"/>
        <charset val="238"/>
      </rPr>
      <t xml:space="preserve">Subjekty, které mají s žadatelem o podporu jakýkoli vztah uvedený pod písm. a) až d) </t>
    </r>
    <r>
      <rPr>
        <u/>
        <sz val="11"/>
        <color theme="1"/>
        <rFont val="Arial"/>
        <family val="2"/>
        <charset val="238"/>
      </rPr>
      <t>prostřednictvím jednoho nebo více dalších subjektů</t>
    </r>
    <r>
      <rPr>
        <sz val="11"/>
        <color theme="1"/>
        <rFont val="Arial"/>
        <family val="2"/>
        <charset val="238"/>
      </rPr>
      <t>, se také považují za podnik propojený s žadatelem o podporu.</t>
    </r>
    <r>
      <rPr>
        <sz val="4"/>
        <color theme="1"/>
        <rFont val="Arial"/>
        <family val="2"/>
        <charset val="238"/>
      </rPr>
      <t xml:space="preserve">
</t>
    </r>
    <r>
      <rPr>
        <sz val="11"/>
        <color theme="1"/>
        <rFont val="Arial"/>
        <family val="2"/>
        <charset val="238"/>
      </rPr>
      <t>Podniky, které mají přímou vazbu na tentýž orgán veřejné moci (tj. obec, kraj, atd.) a nemají žádný vzájemný vztah, se za propojené nepovažují.</t>
    </r>
    <r>
      <rPr>
        <sz val="4"/>
        <color theme="1"/>
        <rFont val="Arial"/>
        <family val="2"/>
        <charset val="238"/>
      </rPr>
      <t xml:space="preserve">
</t>
    </r>
    <r>
      <rPr>
        <sz val="11"/>
        <color theme="1"/>
        <rFont val="Arial"/>
        <family val="2"/>
        <charset val="238"/>
      </rPr>
      <t>Podniky, které mají přímou vazbu na tentýž orgán veřejné moci (tj. obec, kraj, atd.) a nemají žádný vzájemný vztah, se za propojené nepovažují.</t>
    </r>
    <r>
      <rPr>
        <sz val="4"/>
        <color theme="1"/>
        <rFont val="Arial"/>
        <family val="2"/>
        <charset val="238"/>
      </rPr>
      <t xml:space="preserve">
</t>
    </r>
    <r>
      <rPr>
        <sz val="11"/>
        <color theme="1"/>
        <rFont val="Arial"/>
        <family val="2"/>
        <charset val="238"/>
      </rPr>
      <t xml:space="preserve">Do výčtu podniků propojených přímo či zprostředkovaně se žadatelem o podporu se zahrnují osoby zapsané v základním registru právnických osob, podnikajících fyzických osob a orgánů veřejné moci ("registr osob") v souladu se zákonem č. 111/2009 Sb., o základních registrech, ve znění pozdějších předpisů.
</t>
    </r>
  </si>
  <si>
    <t>Podle pravidel veřejné podpory lze za podnik považovat jakýkoliv subjekt, trerý provádí hospodářskou činnost, tedy nabízí na trhu zboží nebo služby, a to bez ohledu na právní formu tohoto subjektu.</t>
  </si>
  <si>
    <t>IČO / datum narození</t>
  </si>
  <si>
    <t>IČO</t>
  </si>
  <si>
    <t xml:space="preserve">3. Žadatel prohlašuje, že podnik (žadatel) v současném a 2 předcházejících účetních obdobích </t>
  </si>
  <si>
    <t>v případě podpory dle nařízení (EU) č. 1408/2014 nebo č. 717/2014, resp. v uplynulých 36 měsících v případě podpory dle nařízení (EU) 2023/2831 nebo 2023/2832</t>
  </si>
  <si>
    <t>Pokud by na základě převzatých činností nebylo možné dříve poskytnuté podpory de minimis rozdělit, rozdělí se podpora poměrným způsobem na základě účetní hodnoty vlastního kapitálu nových podniků k datu účinku rozdělení (viz čl. 3 odst. 9 nařízení (EU) č. 1407/2013, č. 1408/2013, č. 717/2014, 2023/2831 nebo 2023/2832).</t>
  </si>
  <si>
    <t>IČO / Datum narození</t>
  </si>
  <si>
    <r>
      <rPr>
        <b/>
        <sz val="9"/>
        <rFont val="Arial"/>
        <family val="2"/>
        <charset val="238"/>
      </rPr>
      <t>Správce osobních údajů – kontaktní údaje:</t>
    </r>
    <r>
      <rPr>
        <sz val="9"/>
        <rFont val="Arial"/>
        <family val="2"/>
        <charset val="238"/>
      </rPr>
      <t xml:space="preserve">
Zlínský kraj, třída Tomáše Bati 21, 761 90 Zlín, IČO: 70 89 13 20, telefon: +420 577 043 111, ID datové schránky: scsbwku (dále také „správce“)</t>
    </r>
  </si>
  <si>
    <r>
      <rPr>
        <b/>
        <sz val="9"/>
        <rFont val="Arial"/>
        <family val="2"/>
        <charset val="238"/>
      </rPr>
      <t xml:space="preserve">Pověřenec pro ochranu osobních údajů – kontaktní údaje: </t>
    </r>
    <r>
      <rPr>
        <sz val="9"/>
        <rFont val="Arial"/>
        <family val="2"/>
        <charset val="238"/>
      </rPr>
      <t xml:space="preserve">
Zlínský kraj, Mgr. Ing. Zdeněk Vašátko, třída Tomáše Bati 21, 761 90 Zlín, telefon: +420 577 043 580, ID datové schránky: scsbwku, poverenec.oou@kr-zlinsky.cz (dále také „pověřenec)</t>
    </r>
  </si>
  <si>
    <r>
      <rPr>
        <b/>
        <sz val="9"/>
        <rFont val="Arial"/>
        <family val="2"/>
        <charset val="238"/>
      </rPr>
      <t>Kategorie osobních údajů, kategorie příjemců osobních údajů a prostředky zpracování osobních údajů:</t>
    </r>
    <r>
      <rPr>
        <sz val="9"/>
        <rFont val="Arial"/>
        <family val="2"/>
        <charset val="238"/>
      </rPr>
      <t xml:space="preserve">
Žadatel poskytuje osobní údaje v rozsahu uvedeném v žádosti. Pro účely zveřejnění ve smyslu § 8b odst. 3 zákona č. 106/1999 Sb., o svobodném přístupu k informacím pouze v rozsahu: jméno, příjmení, rok narození, obec, kde má příjemce dotace trvalý pobyt, výše, účel a podmínky poskytnutých veřejných prostředků, kdy takové osobní údaje budou zpřístupněny všem osobám. Pokud se týče ostatních osobních údajů, takové nebudou správcem veřejně zpřístupněny, přičemž budou zpřístupněny pouze zaměstnancům správce, kteří takové osobní údaje budou zpracovávat a rovněž všem orgánům způsobilým vykonávat kontrolu.
Osobní údaje budou zpracovávány manuálně v listinné a automatizovaně v elektronické podobě.</t>
    </r>
  </si>
  <si>
    <r>
      <rPr>
        <b/>
        <sz val="9"/>
        <rFont val="Arial"/>
        <family val="2"/>
        <charset val="238"/>
      </rPr>
      <t>Doba uložení osobních údajů:</t>
    </r>
    <r>
      <rPr>
        <sz val="9"/>
        <rFont val="Arial"/>
        <family val="2"/>
        <charset val="238"/>
      </rPr>
      <t xml:space="preserve">
Osobní údaje v rozsahu uvedeném v žádosti budou uloženy u správce po celou dobu trvání projektu, v období udržitelnosti projektu a dále dle příslušných lhůt pro dané dokumenty v souladu příslušnými právními předpisy v oblasti archivnictví a spisové služby (včetně interních předpisů správce).</t>
    </r>
  </si>
  <si>
    <r>
      <rPr>
        <b/>
        <sz val="9"/>
        <rFont val="Arial"/>
        <family val="2"/>
        <charset val="238"/>
      </rPr>
      <t>Práva subjektu údajů:</t>
    </r>
    <r>
      <rPr>
        <sz val="9"/>
        <rFont val="Arial"/>
        <family val="2"/>
        <charset val="238"/>
      </rPr>
      <t xml:space="preserve">
V souladu s příslušnými ustanoveními Obecného nařízení o ochraně osobních údajů má subjekt údajů právo požadovat od správce přístup k osobním údajům, které se ho týkají, jejich opravu nebo výmaz, popřípadě omezení zpracování, a vznést námitku proti zpracování, jakož i práva na přenositelnost údajů. Tato výše uvedená práva jsou limitována zákonnými povinnostmi správce při zpracování osobních údajů.
Subjekt údajů má také právo podat stížnost u Úřadu pro ochranu osobních údajů, má-li za to, že správce při zpracování osobních údajů postupuje v rozporu s Obecným nařízením o ochraně osobních údajů. 
Požadavky subjektu údajů budou vždy řádně posouzeny a vypořádány v souladu s příslušnými ustanoveními Obecného nařízení o ochraně osobních údajů.
Svá práva vůči správci uplatňuje subjekt údajů cestou podání na správce nebo na pověřence pro ochranu osobních údajů prokazatelnou formou.</t>
    </r>
  </si>
  <si>
    <r>
      <rPr>
        <b/>
        <sz val="9"/>
        <rFont val="Arial"/>
        <family val="2"/>
        <charset val="238"/>
      </rPr>
      <t>Automatizované rozhodování:</t>
    </r>
    <r>
      <rPr>
        <sz val="9"/>
        <rFont val="Arial"/>
        <family val="2"/>
        <charset val="238"/>
      </rPr>
      <t xml:space="preserve">
Při zpracování osobních údajů subjektu údajů nebude docházet k automatizovanému rozhodování ani k profilování.</t>
    </r>
  </si>
  <si>
    <t>Závazný příslib obce ke spolufinancování formou usnesení příslušného orgánu obce (rady či zastupitelstva) nebo smlouva o poskytnutí dotace prokazující finanční partnerství obce na projektu (bude doloženo v případě, že do projektu bude zapojena obec) případně čestné prohlášení</t>
  </si>
  <si>
    <t>Plná moc (v případě zastoupení na základě plné moci) - originál příp. úředně ověřená kopie</t>
  </si>
  <si>
    <t>Pověření vlastníka (v případě, kdy žadatel není vlastníkem obejktu) - originál případně úředně ověřená kopie</t>
  </si>
  <si>
    <t>CELKEM dotace 2025 - 2027</t>
  </si>
  <si>
    <t>počítá se z rozpisu měsíců:
za víkend = 3000
za plný = 7000</t>
  </si>
  <si>
    <r>
      <t>Míra dotace</t>
    </r>
    <r>
      <rPr>
        <vertAlign val="superscript"/>
        <sz val="11"/>
        <rFont val="Arial"/>
        <family val="2"/>
        <charset val="238"/>
      </rPr>
      <t>z Programu</t>
    </r>
  </si>
  <si>
    <r>
      <rPr>
        <b/>
        <i/>
        <u/>
        <sz val="10"/>
        <color theme="1" tint="0.34998626667073579"/>
        <rFont val="Arial"/>
        <family val="2"/>
        <charset val="238"/>
      </rPr>
      <t>Program:</t>
    </r>
    <r>
      <rPr>
        <i/>
        <sz val="10"/>
        <color theme="1" tint="0.34998626667073579"/>
        <rFont val="Arial"/>
        <family val="2"/>
        <charset val="238"/>
      </rPr>
      <t xml:space="preserve"> </t>
    </r>
    <r>
      <rPr>
        <i/>
        <u/>
        <sz val="10"/>
        <color theme="1" tint="0.34998626667073579"/>
        <rFont val="Arial"/>
        <family val="2"/>
        <charset val="238"/>
      </rPr>
      <t>Maximální výše</t>
    </r>
    <r>
      <rPr>
        <i/>
        <sz val="10"/>
        <color theme="1" tint="0.34998626667073579"/>
        <rFont val="Arial"/>
        <family val="2"/>
        <charset val="238"/>
      </rPr>
      <t xml:space="preserve"> měsíční </t>
    </r>
    <r>
      <rPr>
        <i/>
        <u/>
        <sz val="10"/>
        <color theme="1" tint="0.34998626667073579"/>
        <rFont val="Arial"/>
        <family val="2"/>
        <charset val="238"/>
      </rPr>
      <t>dotace</t>
    </r>
    <r>
      <rPr>
        <i/>
        <sz val="10"/>
        <color theme="1" tint="0.34998626667073579"/>
        <rFont val="Arial"/>
        <family val="2"/>
        <charset val="238"/>
      </rPr>
      <t xml:space="preserve"> na jeden kalendářní měsíc </t>
    </r>
    <r>
      <rPr>
        <i/>
        <u/>
        <sz val="10"/>
        <color theme="1" tint="0.34998626667073579"/>
        <rFont val="Arial"/>
        <family val="2"/>
        <charset val="238"/>
      </rPr>
      <t>Víkendového</t>
    </r>
    <r>
      <rPr>
        <i/>
        <sz val="10"/>
        <color theme="1" tint="0.34998626667073579"/>
        <rFont val="Arial"/>
        <family val="2"/>
        <charset val="238"/>
      </rPr>
      <t xml:space="preserve"> návštěvnického režimu činí </t>
    </r>
    <r>
      <rPr>
        <i/>
        <u/>
        <sz val="10"/>
        <color theme="1" tint="0.34998626667073579"/>
        <rFont val="Arial"/>
        <family val="2"/>
        <charset val="238"/>
      </rPr>
      <t>3 000 Kč</t>
    </r>
    <r>
      <rPr>
        <i/>
        <sz val="10"/>
        <color theme="1" tint="0.34998626667073579"/>
        <rFont val="Arial"/>
        <family val="2"/>
        <charset val="238"/>
      </rPr>
      <t xml:space="preserve"> a </t>
    </r>
    <r>
      <rPr>
        <i/>
        <u/>
        <sz val="10"/>
        <color theme="1" tint="0.34998626667073579"/>
        <rFont val="Arial"/>
        <family val="2"/>
        <charset val="238"/>
      </rPr>
      <t>Plného</t>
    </r>
    <r>
      <rPr>
        <i/>
        <sz val="10"/>
        <color theme="1" tint="0.34998626667073579"/>
        <rFont val="Arial"/>
        <family val="2"/>
        <charset val="238"/>
      </rPr>
      <t xml:space="preserve"> návštěvnického režimu činí </t>
    </r>
    <r>
      <rPr>
        <i/>
        <u/>
        <sz val="10"/>
        <color theme="1" tint="0.34998626667073579"/>
        <rFont val="Arial"/>
        <family val="2"/>
        <charset val="238"/>
      </rPr>
      <t>7 000 Kč</t>
    </r>
    <r>
      <rPr>
        <i/>
        <sz val="10"/>
        <color theme="1" tint="0.34998626667073579"/>
        <rFont val="Arial"/>
        <family val="2"/>
        <charset val="238"/>
      </rPr>
      <t>.</t>
    </r>
  </si>
  <si>
    <r>
      <rPr>
        <b/>
        <sz val="11"/>
        <rFont val="Arial"/>
        <family val="2"/>
        <charset val="238"/>
      </rPr>
      <t>Víkendový</t>
    </r>
    <r>
      <rPr>
        <sz val="11"/>
        <rFont val="Arial"/>
        <family val="2"/>
        <charset val="238"/>
      </rPr>
      <t xml:space="preserve">  -  max.dotace / měs</t>
    </r>
    <r>
      <rPr>
        <vertAlign val="superscript"/>
        <sz val="9"/>
        <rFont val="Arial"/>
        <family val="2"/>
        <charset val="238"/>
      </rPr>
      <t>z Programu</t>
    </r>
  </si>
  <si>
    <r>
      <rPr>
        <b/>
        <sz val="11"/>
        <rFont val="Arial"/>
        <family val="2"/>
        <charset val="238"/>
      </rPr>
      <t>Víkendový</t>
    </r>
    <r>
      <rPr>
        <sz val="11"/>
        <rFont val="Arial"/>
        <family val="2"/>
        <charset val="238"/>
      </rPr>
      <t xml:space="preserve">  -  způsobilý výdaj/ měs.</t>
    </r>
  </si>
  <si>
    <r>
      <rPr>
        <b/>
        <sz val="11"/>
        <rFont val="Arial"/>
        <family val="2"/>
        <charset val="238"/>
      </rPr>
      <t>Plný</t>
    </r>
    <r>
      <rPr>
        <sz val="11"/>
        <rFont val="Arial"/>
        <family val="2"/>
        <charset val="238"/>
      </rPr>
      <t xml:space="preserve">  -  max.dotace / měs.</t>
    </r>
    <r>
      <rPr>
        <vertAlign val="superscript"/>
        <sz val="11"/>
        <rFont val="Arial"/>
        <family val="2"/>
        <charset val="238"/>
      </rPr>
      <t>z Programu</t>
    </r>
  </si>
  <si>
    <r>
      <rPr>
        <b/>
        <sz val="11"/>
        <rFont val="Arial"/>
        <family val="2"/>
        <charset val="238"/>
      </rPr>
      <t>Plný</t>
    </r>
    <r>
      <rPr>
        <sz val="11"/>
        <rFont val="Arial"/>
        <family val="2"/>
        <charset val="238"/>
      </rPr>
      <t xml:space="preserve">  -  způsobilý výdaj/ měs.</t>
    </r>
  </si>
  <si>
    <r>
      <t xml:space="preserve">Specifikovat </t>
    </r>
    <r>
      <rPr>
        <u/>
        <sz val="11"/>
        <rFont val="Arial"/>
        <family val="2"/>
        <charset val="238"/>
      </rPr>
      <t>významnost objektu</t>
    </r>
    <r>
      <rPr>
        <sz val="11"/>
        <rFont val="Arial"/>
        <family val="2"/>
        <charset val="238"/>
      </rPr>
      <t xml:space="preserve">, na který se dotace váže (na základě popisu historického, uměleckého a architektonického významu stavby), zpřístupnění nových zajímavých turistických cílů
</t>
    </r>
    <r>
      <rPr>
        <i/>
        <sz val="9"/>
        <rFont val="Arial"/>
        <family val="2"/>
        <charset val="238"/>
      </rPr>
      <t>(max. 2 000 znaků)</t>
    </r>
  </si>
  <si>
    <t>Zkontrolovat, zda se správně zobrazuje bez/s DPH (je tam vzoreček).</t>
  </si>
  <si>
    <t>7. Prohlášení žadatele</t>
  </si>
  <si>
    <t>% z příslušného rozhodného období</t>
  </si>
  <si>
    <t>* Dotace z uvedeného honoráře na daný rok nedosahuje minimální výše dotace 15 000 Kč. Je nutné zvýšit honoráře, aby byla podmínka splněna, je minimální výše honoráře/rok 30 000 Kč.</t>
  </si>
  <si>
    <t>Další finanční zdroje</t>
  </si>
  <si>
    <t>var_2025-01-12</t>
  </si>
  <si>
    <r>
      <rPr>
        <b/>
        <sz val="9"/>
        <rFont val="Arial"/>
        <family val="2"/>
        <charset val="238"/>
      </rPr>
      <t xml:space="preserve">Účel zpracování osobních údajů: </t>
    </r>
    <r>
      <rPr>
        <sz val="9"/>
        <rFont val="Arial"/>
        <family val="2"/>
        <charset val="238"/>
      </rPr>
      <t>Účelem zpracování osobních údajů je poskytování veřejné finanční podpory Zlínským krajem (sběr a vyhodnocení žádostí o poskytnutí dotace, schvalování poskytnutí/neposkytnutí dotace, uzavření veřejnoprávní smlouvy o poskytnutí dotace) a dále veřejnosprávní kontrola u žadatelů/příjemců veřejné finanční podpory.</t>
    </r>
  </si>
  <si>
    <r>
      <rPr>
        <b/>
        <sz val="9"/>
        <rFont val="Arial"/>
        <family val="2"/>
        <charset val="238"/>
      </rPr>
      <t xml:space="preserve">Právní základ zpracování a důvod poskytnutí osobních údajů: </t>
    </r>
    <r>
      <rPr>
        <sz val="9"/>
        <rFont val="Arial"/>
        <family val="2"/>
        <charset val="238"/>
      </rPr>
      <t xml:space="preserve">Osobní údaje žadatele, tj. subjektu údajů, poskytnuté správci prostřednictvím žádosti, jsou poskytnuty povinně a mohou být zpracovány bez souhlasu žadatele, přičemž právním základem pro zpracování je dle čl. 6 odst. 1 NAŘÍZENÍ EVROPSKÉHO PARLAMENTU A RADY (EU) 2016/679 ze dne 27. dubna 2016 o ochraně fyzických osob v souvislosti se zpracováním osobních údajů a o volném pohybu těchto údajů a o zrušení směrnice 95/46/ES (dále jen „Obecné nařízení o ochraně osobních údajů“), písmena:
</t>
    </r>
  </si>
  <si>
    <t>- b) zpracování je nezbytné pro splnění smlouvy, jejíž smluvní stranou je subjekt údajů, nebo pro provedení opatření přijatých před uzavřením smlouvy na žádost tohoto subjektu údajů,
- c) zpracování je nezbytné pro splnění právní povinnosti, která se na správce vztahuje dle zákona č. 129/2000 Sb., o krajích, č. 250/2000 Sb., o rozpočtových pravidlech územních rozpočtů, č. 320/2001 Sb., o finanční kontrole ve veřejné správě a o změně některých zákonů, č. 255/2012 Sb., kontrolní řád, č. 340/2015 Sb., o registru smluv.  
Neposkytnutí osobních údajů subjektem údajů bude znamenat, že správce nebude moci zařadit subjekt údajů mezi žadatele o dotaci.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</si>
</sst>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Kč&quot;"/>
    <numFmt numFmtId="165" formatCode="#,##0.00\ &quot;Kč&quot;"/>
    <numFmt numFmtId="166" formatCode="0.0000%"/>
  </numFmts>
  <fonts count="15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family val="2"/>
      <charset val="238"/>
    </font>
    <font>
      <sz val="10"/>
      <color theme="1"/>
      <name val="Arial"/>
      <family val="2"/>
      <charset val="238"/>
    </font>
    <font>
      <b/>
      <sz val="14"/>
      <color theme="1"/>
      <name val="Arial"/>
      <family val="2"/>
      <charset val="238"/>
    </font>
    <font>
      <b/>
      <sz val="12"/>
      <color theme="1"/>
      <name val="Arial"/>
      <family val="2"/>
      <charset val="238"/>
    </font>
    <font>
      <i/>
      <sz val="10"/>
      <color theme="1"/>
      <name val="Arial"/>
      <family val="2"/>
      <charset val="238"/>
    </font>
    <font>
      <sz val="11"/>
      <color rgb="FF00008B"/>
      <name val="Arial"/>
      <family val="2"/>
      <charset val="238"/>
    </font>
    <font>
      <b/>
      <sz val="11"/>
      <color theme="1"/>
      <name val="Arial"/>
      <family val="2"/>
      <charset val="238"/>
    </font>
    <font>
      <sz val="12"/>
      <color theme="1"/>
      <name val="Arial"/>
      <family val="2"/>
      <charset val="238"/>
    </font>
    <font>
      <b/>
      <sz val="10"/>
      <color theme="1"/>
      <name val="Arial"/>
      <family val="2"/>
      <charset val="238"/>
    </font>
    <font>
      <sz val="9"/>
      <color theme="1"/>
      <name val="Arial"/>
      <family val="2"/>
      <charset val="238"/>
    </font>
    <font>
      <sz val="11"/>
      <name val="Arial"/>
      <family val="2"/>
      <charset val="238"/>
    </font>
    <font>
      <sz val="11"/>
      <color rgb="FFFFFF99"/>
      <name val="Arial"/>
      <family val="2"/>
      <charset val="238"/>
    </font>
    <font>
      <sz val="11"/>
      <color rgb="FFD9D9DF"/>
      <name val="Arial"/>
      <family val="2"/>
      <charset val="238"/>
    </font>
    <font>
      <sz val="11"/>
      <name val="Calibri"/>
      <family val="2"/>
      <scheme val="minor"/>
    </font>
    <font>
      <sz val="10"/>
      <name val="Arial"/>
      <family val="2"/>
      <charset val="238"/>
    </font>
    <font>
      <strike/>
      <sz val="11"/>
      <color theme="1"/>
      <name val="Arial"/>
      <family val="2"/>
      <charset val="238"/>
    </font>
    <font>
      <i/>
      <sz val="8"/>
      <name val="Arial"/>
      <family val="2"/>
      <charset val="238"/>
    </font>
    <font>
      <sz val="8"/>
      <name val="Arial"/>
      <family val="2"/>
      <charset val="238"/>
    </font>
    <font>
      <i/>
      <sz val="9"/>
      <name val="Arial"/>
      <family val="2"/>
      <charset val="238"/>
    </font>
    <font>
      <i/>
      <sz val="9"/>
      <color theme="1"/>
      <name val="Arial"/>
      <family val="2"/>
      <charset val="238"/>
    </font>
    <font>
      <strike/>
      <sz val="10"/>
      <name val="Arial"/>
      <family val="2"/>
      <charset val="238"/>
    </font>
    <font>
      <b/>
      <sz val="10"/>
      <color rgb="FFFF0000"/>
      <name val="Arial"/>
      <family val="2"/>
      <charset val="238"/>
    </font>
    <font>
      <b/>
      <sz val="10"/>
      <name val="Arial"/>
      <family val="2"/>
      <charset val="238"/>
    </font>
    <font>
      <b/>
      <sz val="11"/>
      <name val="Arial"/>
      <family val="2"/>
      <charset val="238"/>
    </font>
    <font>
      <b/>
      <sz val="12"/>
      <name val="Arial"/>
      <family val="2"/>
      <charset val="238"/>
    </font>
    <font>
      <sz val="12"/>
      <name val="Arial"/>
      <family val="2"/>
      <charset val="238"/>
    </font>
    <font>
      <b/>
      <u/>
      <sz val="11"/>
      <name val="Arial"/>
      <family val="2"/>
      <charset val="238"/>
    </font>
    <font>
      <b/>
      <strike/>
      <sz val="11"/>
      <name val="Arial"/>
      <family val="2"/>
      <charset val="238"/>
    </font>
    <font>
      <strike/>
      <sz val="11"/>
      <name val="Arial"/>
      <family val="2"/>
      <charset val="238"/>
    </font>
    <font>
      <b/>
      <i/>
      <sz val="8"/>
      <name val="Arial"/>
      <family val="2"/>
      <charset val="238"/>
    </font>
    <font>
      <sz val="9"/>
      <name val="Arial"/>
      <family val="2"/>
      <charset val="238"/>
    </font>
    <font>
      <i/>
      <sz val="11"/>
      <name val="Arial"/>
      <family val="2"/>
      <charset val="238"/>
    </font>
    <font>
      <strike/>
      <sz val="8"/>
      <name val="Arial"/>
      <family val="2"/>
      <charset val="238"/>
    </font>
    <font>
      <b/>
      <strike/>
      <sz val="10"/>
      <name val="Arial"/>
      <family val="2"/>
      <charset val="238"/>
    </font>
    <font>
      <sz val="11"/>
      <color rgb="FFFF0000"/>
      <name val="Arial"/>
      <family val="2"/>
      <charset val="238"/>
    </font>
    <font>
      <b/>
      <sz val="11"/>
      <color rgb="FFFF0000"/>
      <name val="Arial"/>
      <family val="2"/>
      <charset val="238"/>
    </font>
    <font>
      <strike/>
      <sz val="11"/>
      <color rgb="FFFF0000"/>
      <name val="Arial"/>
      <family val="2"/>
      <charset val="238"/>
    </font>
    <font>
      <i/>
      <strike/>
      <sz val="8"/>
      <name val="Arial"/>
      <family val="2"/>
      <charset val="238"/>
    </font>
    <font>
      <sz val="11"/>
      <color rgb="FF7030A0"/>
      <name val="Arial"/>
      <family val="2"/>
      <charset val="238"/>
    </font>
    <font>
      <sz val="11"/>
      <color rgb="FF008000"/>
      <name val="Calibri"/>
      <family val="2"/>
      <charset val="238"/>
      <scheme val="minor"/>
    </font>
    <font>
      <sz val="11"/>
      <color rgb="FFD60093"/>
      <name val="Arial"/>
      <family val="2"/>
      <charset val="238"/>
    </font>
    <font>
      <b/>
      <sz val="11"/>
      <color rgb="FF66FF33"/>
      <name val="Arial"/>
      <family val="2"/>
      <charset val="238"/>
    </font>
    <font>
      <sz val="11"/>
      <color rgb="FF666633"/>
      <name val="Arial"/>
      <family val="2"/>
      <charset val="238"/>
    </font>
    <font>
      <sz val="11"/>
      <color rgb="FF3399FF"/>
      <name val="Calibri"/>
      <family val="2"/>
      <charset val="238"/>
      <scheme val="minor"/>
    </font>
    <font>
      <b/>
      <sz val="5"/>
      <name val="Arial"/>
      <family val="2"/>
      <charset val="238"/>
    </font>
    <font>
      <i/>
      <sz val="11"/>
      <color rgb="FFFF0000"/>
      <name val="Arial"/>
      <family val="2"/>
      <charset val="238"/>
    </font>
    <font>
      <vertAlign val="superscript"/>
      <sz val="11"/>
      <name val="Arial"/>
      <family val="2"/>
      <charset val="238"/>
    </font>
    <font>
      <b/>
      <strike/>
      <sz val="11"/>
      <color rgb="FFFF0000"/>
      <name val="Arial"/>
      <family val="2"/>
      <charset val="238"/>
    </font>
    <font>
      <strike/>
      <sz val="10"/>
      <color theme="1"/>
      <name val="Arial"/>
      <family val="2"/>
      <charset val="238"/>
    </font>
    <font>
      <i/>
      <sz val="11"/>
      <color theme="1"/>
      <name val="Arial"/>
      <family val="2"/>
      <charset val="238"/>
    </font>
    <font>
      <i/>
      <sz val="11"/>
      <color rgb="FF008000"/>
      <name val="Calibri"/>
      <family val="2"/>
      <charset val="238"/>
      <scheme val="minor"/>
    </font>
    <font>
      <i/>
      <sz val="11"/>
      <color theme="1"/>
      <name val="Calibri"/>
      <family val="2"/>
      <charset val="238"/>
      <scheme val="minor"/>
    </font>
    <font>
      <i/>
      <sz val="9"/>
      <color rgb="FFFF0000"/>
      <name val="Arial"/>
      <family val="2"/>
      <charset val="238"/>
    </font>
    <font>
      <sz val="10"/>
      <color theme="1"/>
      <name val="Calibri"/>
      <family val="2"/>
      <charset val="238"/>
      <scheme val="minor"/>
    </font>
    <font>
      <i/>
      <sz val="10"/>
      <name val="Arial"/>
      <family val="2"/>
      <charset val="238"/>
    </font>
    <font>
      <sz val="11"/>
      <color rgb="FF00B0F0"/>
      <name val="Calibri"/>
      <family val="2"/>
      <charset val="238"/>
      <scheme val="minor"/>
    </font>
    <font>
      <sz val="11"/>
      <color rgb="FF00B0F0"/>
      <name val="Arial"/>
      <family val="2"/>
      <charset val="238"/>
    </font>
    <font>
      <b/>
      <sz val="16"/>
      <color rgb="FF00008B"/>
      <name val="Arial"/>
      <family val="2"/>
      <charset val="238"/>
    </font>
    <font>
      <sz val="16"/>
      <color theme="1"/>
      <name val="Arial"/>
      <family val="2"/>
      <charset val="238"/>
    </font>
    <font>
      <sz val="11"/>
      <color theme="1"/>
      <name val="Calibri"/>
      <family val="2"/>
      <charset val="238"/>
    </font>
    <font>
      <sz val="11"/>
      <color theme="1"/>
      <name val="Wingdings 3"/>
      <family val="1"/>
      <charset val="2"/>
    </font>
    <font>
      <sz val="6"/>
      <color theme="1"/>
      <name val="Arial"/>
      <family val="2"/>
      <charset val="238"/>
    </font>
    <font>
      <sz val="11"/>
      <color rgb="FF008000"/>
      <name val="Arial"/>
      <family val="2"/>
      <charset val="238"/>
    </font>
    <font>
      <b/>
      <sz val="18"/>
      <color rgb="FFFF0000"/>
      <name val="Arial"/>
      <family val="2"/>
      <charset val="238"/>
    </font>
    <font>
      <b/>
      <u/>
      <sz val="18"/>
      <color rgb="FFFF0000"/>
      <name val="Arial Black"/>
      <family val="2"/>
      <charset val="238"/>
    </font>
    <font>
      <sz val="18"/>
      <color theme="1"/>
      <name val="Arial"/>
      <family val="2"/>
      <charset val="238"/>
    </font>
    <font>
      <b/>
      <vertAlign val="superscript"/>
      <sz val="11"/>
      <color theme="1"/>
      <name val="Arial"/>
      <family val="2"/>
      <charset val="238"/>
    </font>
    <font>
      <vertAlign val="superscript"/>
      <sz val="11"/>
      <color theme="1"/>
      <name val="Arial"/>
      <family val="2"/>
      <charset val="238"/>
    </font>
    <font>
      <vertAlign val="superscript"/>
      <sz val="10"/>
      <color theme="1"/>
      <name val="Arial Narrow"/>
      <family val="2"/>
      <charset val="238"/>
    </font>
    <font>
      <i/>
      <sz val="10"/>
      <color theme="1"/>
      <name val="Arial Narrow"/>
      <family val="2"/>
      <charset val="238"/>
    </font>
    <font>
      <b/>
      <u/>
      <sz val="11"/>
      <color theme="1"/>
      <name val="Arial"/>
      <family val="2"/>
      <charset val="238"/>
    </font>
    <font>
      <u/>
      <sz val="11"/>
      <color theme="1"/>
      <name val="Arial"/>
      <family val="2"/>
      <charset val="238"/>
    </font>
    <font>
      <i/>
      <sz val="9"/>
      <color rgb="FFFF7171"/>
      <name val="Arial"/>
      <family val="2"/>
      <charset val="238"/>
    </font>
    <font>
      <b/>
      <u/>
      <sz val="10"/>
      <color rgb="FFFF0000"/>
      <name val="Arial"/>
      <family val="2"/>
      <charset val="238"/>
    </font>
    <font>
      <u/>
      <sz val="11"/>
      <color rgb="FFFF0000"/>
      <name val="Arial"/>
      <family val="2"/>
      <charset val="238"/>
    </font>
    <font>
      <sz val="11"/>
      <color rgb="FF3399FF"/>
      <name val="Arial"/>
      <family val="2"/>
      <charset val="238"/>
    </font>
    <font>
      <sz val="9"/>
      <color rgb="FFFF0000"/>
      <name val="Arial"/>
      <family val="2"/>
      <charset val="238"/>
    </font>
    <font>
      <sz val="9"/>
      <color rgb="FFFF0000"/>
      <name val="Calibri"/>
      <family val="2"/>
      <scheme val="minor"/>
    </font>
    <font>
      <b/>
      <sz val="11"/>
      <color theme="1"/>
      <name val="Calibri"/>
      <family val="2"/>
      <charset val="238"/>
      <scheme val="minor"/>
    </font>
    <font>
      <b/>
      <sz val="10"/>
      <color rgb="FF008000"/>
      <name val="Calibri"/>
      <family val="2"/>
      <charset val="238"/>
    </font>
    <font>
      <b/>
      <sz val="10"/>
      <color theme="1"/>
      <name val="Calibri"/>
      <family val="2"/>
      <charset val="238"/>
      <scheme val="minor"/>
    </font>
    <font>
      <b/>
      <strike/>
      <sz val="10"/>
      <color rgb="FF008000"/>
      <name val="Calibri"/>
      <family val="2"/>
      <charset val="238"/>
    </font>
    <font>
      <b/>
      <sz val="11"/>
      <color rgb="FFFF0000"/>
      <name val="Calibri"/>
      <family val="2"/>
      <charset val="238"/>
      <scheme val="minor"/>
    </font>
    <font>
      <sz val="10"/>
      <color rgb="FFFF0000"/>
      <name val="Courier New"/>
      <family val="3"/>
      <charset val="238"/>
    </font>
    <font>
      <b/>
      <strike/>
      <sz val="11"/>
      <color theme="1"/>
      <name val="Arial"/>
      <family val="2"/>
      <charset val="238"/>
    </font>
    <font>
      <strike/>
      <sz val="11"/>
      <color rgb="FFD60093"/>
      <name val="Arial"/>
      <family val="2"/>
      <charset val="238"/>
    </font>
    <font>
      <sz val="10"/>
      <name val="Arial Narrow"/>
      <family val="2"/>
      <charset val="238"/>
    </font>
    <font>
      <sz val="16"/>
      <name val="Arial"/>
      <family val="2"/>
      <charset val="238"/>
    </font>
    <font>
      <b/>
      <sz val="22"/>
      <name val="Arial"/>
      <family val="2"/>
      <charset val="238"/>
    </font>
    <font>
      <sz val="22"/>
      <name val="Calibri"/>
      <family val="2"/>
      <scheme val="minor"/>
    </font>
    <font>
      <b/>
      <sz val="16"/>
      <name val="Arial"/>
      <family val="2"/>
      <charset val="238"/>
    </font>
    <font>
      <sz val="16"/>
      <name val="Calibri"/>
      <family val="2"/>
      <scheme val="minor"/>
    </font>
    <font>
      <b/>
      <sz val="13"/>
      <name val="Arial"/>
      <family val="2"/>
      <charset val="238"/>
    </font>
    <font>
      <b/>
      <u/>
      <sz val="20"/>
      <name val="Arial"/>
      <family val="2"/>
      <charset val="238"/>
    </font>
    <font>
      <u/>
      <sz val="20"/>
      <name val="Arial"/>
      <family val="2"/>
      <charset val="238"/>
    </font>
    <font>
      <i/>
      <sz val="11"/>
      <color theme="1"/>
      <name val="Calibri"/>
      <family val="2"/>
      <scheme val="minor"/>
    </font>
    <font>
      <sz val="10"/>
      <color theme="0"/>
      <name val="Calibri"/>
      <family val="2"/>
      <charset val="238"/>
      <scheme val="minor"/>
    </font>
    <font>
      <sz val="13"/>
      <name val="Arial Black"/>
      <family val="2"/>
      <charset val="238"/>
    </font>
    <font>
      <b/>
      <sz val="20"/>
      <name val="Arial Black"/>
      <family val="2"/>
      <charset val="238"/>
    </font>
    <font>
      <sz val="20"/>
      <name val="Arial Black"/>
      <family val="2"/>
      <charset val="238"/>
    </font>
    <font>
      <i/>
      <sz val="8"/>
      <color theme="1"/>
      <name val="Arial"/>
      <family val="2"/>
      <charset val="238"/>
    </font>
    <font>
      <sz val="4"/>
      <color theme="1"/>
      <name val="Arial"/>
      <family val="2"/>
      <charset val="238"/>
    </font>
    <font>
      <i/>
      <sz val="9.5"/>
      <color theme="1"/>
      <name val="Arial"/>
      <family val="2"/>
      <charset val="238"/>
    </font>
    <font>
      <b/>
      <u/>
      <sz val="13"/>
      <name val="Arial Black"/>
      <family val="2"/>
      <charset val="238"/>
    </font>
    <font>
      <sz val="11"/>
      <color rgb="FF66FF33"/>
      <name val="Arial"/>
      <family val="2"/>
      <charset val="238"/>
    </font>
    <font>
      <b/>
      <sz val="11"/>
      <color theme="1"/>
      <name val="Calibri"/>
      <family val="2"/>
      <scheme val="minor"/>
    </font>
    <font>
      <b/>
      <sz val="11"/>
      <color theme="0"/>
      <name val="Calibri"/>
      <family val="2"/>
      <charset val="238"/>
      <scheme val="minor"/>
    </font>
    <font>
      <sz val="11"/>
      <color rgb="FFFF0000"/>
      <name val="Calibri"/>
      <family val="2"/>
      <charset val="238"/>
      <scheme val="minor"/>
    </font>
    <font>
      <i/>
      <sz val="8"/>
      <color rgb="FFFF0000"/>
      <name val="Arial"/>
      <family val="2"/>
      <charset val="238"/>
    </font>
    <font>
      <sz val="11"/>
      <color rgb="FF996633"/>
      <name val="Arial"/>
      <family val="2"/>
      <charset val="238"/>
    </font>
    <font>
      <sz val="9"/>
      <color theme="1"/>
      <name val="Calibri"/>
      <family val="2"/>
      <charset val="238"/>
      <scheme val="minor"/>
    </font>
    <font>
      <sz val="11"/>
      <name val="Calibri"/>
      <family val="2"/>
      <charset val="238"/>
      <scheme val="minor"/>
    </font>
    <font>
      <b/>
      <sz val="11"/>
      <name val="Calibri"/>
      <family val="2"/>
      <charset val="238"/>
      <scheme val="minor"/>
    </font>
    <font>
      <b/>
      <sz val="11"/>
      <color rgb="FF00B050"/>
      <name val="Calibri"/>
      <family val="2"/>
      <charset val="238"/>
      <scheme val="minor"/>
    </font>
    <font>
      <sz val="11"/>
      <color rgb="FF00B050"/>
      <name val="Calibri"/>
      <family val="2"/>
      <charset val="238"/>
      <scheme val="minor"/>
    </font>
    <font>
      <strike/>
      <sz val="13"/>
      <name val="Arial Black"/>
      <family val="2"/>
      <charset val="238"/>
    </font>
    <font>
      <i/>
      <strike/>
      <sz val="8"/>
      <color theme="1"/>
      <name val="Arial"/>
      <family val="2"/>
      <charset val="238"/>
    </font>
    <font>
      <b/>
      <i/>
      <sz val="9"/>
      <color rgb="FFFF0000"/>
      <name val="Arial"/>
      <family val="2"/>
      <charset val="238"/>
    </font>
    <font>
      <i/>
      <strike/>
      <sz val="10"/>
      <name val="Arial"/>
      <family val="2"/>
      <charset val="238"/>
    </font>
    <font>
      <strike/>
      <sz val="11"/>
      <color rgb="FF666633"/>
      <name val="Arial"/>
      <family val="2"/>
      <charset val="238"/>
    </font>
    <font>
      <b/>
      <i/>
      <sz val="11"/>
      <name val="Arial"/>
      <family val="2"/>
      <charset val="238"/>
    </font>
    <font>
      <b/>
      <i/>
      <sz val="11"/>
      <color theme="1"/>
      <name val="Calibri"/>
      <family val="2"/>
      <scheme val="minor"/>
    </font>
    <font>
      <u/>
      <sz val="11"/>
      <name val="Arial"/>
      <family val="2"/>
      <charset val="238"/>
    </font>
    <font>
      <sz val="11"/>
      <color indexed="8"/>
      <name val="Arial"/>
      <family val="2"/>
      <charset val="238"/>
    </font>
    <font>
      <sz val="8.5"/>
      <name val="Arial"/>
      <family val="2"/>
      <charset val="238"/>
    </font>
    <font>
      <sz val="8.5"/>
      <color rgb="FFFF0000"/>
      <name val="Arial"/>
      <family val="2"/>
      <charset val="238"/>
    </font>
    <font>
      <sz val="10"/>
      <color theme="0" tint="-4.9989318521683403E-2"/>
      <name val="Arial"/>
      <family val="2"/>
      <charset val="238"/>
    </font>
    <font>
      <b/>
      <sz val="10"/>
      <color theme="0" tint="-4.9989318521683403E-2"/>
      <name val="Arial"/>
      <family val="2"/>
      <charset val="238"/>
    </font>
    <font>
      <sz val="8"/>
      <name val="Calibri"/>
      <family val="2"/>
      <scheme val="minor"/>
    </font>
    <font>
      <sz val="11"/>
      <color theme="0" tint="-4.9989318521683403E-2"/>
      <name val="Arial"/>
      <family val="2"/>
      <charset val="238"/>
    </font>
    <font>
      <sz val="11"/>
      <color theme="0" tint="-4.9989318521683403E-2"/>
      <name val="Calibri"/>
      <family val="2"/>
      <scheme val="minor"/>
    </font>
    <font>
      <sz val="10"/>
      <color rgb="FF0070C0"/>
      <name val="Arial"/>
      <family val="2"/>
      <charset val="238"/>
    </font>
    <font>
      <sz val="8"/>
      <color rgb="FF0070C0"/>
      <name val="Arial"/>
      <family val="2"/>
      <charset val="238"/>
    </font>
    <font>
      <b/>
      <sz val="9"/>
      <name val="Arial"/>
      <family val="2"/>
      <charset val="238"/>
    </font>
    <font>
      <sz val="9"/>
      <color rgb="FF7030A0"/>
      <name val="Arial"/>
      <family val="2"/>
      <charset val="238"/>
    </font>
    <font>
      <sz val="11"/>
      <color theme="0"/>
      <name val="Arial"/>
      <family val="2"/>
      <charset val="238"/>
    </font>
    <font>
      <sz val="16"/>
      <color theme="0"/>
      <name val="Arial"/>
      <family val="2"/>
      <charset val="238"/>
    </font>
    <font>
      <strike/>
      <sz val="11"/>
      <color theme="0"/>
      <name val="Arial"/>
      <family val="2"/>
      <charset val="238"/>
    </font>
    <font>
      <i/>
      <sz val="11"/>
      <color theme="0"/>
      <name val="Arial"/>
      <family val="2"/>
      <charset val="238"/>
    </font>
    <font>
      <sz val="9"/>
      <color theme="0"/>
      <name val="Arial"/>
      <family val="2"/>
      <charset val="238"/>
    </font>
    <font>
      <u/>
      <sz val="11"/>
      <color theme="10"/>
      <name val="Calibri"/>
      <family val="2"/>
      <scheme val="minor"/>
    </font>
    <font>
      <vertAlign val="superscript"/>
      <sz val="9"/>
      <name val="Arial"/>
      <family val="2"/>
      <charset val="238"/>
    </font>
    <font>
      <i/>
      <sz val="10"/>
      <color theme="1" tint="0.34998626667073579"/>
      <name val="Arial"/>
      <family val="2"/>
      <charset val="238"/>
    </font>
    <font>
      <b/>
      <i/>
      <u/>
      <sz val="10"/>
      <color theme="1" tint="0.34998626667073579"/>
      <name val="Arial"/>
      <family val="2"/>
      <charset val="238"/>
    </font>
    <font>
      <i/>
      <u/>
      <sz val="10"/>
      <color theme="1" tint="0.34998626667073579"/>
      <name val="Arial"/>
      <family val="2"/>
      <charset val="238"/>
    </font>
    <font>
      <b/>
      <u/>
      <sz val="14"/>
      <color theme="1"/>
      <name val="Arial"/>
      <family val="2"/>
      <charset val="238"/>
    </font>
    <font>
      <sz val="14"/>
      <color theme="1"/>
      <name val="Arial"/>
      <family val="2"/>
      <charset val="238"/>
    </font>
    <font>
      <b/>
      <sz val="9"/>
      <color theme="1"/>
      <name val="Arial"/>
      <family val="2"/>
      <charset val="238"/>
    </font>
    <font>
      <i/>
      <u/>
      <sz val="9.5"/>
      <color rgb="FFFF0000"/>
      <name val="Arial"/>
      <family val="2"/>
      <charset val="238"/>
    </font>
    <font>
      <u/>
      <sz val="9.5"/>
      <color theme="1"/>
      <name val="Calibri"/>
      <family val="2"/>
      <scheme val="minor"/>
    </font>
    <font>
      <sz val="9.5"/>
      <color theme="1"/>
      <name val="Calibri"/>
      <family val="2"/>
      <scheme val="minor"/>
    </font>
    <font>
      <b/>
      <i/>
      <sz val="10"/>
      <color theme="0" tint="-4.9989318521683403E-2"/>
      <name val="Arial"/>
      <family val="2"/>
      <charset val="238"/>
    </font>
    <font>
      <b/>
      <sz val="10"/>
      <color theme="0" tint="-4.9989318521683403E-2"/>
      <name val="Calibri"/>
      <family val="2"/>
      <charset val="238"/>
      <scheme val="minor"/>
    </font>
    <font>
      <sz val="9"/>
      <color theme="0" tint="-0.249977111117893"/>
      <name val="Arial"/>
      <family val="2"/>
      <charset val="238"/>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66"/>
        <bgColor indexed="64"/>
      </patternFill>
    </fill>
    <fill>
      <patternFill patternType="solid">
        <fgColor rgb="FF3399FF"/>
        <bgColor indexed="64"/>
      </patternFill>
    </fill>
    <fill>
      <patternFill patternType="solid">
        <fgColor rgb="FFFFC000"/>
        <bgColor indexed="64"/>
      </patternFill>
    </fill>
    <fill>
      <patternFill patternType="solid">
        <fgColor rgb="FFFFFF00"/>
        <bgColor theme="4"/>
      </patternFill>
    </fill>
    <fill>
      <patternFill patternType="solid">
        <fgColor theme="4"/>
        <bgColor theme="4"/>
      </patternFill>
    </fill>
    <fill>
      <patternFill patternType="solid">
        <fgColor theme="0" tint="-0.14999847407452621"/>
        <bgColor indexed="64"/>
      </patternFill>
    </fill>
  </fills>
  <borders count="10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style="thin">
        <color auto="1"/>
      </right>
      <top style="hair">
        <color auto="1"/>
      </top>
      <bottom/>
      <diagonal/>
    </border>
    <border>
      <left/>
      <right/>
      <top/>
      <bottom style="hair">
        <color auto="1"/>
      </bottom>
      <diagonal/>
    </border>
    <border>
      <left/>
      <right style="hair">
        <color auto="1"/>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thin">
        <color indexed="64"/>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medium">
        <color rgb="FF808080"/>
      </left>
      <right/>
      <top/>
      <bottom/>
      <diagonal/>
    </border>
    <border>
      <left style="thin">
        <color auto="1"/>
      </left>
      <right/>
      <top style="hair">
        <color auto="1"/>
      </top>
      <bottom style="hair">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thick">
        <color auto="1"/>
      </right>
      <top style="thick">
        <color auto="1"/>
      </top>
      <bottom style="hair">
        <color auto="1"/>
      </bottom>
      <diagonal/>
    </border>
    <border>
      <left style="thick">
        <color auto="1"/>
      </left>
      <right/>
      <top style="hair">
        <color auto="1"/>
      </top>
      <bottom style="thin">
        <color auto="1"/>
      </bottom>
      <diagonal/>
    </border>
    <border>
      <left/>
      <right style="thick">
        <color auto="1"/>
      </right>
      <top style="hair">
        <color auto="1"/>
      </top>
      <bottom style="thin">
        <color auto="1"/>
      </bottom>
      <diagonal/>
    </border>
    <border>
      <left style="thick">
        <color auto="1"/>
      </left>
      <right/>
      <top style="thin">
        <color auto="1"/>
      </top>
      <bottom style="hair">
        <color auto="1"/>
      </bottom>
      <diagonal/>
    </border>
    <border>
      <left/>
      <right style="thick">
        <color auto="1"/>
      </right>
      <top style="thin">
        <color auto="1"/>
      </top>
      <bottom style="hair">
        <color auto="1"/>
      </bottom>
      <diagonal/>
    </border>
    <border>
      <left style="thick">
        <color auto="1"/>
      </left>
      <right/>
      <top style="hair">
        <color auto="1"/>
      </top>
      <bottom style="hair">
        <color auto="1"/>
      </bottom>
      <diagonal/>
    </border>
    <border>
      <left/>
      <right style="thick">
        <color auto="1"/>
      </right>
      <top style="hair">
        <color auto="1"/>
      </top>
      <bottom style="hair">
        <color auto="1"/>
      </bottom>
      <diagonal/>
    </border>
    <border>
      <left style="thick">
        <color auto="1"/>
      </left>
      <right/>
      <top/>
      <bottom/>
      <diagonal/>
    </border>
    <border>
      <left/>
      <right style="thick">
        <color auto="1"/>
      </right>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n">
        <color indexed="64"/>
      </left>
      <right style="thick">
        <color auto="1"/>
      </right>
      <top style="thin">
        <color indexed="64"/>
      </top>
      <bottom style="thin">
        <color indexed="64"/>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style="thick">
        <color auto="1"/>
      </left>
      <right/>
      <top style="thin">
        <color auto="1"/>
      </top>
      <bottom/>
      <diagonal/>
    </border>
    <border>
      <left/>
      <right style="thick">
        <color auto="1"/>
      </right>
      <top style="thin">
        <color auto="1"/>
      </top>
      <bottom/>
      <diagonal/>
    </border>
    <border>
      <left/>
      <right style="hair">
        <color auto="1"/>
      </right>
      <top style="thin">
        <color auto="1"/>
      </top>
      <bottom style="thick">
        <color auto="1"/>
      </bottom>
      <diagonal/>
    </border>
    <border>
      <left/>
      <right style="hair">
        <color auto="1"/>
      </right>
      <top style="thick">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thin">
        <color auto="1"/>
      </bottom>
      <diagonal/>
    </border>
    <border>
      <left/>
      <right style="hair">
        <color auto="1"/>
      </right>
      <top/>
      <bottom style="thin">
        <color auto="1"/>
      </bottom>
      <diagonal/>
    </border>
    <border>
      <left style="hair">
        <color auto="1"/>
      </left>
      <right style="hair">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auto="1"/>
      </bottom>
      <diagonal/>
    </border>
    <border>
      <left style="hair">
        <color auto="1"/>
      </left>
      <right/>
      <top/>
      <bottom/>
      <diagonal/>
    </border>
    <border>
      <left style="hair">
        <color auto="1"/>
      </left>
      <right/>
      <top/>
      <bottom style="thin">
        <color auto="1"/>
      </bottom>
      <diagonal/>
    </border>
    <border>
      <left/>
      <right/>
      <top style="thin">
        <color theme="4"/>
      </top>
      <bottom/>
      <diagonal/>
    </border>
    <border>
      <left/>
      <right style="thin">
        <color theme="4"/>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auto="1"/>
      </left>
      <right/>
      <top style="hair">
        <color auto="1"/>
      </top>
      <bottom style="thin">
        <color auto="1"/>
      </bottom>
      <diagonal/>
    </border>
  </borders>
  <cellStyleXfs count="3">
    <xf numFmtId="0" fontId="0" fillId="0" borderId="0"/>
    <xf numFmtId="0" fontId="2" fillId="0" borderId="0"/>
    <xf numFmtId="0" fontId="144" fillId="0" borderId="0" applyNumberFormat="0" applyFill="0" applyBorder="0" applyAlignment="0" applyProtection="0"/>
  </cellStyleXfs>
  <cellXfs count="1017">
    <xf numFmtId="0" fontId="0" fillId="0" borderId="0" xfId="0"/>
    <xf numFmtId="0" fontId="4" fillId="2" borderId="0" xfId="0" applyFont="1" applyFill="1"/>
    <xf numFmtId="0" fontId="16" fillId="2" borderId="0" xfId="0" applyFont="1" applyFill="1"/>
    <xf numFmtId="0" fontId="13" fillId="2" borderId="0" xfId="0" applyFont="1" applyFill="1"/>
    <xf numFmtId="0" fontId="4" fillId="4" borderId="0" xfId="0" applyFont="1" applyFill="1"/>
    <xf numFmtId="0" fontId="4" fillId="2" borderId="0" xfId="0" applyFont="1" applyFill="1" applyAlignment="1">
      <alignment vertical="center"/>
    </xf>
    <xf numFmtId="0" fontId="4" fillId="4" borderId="0" xfId="0" applyFont="1" applyFill="1" applyAlignment="1">
      <alignment vertical="center"/>
    </xf>
    <xf numFmtId="0" fontId="19" fillId="2" borderId="0" xfId="0" applyFont="1" applyFill="1"/>
    <xf numFmtId="16" fontId="10" fillId="4" borderId="0" xfId="0" applyNumberFormat="1" applyFont="1" applyFill="1" applyAlignment="1">
      <alignment vertical="center"/>
    </xf>
    <xf numFmtId="0" fontId="14" fillId="4" borderId="0" xfId="0" applyFont="1" applyFill="1" applyAlignment="1">
      <alignment vertical="center"/>
    </xf>
    <xf numFmtId="0" fontId="14" fillId="4" borderId="13" xfId="0" applyFont="1" applyFill="1" applyBorder="1" applyAlignment="1">
      <alignment vertical="center" wrapText="1"/>
    </xf>
    <xf numFmtId="0" fontId="14" fillId="4" borderId="13" xfId="0" applyFont="1" applyFill="1" applyBorder="1" applyAlignment="1">
      <alignment vertical="center"/>
    </xf>
    <xf numFmtId="0" fontId="14" fillId="4" borderId="2" xfId="0" applyFont="1" applyFill="1" applyBorder="1"/>
    <xf numFmtId="0" fontId="26" fillId="4" borderId="1" xfId="0" applyFont="1" applyFill="1" applyBorder="1" applyAlignment="1">
      <alignment vertical="center"/>
    </xf>
    <xf numFmtId="0" fontId="14" fillId="4" borderId="11"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38" fillId="2" borderId="0" xfId="0" applyFont="1" applyFill="1"/>
    <xf numFmtId="0" fontId="38" fillId="2" borderId="0" xfId="0" applyFont="1" applyFill="1" applyAlignment="1">
      <alignment vertical="center"/>
    </xf>
    <xf numFmtId="0" fontId="40" fillId="2" borderId="0" xfId="0" applyFont="1" applyFill="1"/>
    <xf numFmtId="0" fontId="3" fillId="0" borderId="0" xfId="0" applyFont="1" applyAlignment="1">
      <alignment vertical="center"/>
    </xf>
    <xf numFmtId="0" fontId="39" fillId="2" borderId="0" xfId="0" applyFont="1" applyFill="1"/>
    <xf numFmtId="0" fontId="45" fillId="2" borderId="0" xfId="0" applyFont="1" applyFill="1"/>
    <xf numFmtId="0" fontId="42" fillId="2" borderId="0" xfId="0" applyFont="1" applyFill="1"/>
    <xf numFmtId="0" fontId="43" fillId="0" borderId="0" xfId="0" applyFont="1" applyAlignment="1">
      <alignment vertical="center"/>
    </xf>
    <xf numFmtId="0" fontId="44" fillId="2" borderId="0" xfId="0" applyFont="1" applyFill="1"/>
    <xf numFmtId="0" fontId="38" fillId="4" borderId="0" xfId="0" applyFont="1" applyFill="1"/>
    <xf numFmtId="0" fontId="49" fillId="2" borderId="0" xfId="0" applyFont="1" applyFill="1"/>
    <xf numFmtId="0" fontId="39" fillId="2" borderId="0" xfId="0" applyFont="1" applyFill="1" applyAlignment="1">
      <alignment vertical="center"/>
    </xf>
    <xf numFmtId="0" fontId="51" fillId="2" borderId="0" xfId="0" applyFont="1" applyFill="1"/>
    <xf numFmtId="0" fontId="53" fillId="2" borderId="0" xfId="0" applyFont="1" applyFill="1"/>
    <xf numFmtId="0" fontId="57" fillId="0" borderId="12" xfId="0" applyFont="1" applyBorder="1" applyAlignment="1">
      <alignment vertical="center"/>
    </xf>
    <xf numFmtId="0" fontId="0" fillId="0" borderId="12" xfId="0" applyBorder="1"/>
    <xf numFmtId="0" fontId="57" fillId="0" borderId="13" xfId="0" applyFont="1" applyBorder="1" applyAlignment="1">
      <alignment vertical="center"/>
    </xf>
    <xf numFmtId="49" fontId="0" fillId="0" borderId="12" xfId="0" applyNumberFormat="1" applyBorder="1"/>
    <xf numFmtId="0" fontId="57" fillId="6" borderId="12" xfId="0" applyFont="1" applyFill="1" applyBorder="1" applyAlignment="1">
      <alignment vertical="center"/>
    </xf>
    <xf numFmtId="0" fontId="0" fillId="6" borderId="12" xfId="0" applyFill="1" applyBorder="1"/>
    <xf numFmtId="0" fontId="57" fillId="0" borderId="12" xfId="0" applyFont="1" applyBorder="1"/>
    <xf numFmtId="0" fontId="57" fillId="0" borderId="12" xfId="0" applyFont="1" applyBorder="1" applyAlignment="1">
      <alignment horizontal="left" vertical="center"/>
    </xf>
    <xf numFmtId="0" fontId="57" fillId="6" borderId="12" xfId="0" applyFont="1" applyFill="1" applyBorder="1" applyAlignment="1">
      <alignment horizontal="left" vertical="center"/>
    </xf>
    <xf numFmtId="0" fontId="26" fillId="2" borderId="0" xfId="0" applyFont="1" applyFill="1"/>
    <xf numFmtId="0" fontId="58" fillId="2" borderId="0" xfId="0" applyFont="1" applyFill="1"/>
    <xf numFmtId="0" fontId="18" fillId="2" borderId="0" xfId="0" applyFont="1" applyFill="1"/>
    <xf numFmtId="0" fontId="26" fillId="4" borderId="2" xfId="0" applyFont="1" applyFill="1" applyBorder="1" applyAlignment="1">
      <alignment vertical="center"/>
    </xf>
    <xf numFmtId="0" fontId="4" fillId="4" borderId="2" xfId="0" applyFont="1" applyFill="1" applyBorder="1" applyAlignment="1">
      <alignment vertical="center"/>
    </xf>
    <xf numFmtId="0" fontId="60" fillId="2" borderId="0" xfId="0" applyFont="1" applyFill="1" applyAlignment="1">
      <alignment vertical="center"/>
    </xf>
    <xf numFmtId="0" fontId="42" fillId="2" borderId="0" xfId="0" applyFont="1" applyFill="1" applyAlignment="1">
      <alignment vertical="center"/>
    </xf>
    <xf numFmtId="16" fontId="27" fillId="4" borderId="0" xfId="0" applyNumberFormat="1" applyFont="1" applyFill="1" applyAlignment="1">
      <alignment vertical="center"/>
    </xf>
    <xf numFmtId="0" fontId="4" fillId="3" borderId="1" xfId="0" applyFont="1" applyFill="1" applyBorder="1"/>
    <xf numFmtId="0" fontId="4" fillId="3" borderId="2" xfId="0" applyFont="1" applyFill="1" applyBorder="1"/>
    <xf numFmtId="0" fontId="4" fillId="3" borderId="2" xfId="0" applyFont="1" applyFill="1" applyBorder="1" applyAlignment="1">
      <alignment vertical="center"/>
    </xf>
    <xf numFmtId="0" fontId="4" fillId="4" borderId="2" xfId="0" applyFont="1" applyFill="1" applyBorder="1"/>
    <xf numFmtId="0" fontId="4" fillId="4" borderId="3" xfId="0" applyFont="1" applyFill="1" applyBorder="1"/>
    <xf numFmtId="0" fontId="66" fillId="2" borderId="0" xfId="0" applyFont="1" applyFill="1" applyAlignment="1">
      <alignment vertical="center"/>
    </xf>
    <xf numFmtId="0" fontId="4" fillId="0" borderId="0" xfId="0" applyFont="1" applyAlignment="1">
      <alignment vertical="center"/>
    </xf>
    <xf numFmtId="0" fontId="27" fillId="4" borderId="0" xfId="0" applyFont="1" applyFill="1" applyAlignment="1">
      <alignment vertical="center"/>
    </xf>
    <xf numFmtId="0" fontId="14" fillId="4" borderId="0" xfId="0" applyFont="1" applyFill="1" applyAlignment="1">
      <alignment vertical="center" wrapText="1"/>
    </xf>
    <xf numFmtId="0" fontId="72" fillId="4" borderId="22" xfId="0" applyFont="1" applyFill="1" applyBorder="1" applyAlignment="1">
      <alignment horizontal="right" vertical="top"/>
    </xf>
    <xf numFmtId="0" fontId="72" fillId="4" borderId="7" xfId="0" applyFont="1" applyFill="1" applyBorder="1" applyAlignment="1">
      <alignment horizontal="right" vertical="top"/>
    </xf>
    <xf numFmtId="0" fontId="4" fillId="3" borderId="4" xfId="0" applyFont="1" applyFill="1" applyBorder="1"/>
    <xf numFmtId="0" fontId="4" fillId="3" borderId="5" xfId="0" applyFont="1" applyFill="1" applyBorder="1"/>
    <xf numFmtId="0" fontId="4" fillId="4" borderId="22" xfId="0" applyFont="1" applyFill="1" applyBorder="1"/>
    <xf numFmtId="0" fontId="4" fillId="4" borderId="23" xfId="0" applyFont="1" applyFill="1" applyBorder="1"/>
    <xf numFmtId="0" fontId="4" fillId="4" borderId="30" xfId="0" applyFont="1" applyFill="1" applyBorder="1"/>
    <xf numFmtId="0" fontId="4" fillId="4" borderId="11" xfId="0" applyFont="1" applyFill="1" applyBorder="1"/>
    <xf numFmtId="0" fontId="4" fillId="4" borderId="7" xfId="0" applyFont="1" applyFill="1" applyBorder="1"/>
    <xf numFmtId="0" fontId="4" fillId="4" borderId="8" xfId="0" applyFont="1" applyFill="1" applyBorder="1"/>
    <xf numFmtId="0" fontId="4" fillId="4" borderId="9" xfId="0" applyFont="1" applyFill="1" applyBorder="1"/>
    <xf numFmtId="0" fontId="4" fillId="4" borderId="10" xfId="0" applyFont="1" applyFill="1" applyBorder="1"/>
    <xf numFmtId="0" fontId="38" fillId="2" borderId="0" xfId="0" applyFont="1" applyFill="1" applyAlignment="1">
      <alignment vertical="top"/>
    </xf>
    <xf numFmtId="0" fontId="4" fillId="2" borderId="0" xfId="0" applyFont="1" applyFill="1" applyAlignment="1">
      <alignment vertical="top"/>
    </xf>
    <xf numFmtId="0" fontId="4" fillId="4" borderId="8" xfId="0" applyFont="1" applyFill="1" applyBorder="1" applyAlignment="1">
      <alignment vertical="center"/>
    </xf>
    <xf numFmtId="0" fontId="0" fillId="4" borderId="8" xfId="0" applyFill="1" applyBorder="1"/>
    <xf numFmtId="0" fontId="0" fillId="4" borderId="10" xfId="0" applyFill="1" applyBorder="1"/>
    <xf numFmtId="16" fontId="14" fillId="4" borderId="4" xfId="0" applyNumberFormat="1" applyFont="1" applyFill="1" applyBorder="1"/>
    <xf numFmtId="0" fontId="14" fillId="4" borderId="5" xfId="0" applyFont="1" applyFill="1" applyBorder="1" applyAlignment="1">
      <alignment vertical="center"/>
    </xf>
    <xf numFmtId="0" fontId="14" fillId="4" borderId="6" xfId="0" applyFont="1" applyFill="1" applyBorder="1" applyAlignment="1">
      <alignment vertical="center"/>
    </xf>
    <xf numFmtId="16" fontId="14" fillId="4" borderId="2" xfId="0" applyNumberFormat="1" applyFont="1" applyFill="1" applyBorder="1"/>
    <xf numFmtId="0" fontId="4" fillId="4" borderId="13" xfId="0" applyFont="1" applyFill="1" applyBorder="1"/>
    <xf numFmtId="0" fontId="0" fillId="4" borderId="13" xfId="0" applyFill="1" applyBorder="1"/>
    <xf numFmtId="0" fontId="0" fillId="4" borderId="0" xfId="0" applyFill="1"/>
    <xf numFmtId="0" fontId="0" fillId="4" borderId="5" xfId="0" applyFill="1" applyBorder="1"/>
    <xf numFmtId="0" fontId="72" fillId="4" borderId="4" xfId="0" applyFont="1" applyFill="1" applyBorder="1" applyAlignment="1">
      <alignment horizontal="right" vertical="top"/>
    </xf>
    <xf numFmtId="0" fontId="0" fillId="4" borderId="2" xfId="0" applyFill="1" applyBorder="1"/>
    <xf numFmtId="0" fontId="0" fillId="4" borderId="10" xfId="0" applyFill="1" applyBorder="1" applyAlignment="1">
      <alignment vertical="center" wrapText="1"/>
    </xf>
    <xf numFmtId="0" fontId="72" fillId="4" borderId="0" xfId="0" applyFont="1" applyFill="1" applyAlignment="1">
      <alignment horizontal="right" vertical="top"/>
    </xf>
    <xf numFmtId="0" fontId="73" fillId="4" borderId="0" xfId="0" applyFont="1" applyFill="1" applyAlignment="1">
      <alignment horizontal="justify" vertical="top" wrapText="1"/>
    </xf>
    <xf numFmtId="0" fontId="63" fillId="4" borderId="4" xfId="0" applyFont="1" applyFill="1" applyBorder="1" applyAlignment="1">
      <alignment vertical="top" wrapText="1"/>
    </xf>
    <xf numFmtId="0" fontId="14" fillId="4" borderId="1" xfId="0" applyFont="1" applyFill="1" applyBorder="1" applyAlignment="1">
      <alignment horizontal="left" vertical="center"/>
    </xf>
    <xf numFmtId="165" fontId="38" fillId="2" borderId="0" xfId="0" applyNumberFormat="1" applyFont="1" applyFill="1"/>
    <xf numFmtId="0" fontId="38" fillId="2" borderId="1" xfId="0" applyFont="1" applyFill="1" applyBorder="1" applyAlignment="1">
      <alignment wrapText="1"/>
    </xf>
    <xf numFmtId="0" fontId="46" fillId="2" borderId="1" xfId="0" applyFont="1" applyFill="1" applyBorder="1"/>
    <xf numFmtId="0" fontId="83" fillId="0" borderId="0" xfId="0" applyFont="1" applyAlignment="1">
      <alignment vertical="center"/>
    </xf>
    <xf numFmtId="0" fontId="83" fillId="0" borderId="0" xfId="0" applyFont="1" applyAlignment="1">
      <alignment vertical="center" wrapText="1"/>
    </xf>
    <xf numFmtId="0" fontId="84" fillId="0" borderId="0" xfId="0" applyFont="1"/>
    <xf numFmtId="0" fontId="82" fillId="0" borderId="0" xfId="0" applyFont="1"/>
    <xf numFmtId="0" fontId="26" fillId="0" borderId="0" xfId="0" applyFont="1" applyAlignment="1">
      <alignment vertical="center" wrapText="1"/>
    </xf>
    <xf numFmtId="0" fontId="57" fillId="0" borderId="0" xfId="0" applyFont="1" applyAlignment="1">
      <alignment wrapText="1"/>
    </xf>
    <xf numFmtId="0" fontId="84" fillId="0" borderId="0" xfId="0" applyFont="1" applyAlignment="1">
      <alignment vertical="center"/>
    </xf>
    <xf numFmtId="0" fontId="85" fillId="0" borderId="0" xfId="0" applyFont="1" applyAlignment="1">
      <alignment vertical="center"/>
    </xf>
    <xf numFmtId="0" fontId="0" fillId="0" borderId="0" xfId="0" applyAlignment="1">
      <alignment horizontal="right"/>
    </xf>
    <xf numFmtId="0" fontId="86" fillId="0" borderId="0" xfId="0" applyFont="1"/>
    <xf numFmtId="0" fontId="0" fillId="6" borderId="12" xfId="0" applyFill="1" applyBorder="1" applyAlignment="1">
      <alignment horizontal="left"/>
    </xf>
    <xf numFmtId="0" fontId="57" fillId="7" borderId="12" xfId="0" applyFont="1" applyFill="1" applyBorder="1" applyAlignment="1">
      <alignment horizontal="left" vertical="center"/>
    </xf>
    <xf numFmtId="0" fontId="0" fillId="7" borderId="12" xfId="0" applyFill="1" applyBorder="1" applyAlignment="1">
      <alignment horizontal="left"/>
    </xf>
    <xf numFmtId="49" fontId="0" fillId="6" borderId="12" xfId="0" applyNumberFormat="1" applyFill="1" applyBorder="1" applyAlignment="1">
      <alignment horizontal="left"/>
    </xf>
    <xf numFmtId="0" fontId="0" fillId="0" borderId="12" xfId="0" applyBorder="1" applyAlignment="1">
      <alignment horizontal="left"/>
    </xf>
    <xf numFmtId="49" fontId="0" fillId="0" borderId="12" xfId="0" applyNumberFormat="1" applyBorder="1" applyAlignment="1">
      <alignment horizontal="left"/>
    </xf>
    <xf numFmtId="14" fontId="0" fillId="0" borderId="12" xfId="0" applyNumberFormat="1" applyBorder="1" applyAlignment="1">
      <alignment horizontal="left"/>
    </xf>
    <xf numFmtId="14" fontId="0" fillId="6" borderId="12" xfId="0" applyNumberFormat="1" applyFill="1" applyBorder="1" applyAlignment="1">
      <alignment horizontal="left"/>
    </xf>
    <xf numFmtId="10" fontId="0" fillId="0" borderId="12" xfId="0" applyNumberFormat="1" applyBorder="1" applyAlignment="1">
      <alignment horizontal="left"/>
    </xf>
    <xf numFmtId="0" fontId="0" fillId="0" borderId="0" xfId="0" applyAlignment="1">
      <alignment horizontal="left"/>
    </xf>
    <xf numFmtId="0" fontId="0" fillId="8" borderId="12" xfId="0" applyFill="1" applyBorder="1"/>
    <xf numFmtId="0" fontId="0" fillId="8" borderId="12" xfId="0" applyFill="1" applyBorder="1" applyAlignment="1">
      <alignment horizontal="left"/>
    </xf>
    <xf numFmtId="49" fontId="0" fillId="8" borderId="12" xfId="0" applyNumberFormat="1" applyFill="1" applyBorder="1"/>
    <xf numFmtId="49" fontId="0" fillId="8" borderId="12" xfId="0" applyNumberFormat="1" applyFill="1" applyBorder="1" applyAlignment="1">
      <alignment horizontal="left"/>
    </xf>
    <xf numFmtId="49" fontId="0" fillId="8" borderId="0" xfId="0" applyNumberFormat="1" applyFill="1" applyAlignment="1">
      <alignment horizontal="left"/>
    </xf>
    <xf numFmtId="0" fontId="0" fillId="8" borderId="0" xfId="0" applyFill="1" applyAlignment="1">
      <alignment horizontal="left"/>
    </xf>
    <xf numFmtId="14" fontId="0" fillId="0" borderId="0" xfId="0" applyNumberFormat="1"/>
    <xf numFmtId="10" fontId="0" fillId="0" borderId="0" xfId="0" applyNumberFormat="1"/>
    <xf numFmtId="4" fontId="0" fillId="0" borderId="0" xfId="0" applyNumberFormat="1"/>
    <xf numFmtId="49" fontId="0" fillId="0" borderId="0" xfId="0" applyNumberFormat="1"/>
    <xf numFmtId="3" fontId="0" fillId="0" borderId="12" xfId="0" applyNumberFormat="1" applyBorder="1" applyAlignment="1">
      <alignment horizontal="left"/>
    </xf>
    <xf numFmtId="0" fontId="0" fillId="7" borderId="0" xfId="0" applyFill="1"/>
    <xf numFmtId="0" fontId="0" fillId="5" borderId="12" xfId="0" applyFill="1" applyBorder="1" applyAlignment="1">
      <alignment horizontal="left"/>
    </xf>
    <xf numFmtId="0" fontId="43" fillId="0" borderId="3" xfId="0" applyFont="1" applyBorder="1" applyAlignment="1">
      <alignment vertical="center"/>
    </xf>
    <xf numFmtId="0" fontId="47" fillId="0" borderId="11" xfId="0" applyFont="1" applyBorder="1" applyAlignment="1">
      <alignment vertical="center"/>
    </xf>
    <xf numFmtId="49" fontId="58" fillId="4" borderId="0" xfId="0" applyNumberFormat="1" applyFont="1" applyFill="1" applyAlignment="1">
      <alignment vertical="center"/>
    </xf>
    <xf numFmtId="49" fontId="14" fillId="4" borderId="0" xfId="0" applyNumberFormat="1" applyFont="1" applyFill="1" applyAlignment="1">
      <alignment vertical="center"/>
    </xf>
    <xf numFmtId="49" fontId="18" fillId="4" borderId="11" xfId="0" applyNumberFormat="1" applyFont="1" applyFill="1" applyBorder="1" applyAlignment="1">
      <alignment vertical="center"/>
    </xf>
    <xf numFmtId="49" fontId="58" fillId="4" borderId="11" xfId="0" applyNumberFormat="1" applyFont="1" applyFill="1" applyBorder="1" applyAlignment="1">
      <alignment vertical="center"/>
    </xf>
    <xf numFmtId="49" fontId="18" fillId="4" borderId="7" xfId="0" applyNumberFormat="1" applyFont="1" applyFill="1" applyBorder="1" applyAlignment="1">
      <alignment vertical="center"/>
    </xf>
    <xf numFmtId="0" fontId="87" fillId="0" borderId="0" xfId="0" applyFont="1" applyAlignment="1">
      <alignment horizontal="left" vertical="center"/>
    </xf>
    <xf numFmtId="3" fontId="14" fillId="4" borderId="8" xfId="0" applyNumberFormat="1" applyFont="1" applyFill="1" applyBorder="1" applyAlignment="1">
      <alignment horizontal="center" vertical="center" wrapText="1" shrinkToFit="1"/>
    </xf>
    <xf numFmtId="3" fontId="4" fillId="4" borderId="8" xfId="0" applyNumberFormat="1" applyFont="1" applyFill="1" applyBorder="1" applyAlignment="1">
      <alignment horizontal="center" vertical="center" shrinkToFit="1"/>
    </xf>
    <xf numFmtId="3" fontId="4" fillId="4" borderId="9" xfId="0" applyNumberFormat="1" applyFont="1" applyFill="1" applyBorder="1" applyAlignment="1">
      <alignment horizontal="center" vertical="center" shrinkToFit="1"/>
    </xf>
    <xf numFmtId="0" fontId="40" fillId="2" borderId="0" xfId="0" applyFont="1" applyFill="1" applyAlignment="1">
      <alignment vertical="center"/>
    </xf>
    <xf numFmtId="0" fontId="89" fillId="2" borderId="0" xfId="0" applyFont="1" applyFill="1" applyAlignment="1">
      <alignment vertical="center"/>
    </xf>
    <xf numFmtId="0" fontId="19" fillId="2" borderId="0" xfId="0" applyFont="1" applyFill="1" applyAlignment="1">
      <alignment vertical="center"/>
    </xf>
    <xf numFmtId="0" fontId="51" fillId="4" borderId="0" xfId="0" applyFont="1" applyFill="1"/>
    <xf numFmtId="0" fontId="60" fillId="2" borderId="0" xfId="0" applyFont="1" applyFill="1"/>
    <xf numFmtId="0" fontId="14" fillId="4" borderId="2" xfId="0" applyFont="1" applyFill="1" applyBorder="1" applyAlignment="1">
      <alignment horizontal="center" vertical="center"/>
    </xf>
    <xf numFmtId="0" fontId="14" fillId="2" borderId="0" xfId="0" applyFont="1" applyFill="1"/>
    <xf numFmtId="0" fontId="76" fillId="2" borderId="0" xfId="0" applyFont="1" applyFill="1"/>
    <xf numFmtId="16" fontId="7" fillId="2" borderId="0" xfId="0" applyNumberFormat="1" applyFont="1" applyFill="1"/>
    <xf numFmtId="0" fontId="11" fillId="2" borderId="0" xfId="0" applyFont="1" applyFill="1"/>
    <xf numFmtId="49" fontId="4" fillId="2" borderId="0" xfId="0" applyNumberFormat="1" applyFont="1" applyFill="1" applyAlignment="1">
      <alignment horizontal="left" vertical="top" wrapText="1" shrinkToFit="1"/>
    </xf>
    <xf numFmtId="16" fontId="11" fillId="2" borderId="0" xfId="0" applyNumberFormat="1" applyFont="1" applyFill="1"/>
    <xf numFmtId="16" fontId="14" fillId="4" borderId="27" xfId="0" applyNumberFormat="1" applyFont="1" applyFill="1" applyBorder="1" applyAlignment="1">
      <alignment vertical="center"/>
    </xf>
    <xf numFmtId="16" fontId="14" fillId="4" borderId="37" xfId="0" applyNumberFormat="1" applyFont="1" applyFill="1" applyBorder="1" applyAlignment="1">
      <alignment vertical="center"/>
    </xf>
    <xf numFmtId="0" fontId="29" fillId="2" borderId="0" xfId="0" applyFont="1" applyFill="1"/>
    <xf numFmtId="16" fontId="14" fillId="4" borderId="51" xfId="0" applyNumberFormat="1" applyFont="1" applyFill="1" applyBorder="1" applyAlignment="1">
      <alignment vertical="center"/>
    </xf>
    <xf numFmtId="16" fontId="14" fillId="4" borderId="47" xfId="0" applyNumberFormat="1" applyFont="1" applyFill="1" applyBorder="1" applyAlignment="1">
      <alignment vertical="center"/>
    </xf>
    <xf numFmtId="16" fontId="29" fillId="2" borderId="53" xfId="0" applyNumberFormat="1" applyFont="1" applyFill="1" applyBorder="1"/>
    <xf numFmtId="0" fontId="29" fillId="2" borderId="54" xfId="0" applyFont="1" applyFill="1" applyBorder="1"/>
    <xf numFmtId="16" fontId="28" fillId="2" borderId="53" xfId="0" applyNumberFormat="1" applyFont="1" applyFill="1" applyBorder="1"/>
    <xf numFmtId="16" fontId="7" fillId="2" borderId="0" xfId="0" applyNumberFormat="1" applyFont="1" applyFill="1" applyAlignment="1">
      <alignment vertical="center"/>
    </xf>
    <xf numFmtId="0" fontId="11" fillId="2" borderId="0" xfId="0" applyFont="1" applyFill="1" applyAlignment="1">
      <alignment vertical="center"/>
    </xf>
    <xf numFmtId="0" fontId="29" fillId="2" borderId="29" xfId="0" applyFont="1" applyFill="1" applyBorder="1"/>
    <xf numFmtId="0" fontId="100" fillId="2" borderId="0" xfId="0" applyFont="1" applyFill="1" applyAlignment="1">
      <alignment vertical="center"/>
    </xf>
    <xf numFmtId="0" fontId="100" fillId="0" borderId="0" xfId="0" applyFont="1"/>
    <xf numFmtId="0" fontId="100" fillId="2" borderId="0" xfId="0" applyFont="1" applyFill="1" applyAlignment="1">
      <alignment vertical="center" wrapText="1"/>
    </xf>
    <xf numFmtId="0" fontId="100" fillId="0" borderId="0" xfId="0" applyFont="1" applyAlignment="1">
      <alignment horizontal="left" vertical="top"/>
    </xf>
    <xf numFmtId="0" fontId="100" fillId="0" borderId="0" xfId="0" quotePrefix="1" applyFont="1" applyAlignment="1">
      <alignment horizontal="left" vertical="top"/>
    </xf>
    <xf numFmtId="16" fontId="10" fillId="2" borderId="0" xfId="0" applyNumberFormat="1" applyFont="1" applyFill="1" applyAlignment="1">
      <alignment vertical="center"/>
    </xf>
    <xf numFmtId="0" fontId="14" fillId="2" borderId="0" xfId="0" applyFont="1" applyFill="1" applyAlignment="1">
      <alignment vertical="center"/>
    </xf>
    <xf numFmtId="0" fontId="43" fillId="2" borderId="3" xfId="0" applyFont="1" applyFill="1" applyBorder="1" applyAlignment="1">
      <alignment vertical="center"/>
    </xf>
    <xf numFmtId="0" fontId="43" fillId="2" borderId="0" xfId="0" applyFont="1" applyFill="1" applyAlignment="1">
      <alignment vertical="center"/>
    </xf>
    <xf numFmtId="0" fontId="3" fillId="2" borderId="0" xfId="0" applyFont="1" applyFill="1" applyAlignment="1">
      <alignment vertical="center"/>
    </xf>
    <xf numFmtId="0" fontId="54" fillId="2" borderId="8" xfId="0" applyFont="1" applyFill="1" applyBorder="1" applyAlignment="1">
      <alignment vertical="center"/>
    </xf>
    <xf numFmtId="0" fontId="55" fillId="2" borderId="0" xfId="0" applyFont="1" applyFill="1" applyAlignment="1">
      <alignment vertical="center"/>
    </xf>
    <xf numFmtId="0" fontId="43" fillId="2" borderId="11" xfId="0" applyFont="1" applyFill="1" applyBorder="1" applyAlignment="1">
      <alignment vertical="center"/>
    </xf>
    <xf numFmtId="0" fontId="43" fillId="2" borderId="5" xfId="0" applyFont="1" applyFill="1" applyBorder="1" applyAlignment="1">
      <alignment vertical="center"/>
    </xf>
    <xf numFmtId="0" fontId="43" fillId="2" borderId="12" xfId="0" applyFont="1" applyFill="1" applyBorder="1" applyAlignment="1">
      <alignment vertical="center"/>
    </xf>
    <xf numFmtId="0" fontId="43" fillId="2" borderId="8" xfId="0" applyFont="1" applyFill="1" applyBorder="1" applyAlignment="1">
      <alignment vertical="center"/>
    </xf>
    <xf numFmtId="16" fontId="101" fillId="2" borderId="0" xfId="0" applyNumberFormat="1" applyFont="1" applyFill="1"/>
    <xf numFmtId="3" fontId="0" fillId="4" borderId="10" xfId="0" applyNumberFormat="1" applyFill="1" applyBorder="1" applyAlignment="1" applyProtection="1">
      <alignment horizontal="center" vertical="center" shrinkToFit="1"/>
      <protection locked="0"/>
    </xf>
    <xf numFmtId="16" fontId="10" fillId="2" borderId="0" xfId="0" applyNumberFormat="1" applyFont="1" applyFill="1"/>
    <xf numFmtId="16" fontId="27" fillId="2" borderId="0" xfId="0" applyNumberFormat="1" applyFont="1" applyFill="1"/>
    <xf numFmtId="0" fontId="15" fillId="2" borderId="0" xfId="0" applyFont="1" applyFill="1"/>
    <xf numFmtId="0" fontId="32" fillId="2" borderId="0" xfId="0" applyFont="1" applyFill="1"/>
    <xf numFmtId="0" fontId="44" fillId="2" borderId="4" xfId="0" applyFont="1" applyFill="1" applyBorder="1"/>
    <xf numFmtId="0" fontId="47" fillId="2" borderId="11" xfId="0" applyFont="1" applyFill="1" applyBorder="1" applyAlignment="1">
      <alignment vertical="center"/>
    </xf>
    <xf numFmtId="0" fontId="14" fillId="4" borderId="11" xfId="0" applyFont="1" applyFill="1" applyBorder="1" applyAlignment="1">
      <alignment horizontal="left" vertical="center"/>
    </xf>
    <xf numFmtId="0" fontId="14" fillId="4" borderId="0" xfId="0" applyFont="1" applyFill="1" applyAlignment="1">
      <alignment horizontal="left" vertical="center"/>
    </xf>
    <xf numFmtId="0" fontId="0" fillId="4" borderId="23" xfId="0" applyFill="1" applyBorder="1" applyAlignment="1">
      <alignment horizontal="left" vertical="center"/>
    </xf>
    <xf numFmtId="49" fontId="14" fillId="4" borderId="23" xfId="0" applyNumberFormat="1" applyFont="1" applyFill="1" applyBorder="1" applyAlignment="1" applyProtection="1">
      <alignment vertical="center" shrinkToFit="1"/>
      <protection locked="0"/>
    </xf>
    <xf numFmtId="0" fontId="0" fillId="4" borderId="23" xfId="0" applyFill="1" applyBorder="1" applyAlignment="1" applyProtection="1">
      <alignment vertical="center"/>
      <protection locked="0"/>
    </xf>
    <xf numFmtId="0" fontId="14" fillId="4" borderId="23" xfId="0" applyFont="1" applyFill="1" applyBorder="1" applyAlignment="1">
      <alignment horizontal="left" vertical="center"/>
    </xf>
    <xf numFmtId="0" fontId="0" fillId="4" borderId="23" xfId="0" applyFill="1" applyBorder="1" applyAlignment="1">
      <alignment vertical="center"/>
    </xf>
    <xf numFmtId="0" fontId="0" fillId="4" borderId="30" xfId="0" applyFill="1" applyBorder="1" applyAlignment="1">
      <alignment vertical="center"/>
    </xf>
    <xf numFmtId="0" fontId="37" fillId="2" borderId="1" xfId="0" applyFont="1" applyFill="1" applyBorder="1" applyAlignment="1">
      <alignment vertical="center"/>
    </xf>
    <xf numFmtId="0" fontId="24" fillId="2" borderId="2" xfId="0" applyFont="1" applyFill="1" applyBorder="1" applyAlignment="1">
      <alignment vertical="center"/>
    </xf>
    <xf numFmtId="0" fontId="32" fillId="2" borderId="2" xfId="0" applyFont="1" applyFill="1" applyBorder="1" applyAlignment="1">
      <alignment vertical="center"/>
    </xf>
    <xf numFmtId="164" fontId="24" fillId="2" borderId="2" xfId="0" applyNumberFormat="1" applyFont="1" applyFill="1" applyBorder="1" applyAlignment="1">
      <alignment vertical="center" shrinkToFit="1"/>
    </xf>
    <xf numFmtId="0" fontId="32" fillId="2" borderId="2" xfId="0" applyFont="1" applyFill="1" applyBorder="1" applyAlignment="1">
      <alignment vertical="center" shrinkToFit="1"/>
    </xf>
    <xf numFmtId="0" fontId="32" fillId="2" borderId="3" xfId="0" applyFont="1" applyFill="1" applyBorder="1" applyAlignment="1">
      <alignment vertical="center" shrinkToFit="1"/>
    </xf>
    <xf numFmtId="0" fontId="26" fillId="2" borderId="0" xfId="0" applyFont="1" applyFill="1" applyAlignment="1">
      <alignment vertical="center"/>
    </xf>
    <xf numFmtId="0" fontId="27" fillId="2" borderId="0" xfId="0" applyFont="1" applyFill="1" applyAlignment="1">
      <alignment vertical="center"/>
    </xf>
    <xf numFmtId="164" fontId="26" fillId="2" borderId="0" xfId="0" applyNumberFormat="1" applyFont="1" applyFill="1" applyAlignment="1">
      <alignment vertical="center" shrinkToFit="1"/>
    </xf>
    <xf numFmtId="0" fontId="14" fillId="2" borderId="0" xfId="0" applyFont="1" applyFill="1" applyAlignment="1">
      <alignment vertical="center" shrinkToFit="1"/>
    </xf>
    <xf numFmtId="165" fontId="27" fillId="2" borderId="0" xfId="0" applyNumberFormat="1" applyFont="1" applyFill="1" applyAlignment="1">
      <alignment vertical="center" shrinkToFit="1"/>
    </xf>
    <xf numFmtId="0" fontId="37" fillId="2" borderId="2" xfId="0" applyFont="1" applyFill="1" applyBorder="1" applyAlignment="1">
      <alignment vertical="center"/>
    </xf>
    <xf numFmtId="0" fontId="31" fillId="2" borderId="2" xfId="0" applyFont="1" applyFill="1" applyBorder="1" applyAlignment="1">
      <alignment vertical="center"/>
    </xf>
    <xf numFmtId="164" fontId="37" fillId="2" borderId="2" xfId="0" applyNumberFormat="1" applyFont="1" applyFill="1" applyBorder="1" applyAlignment="1">
      <alignment vertical="center" shrinkToFit="1"/>
    </xf>
    <xf numFmtId="0" fontId="10" fillId="2" borderId="0" xfId="0" applyFont="1" applyFill="1" applyAlignment="1">
      <alignment vertical="center"/>
    </xf>
    <xf numFmtId="16" fontId="88" fillId="2" borderId="0" xfId="0" applyNumberFormat="1" applyFont="1" applyFill="1" applyAlignment="1">
      <alignment vertical="center"/>
    </xf>
    <xf numFmtId="0" fontId="32"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horizontal="justify" wrapText="1"/>
    </xf>
    <xf numFmtId="0" fontId="4" fillId="2" borderId="0" xfId="0" applyFont="1" applyFill="1" applyAlignment="1" applyProtection="1">
      <alignment horizontal="justify" wrapText="1"/>
      <protection locked="0"/>
    </xf>
    <xf numFmtId="16" fontId="30" fillId="2" borderId="0" xfId="0" applyNumberFormat="1" applyFont="1" applyFill="1" applyAlignment="1">
      <alignment vertical="center"/>
    </xf>
    <xf numFmtId="0" fontId="79" fillId="2" borderId="12" xfId="0" applyFont="1" applyFill="1" applyBorder="1"/>
    <xf numFmtId="16" fontId="21" fillId="2" borderId="0" xfId="0" applyNumberFormat="1" applyFont="1" applyFill="1" applyAlignment="1">
      <alignment vertical="center"/>
    </xf>
    <xf numFmtId="0" fontId="4" fillId="2" borderId="11" xfId="0" applyFont="1" applyFill="1" applyBorder="1"/>
    <xf numFmtId="166" fontId="38" fillId="2" borderId="0" xfId="0" applyNumberFormat="1" applyFont="1" applyFill="1"/>
    <xf numFmtId="0" fontId="14" fillId="4" borderId="36" xfId="0" applyFont="1" applyFill="1" applyBorder="1" applyAlignment="1">
      <alignment horizontal="center" vertical="center"/>
    </xf>
    <xf numFmtId="49" fontId="58" fillId="4" borderId="4" xfId="0" applyNumberFormat="1" applyFont="1" applyFill="1" applyBorder="1" applyAlignment="1">
      <alignment vertical="center"/>
    </xf>
    <xf numFmtId="49" fontId="58" fillId="4" borderId="5" xfId="0" applyNumberFormat="1" applyFont="1" applyFill="1" applyBorder="1" applyAlignment="1">
      <alignment vertical="center"/>
    </xf>
    <xf numFmtId="49" fontId="14" fillId="4" borderId="5" xfId="0" applyNumberFormat="1" applyFont="1" applyFill="1" applyBorder="1" applyAlignment="1">
      <alignment vertical="center"/>
    </xf>
    <xf numFmtId="0" fontId="0" fillId="4" borderId="0" xfId="0" applyFill="1" applyAlignment="1">
      <alignment horizontal="left" vertical="center"/>
    </xf>
    <xf numFmtId="0" fontId="108" fillId="2" borderId="0" xfId="0" applyFont="1" applyFill="1"/>
    <xf numFmtId="0" fontId="2" fillId="2" borderId="0" xfId="0" applyFont="1" applyFill="1" applyAlignment="1">
      <alignment vertical="center"/>
    </xf>
    <xf numFmtId="0" fontId="80" fillId="2" borderId="0" xfId="0" applyFont="1" applyFill="1"/>
    <xf numFmtId="0" fontId="4" fillId="4" borderId="11" xfId="0" applyFont="1" applyFill="1" applyBorder="1" applyAlignment="1">
      <alignment horizontal="center"/>
    </xf>
    <xf numFmtId="0" fontId="4" fillId="4" borderId="13" xfId="0" applyFont="1" applyFill="1" applyBorder="1" applyAlignment="1">
      <alignment horizontal="center"/>
    </xf>
    <xf numFmtId="0" fontId="113" fillId="2" borderId="5" xfId="0" applyFont="1" applyFill="1" applyBorder="1"/>
    <xf numFmtId="0" fontId="2" fillId="0" borderId="0" xfId="1"/>
    <xf numFmtId="0" fontId="116" fillId="12" borderId="81" xfId="1" applyFont="1" applyFill="1" applyBorder="1" applyAlignment="1">
      <alignment horizontal="center" vertical="center" wrapText="1"/>
    </xf>
    <xf numFmtId="0" fontId="110" fillId="13" borderId="81" xfId="1" applyFont="1" applyFill="1" applyBorder="1" applyAlignment="1">
      <alignment horizontal="center" vertical="center"/>
    </xf>
    <xf numFmtId="0" fontId="110" fillId="13" borderId="82" xfId="1" applyFont="1" applyFill="1" applyBorder="1" applyAlignment="1">
      <alignment horizontal="center" vertical="center"/>
    </xf>
    <xf numFmtId="0" fontId="86" fillId="0" borderId="0" xfId="1" applyFont="1"/>
    <xf numFmtId="0" fontId="117" fillId="0" borderId="0" xfId="1" applyFont="1"/>
    <xf numFmtId="0" fontId="2" fillId="0" borderId="81" xfId="1" applyBorder="1"/>
    <xf numFmtId="0" fontId="2" fillId="0" borderId="82" xfId="1" applyBorder="1"/>
    <xf numFmtId="0" fontId="114" fillId="0" borderId="0" xfId="1" applyFont="1" applyAlignment="1">
      <alignment horizontal="center" vertical="center"/>
    </xf>
    <xf numFmtId="0" fontId="2" fillId="11" borderId="82" xfId="1" applyFill="1" applyBorder="1"/>
    <xf numFmtId="0" fontId="111" fillId="0" borderId="0" xfId="1" applyFont="1" applyAlignment="1">
      <alignment horizontal="center"/>
    </xf>
    <xf numFmtId="0" fontId="118" fillId="0" borderId="0" xfId="1" applyFont="1" applyAlignment="1">
      <alignment horizontal="center"/>
    </xf>
    <xf numFmtId="0" fontId="2" fillId="7" borderId="81" xfId="1" applyFill="1" applyBorder="1"/>
    <xf numFmtId="0" fontId="111" fillId="0" borderId="0" xfId="1" applyFont="1"/>
    <xf numFmtId="0" fontId="2" fillId="0" borderId="0" xfId="1" applyAlignment="1">
      <alignment horizontal="center"/>
    </xf>
    <xf numFmtId="0" fontId="2" fillId="2" borderId="82" xfId="1" applyFill="1" applyBorder="1"/>
    <xf numFmtId="0" fontId="2" fillId="0" borderId="83" xfId="1" applyBorder="1"/>
    <xf numFmtId="0" fontId="2" fillId="0" borderId="84" xfId="1" applyBorder="1"/>
    <xf numFmtId="0" fontId="115" fillId="10" borderId="81" xfId="1" applyFont="1" applyFill="1" applyBorder="1"/>
    <xf numFmtId="0" fontId="115" fillId="10" borderId="82" xfId="1" applyFont="1" applyFill="1" applyBorder="1"/>
    <xf numFmtId="0" fontId="59" fillId="2" borderId="3" xfId="0" applyFont="1" applyFill="1" applyBorder="1" applyAlignment="1">
      <alignment vertical="center"/>
    </xf>
    <xf numFmtId="0" fontId="43" fillId="2" borderId="2" xfId="0" applyFont="1" applyFill="1" applyBorder="1" applyAlignment="1">
      <alignment vertical="center"/>
    </xf>
    <xf numFmtId="0" fontId="47" fillId="2" borderId="2" xfId="0" applyFont="1" applyFill="1" applyBorder="1" applyAlignment="1">
      <alignment vertical="center"/>
    </xf>
    <xf numFmtId="16" fontId="119" fillId="2" borderId="0" xfId="0" applyNumberFormat="1" applyFont="1" applyFill="1"/>
    <xf numFmtId="0" fontId="39" fillId="2" borderId="3" xfId="0" applyFont="1" applyFill="1" applyBorder="1"/>
    <xf numFmtId="0" fontId="39" fillId="2" borderId="12" xfId="0" applyFont="1" applyFill="1" applyBorder="1"/>
    <xf numFmtId="0" fontId="4" fillId="2" borderId="12" xfId="0" applyFont="1" applyFill="1" applyBorder="1" applyAlignment="1">
      <alignment horizontal="center" vertical="center"/>
    </xf>
    <xf numFmtId="0" fontId="38" fillId="2" borderId="0" xfId="0" applyFont="1" applyFill="1" applyAlignment="1">
      <alignment wrapText="1"/>
    </xf>
    <xf numFmtId="49" fontId="14" fillId="4" borderId="7" xfId="0" applyNumberFormat="1" applyFont="1" applyFill="1" applyBorder="1" applyAlignment="1" applyProtection="1">
      <alignment vertical="center" wrapText="1"/>
      <protection locked="0"/>
    </xf>
    <xf numFmtId="0" fontId="14" fillId="4" borderId="8" xfId="0" applyFont="1" applyFill="1" applyBorder="1" applyAlignment="1">
      <alignment vertical="center"/>
    </xf>
    <xf numFmtId="3" fontId="4" fillId="2" borderId="12" xfId="0" applyNumberFormat="1" applyFont="1" applyFill="1" applyBorder="1"/>
    <xf numFmtId="10" fontId="123" fillId="2" borderId="0" xfId="0" applyNumberFormat="1" applyFont="1" applyFill="1"/>
    <xf numFmtId="0" fontId="47" fillId="0" borderId="3" xfId="0" applyFont="1" applyBorder="1" applyAlignment="1">
      <alignment vertical="center"/>
    </xf>
    <xf numFmtId="0" fontId="47" fillId="0" borderId="5" xfId="0" applyFont="1" applyBorder="1" applyAlignment="1">
      <alignment vertical="center"/>
    </xf>
    <xf numFmtId="0" fontId="47" fillId="0" borderId="8" xfId="0" applyFont="1" applyBorder="1" applyAlignment="1">
      <alignment vertical="center"/>
    </xf>
    <xf numFmtId="0" fontId="47" fillId="0" borderId="0" xfId="0" applyFont="1" applyAlignment="1">
      <alignment vertical="center"/>
    </xf>
    <xf numFmtId="49" fontId="34" fillId="4" borderId="11" xfId="0" applyNumberFormat="1" applyFont="1" applyFill="1" applyBorder="1" applyAlignment="1" applyProtection="1">
      <alignment horizontal="left" vertical="center" wrapText="1" indent="1"/>
      <protection locked="0"/>
    </xf>
    <xf numFmtId="0" fontId="4" fillId="2" borderId="3" xfId="0" applyFont="1" applyFill="1" applyBorder="1" applyAlignment="1">
      <alignment horizontal="center" vertical="center"/>
    </xf>
    <xf numFmtId="0" fontId="10" fillId="2" borderId="12" xfId="0" applyFont="1" applyFill="1" applyBorder="1" applyAlignment="1">
      <alignment horizontal="center" vertical="center"/>
    </xf>
    <xf numFmtId="3" fontId="10" fillId="2" borderId="12" xfId="0" applyNumberFormat="1" applyFont="1" applyFill="1" applyBorder="1"/>
    <xf numFmtId="0" fontId="0" fillId="4" borderId="0" xfId="0" applyFill="1" applyAlignment="1">
      <alignment horizontal="left"/>
    </xf>
    <xf numFmtId="0" fontId="4" fillId="4" borderId="5" xfId="0" applyFont="1" applyFill="1" applyBorder="1" applyAlignment="1">
      <alignment vertical="center"/>
    </xf>
    <xf numFmtId="3" fontId="14" fillId="4" borderId="0" xfId="0" applyNumberFormat="1" applyFont="1" applyFill="1" applyAlignment="1">
      <alignment horizontal="center" vertical="center" wrapText="1" shrinkToFit="1"/>
    </xf>
    <xf numFmtId="3" fontId="4" fillId="4" borderId="0" xfId="0" applyNumberFormat="1" applyFont="1" applyFill="1" applyAlignment="1">
      <alignment horizontal="center" vertical="center" shrinkToFit="1"/>
    </xf>
    <xf numFmtId="0" fontId="127" fillId="4" borderId="4" xfId="0" applyFont="1" applyFill="1" applyBorder="1" applyAlignment="1">
      <alignment vertical="center"/>
    </xf>
    <xf numFmtId="0" fontId="27" fillId="4" borderId="5" xfId="0" applyFont="1" applyFill="1" applyBorder="1" applyAlignment="1">
      <alignment vertical="center"/>
    </xf>
    <xf numFmtId="49" fontId="14" fillId="4" borderId="6" xfId="0" applyNumberFormat="1" applyFont="1" applyFill="1" applyBorder="1" applyAlignment="1">
      <alignment vertical="center"/>
    </xf>
    <xf numFmtId="0" fontId="18" fillId="4" borderId="11" xfId="0" applyFont="1" applyFill="1" applyBorder="1" applyAlignment="1">
      <alignment vertical="center"/>
    </xf>
    <xf numFmtId="0" fontId="14" fillId="4" borderId="4" xfId="0" applyFont="1" applyFill="1" applyBorder="1" applyAlignment="1">
      <alignment vertical="center"/>
    </xf>
    <xf numFmtId="0" fontId="4" fillId="4" borderId="6" xfId="0" applyFont="1" applyFill="1" applyBorder="1" applyAlignment="1">
      <alignment vertical="center"/>
    </xf>
    <xf numFmtId="0" fontId="18" fillId="4" borderId="13" xfId="0" applyFont="1" applyFill="1" applyBorder="1" applyAlignment="1">
      <alignment vertical="center"/>
    </xf>
    <xf numFmtId="0" fontId="4" fillId="4" borderId="11" xfId="0" applyFont="1" applyFill="1" applyBorder="1" applyAlignment="1">
      <alignment vertical="top"/>
    </xf>
    <xf numFmtId="0" fontId="4" fillId="4" borderId="10" xfId="0" applyFont="1" applyFill="1" applyBorder="1" applyAlignment="1">
      <alignment vertical="center"/>
    </xf>
    <xf numFmtId="0" fontId="128" fillId="4" borderId="11" xfId="0" applyFont="1" applyFill="1" applyBorder="1" applyAlignment="1">
      <alignment horizontal="justify" vertical="top" wrapText="1"/>
    </xf>
    <xf numFmtId="0" fontId="129" fillId="4" borderId="7" xfId="0" applyFont="1" applyFill="1" applyBorder="1" applyAlignment="1">
      <alignment horizontal="justify" vertical="top" wrapText="1"/>
    </xf>
    <xf numFmtId="0" fontId="129" fillId="4" borderId="8" xfId="0" applyFont="1" applyFill="1" applyBorder="1" applyAlignment="1">
      <alignment horizontal="justify" vertical="top" wrapText="1"/>
    </xf>
    <xf numFmtId="0" fontId="129" fillId="4" borderId="9" xfId="0" applyFont="1" applyFill="1" applyBorder="1" applyAlignment="1">
      <alignment horizontal="justify" vertical="top" wrapText="1"/>
    </xf>
    <xf numFmtId="0" fontId="129" fillId="4" borderId="10" xfId="0" applyFont="1" applyFill="1" applyBorder="1" applyAlignment="1">
      <alignment horizontal="justify" vertical="top" wrapText="1"/>
    </xf>
    <xf numFmtId="0" fontId="130" fillId="4" borderId="11" xfId="0" applyFont="1" applyFill="1" applyBorder="1" applyAlignment="1">
      <alignment horizontal="left" vertical="center" wrapText="1" indent="1"/>
    </xf>
    <xf numFmtId="0" fontId="130" fillId="4" borderId="10" xfId="0" applyFont="1" applyFill="1" applyBorder="1" applyAlignment="1">
      <alignment horizontal="left" vertical="center" wrapText="1" indent="1"/>
    </xf>
    <xf numFmtId="0" fontId="4" fillId="7" borderId="0" xfId="0" applyFont="1" applyFill="1"/>
    <xf numFmtId="0" fontId="92" fillId="2" borderId="0" xfId="0" applyFont="1" applyFill="1" applyAlignment="1">
      <alignment horizontal="center" wrapText="1"/>
    </xf>
    <xf numFmtId="0" fontId="93" fillId="2" borderId="0" xfId="0" applyFont="1" applyFill="1" applyAlignment="1">
      <alignment wrapText="1"/>
    </xf>
    <xf numFmtId="0" fontId="91" fillId="2" borderId="0" xfId="0" applyFont="1" applyFill="1" applyAlignment="1">
      <alignment vertical="center"/>
    </xf>
    <xf numFmtId="0" fontId="5" fillId="2" borderId="0" xfId="0" applyFont="1" applyFill="1"/>
    <xf numFmtId="0" fontId="135" fillId="4" borderId="0" xfId="0" applyFont="1" applyFill="1" applyAlignment="1">
      <alignment vertical="center" wrapText="1"/>
    </xf>
    <xf numFmtId="0" fontId="18" fillId="4" borderId="0" xfId="0" applyFont="1" applyFill="1" applyAlignment="1">
      <alignment vertical="center" wrapText="1"/>
    </xf>
    <xf numFmtId="16" fontId="27" fillId="4" borderId="0" xfId="0" applyNumberFormat="1" applyFont="1" applyFill="1"/>
    <xf numFmtId="0" fontId="63" fillId="4" borderId="7" xfId="0" applyFont="1" applyFill="1" applyBorder="1" applyAlignment="1">
      <alignment vertical="top" wrapText="1"/>
    </xf>
    <xf numFmtId="0" fontId="136" fillId="4" borderId="0" xfId="0" applyFont="1" applyFill="1" applyAlignment="1">
      <alignment vertical="center" wrapText="1"/>
    </xf>
    <xf numFmtId="0" fontId="10" fillId="2" borderId="0" xfId="0" applyFont="1" applyFill="1" applyAlignment="1">
      <alignment horizontal="justify" wrapText="1"/>
    </xf>
    <xf numFmtId="0" fontId="139" fillId="2" borderId="0" xfId="0" applyFont="1" applyFill="1"/>
    <xf numFmtId="0" fontId="140" fillId="2" borderId="0" xfId="0" applyFont="1" applyFill="1" applyAlignment="1">
      <alignment vertical="center"/>
    </xf>
    <xf numFmtId="0" fontId="139" fillId="2" borderId="0" xfId="0" applyFont="1" applyFill="1" applyAlignment="1">
      <alignment vertical="center"/>
    </xf>
    <xf numFmtId="0" fontId="139" fillId="7" borderId="0" xfId="0" applyFont="1" applyFill="1"/>
    <xf numFmtId="0" fontId="141" fillId="2" borderId="0" xfId="0" applyFont="1" applyFill="1"/>
    <xf numFmtId="0" fontId="142" fillId="2" borderId="0" xfId="0" applyFont="1" applyFill="1"/>
    <xf numFmtId="0" fontId="143" fillId="2" borderId="0" xfId="0" applyFont="1" applyFill="1"/>
    <xf numFmtId="0" fontId="139" fillId="2" borderId="0" xfId="0" applyFont="1" applyFill="1" applyAlignment="1">
      <alignment vertical="top" wrapText="1"/>
    </xf>
    <xf numFmtId="0" fontId="139" fillId="4" borderId="0" xfId="0" applyFont="1" applyFill="1"/>
    <xf numFmtId="0" fontId="141" fillId="2" borderId="0" xfId="0" applyFont="1" applyFill="1" applyAlignment="1">
      <alignment vertical="center"/>
    </xf>
    <xf numFmtId="165" fontId="14" fillId="4" borderId="0" xfId="0" applyNumberFormat="1" applyFont="1" applyFill="1" applyAlignment="1">
      <alignment horizontal="center" vertical="center"/>
    </xf>
    <xf numFmtId="0" fontId="14" fillId="4" borderId="0" xfId="0" applyFont="1" applyFill="1" applyAlignment="1">
      <alignment horizontal="center" vertical="center"/>
    </xf>
    <xf numFmtId="166" fontId="14" fillId="4" borderId="0" xfId="0" applyNumberFormat="1" applyFont="1" applyFill="1" applyAlignment="1">
      <alignment horizontal="center" vertical="center"/>
    </xf>
    <xf numFmtId="0" fontId="14" fillId="4" borderId="0" xfId="0" applyFont="1" applyFill="1" applyAlignment="1" applyProtection="1">
      <alignment horizontal="center" vertical="center"/>
      <protection locked="0"/>
    </xf>
    <xf numFmtId="0" fontId="14" fillId="4" borderId="1" xfId="0" applyFont="1" applyFill="1" applyBorder="1" applyAlignment="1">
      <alignment horizontal="center" vertical="center"/>
    </xf>
    <xf numFmtId="166" fontId="14" fillId="4" borderId="12" xfId="0" applyNumberFormat="1" applyFont="1" applyFill="1" applyBorder="1" applyAlignment="1">
      <alignment horizontal="left" vertical="center"/>
    </xf>
    <xf numFmtId="166" fontId="14" fillId="4" borderId="12" xfId="0" applyNumberFormat="1" applyFont="1" applyFill="1" applyBorder="1" applyAlignment="1">
      <alignment horizontal="center" vertical="center"/>
    </xf>
    <xf numFmtId="9" fontId="27" fillId="4" borderId="2" xfId="0" applyNumberFormat="1" applyFont="1" applyFill="1" applyBorder="1" applyAlignment="1">
      <alignment horizontal="center" vertical="center"/>
    </xf>
    <xf numFmtId="9" fontId="27" fillId="4" borderId="88" xfId="0" applyNumberFormat="1"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27" fillId="4" borderId="88" xfId="0" applyFont="1" applyFill="1" applyBorder="1" applyAlignment="1">
      <alignment horizontal="center" vertical="center"/>
    </xf>
    <xf numFmtId="0" fontId="146" fillId="2" borderId="0" xfId="0" applyFont="1" applyFill="1"/>
    <xf numFmtId="0" fontId="39" fillId="2" borderId="1" xfId="0" applyFont="1" applyFill="1" applyBorder="1"/>
    <xf numFmtId="3" fontId="4" fillId="2" borderId="89" xfId="0" applyNumberFormat="1" applyFont="1" applyFill="1" applyBorder="1"/>
    <xf numFmtId="0" fontId="4" fillId="2" borderId="90" xfId="0" applyFont="1" applyFill="1" applyBorder="1" applyAlignment="1">
      <alignment vertical="center"/>
    </xf>
    <xf numFmtId="0" fontId="10" fillId="2" borderId="91" xfId="0" applyFont="1" applyFill="1" applyBorder="1" applyAlignment="1">
      <alignment vertical="center"/>
    </xf>
    <xf numFmtId="0" fontId="4" fillId="2" borderId="92" xfId="0" applyFont="1" applyFill="1" applyBorder="1" applyAlignment="1">
      <alignment vertical="center"/>
    </xf>
    <xf numFmtId="3" fontId="4" fillId="2" borderId="93" xfId="0" applyNumberFormat="1" applyFont="1" applyFill="1" applyBorder="1" applyAlignment="1">
      <alignment horizontal="center"/>
    </xf>
    <xf numFmtId="3" fontId="10" fillId="2" borderId="94" xfId="0" applyNumberFormat="1" applyFont="1" applyFill="1" applyBorder="1"/>
    <xf numFmtId="3" fontId="4" fillId="2" borderId="95" xfId="0" applyNumberFormat="1" applyFont="1" applyFill="1" applyBorder="1" applyAlignment="1">
      <alignment horizontal="center"/>
    </xf>
    <xf numFmtId="3" fontId="4" fillId="2" borderId="96" xfId="0" applyNumberFormat="1" applyFont="1" applyFill="1" applyBorder="1"/>
    <xf numFmtId="3" fontId="10" fillId="2" borderId="96" xfId="0" applyNumberFormat="1" applyFont="1" applyFill="1" applyBorder="1"/>
    <xf numFmtId="3" fontId="10" fillId="2" borderId="97" xfId="0" applyNumberFormat="1" applyFont="1" applyFill="1" applyBorder="1"/>
    <xf numFmtId="0" fontId="4" fillId="2" borderId="98" xfId="0" applyFont="1" applyFill="1" applyBorder="1" applyAlignment="1">
      <alignment horizontal="center" vertical="top"/>
    </xf>
    <xf numFmtId="0" fontId="10" fillId="2" borderId="100" xfId="0" applyFont="1" applyFill="1" applyBorder="1" applyAlignment="1">
      <alignment horizontal="center" vertical="top"/>
    </xf>
    <xf numFmtId="0" fontId="10" fillId="2" borderId="99" xfId="0" applyFont="1" applyFill="1" applyBorder="1" applyAlignment="1">
      <alignment vertical="center"/>
    </xf>
    <xf numFmtId="0" fontId="149" fillId="2" borderId="0" xfId="0" applyFont="1" applyFill="1" applyAlignment="1">
      <alignment vertical="center"/>
    </xf>
    <xf numFmtId="0" fontId="150" fillId="2" borderId="0" xfId="0" applyFont="1" applyFill="1" applyAlignment="1">
      <alignment vertical="center"/>
    </xf>
    <xf numFmtId="0" fontId="138" fillId="2" borderId="0" xfId="0" applyFont="1" applyFill="1" applyAlignment="1">
      <alignment horizontal="left" vertical="center" wrapText="1"/>
    </xf>
    <xf numFmtId="49" fontId="14" fillId="2" borderId="1" xfId="0" applyNumberFormat="1" applyFont="1" applyFill="1" applyBorder="1" applyAlignment="1" applyProtection="1">
      <alignment vertical="center" wrapText="1"/>
      <protection locked="0"/>
    </xf>
    <xf numFmtId="0" fontId="14" fillId="2" borderId="2" xfId="0" applyFont="1" applyFill="1" applyBorder="1" applyAlignment="1">
      <alignment vertical="center"/>
    </xf>
    <xf numFmtId="49" fontId="14" fillId="2" borderId="2" xfId="0" applyNumberFormat="1" applyFont="1" applyFill="1" applyBorder="1" applyAlignment="1" applyProtection="1">
      <alignment vertical="center" wrapText="1"/>
      <protection locked="0"/>
    </xf>
    <xf numFmtId="0" fontId="0" fillId="2" borderId="2" xfId="0" applyFill="1" applyBorder="1" applyAlignment="1">
      <alignment vertical="center"/>
    </xf>
    <xf numFmtId="165" fontId="14" fillId="2" borderId="2" xfId="0" applyNumberFormat="1" applyFont="1" applyFill="1" applyBorder="1" applyAlignment="1" applyProtection="1">
      <alignment horizontal="right" wrapText="1" shrinkToFit="1"/>
      <protection locked="0"/>
    </xf>
    <xf numFmtId="0" fontId="0" fillId="2" borderId="2" xfId="0" applyFill="1" applyBorder="1" applyAlignment="1">
      <alignment horizontal="right" wrapText="1" shrinkToFit="1"/>
    </xf>
    <xf numFmtId="10" fontId="14" fillId="2" borderId="2" xfId="0" applyNumberFormat="1" applyFont="1" applyFill="1" applyBorder="1" applyAlignment="1">
      <alignment vertical="center" shrinkToFit="1"/>
    </xf>
    <xf numFmtId="10" fontId="14" fillId="2" borderId="3" xfId="0" applyNumberFormat="1" applyFont="1" applyFill="1" applyBorder="1" applyAlignment="1">
      <alignment vertical="center" shrinkToFit="1"/>
    </xf>
    <xf numFmtId="0" fontId="27" fillId="2" borderId="0" xfId="0" applyFont="1" applyFill="1" applyAlignment="1">
      <alignment wrapText="1"/>
    </xf>
    <xf numFmtId="49" fontId="14" fillId="4" borderId="43" xfId="0" applyNumberFormat="1" applyFont="1" applyFill="1" applyBorder="1" applyAlignment="1">
      <alignment vertical="center" wrapText="1"/>
    </xf>
    <xf numFmtId="49" fontId="14" fillId="4" borderId="101" xfId="0" applyNumberFormat="1" applyFont="1" applyFill="1" applyBorder="1" applyAlignment="1">
      <alignment vertical="center" wrapText="1"/>
    </xf>
    <xf numFmtId="0" fontId="14" fillId="9" borderId="35"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14" fillId="4" borderId="1" xfId="0" applyFont="1" applyFill="1"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36" xfId="0" applyBorder="1" applyAlignment="1">
      <alignment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35" xfId="0" applyFont="1" applyFill="1" applyBorder="1" applyAlignment="1">
      <alignment vertical="center" wrapText="1"/>
    </xf>
    <xf numFmtId="0" fontId="14" fillId="4" borderId="2" xfId="0" applyFont="1" applyFill="1" applyBorder="1" applyAlignment="1">
      <alignment vertical="center" wrapText="1"/>
    </xf>
    <xf numFmtId="0" fontId="14" fillId="4" borderId="36" xfId="0" applyFont="1" applyFill="1" applyBorder="1" applyAlignment="1">
      <alignment vertical="center" wrapText="1"/>
    </xf>
    <xf numFmtId="0" fontId="155" fillId="4" borderId="7" xfId="0" applyFont="1" applyFill="1" applyBorder="1" applyAlignment="1">
      <alignment horizontal="left" vertical="center" wrapText="1"/>
    </xf>
    <xf numFmtId="0" fontId="156" fillId="0" borderId="8" xfId="0" applyFont="1" applyBorder="1" applyAlignment="1">
      <alignment wrapText="1"/>
    </xf>
    <xf numFmtId="0" fontId="156" fillId="0" borderId="9" xfId="0" applyFont="1" applyBorder="1" applyAlignment="1">
      <alignment wrapText="1"/>
    </xf>
    <xf numFmtId="0" fontId="0" fillId="0" borderId="36" xfId="0" applyBorder="1" applyAlignment="1">
      <alignment vertical="center" wrapText="1"/>
    </xf>
    <xf numFmtId="0" fontId="14" fillId="4" borderId="20" xfId="0" applyFont="1" applyFill="1" applyBorder="1" applyAlignment="1">
      <alignment vertical="center"/>
    </xf>
    <xf numFmtId="0" fontId="0" fillId="0" borderId="20" xfId="0" applyBorder="1" applyAlignment="1">
      <alignment vertical="center"/>
    </xf>
    <xf numFmtId="0" fontId="0" fillId="0" borderId="70" xfId="0" applyBorder="1" applyAlignment="1">
      <alignment vertical="center"/>
    </xf>
    <xf numFmtId="0" fontId="14" fillId="4" borderId="27"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4" fillId="4" borderId="37" xfId="0" applyFont="1" applyFill="1" applyBorder="1" applyAlignment="1">
      <alignment vertical="center"/>
    </xf>
    <xf numFmtId="0" fontId="0" fillId="0" borderId="37" xfId="0" applyBorder="1" applyAlignment="1">
      <alignment vertical="center"/>
    </xf>
    <xf numFmtId="0" fontId="0" fillId="0" borderId="41" xfId="0" applyBorder="1" applyAlignment="1">
      <alignment vertical="center"/>
    </xf>
    <xf numFmtId="0" fontId="96" fillId="2" borderId="0" xfId="0" applyFont="1"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14" fillId="4" borderId="1" xfId="0" applyFont="1" applyFill="1" applyBorder="1" applyAlignment="1">
      <alignment horizontal="left" vertical="center"/>
    </xf>
    <xf numFmtId="0" fontId="14" fillId="4" borderId="2" xfId="0" applyFont="1" applyFill="1" applyBorder="1" applyAlignment="1">
      <alignment horizontal="left" vertical="center"/>
    </xf>
    <xf numFmtId="0" fontId="14" fillId="4" borderId="36" xfId="0" applyFont="1" applyFill="1" applyBorder="1" applyAlignment="1">
      <alignment horizontal="left" vertical="center"/>
    </xf>
    <xf numFmtId="49" fontId="14" fillId="9" borderId="2" xfId="0" applyNumberFormat="1" applyFont="1" applyFill="1" applyBorder="1" applyAlignment="1" applyProtection="1">
      <alignment horizontal="left" vertical="center"/>
      <protection locked="0"/>
    </xf>
    <xf numFmtId="49" fontId="14" fillId="9" borderId="3" xfId="0" applyNumberFormat="1" applyFont="1" applyFill="1" applyBorder="1" applyAlignment="1" applyProtection="1">
      <alignment horizontal="left" vertical="center"/>
      <protection locked="0"/>
    </xf>
    <xf numFmtId="0" fontId="90" fillId="9" borderId="73" xfId="0" applyFont="1" applyFill="1" applyBorder="1" applyAlignment="1" applyProtection="1">
      <alignment horizontal="center" vertical="center" wrapText="1" shrinkToFit="1"/>
      <protection locked="0"/>
    </xf>
    <xf numFmtId="0" fontId="90" fillId="9" borderId="75" xfId="0" applyFont="1" applyFill="1" applyBorder="1" applyAlignment="1" applyProtection="1">
      <alignment horizontal="center" vertical="center" wrapText="1" shrinkToFit="1"/>
      <protection locked="0"/>
    </xf>
    <xf numFmtId="49" fontId="90" fillId="9" borderId="75" xfId="0" applyNumberFormat="1" applyFont="1" applyFill="1" applyBorder="1" applyAlignment="1" applyProtection="1">
      <alignment horizontal="center" vertical="center" shrinkToFit="1"/>
      <protection locked="0"/>
    </xf>
    <xf numFmtId="0" fontId="90" fillId="9" borderId="75" xfId="0" applyFont="1" applyFill="1" applyBorder="1" applyAlignment="1" applyProtection="1">
      <alignment horizontal="center" vertical="center" shrinkToFit="1"/>
      <protection locked="0"/>
    </xf>
    <xf numFmtId="0" fontId="90" fillId="9" borderId="76" xfId="0" applyFont="1" applyFill="1" applyBorder="1" applyAlignment="1" applyProtection="1">
      <alignment horizontal="center" vertical="center" shrinkToFit="1"/>
      <protection locked="0"/>
    </xf>
    <xf numFmtId="0" fontId="18" fillId="4" borderId="1" xfId="0" applyFont="1" applyFill="1" applyBorder="1" applyAlignment="1">
      <alignment horizontal="left" vertical="center"/>
    </xf>
    <xf numFmtId="0" fontId="18" fillId="4" borderId="2" xfId="0" applyFont="1" applyFill="1" applyBorder="1" applyAlignment="1">
      <alignment horizontal="left" vertical="center"/>
    </xf>
    <xf numFmtId="0" fontId="18" fillId="4" borderId="36" xfId="0" applyFont="1" applyFill="1" applyBorder="1" applyAlignment="1">
      <alignment horizontal="left" vertical="center"/>
    </xf>
    <xf numFmtId="49" fontId="14" fillId="4" borderId="22" xfId="0" applyNumberFormat="1" applyFont="1" applyFill="1" applyBorder="1" applyAlignment="1">
      <alignment horizontal="left" wrapText="1"/>
    </xf>
    <xf numFmtId="0" fontId="4" fillId="4" borderId="23" xfId="0" applyFont="1" applyFill="1" applyBorder="1" applyAlignment="1">
      <alignment horizontal="left"/>
    </xf>
    <xf numFmtId="0" fontId="0" fillId="4" borderId="11" xfId="0" applyFill="1" applyBorder="1" applyAlignment="1">
      <alignment horizontal="left"/>
    </xf>
    <xf numFmtId="0" fontId="0" fillId="4" borderId="0" xfId="0" applyFill="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14" fontId="14" fillId="4" borderId="75" xfId="0" applyNumberFormat="1" applyFont="1" applyFill="1" applyBorder="1" applyAlignment="1">
      <alignment horizontal="center" vertical="center"/>
    </xf>
    <xf numFmtId="14" fontId="0" fillId="4" borderId="75" xfId="0" applyNumberFormat="1" applyFill="1" applyBorder="1" applyAlignment="1">
      <alignment vertical="center"/>
    </xf>
    <xf numFmtId="14" fontId="0" fillId="4" borderId="76" xfId="0" applyNumberFormat="1" applyFill="1" applyBorder="1" applyAlignment="1">
      <alignment vertical="center"/>
    </xf>
    <xf numFmtId="16" fontId="30" fillId="2" borderId="0" xfId="0" applyNumberFormat="1" applyFont="1" applyFill="1" applyAlignment="1">
      <alignment vertical="center" wrapText="1"/>
    </xf>
    <xf numFmtId="0" fontId="0" fillId="2" borderId="0" xfId="0" applyFill="1" applyAlignment="1">
      <alignment vertical="center"/>
    </xf>
    <xf numFmtId="0" fontId="80" fillId="0" borderId="42" xfId="0" applyFont="1" applyBorder="1" applyAlignment="1">
      <alignment horizontal="left" vertical="center" wrapText="1"/>
    </xf>
    <xf numFmtId="0" fontId="80" fillId="0" borderId="0" xfId="0" applyFont="1" applyAlignment="1">
      <alignment horizontal="left" vertical="center" wrapText="1"/>
    </xf>
    <xf numFmtId="0" fontId="13" fillId="0" borderId="42" xfId="0" applyFont="1" applyBorder="1" applyAlignment="1">
      <alignment horizontal="left" vertical="center" wrapText="1"/>
    </xf>
    <xf numFmtId="0" fontId="13" fillId="0" borderId="0" xfId="0" applyFont="1" applyAlignment="1">
      <alignment horizontal="left" vertical="center" wrapText="1"/>
    </xf>
    <xf numFmtId="0" fontId="4" fillId="4" borderId="4" xfId="0" applyFont="1" applyFill="1"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11" xfId="0" applyBorder="1" applyAlignment="1">
      <alignment horizontal="left" vertical="center" indent="1"/>
    </xf>
    <xf numFmtId="0" fontId="0" fillId="0" borderId="0" xfId="0" applyAlignment="1">
      <alignment horizontal="left" vertical="center" indent="1"/>
    </xf>
    <xf numFmtId="0" fontId="0" fillId="0" borderId="10"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165" fontId="80" fillId="2" borderId="4" xfId="0" applyNumberFormat="1" applyFont="1" applyFill="1" applyBorder="1" applyAlignment="1">
      <alignment wrapText="1"/>
    </xf>
    <xf numFmtId="0" fontId="81" fillId="0" borderId="5" xfId="0" applyFont="1" applyBorder="1"/>
    <xf numFmtId="0" fontId="81" fillId="0" borderId="6" xfId="0" applyFont="1" applyBorder="1"/>
    <xf numFmtId="165" fontId="80" fillId="2" borderId="11" xfId="0" applyNumberFormat="1" applyFont="1" applyFill="1" applyBorder="1" applyAlignment="1">
      <alignment wrapText="1"/>
    </xf>
    <xf numFmtId="0" fontId="81" fillId="0" borderId="0" xfId="0" applyFont="1"/>
    <xf numFmtId="0" fontId="81" fillId="0" borderId="10" xfId="0" applyFont="1" applyBorder="1"/>
    <xf numFmtId="0" fontId="81" fillId="0" borderId="11" xfId="0" applyFont="1" applyBorder="1"/>
    <xf numFmtId="0" fontId="81" fillId="0" borderId="7" xfId="0" applyFont="1" applyBorder="1"/>
    <xf numFmtId="0" fontId="81" fillId="0" borderId="8" xfId="0" applyFont="1" applyBorder="1"/>
    <xf numFmtId="0" fontId="81" fillId="0" borderId="9" xfId="0" applyFont="1" applyBorder="1"/>
    <xf numFmtId="49" fontId="14" fillId="9" borderId="40" xfId="0" applyNumberFormat="1" applyFont="1" applyFill="1" applyBorder="1" applyAlignment="1" applyProtection="1">
      <alignment vertical="center" shrinkToFit="1"/>
      <protection locked="0"/>
    </xf>
    <xf numFmtId="49" fontId="14" fillId="9" borderId="37" xfId="0" applyNumberFormat="1" applyFont="1" applyFill="1" applyBorder="1" applyAlignment="1" applyProtection="1">
      <alignment vertical="center" shrinkToFit="1"/>
      <protection locked="0"/>
    </xf>
    <xf numFmtId="49" fontId="0" fillId="9" borderId="37" xfId="0" applyNumberFormat="1" applyFill="1" applyBorder="1" applyAlignment="1" applyProtection="1">
      <alignment vertical="center"/>
      <protection locked="0"/>
    </xf>
    <xf numFmtId="49" fontId="0" fillId="9" borderId="38" xfId="0" applyNumberFormat="1" applyFill="1" applyBorder="1" applyAlignment="1" applyProtection="1">
      <alignment vertical="center"/>
      <protection locked="0"/>
    </xf>
    <xf numFmtId="0" fontId="34" fillId="2" borderId="0" xfId="0" applyFont="1" applyFill="1" applyAlignment="1">
      <alignment horizontal="left" vertical="top" wrapText="1"/>
    </xf>
    <xf numFmtId="0" fontId="17" fillId="2" borderId="0" xfId="0" applyFont="1" applyFill="1" applyAlignment="1">
      <alignment horizontal="left" vertical="top" wrapText="1"/>
    </xf>
    <xf numFmtId="49" fontId="34" fillId="2" borderId="0" xfId="0" applyNumberFormat="1" applyFont="1" applyFill="1" applyAlignment="1">
      <alignment horizontal="left" vertical="top" wrapText="1"/>
    </xf>
    <xf numFmtId="49" fontId="17" fillId="2" borderId="0" xfId="0" applyNumberFormat="1" applyFont="1" applyFill="1" applyAlignment="1">
      <alignment horizontal="left" vertical="top" wrapText="1"/>
    </xf>
    <xf numFmtId="0" fontId="4" fillId="9" borderId="1" xfId="0" applyFont="1" applyFill="1" applyBorder="1" applyAlignment="1" applyProtection="1">
      <alignment horizontal="left" vertical="top" wrapText="1"/>
      <protection locked="0"/>
    </xf>
    <xf numFmtId="0" fontId="4" fillId="9" borderId="2" xfId="0" applyFont="1" applyFill="1" applyBorder="1" applyAlignment="1" applyProtection="1">
      <alignment horizontal="left" vertical="top" wrapText="1"/>
      <protection locked="0"/>
    </xf>
    <xf numFmtId="0" fontId="4" fillId="9" borderId="3" xfId="0" applyFont="1" applyFill="1" applyBorder="1" applyAlignment="1" applyProtection="1">
      <alignment horizontal="left" vertical="top" wrapText="1"/>
      <protection locked="0"/>
    </xf>
    <xf numFmtId="0" fontId="4" fillId="4" borderId="1" xfId="0" applyFont="1" applyFill="1" applyBorder="1" applyAlignment="1">
      <alignment vertical="top" wrapText="1"/>
    </xf>
    <xf numFmtId="0" fontId="4" fillId="4" borderId="2" xfId="0" applyFont="1" applyFill="1" applyBorder="1" applyAlignment="1">
      <alignment vertical="top" wrapText="1"/>
    </xf>
    <xf numFmtId="0" fontId="4" fillId="4" borderId="2" xfId="0" applyFont="1" applyFill="1" applyBorder="1" applyAlignment="1">
      <alignment wrapText="1"/>
    </xf>
    <xf numFmtId="0" fontId="4" fillId="4" borderId="3" xfId="0" applyFont="1" applyFill="1" applyBorder="1" applyAlignment="1">
      <alignment wrapText="1"/>
    </xf>
    <xf numFmtId="0" fontId="22" fillId="4" borderId="1" xfId="0" applyFont="1" applyFill="1" applyBorder="1" applyAlignment="1">
      <alignment horizontal="justify" vertical="top" wrapText="1"/>
    </xf>
    <xf numFmtId="0" fontId="22" fillId="4" borderId="2" xfId="0" applyFont="1" applyFill="1" applyBorder="1" applyAlignment="1">
      <alignment horizontal="justify" vertical="top" wrapText="1"/>
    </xf>
    <xf numFmtId="0" fontId="34" fillId="4" borderId="3" xfId="0" applyFont="1" applyFill="1" applyBorder="1" applyAlignment="1">
      <alignment vertical="top"/>
    </xf>
    <xf numFmtId="0" fontId="4" fillId="4" borderId="1" xfId="0" applyFont="1" applyFill="1" applyBorder="1" applyAlignment="1">
      <alignment wrapText="1"/>
    </xf>
    <xf numFmtId="164" fontId="25" fillId="4" borderId="80" xfId="0" applyNumberFormat="1" applyFont="1" applyFill="1" applyBorder="1" applyAlignment="1">
      <alignment horizontal="center" vertical="center" shrinkToFit="1"/>
    </xf>
    <xf numFmtId="0" fontId="38" fillId="0" borderId="8" xfId="0" applyFont="1" applyBorder="1" applyAlignment="1">
      <alignment horizontal="center" vertical="center" shrinkToFit="1"/>
    </xf>
    <xf numFmtId="0" fontId="38" fillId="0" borderId="74" xfId="0" applyFont="1" applyBorder="1" applyAlignment="1">
      <alignment horizontal="center" vertical="center" shrinkToFit="1"/>
    </xf>
    <xf numFmtId="10" fontId="24" fillId="4" borderId="3" xfId="0" applyNumberFormat="1" applyFont="1" applyFill="1" applyBorder="1" applyAlignment="1">
      <alignment vertical="center" shrinkToFit="1"/>
    </xf>
    <xf numFmtId="0" fontId="32" fillId="4" borderId="12" xfId="0" applyFont="1" applyFill="1" applyBorder="1" applyAlignment="1">
      <alignment vertical="center" shrinkToFit="1"/>
    </xf>
    <xf numFmtId="49" fontId="14" fillId="9" borderId="8" xfId="0" applyNumberFormat="1" applyFont="1" applyFill="1" applyBorder="1" applyAlignment="1" applyProtection="1">
      <alignment vertical="center" shrinkToFit="1"/>
      <protection locked="0"/>
    </xf>
    <xf numFmtId="0" fontId="14" fillId="9" borderId="8" xfId="0" applyFont="1" applyFill="1" applyBorder="1" applyAlignment="1" applyProtection="1">
      <alignment vertical="center" shrinkToFit="1"/>
      <protection locked="0"/>
    </xf>
    <xf numFmtId="165" fontId="14" fillId="9" borderId="71" xfId="0" applyNumberFormat="1" applyFont="1" applyFill="1" applyBorder="1" applyAlignment="1" applyProtection="1">
      <alignment horizontal="right" vertical="center"/>
      <protection locked="0"/>
    </xf>
    <xf numFmtId="165" fontId="14" fillId="9" borderId="5" xfId="0" applyNumberFormat="1" applyFont="1" applyFill="1" applyBorder="1" applyAlignment="1" applyProtection="1">
      <alignment horizontal="right" vertical="center"/>
      <protection locked="0"/>
    </xf>
    <xf numFmtId="165" fontId="14" fillId="9" borderId="72" xfId="0" applyNumberFormat="1" applyFont="1" applyFill="1" applyBorder="1" applyAlignment="1" applyProtection="1">
      <alignment horizontal="right" vertical="center"/>
      <protection locked="0"/>
    </xf>
    <xf numFmtId="165" fontId="14" fillId="9" borderId="80" xfId="0" applyNumberFormat="1" applyFont="1" applyFill="1" applyBorder="1" applyAlignment="1" applyProtection="1">
      <alignment horizontal="right" vertical="center"/>
      <protection locked="0"/>
    </xf>
    <xf numFmtId="165" fontId="14" fillId="9" borderId="8" xfId="0" applyNumberFormat="1" applyFont="1" applyFill="1" applyBorder="1" applyAlignment="1" applyProtection="1">
      <alignment horizontal="right" vertical="center"/>
      <protection locked="0"/>
    </xf>
    <xf numFmtId="165" fontId="14" fillId="9" borderId="74" xfId="0" applyNumberFormat="1" applyFont="1" applyFill="1" applyBorder="1" applyAlignment="1" applyProtection="1">
      <alignment horizontal="right" vertical="center"/>
      <protection locked="0"/>
    </xf>
    <xf numFmtId="0" fontId="4" fillId="2" borderId="2"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xf>
    <xf numFmtId="0" fontId="4" fillId="0" borderId="36" xfId="0" applyFont="1" applyBorder="1" applyAlignment="1">
      <alignment horizontal="left"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65" fontId="24" fillId="2" borderId="2" xfId="0" applyNumberFormat="1" applyFont="1" applyFill="1" applyBorder="1" applyAlignment="1" applyProtection="1">
      <alignment horizontal="right" vertical="center" shrinkToFit="1"/>
      <protection locked="0"/>
    </xf>
    <xf numFmtId="165" fontId="32" fillId="2" borderId="2" xfId="0" applyNumberFormat="1" applyFont="1" applyFill="1" applyBorder="1" applyAlignment="1" applyProtection="1">
      <alignment horizontal="right" vertical="center" shrinkToFit="1"/>
      <protection locked="0"/>
    </xf>
    <xf numFmtId="165" fontId="32" fillId="2" borderId="3" xfId="0" applyNumberFormat="1" applyFont="1" applyFill="1" applyBorder="1" applyAlignment="1" applyProtection="1">
      <alignment horizontal="right" vertical="center" shrinkToFit="1"/>
      <protection locked="0"/>
    </xf>
    <xf numFmtId="0" fontId="14" fillId="4" borderId="1" xfId="0" applyFont="1" applyFill="1" applyBorder="1" applyAlignment="1">
      <alignment vertical="center"/>
    </xf>
    <xf numFmtId="14" fontId="0" fillId="0" borderId="75" xfId="0" applyNumberFormat="1" applyBorder="1" applyAlignment="1">
      <alignment vertical="center"/>
    </xf>
    <xf numFmtId="14" fontId="0" fillId="0" borderId="76" xfId="0" applyNumberFormat="1" applyBorder="1" applyAlignment="1">
      <alignment vertical="center"/>
    </xf>
    <xf numFmtId="0" fontId="32" fillId="2" borderId="12" xfId="0" applyFont="1" applyFill="1" applyBorder="1" applyAlignment="1" applyProtection="1">
      <alignment vertical="center" shrinkToFit="1"/>
      <protection locked="0"/>
    </xf>
    <xf numFmtId="165" fontId="32" fillId="2" borderId="2" xfId="0" applyNumberFormat="1" applyFont="1" applyFill="1" applyBorder="1" applyAlignment="1" applyProtection="1">
      <alignment vertical="center" shrinkToFit="1"/>
      <protection locked="0"/>
    </xf>
    <xf numFmtId="165" fontId="32" fillId="2" borderId="3" xfId="0" applyNumberFormat="1" applyFont="1" applyFill="1" applyBorder="1" applyAlignment="1" applyProtection="1">
      <alignment vertical="center" shrinkToFit="1"/>
      <protection locked="0"/>
    </xf>
    <xf numFmtId="0" fontId="4" fillId="4" borderId="1" xfId="0" applyFont="1" applyFill="1" applyBorder="1" applyAlignment="1">
      <alignment horizontal="left" vertical="center"/>
    </xf>
    <xf numFmtId="0" fontId="4" fillId="9" borderId="2" xfId="0" applyFont="1" applyFill="1" applyBorder="1" applyAlignment="1" applyProtection="1">
      <alignment horizontal="left" vertical="center"/>
      <protection locked="0"/>
    </xf>
    <xf numFmtId="0" fontId="4" fillId="9" borderId="3" xfId="0" applyFont="1" applyFill="1" applyBorder="1" applyAlignment="1" applyProtection="1">
      <alignment horizontal="left" vertical="center"/>
      <protection locked="0"/>
    </xf>
    <xf numFmtId="0" fontId="10" fillId="2" borderId="0" xfId="0" applyFont="1" applyFill="1" applyAlignment="1">
      <alignment horizontal="justify" wrapText="1"/>
    </xf>
    <xf numFmtId="0" fontId="14" fillId="4" borderId="39" xfId="0" applyFont="1" applyFill="1" applyBorder="1" applyAlignment="1">
      <alignment horizontal="left"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10" fontId="14" fillId="4" borderId="2" xfId="0" applyNumberFormat="1" applyFont="1" applyFill="1" applyBorder="1" applyAlignment="1">
      <alignment vertical="center" shrinkToFit="1"/>
    </xf>
    <xf numFmtId="10" fontId="14" fillId="4" borderId="3" xfId="0" applyNumberFormat="1" applyFont="1" applyFill="1" applyBorder="1" applyAlignment="1">
      <alignment vertical="center" shrinkToFit="1"/>
    </xf>
    <xf numFmtId="10" fontId="18" fillId="4" borderId="3" xfId="0" applyNumberFormat="1" applyFont="1" applyFill="1" applyBorder="1" applyAlignment="1">
      <alignment vertical="center" shrinkToFit="1"/>
    </xf>
    <xf numFmtId="0" fontId="14" fillId="4" borderId="12" xfId="0" applyFont="1" applyFill="1" applyBorder="1" applyAlignment="1">
      <alignment vertical="center" shrinkToFit="1"/>
    </xf>
    <xf numFmtId="0" fontId="32" fillId="9" borderId="1" xfId="0" applyFont="1" applyFill="1" applyBorder="1" applyAlignment="1" applyProtection="1">
      <alignment vertical="center" wrapText="1"/>
      <protection locked="0"/>
    </xf>
    <xf numFmtId="0" fontId="32" fillId="9" borderId="2" xfId="0" applyFont="1" applyFill="1" applyBorder="1" applyAlignment="1" applyProtection="1">
      <alignment vertical="center" wrapText="1"/>
      <protection locked="0"/>
    </xf>
    <xf numFmtId="0" fontId="32" fillId="9" borderId="35" xfId="0" applyFont="1" applyFill="1" applyBorder="1" applyAlignment="1" applyProtection="1">
      <alignment horizontal="center" vertical="center"/>
      <protection locked="0"/>
    </xf>
    <xf numFmtId="0" fontId="32" fillId="9" borderId="2" xfId="0" applyFont="1" applyFill="1" applyBorder="1" applyAlignment="1" applyProtection="1">
      <alignment horizontal="center" vertical="center"/>
      <protection locked="0"/>
    </xf>
    <xf numFmtId="0" fontId="32" fillId="9" borderId="36" xfId="0" applyFont="1" applyFill="1" applyBorder="1" applyAlignment="1" applyProtection="1">
      <alignment horizontal="center" vertical="center"/>
      <protection locked="0"/>
    </xf>
    <xf numFmtId="0" fontId="32" fillId="9" borderId="3" xfId="0" applyFont="1" applyFill="1" applyBorder="1" applyAlignment="1" applyProtection="1">
      <alignment horizontal="center" vertical="center"/>
      <protection locked="0"/>
    </xf>
    <xf numFmtId="0" fontId="19" fillId="4" borderId="35"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3" xfId="0" applyFont="1" applyFill="1" applyBorder="1" applyAlignment="1">
      <alignment horizontal="center" vertical="center" wrapText="1"/>
    </xf>
    <xf numFmtId="10" fontId="14" fillId="4" borderId="2" xfId="0" applyNumberFormat="1" applyFont="1" applyFill="1" applyBorder="1" applyAlignment="1">
      <alignment horizontal="center" vertical="center"/>
    </xf>
    <xf numFmtId="10" fontId="0" fillId="0" borderId="2" xfId="0" applyNumberFormat="1" applyBorder="1" applyAlignment="1">
      <alignment vertical="center"/>
    </xf>
    <xf numFmtId="10" fontId="0" fillId="0" borderId="3" xfId="0" applyNumberFormat="1" applyBorder="1" applyAlignment="1">
      <alignment vertical="center"/>
    </xf>
    <xf numFmtId="49" fontId="14" fillId="9" borderId="71" xfId="0" applyNumberFormat="1" applyFont="1" applyFill="1" applyBorder="1" applyAlignment="1" applyProtection="1">
      <alignment vertical="center" shrinkToFit="1"/>
      <protection locked="0"/>
    </xf>
    <xf numFmtId="49" fontId="14" fillId="9" borderId="5" xfId="0" applyNumberFormat="1" applyFont="1" applyFill="1" applyBorder="1" applyAlignment="1" applyProtection="1">
      <alignment vertical="center" shrinkToFit="1"/>
      <protection locked="0"/>
    </xf>
    <xf numFmtId="49" fontId="14" fillId="9" borderId="6" xfId="0" applyNumberFormat="1" applyFont="1" applyFill="1" applyBorder="1" applyAlignment="1" applyProtection="1">
      <alignment vertical="center" shrinkToFit="1"/>
      <protection locked="0"/>
    </xf>
    <xf numFmtId="0" fontId="34" fillId="0" borderId="42" xfId="0" applyFont="1" applyBorder="1" applyAlignment="1">
      <alignment horizontal="left" vertical="center" wrapText="1"/>
    </xf>
    <xf numFmtId="0" fontId="34" fillId="0" borderId="0" xfId="0" applyFont="1" applyAlignment="1">
      <alignment horizontal="left" vertical="center" wrapText="1"/>
    </xf>
    <xf numFmtId="0" fontId="14" fillId="4" borderId="69" xfId="0" applyFont="1" applyFill="1" applyBorder="1" applyAlignment="1">
      <alignment horizontal="left" vertical="center"/>
    </xf>
    <xf numFmtId="0" fontId="14" fillId="0" borderId="20" xfId="0" applyFont="1" applyBorder="1" applyAlignment="1">
      <alignment horizontal="left" vertical="center"/>
    </xf>
    <xf numFmtId="0" fontId="14" fillId="0" borderId="70" xfId="0" applyFont="1" applyBorder="1" applyAlignment="1">
      <alignment horizontal="left" vertical="center"/>
    </xf>
    <xf numFmtId="49" fontId="14" fillId="9" borderId="72" xfId="0" applyNumberFormat="1" applyFont="1" applyFill="1" applyBorder="1" applyAlignment="1" applyProtection="1">
      <alignment vertical="center" shrinkToFit="1"/>
      <protection locked="0"/>
    </xf>
    <xf numFmtId="49" fontId="14" fillId="9" borderId="25" xfId="0" applyNumberFormat="1" applyFont="1" applyFill="1" applyBorder="1" applyAlignment="1" applyProtection="1">
      <alignment vertical="center" shrinkToFit="1"/>
      <protection locked="0"/>
    </xf>
    <xf numFmtId="49" fontId="14" fillId="9" borderId="23" xfId="0" applyNumberFormat="1" applyFont="1" applyFill="1" applyBorder="1" applyAlignment="1" applyProtection="1">
      <alignment vertical="center" shrinkToFit="1"/>
      <protection locked="0"/>
    </xf>
    <xf numFmtId="49" fontId="14" fillId="9" borderId="24" xfId="0" applyNumberFormat="1" applyFont="1" applyFill="1" applyBorder="1" applyAlignment="1" applyProtection="1">
      <alignment vertical="center" shrinkToFit="1"/>
      <protection locked="0"/>
    </xf>
    <xf numFmtId="0" fontId="14" fillId="4" borderId="25" xfId="0" applyFont="1" applyFill="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49" fontId="14" fillId="9" borderId="30" xfId="0" applyNumberFormat="1" applyFont="1" applyFill="1" applyBorder="1" applyAlignment="1" applyProtection="1">
      <alignment vertical="center" shrinkToFit="1"/>
      <protection locked="0"/>
    </xf>
    <xf numFmtId="49" fontId="14" fillId="14" borderId="2" xfId="0" applyNumberFormat="1" applyFont="1" applyFill="1" applyBorder="1" applyAlignment="1" applyProtection="1">
      <alignment vertical="center" wrapText="1"/>
      <protection locked="0"/>
    </xf>
    <xf numFmtId="0" fontId="14" fillId="14" borderId="2" xfId="0" applyFont="1" applyFill="1" applyBorder="1" applyAlignment="1" applyProtection="1">
      <alignment vertical="center" wrapText="1"/>
      <protection locked="0"/>
    </xf>
    <xf numFmtId="0" fontId="14" fillId="14" borderId="3" xfId="0" applyFont="1" applyFill="1" applyBorder="1" applyAlignment="1" applyProtection="1">
      <alignment vertical="center" wrapText="1"/>
      <protection locked="0"/>
    </xf>
    <xf numFmtId="0" fontId="14" fillId="14" borderId="1" xfId="0" applyFont="1" applyFill="1" applyBorder="1" applyAlignment="1" applyProtection="1">
      <alignment vertical="center"/>
      <protection locked="0"/>
    </xf>
    <xf numFmtId="0" fontId="4" fillId="14" borderId="2" xfId="0" applyFont="1" applyFill="1" applyBorder="1" applyAlignment="1">
      <alignment vertical="center"/>
    </xf>
    <xf numFmtId="49" fontId="14" fillId="14" borderId="2" xfId="0" applyNumberFormat="1" applyFont="1" applyFill="1" applyBorder="1" applyAlignment="1" applyProtection="1">
      <alignment vertical="top" wrapText="1"/>
      <protection locked="0"/>
    </xf>
    <xf numFmtId="0" fontId="4" fillId="14" borderId="2" xfId="0" applyFont="1" applyFill="1" applyBorder="1" applyAlignment="1" applyProtection="1">
      <alignment vertical="top" wrapText="1"/>
      <protection locked="0"/>
    </xf>
    <xf numFmtId="0" fontId="4" fillId="14" borderId="3" xfId="0" applyFont="1" applyFill="1" applyBorder="1" applyAlignment="1" applyProtection="1">
      <alignment vertical="top" wrapText="1"/>
      <protection locked="0"/>
    </xf>
    <xf numFmtId="49" fontId="14" fillId="14" borderId="2" xfId="0" applyNumberFormat="1" applyFont="1" applyFill="1" applyBorder="1" applyAlignment="1" applyProtection="1">
      <alignment vertical="center"/>
      <protection locked="0"/>
    </xf>
    <xf numFmtId="0" fontId="4" fillId="14" borderId="2" xfId="0" applyFont="1" applyFill="1" applyBorder="1" applyAlignment="1" applyProtection="1">
      <alignment vertical="center"/>
      <protection locked="0"/>
    </xf>
    <xf numFmtId="0" fontId="4" fillId="14" borderId="3" xfId="0" applyFont="1" applyFill="1" applyBorder="1" applyAlignment="1" applyProtection="1">
      <alignment vertical="center"/>
      <protection locked="0"/>
    </xf>
    <xf numFmtId="49" fontId="14" fillId="14" borderId="2" xfId="0" applyNumberFormat="1" applyFont="1" applyFill="1" applyBorder="1" applyAlignment="1">
      <alignment vertical="center" wrapText="1"/>
    </xf>
    <xf numFmtId="49" fontId="4" fillId="14" borderId="2" xfId="0" applyNumberFormat="1" applyFont="1" applyFill="1" applyBorder="1" applyAlignment="1">
      <alignment vertical="center" wrapText="1"/>
    </xf>
    <xf numFmtId="49" fontId="4" fillId="14" borderId="3" xfId="0" applyNumberFormat="1" applyFont="1" applyFill="1" applyBorder="1" applyAlignment="1">
      <alignment vertical="center" wrapText="1"/>
    </xf>
    <xf numFmtId="0" fontId="14" fillId="14" borderId="1" xfId="0" applyFont="1" applyFill="1" applyBorder="1" applyAlignment="1" applyProtection="1">
      <alignment vertical="center" wrapText="1"/>
      <protection locked="0"/>
    </xf>
    <xf numFmtId="49" fontId="14" fillId="14" borderId="3" xfId="0" applyNumberFormat="1" applyFont="1" applyFill="1" applyBorder="1" applyAlignment="1">
      <alignment vertical="center" wrapText="1"/>
    </xf>
    <xf numFmtId="0" fontId="24" fillId="2" borderId="1" xfId="0" applyFont="1" applyFill="1" applyBorder="1" applyAlignment="1" applyProtection="1">
      <alignment vertical="center" wrapText="1" shrinkToFit="1"/>
      <protection locked="0"/>
    </xf>
    <xf numFmtId="0" fontId="32" fillId="2" borderId="2" xfId="0" applyFont="1" applyFill="1" applyBorder="1" applyAlignment="1" applyProtection="1">
      <alignment vertical="center" wrapText="1" shrinkToFit="1"/>
      <protection locked="0"/>
    </xf>
    <xf numFmtId="0" fontId="32" fillId="2" borderId="3" xfId="0" applyFont="1" applyFill="1" applyBorder="1" applyAlignment="1" applyProtection="1">
      <alignment vertical="center" wrapText="1" shrinkToFit="1"/>
      <protection locked="0"/>
    </xf>
    <xf numFmtId="16" fontId="22" fillId="2" borderId="0" xfId="0" applyNumberFormat="1" applyFont="1" applyFill="1" applyAlignment="1">
      <alignment horizontal="justify" vertical="center" wrapText="1"/>
    </xf>
    <xf numFmtId="0" fontId="23" fillId="2" borderId="0" xfId="0" applyFont="1" applyFill="1" applyAlignment="1">
      <alignment horizontal="justify" vertical="center"/>
    </xf>
    <xf numFmtId="165" fontId="14" fillId="4" borderId="71" xfId="0" applyNumberFormat="1" applyFont="1" applyFill="1" applyBorder="1" applyAlignment="1" applyProtection="1">
      <alignment horizontal="right" vertical="center"/>
      <protection locked="0"/>
    </xf>
    <xf numFmtId="165" fontId="14" fillId="4" borderId="5" xfId="0" applyNumberFormat="1" applyFont="1" applyFill="1" applyBorder="1" applyAlignment="1">
      <alignment horizontal="right" vertical="center"/>
    </xf>
    <xf numFmtId="165" fontId="14" fillId="4" borderId="72" xfId="0" applyNumberFormat="1" applyFont="1" applyFill="1" applyBorder="1" applyAlignment="1">
      <alignment horizontal="right" vertical="center"/>
    </xf>
    <xf numFmtId="49" fontId="14" fillId="4" borderId="1" xfId="0" applyNumberFormat="1" applyFont="1" applyFill="1" applyBorder="1" applyAlignment="1">
      <alignment vertical="center" wrapText="1" shrinkToFit="1"/>
    </xf>
    <xf numFmtId="49" fontId="14" fillId="4" borderId="2" xfId="0" applyNumberFormat="1" applyFont="1" applyFill="1" applyBorder="1" applyAlignment="1">
      <alignment vertical="center" wrapText="1" shrinkToFit="1"/>
    </xf>
    <xf numFmtId="49" fontId="18" fillId="4" borderId="1" xfId="0" applyNumberFormat="1" applyFont="1" applyFill="1" applyBorder="1" applyAlignment="1" applyProtection="1">
      <alignment vertical="center" wrapText="1" shrinkToFit="1"/>
      <protection locked="0"/>
    </xf>
    <xf numFmtId="49" fontId="14" fillId="4" borderId="2" xfId="0" applyNumberFormat="1" applyFont="1" applyFill="1" applyBorder="1" applyAlignment="1" applyProtection="1">
      <alignment vertical="center" wrapText="1" shrinkToFit="1"/>
      <protection locked="0"/>
    </xf>
    <xf numFmtId="49" fontId="14" fillId="4" borderId="3" xfId="0" applyNumberFormat="1" applyFont="1" applyFill="1" applyBorder="1" applyAlignment="1" applyProtection="1">
      <alignment vertical="center" wrapText="1" shrinkToFit="1"/>
      <protection locked="0"/>
    </xf>
    <xf numFmtId="0" fontId="10" fillId="4" borderId="3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3" fontId="4" fillId="9" borderId="2" xfId="0" applyNumberFormat="1" applyFont="1" applyFill="1" applyBorder="1" applyAlignment="1" applyProtection="1">
      <alignment vertical="center" shrinkToFit="1"/>
      <protection locked="0"/>
    </xf>
    <xf numFmtId="0" fontId="0" fillId="9" borderId="2" xfId="0" applyFill="1" applyBorder="1" applyAlignment="1" applyProtection="1">
      <alignment vertical="center" shrinkToFit="1"/>
      <protection locked="0"/>
    </xf>
    <xf numFmtId="0" fontId="0" fillId="9" borderId="3" xfId="0" applyFill="1" applyBorder="1" applyAlignment="1" applyProtection="1">
      <alignment vertical="center" shrinkToFit="1"/>
      <protection locked="0"/>
    </xf>
    <xf numFmtId="0" fontId="32" fillId="2" borderId="2" xfId="0" applyFont="1" applyFill="1" applyBorder="1" applyAlignment="1">
      <alignment horizontal="center" vertical="center" wrapText="1"/>
    </xf>
    <xf numFmtId="0" fontId="32" fillId="2" borderId="2" xfId="0" applyFont="1" applyFill="1" applyBorder="1" applyAlignment="1">
      <alignment vertical="center" wrapText="1"/>
    </xf>
    <xf numFmtId="0" fontId="32" fillId="2" borderId="3" xfId="0" applyFont="1" applyFill="1" applyBorder="1" applyAlignment="1">
      <alignment vertical="center" wrapText="1"/>
    </xf>
    <xf numFmtId="0" fontId="24"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165" fontId="31" fillId="2" borderId="1" xfId="0" applyNumberFormat="1" applyFont="1" applyFill="1" applyBorder="1" applyAlignment="1">
      <alignment vertical="center" shrinkToFit="1"/>
    </xf>
    <xf numFmtId="165" fontId="31" fillId="2" borderId="2" xfId="0" applyNumberFormat="1" applyFont="1" applyFill="1" applyBorder="1" applyAlignment="1">
      <alignment vertical="center" shrinkToFit="1"/>
    </xf>
    <xf numFmtId="165" fontId="31" fillId="2" borderId="3" xfId="0" applyNumberFormat="1" applyFont="1" applyFill="1" applyBorder="1" applyAlignment="1">
      <alignment vertical="center" shrinkToFit="1"/>
    </xf>
    <xf numFmtId="16" fontId="107" fillId="2" borderId="0" xfId="0" applyNumberFormat="1" applyFont="1" applyFill="1" applyAlignment="1">
      <alignment vertical="center" wrapText="1"/>
    </xf>
    <xf numFmtId="0" fontId="4" fillId="2" borderId="0" xfId="0" applyFont="1" applyFill="1" applyAlignment="1">
      <alignment vertical="center"/>
    </xf>
    <xf numFmtId="165" fontId="10" fillId="4" borderId="79" xfId="0" applyNumberFormat="1" applyFont="1" applyFill="1" applyBorder="1" applyAlignment="1">
      <alignment horizontal="right" vertical="center"/>
    </xf>
    <xf numFmtId="165" fontId="10" fillId="4" borderId="0" xfId="0" applyNumberFormat="1" applyFont="1" applyFill="1" applyAlignment="1">
      <alignment horizontal="right" vertical="center"/>
    </xf>
    <xf numFmtId="165" fontId="10" fillId="4" borderId="29" xfId="0" applyNumberFormat="1" applyFont="1" applyFill="1" applyBorder="1" applyAlignment="1">
      <alignment horizontal="right" vertical="center"/>
    </xf>
    <xf numFmtId="164" fontId="24" fillId="2" borderId="2" xfId="0" applyNumberFormat="1" applyFont="1" applyFill="1" applyBorder="1" applyAlignment="1">
      <alignment vertical="center" shrinkToFit="1"/>
    </xf>
    <xf numFmtId="0" fontId="32" fillId="2" borderId="2" xfId="0" applyFont="1" applyFill="1" applyBorder="1" applyAlignment="1">
      <alignment vertical="center" shrinkToFit="1"/>
    </xf>
    <xf numFmtId="165" fontId="14" fillId="9" borderId="35" xfId="0" applyNumberFormat="1" applyFont="1" applyFill="1" applyBorder="1" applyAlignment="1" applyProtection="1">
      <alignment horizontal="right" vertical="center"/>
      <protection locked="0"/>
    </xf>
    <xf numFmtId="165" fontId="14" fillId="9" borderId="2" xfId="0" applyNumberFormat="1" applyFont="1" applyFill="1" applyBorder="1" applyAlignment="1" applyProtection="1">
      <alignment horizontal="right" vertical="center"/>
      <protection locked="0"/>
    </xf>
    <xf numFmtId="165" fontId="14" fillId="9" borderId="36" xfId="0" applyNumberFormat="1" applyFont="1" applyFill="1" applyBorder="1" applyAlignment="1" applyProtection="1">
      <alignment horizontal="right" vertical="center"/>
      <protection locked="0"/>
    </xf>
    <xf numFmtId="0" fontId="102" fillId="2" borderId="0" xfId="0" applyFont="1" applyFill="1" applyAlignment="1">
      <alignment horizontal="center" vertical="center" wrapText="1"/>
    </xf>
    <xf numFmtId="0" fontId="103" fillId="2" borderId="0" xfId="0" applyFont="1" applyFill="1" applyAlignment="1">
      <alignment vertical="center" wrapText="1"/>
    </xf>
    <xf numFmtId="16" fontId="41" fillId="2" borderId="0" xfId="0" applyNumberFormat="1" applyFont="1" applyFill="1" applyAlignment="1">
      <alignment horizontal="justify" vertical="center" wrapText="1"/>
    </xf>
    <xf numFmtId="0" fontId="120" fillId="2" borderId="0" xfId="0" applyFont="1" applyFill="1" applyAlignment="1">
      <alignment horizontal="justify" vertical="center"/>
    </xf>
    <xf numFmtId="165" fontId="32" fillId="9" borderId="35" xfId="0" applyNumberFormat="1" applyFont="1" applyFill="1" applyBorder="1" applyAlignment="1" applyProtection="1">
      <alignment horizontal="right" vertical="center"/>
      <protection locked="0"/>
    </xf>
    <xf numFmtId="165" fontId="32" fillId="9" borderId="2" xfId="0" applyNumberFormat="1" applyFont="1" applyFill="1" applyBorder="1" applyAlignment="1" applyProtection="1">
      <alignment horizontal="right" vertical="center"/>
      <protection locked="0"/>
    </xf>
    <xf numFmtId="165" fontId="32" fillId="9" borderId="36" xfId="0" applyNumberFormat="1" applyFont="1" applyFill="1" applyBorder="1" applyAlignment="1" applyProtection="1">
      <alignment horizontal="right" vertical="center"/>
      <protection locked="0"/>
    </xf>
    <xf numFmtId="164" fontId="77" fillId="4" borderId="5" xfId="0" applyNumberFormat="1" applyFont="1" applyFill="1" applyBorder="1" applyAlignment="1">
      <alignment horizontal="center" vertical="center" shrinkToFit="1"/>
    </xf>
    <xf numFmtId="0" fontId="78" fillId="0" borderId="5" xfId="0" applyFont="1" applyBorder="1" applyAlignment="1">
      <alignment horizontal="center" vertical="center" shrinkToFit="1"/>
    </xf>
    <xf numFmtId="0" fontId="78" fillId="0" borderId="6" xfId="0" applyFont="1" applyBorder="1" applyAlignment="1">
      <alignment horizontal="center" vertical="center" shrinkToFit="1"/>
    </xf>
    <xf numFmtId="0" fontId="12" fillId="4" borderId="4" xfId="0" applyFont="1" applyFill="1" applyBorder="1" applyAlignment="1">
      <alignment vertical="center" wrapText="1"/>
    </xf>
    <xf numFmtId="0" fontId="4" fillId="4" borderId="5" xfId="0" applyFont="1" applyFill="1" applyBorder="1" applyAlignment="1">
      <alignment vertical="center"/>
    </xf>
    <xf numFmtId="0" fontId="4" fillId="4" borderId="11" xfId="0" applyFont="1" applyFill="1" applyBorder="1" applyAlignment="1">
      <alignment vertical="center"/>
    </xf>
    <xf numFmtId="0" fontId="4" fillId="4" borderId="0" xfId="0" applyFont="1" applyFill="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10" fontId="27" fillId="4" borderId="10" xfId="0" applyNumberFormat="1" applyFont="1" applyFill="1" applyBorder="1" applyAlignment="1">
      <alignment vertical="center" shrinkToFit="1"/>
    </xf>
    <xf numFmtId="0" fontId="27" fillId="4" borderId="13" xfId="0" applyFont="1" applyFill="1" applyBorder="1" applyAlignment="1">
      <alignment vertical="center" shrinkToFit="1"/>
    </xf>
    <xf numFmtId="164" fontId="25" fillId="4" borderId="8" xfId="0" applyNumberFormat="1" applyFont="1" applyFill="1" applyBorder="1" applyAlignment="1">
      <alignment horizontal="center" vertical="center" shrinkToFit="1"/>
    </xf>
    <xf numFmtId="0" fontId="38" fillId="0" borderId="9" xfId="0" applyFont="1" applyBorder="1" applyAlignment="1">
      <alignment horizontal="center" vertical="center" shrinkToFit="1"/>
    </xf>
    <xf numFmtId="49" fontId="24" fillId="4" borderId="1" xfId="0" applyNumberFormat="1" applyFont="1" applyFill="1" applyBorder="1" applyAlignment="1" applyProtection="1">
      <alignment vertical="center"/>
      <protection locked="0"/>
    </xf>
    <xf numFmtId="0" fontId="32" fillId="4" borderId="2" xfId="0" applyFont="1" applyFill="1" applyBorder="1" applyAlignment="1">
      <alignment vertical="center"/>
    </xf>
    <xf numFmtId="0" fontId="124" fillId="4" borderId="75" xfId="0" applyFont="1" applyFill="1" applyBorder="1" applyAlignment="1">
      <alignment horizontal="center" vertical="center"/>
    </xf>
    <xf numFmtId="0" fontId="125" fillId="0" borderId="75" xfId="0" applyFont="1" applyBorder="1" applyAlignment="1">
      <alignment vertical="center"/>
    </xf>
    <xf numFmtId="164" fontId="77" fillId="4" borderId="71" xfId="0" applyNumberFormat="1" applyFont="1" applyFill="1" applyBorder="1" applyAlignment="1">
      <alignment horizontal="center" vertical="center" shrinkToFit="1"/>
    </xf>
    <xf numFmtId="164" fontId="77" fillId="4" borderId="72" xfId="0" applyNumberFormat="1" applyFont="1" applyFill="1" applyBorder="1" applyAlignment="1">
      <alignment horizontal="center" vertical="center" shrinkToFit="1"/>
    </xf>
    <xf numFmtId="165" fontId="32" fillId="4" borderId="35" xfId="0" applyNumberFormat="1" applyFont="1" applyFill="1" applyBorder="1" applyAlignment="1">
      <alignment horizontal="right" vertical="center"/>
    </xf>
    <xf numFmtId="165" fontId="32" fillId="4" borderId="2" xfId="0" applyNumberFormat="1" applyFont="1" applyFill="1" applyBorder="1" applyAlignment="1">
      <alignment horizontal="right" vertical="center"/>
    </xf>
    <xf numFmtId="165" fontId="32" fillId="4" borderId="36" xfId="0" applyNumberFormat="1" applyFont="1" applyFill="1" applyBorder="1" applyAlignment="1">
      <alignment horizontal="right" vertical="center"/>
    </xf>
    <xf numFmtId="0" fontId="32" fillId="0" borderId="2" xfId="0" applyFont="1" applyBorder="1" applyAlignment="1">
      <alignment vertical="center"/>
    </xf>
    <xf numFmtId="3" fontId="58" fillId="4" borderId="0" xfId="0" applyNumberFormat="1" applyFont="1" applyFill="1" applyAlignment="1">
      <alignment horizontal="left" indent="1"/>
    </xf>
    <xf numFmtId="3" fontId="8" fillId="0" borderId="0" xfId="0" applyNumberFormat="1" applyFont="1" applyAlignment="1">
      <alignment horizontal="left" indent="1"/>
    </xf>
    <xf numFmtId="0" fontId="5" fillId="0" borderId="0" xfId="0" applyFont="1" applyAlignment="1">
      <alignment horizontal="left"/>
    </xf>
    <xf numFmtId="0" fontId="5" fillId="0" borderId="10" xfId="0" applyFont="1" applyBorder="1" applyAlignment="1">
      <alignment horizontal="left"/>
    </xf>
    <xf numFmtId="49" fontId="14" fillId="4" borderId="1" xfId="0" applyNumberFormat="1" applyFont="1" applyFill="1" applyBorder="1" applyAlignment="1" applyProtection="1">
      <alignment vertical="center"/>
      <protection locked="0"/>
    </xf>
    <xf numFmtId="0" fontId="14" fillId="4" borderId="2" xfId="0" applyFont="1" applyFill="1" applyBorder="1" applyAlignment="1">
      <alignment vertical="center"/>
    </xf>
    <xf numFmtId="49" fontId="14" fillId="4" borderId="4" xfId="0" applyNumberFormat="1" applyFont="1" applyFill="1" applyBorder="1" applyAlignment="1" applyProtection="1">
      <alignment vertical="center" wrapText="1"/>
      <protection locked="0"/>
    </xf>
    <xf numFmtId="0" fontId="14" fillId="4" borderId="5" xfId="0" applyFont="1" applyFill="1" applyBorder="1" applyAlignment="1">
      <alignment vertical="center" wrapText="1"/>
    </xf>
    <xf numFmtId="0" fontId="14" fillId="4" borderId="1" xfId="0" applyFont="1" applyFill="1" applyBorder="1" applyAlignment="1">
      <alignment horizontal="justify" vertical="center" wrapText="1"/>
    </xf>
    <xf numFmtId="0" fontId="4" fillId="0" borderId="2" xfId="0" applyFont="1" applyBorder="1" applyAlignment="1">
      <alignment horizontal="justify" vertical="center" wrapText="1"/>
    </xf>
    <xf numFmtId="0" fontId="0" fillId="0" borderId="3" xfId="0" applyBorder="1" applyAlignment="1">
      <alignment vertical="center"/>
    </xf>
    <xf numFmtId="10" fontId="14" fillId="4" borderId="5" xfId="0" applyNumberFormat="1" applyFont="1" applyFill="1" applyBorder="1" applyAlignment="1">
      <alignment vertical="center" shrinkToFit="1"/>
    </xf>
    <xf numFmtId="0" fontId="14" fillId="4" borderId="5" xfId="0" applyFont="1" applyFill="1" applyBorder="1" applyAlignment="1">
      <alignment vertical="center" shrinkToFit="1"/>
    </xf>
    <xf numFmtId="0" fontId="14" fillId="4" borderId="6" xfId="0" applyFont="1" applyFill="1" applyBorder="1" applyAlignment="1">
      <alignment vertical="center" shrinkToFit="1"/>
    </xf>
    <xf numFmtId="0" fontId="14" fillId="0" borderId="8" xfId="0" applyFont="1" applyBorder="1" applyAlignment="1">
      <alignment vertical="center" shrinkToFit="1"/>
    </xf>
    <xf numFmtId="0" fontId="14" fillId="0" borderId="9" xfId="0" applyFont="1" applyBorder="1" applyAlignment="1">
      <alignment vertical="center" shrinkToFit="1"/>
    </xf>
    <xf numFmtId="49" fontId="14" fillId="4" borderId="1" xfId="0" applyNumberFormat="1" applyFont="1" applyFill="1" applyBorder="1" applyAlignment="1" applyProtection="1">
      <alignment vertical="center" wrapText="1"/>
      <protection locked="0"/>
    </xf>
    <xf numFmtId="10" fontId="18" fillId="4" borderId="5" xfId="0" applyNumberFormat="1" applyFont="1" applyFill="1" applyBorder="1" applyAlignment="1">
      <alignment vertical="center" shrinkToFit="1"/>
    </xf>
    <xf numFmtId="165" fontId="24" fillId="2" borderId="2" xfId="0" applyNumberFormat="1" applyFont="1" applyFill="1" applyBorder="1" applyAlignment="1" applyProtection="1">
      <alignment vertical="center" shrinkToFit="1"/>
      <protection locked="0"/>
    </xf>
    <xf numFmtId="0" fontId="32" fillId="2" borderId="2" xfId="0" applyFont="1" applyFill="1" applyBorder="1" applyAlignment="1" applyProtection="1">
      <alignment vertical="center" shrinkToFit="1"/>
      <protection locked="0"/>
    </xf>
    <xf numFmtId="0" fontId="32" fillId="2" borderId="3" xfId="0" applyFont="1" applyFill="1" applyBorder="1" applyAlignment="1" applyProtection="1">
      <alignment vertical="center" shrinkToFit="1"/>
      <protection locked="0"/>
    </xf>
    <xf numFmtId="0" fontId="0" fillId="4" borderId="7" xfId="0" applyFill="1" applyBorder="1" applyAlignment="1">
      <alignment horizontal="center" vertical="center" wrapText="1"/>
    </xf>
    <xf numFmtId="0" fontId="0" fillId="0" borderId="8" xfId="0" applyBorder="1" applyAlignment="1">
      <alignment horizontal="center" vertical="center" wrapText="1"/>
    </xf>
    <xf numFmtId="0" fontId="14" fillId="4" borderId="4" xfId="0" applyFont="1" applyFill="1" applyBorder="1" applyAlignment="1">
      <alignment horizontal="center"/>
    </xf>
    <xf numFmtId="0" fontId="0" fillId="0" borderId="5" xfId="0" applyBorder="1" applyAlignment="1">
      <alignment horizontal="center"/>
    </xf>
    <xf numFmtId="49" fontId="14" fillId="4" borderId="19" xfId="0" applyNumberFormat="1" applyFont="1" applyFill="1" applyBorder="1" applyAlignment="1" applyProtection="1">
      <alignment wrapText="1"/>
      <protection locked="0"/>
    </xf>
    <xf numFmtId="0" fontId="0" fillId="0" borderId="20" xfId="0" applyBorder="1"/>
    <xf numFmtId="0" fontId="0" fillId="0" borderId="21" xfId="0" applyBorder="1"/>
    <xf numFmtId="49" fontId="34" fillId="4" borderId="0" xfId="0" applyNumberFormat="1" applyFont="1" applyFill="1" applyAlignment="1" applyProtection="1">
      <alignment horizontal="left" vertical="center" wrapText="1" indent="1"/>
      <protection locked="0"/>
    </xf>
    <xf numFmtId="0" fontId="0" fillId="0" borderId="0" xfId="0" applyAlignment="1">
      <alignment horizontal="left" indent="1"/>
    </xf>
    <xf numFmtId="0" fontId="0" fillId="0" borderId="10" xfId="0" applyBorder="1" applyAlignment="1">
      <alignment horizontal="left" indent="1"/>
    </xf>
    <xf numFmtId="0" fontId="152" fillId="4" borderId="11" xfId="0" applyFont="1" applyFill="1" applyBorder="1" applyAlignment="1">
      <alignment horizontal="right" vertical="center"/>
    </xf>
    <xf numFmtId="0" fontId="153" fillId="0" borderId="0" xfId="0" applyFont="1" applyAlignment="1">
      <alignment horizontal="right" vertical="center"/>
    </xf>
    <xf numFmtId="0" fontId="154" fillId="0" borderId="0" xfId="0" applyFont="1" applyAlignment="1">
      <alignment horizontal="right" vertical="center"/>
    </xf>
    <xf numFmtId="0" fontId="154" fillId="0" borderId="0" xfId="0" applyFont="1" applyAlignment="1">
      <alignment horizontal="right"/>
    </xf>
    <xf numFmtId="165" fontId="14" fillId="9" borderId="15" xfId="0" applyNumberFormat="1" applyFont="1" applyFill="1" applyBorder="1" applyAlignment="1" applyProtection="1">
      <alignment horizontal="right" wrapText="1" shrinkToFit="1"/>
      <protection locked="0"/>
    </xf>
    <xf numFmtId="0" fontId="0" fillId="0" borderId="15" xfId="0" applyBorder="1" applyAlignment="1" applyProtection="1">
      <alignment horizontal="right" wrapText="1" shrinkToFit="1"/>
      <protection locked="0"/>
    </xf>
    <xf numFmtId="0" fontId="14" fillId="4" borderId="71"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2" xfId="0" applyNumberFormat="1" applyFont="1" applyFill="1" applyBorder="1" applyAlignment="1">
      <alignment horizontal="center" vertical="center"/>
    </xf>
    <xf numFmtId="164" fontId="0" fillId="0" borderId="2" xfId="0" applyNumberFormat="1" applyBorder="1" applyAlignment="1">
      <alignment vertical="center"/>
    </xf>
    <xf numFmtId="164" fontId="0" fillId="0" borderId="3" xfId="0" applyNumberFormat="1" applyBorder="1" applyAlignment="1">
      <alignment vertical="center"/>
    </xf>
    <xf numFmtId="14" fontId="14" fillId="4" borderId="35" xfId="0" applyNumberFormat="1" applyFont="1" applyFill="1" applyBorder="1" applyAlignment="1">
      <alignment horizontal="center" vertical="center"/>
    </xf>
    <xf numFmtId="14" fontId="14" fillId="4" borderId="2" xfId="0" applyNumberFormat="1" applyFont="1" applyFill="1" applyBorder="1" applyAlignment="1">
      <alignment horizontal="center" vertical="center"/>
    </xf>
    <xf numFmtId="14" fontId="14" fillId="4" borderId="36"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27" fillId="4" borderId="1" xfId="0" applyFont="1" applyFill="1" applyBorder="1" applyAlignment="1" applyProtection="1">
      <alignment horizontal="center" vertical="center" wrapText="1"/>
      <protection locked="0"/>
    </xf>
    <xf numFmtId="0" fontId="109" fillId="0" borderId="2" xfId="0" applyFont="1" applyBorder="1" applyAlignment="1">
      <alignment horizontal="center" vertical="center" wrapText="1"/>
    </xf>
    <xf numFmtId="0" fontId="109" fillId="0" borderId="3" xfId="0" applyFont="1" applyBorder="1" applyAlignment="1">
      <alignment horizontal="center" vertical="center" wrapText="1"/>
    </xf>
    <xf numFmtId="0" fontId="10" fillId="4" borderId="2" xfId="0" applyFont="1" applyFill="1" applyBorder="1" applyAlignment="1">
      <alignment horizontal="center" vertical="center"/>
    </xf>
    <xf numFmtId="0" fontId="0" fillId="0" borderId="36" xfId="0" applyBorder="1" applyAlignment="1">
      <alignment horizontal="center"/>
    </xf>
    <xf numFmtId="0" fontId="14" fillId="9" borderId="2" xfId="0" applyFont="1" applyFill="1" applyBorder="1" applyAlignment="1" applyProtection="1">
      <alignment horizontal="center" vertical="center" wrapText="1"/>
      <protection locked="0"/>
    </xf>
    <xf numFmtId="0" fontId="19" fillId="4" borderId="1" xfId="0" applyFont="1" applyFill="1" applyBorder="1" applyAlignment="1">
      <alignment vertical="center"/>
    </xf>
    <xf numFmtId="0" fontId="19" fillId="4" borderId="2" xfId="0" applyFont="1" applyFill="1" applyBorder="1"/>
    <xf numFmtId="0" fontId="14" fillId="9" borderId="2" xfId="0" applyFont="1" applyFill="1" applyBorder="1" applyAlignment="1" applyProtection="1">
      <alignment horizontal="center" vertical="center"/>
      <protection locked="0"/>
    </xf>
    <xf numFmtId="0" fontId="14" fillId="9" borderId="3" xfId="0" applyFont="1" applyFill="1" applyBorder="1" applyAlignment="1" applyProtection="1">
      <alignment horizontal="center" vertical="center"/>
      <protection locked="0"/>
    </xf>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6" xfId="0" applyFont="1" applyFill="1" applyBorder="1" applyAlignment="1">
      <alignment horizontal="left" vertical="center" wrapText="1"/>
    </xf>
    <xf numFmtId="0" fontId="56" fillId="2" borderId="0" xfId="0" applyFont="1" applyFill="1" applyAlignment="1">
      <alignment horizontal="left" vertical="top" wrapText="1"/>
    </xf>
    <xf numFmtId="49" fontId="14" fillId="9" borderId="2" xfId="0" applyNumberFormat="1" applyFont="1" applyFill="1" applyBorder="1" applyAlignment="1" applyProtection="1">
      <alignment horizontal="left" vertical="center" wrapText="1"/>
      <protection locked="0"/>
    </xf>
    <xf numFmtId="49" fontId="14" fillId="9" borderId="3" xfId="0" applyNumberFormat="1" applyFont="1" applyFill="1" applyBorder="1" applyAlignment="1" applyProtection="1">
      <alignment horizontal="left" vertical="center" wrapText="1"/>
      <protection locked="0"/>
    </xf>
    <xf numFmtId="49" fontId="14" fillId="9" borderId="2" xfId="0" applyNumberFormat="1" applyFont="1" applyFill="1" applyBorder="1" applyAlignment="1" applyProtection="1">
      <alignment horizontal="left" vertical="center" shrinkToFit="1"/>
      <protection locked="0"/>
    </xf>
    <xf numFmtId="49" fontId="14" fillId="9" borderId="3" xfId="0" applyNumberFormat="1" applyFont="1" applyFill="1" applyBorder="1" applyAlignment="1" applyProtection="1">
      <alignment horizontal="left" vertical="center" shrinkToFit="1"/>
      <protection locked="0"/>
    </xf>
    <xf numFmtId="0" fontId="125" fillId="0" borderId="76" xfId="0" applyFont="1" applyBorder="1" applyAlignment="1">
      <alignment vertical="center"/>
    </xf>
    <xf numFmtId="0" fontId="10" fillId="4" borderId="35" xfId="0" applyFont="1" applyFill="1" applyBorder="1" applyAlignment="1">
      <alignment horizontal="center" vertical="center"/>
    </xf>
    <xf numFmtId="0" fontId="0" fillId="0" borderId="2" xfId="0" applyBorder="1" applyAlignment="1">
      <alignment horizontal="center" vertical="center"/>
    </xf>
    <xf numFmtId="0" fontId="0" fillId="0" borderId="36" xfId="0" applyBorder="1" applyAlignment="1">
      <alignment horizontal="center" vertical="center"/>
    </xf>
    <xf numFmtId="0" fontId="0" fillId="0" borderId="36" xfId="0" applyBorder="1" applyAlignment="1">
      <alignment horizontal="center" vertical="center" wrapText="1"/>
    </xf>
    <xf numFmtId="0" fontId="32" fillId="2" borderId="1" xfId="0" applyFont="1" applyFill="1" applyBorder="1" applyAlignment="1">
      <alignment vertical="center" wrapText="1"/>
    </xf>
    <xf numFmtId="16" fontId="20" fillId="2" borderId="0" xfId="0" applyNumberFormat="1" applyFont="1" applyFill="1" applyAlignment="1">
      <alignment horizontal="justify" vertical="center" wrapText="1"/>
    </xf>
    <xf numFmtId="0" fontId="104" fillId="2" borderId="0" xfId="0" applyFont="1" applyFill="1" applyAlignment="1">
      <alignment horizontal="justify" vertical="center"/>
    </xf>
    <xf numFmtId="0" fontId="4" fillId="9" borderId="2" xfId="0" applyFont="1" applyFill="1" applyBorder="1" applyAlignment="1" applyProtection="1">
      <alignment vertical="center" shrinkToFit="1"/>
      <protection locked="0"/>
    </xf>
    <xf numFmtId="16" fontId="20" fillId="2" borderId="8" xfId="0" quotePrefix="1" applyNumberFormat="1" applyFont="1" applyFill="1" applyBorder="1" applyAlignment="1">
      <alignment horizontal="left" vertical="center" wrapText="1"/>
    </xf>
    <xf numFmtId="16" fontId="20" fillId="2" borderId="8" xfId="0" applyNumberFormat="1" applyFont="1" applyFill="1" applyBorder="1" applyAlignment="1">
      <alignment horizontal="left" vertical="center" wrapText="1"/>
    </xf>
    <xf numFmtId="0" fontId="5" fillId="9" borderId="73" xfId="0" applyFont="1" applyFill="1" applyBorder="1" applyAlignment="1" applyProtection="1">
      <alignment horizontal="center" vertical="center" wrapText="1"/>
      <protection locked="0"/>
    </xf>
    <xf numFmtId="0" fontId="5" fillId="9" borderId="75" xfId="0" applyFont="1" applyFill="1" applyBorder="1" applyAlignment="1" applyProtection="1">
      <alignment horizontal="center" vertical="center" wrapText="1"/>
      <protection locked="0"/>
    </xf>
    <xf numFmtId="0" fontId="5" fillId="9" borderId="75" xfId="0" applyFont="1" applyFill="1" applyBorder="1" applyAlignment="1" applyProtection="1">
      <alignment horizontal="center" vertical="center" shrinkToFit="1"/>
      <protection locked="0"/>
    </xf>
    <xf numFmtId="49" fontId="5" fillId="9" borderId="75" xfId="0" applyNumberFormat="1" applyFont="1" applyFill="1" applyBorder="1" applyAlignment="1" applyProtection="1">
      <alignment horizontal="center" vertical="center" wrapText="1"/>
      <protection locked="0"/>
    </xf>
    <xf numFmtId="0" fontId="5" fillId="9" borderId="76" xfId="0" applyFont="1" applyFill="1" applyBorder="1" applyAlignment="1" applyProtection="1">
      <alignment horizontal="center" vertical="center" wrapText="1"/>
      <protection locked="0"/>
    </xf>
    <xf numFmtId="0" fontId="20" fillId="4" borderId="11" xfId="0" applyFont="1" applyFill="1" applyBorder="1" applyAlignment="1">
      <alignment horizontal="justify" vertical="center" wrapText="1"/>
    </xf>
    <xf numFmtId="0" fontId="21" fillId="4" borderId="5" xfId="0" applyFont="1" applyFill="1" applyBorder="1" applyAlignment="1">
      <alignment horizontal="justify" vertical="center" wrapText="1"/>
    </xf>
    <xf numFmtId="0" fontId="21" fillId="4" borderId="10" xfId="0" applyFont="1" applyFill="1" applyBorder="1" applyAlignment="1">
      <alignment horizontal="justify" vertical="center" wrapText="1"/>
    </xf>
    <xf numFmtId="14" fontId="5" fillId="9" borderId="75" xfId="0" applyNumberFormat="1" applyFont="1" applyFill="1" applyBorder="1" applyAlignment="1" applyProtection="1">
      <alignment horizontal="center" vertical="center" shrinkToFit="1"/>
      <protection locked="0"/>
    </xf>
    <xf numFmtId="0" fontId="4" fillId="9" borderId="26" xfId="0" applyFont="1" applyFill="1" applyBorder="1" applyAlignment="1" applyProtection="1">
      <alignment horizontal="left" vertical="center"/>
      <protection locked="0"/>
    </xf>
    <xf numFmtId="0" fontId="0" fillId="9" borderId="27" xfId="0" applyFill="1" applyBorder="1" applyAlignment="1" applyProtection="1">
      <alignment horizontal="left" vertical="center"/>
      <protection locked="0"/>
    </xf>
    <xf numFmtId="0" fontId="0" fillId="9" borderId="28" xfId="0" applyFill="1" applyBorder="1" applyAlignment="1" applyProtection="1">
      <alignment horizontal="left" vertical="center"/>
      <protection locked="0"/>
    </xf>
    <xf numFmtId="49" fontId="14" fillId="9" borderId="26" xfId="0" applyNumberFormat="1" applyFont="1" applyFill="1" applyBorder="1" applyAlignment="1" applyProtection="1">
      <alignment vertical="center" shrinkToFit="1"/>
      <protection locked="0"/>
    </xf>
    <xf numFmtId="0" fontId="0" fillId="9" borderId="27" xfId="0" applyFill="1" applyBorder="1" applyAlignment="1" applyProtection="1">
      <alignment vertical="center" shrinkToFit="1"/>
      <protection locked="0"/>
    </xf>
    <xf numFmtId="0" fontId="0" fillId="9" borderId="28" xfId="0" applyFill="1" applyBorder="1" applyAlignment="1" applyProtection="1">
      <alignment vertical="center" shrinkToFit="1"/>
      <protection locked="0"/>
    </xf>
    <xf numFmtId="0" fontId="0" fillId="9" borderId="33" xfId="0" applyFill="1" applyBorder="1" applyAlignment="1" applyProtection="1">
      <alignment vertical="center" shrinkToFit="1"/>
      <protection locked="0"/>
    </xf>
    <xf numFmtId="0" fontId="14" fillId="4" borderId="14" xfId="0" applyFont="1" applyFill="1" applyBorder="1" applyAlignment="1">
      <alignment horizontal="left" vertical="center"/>
    </xf>
    <xf numFmtId="0" fontId="0" fillId="0" borderId="15" xfId="0" applyBorder="1" applyAlignment="1">
      <alignment vertical="center"/>
    </xf>
    <xf numFmtId="0" fontId="4" fillId="4" borderId="15" xfId="0" applyFont="1" applyFill="1" applyBorder="1" applyAlignment="1">
      <alignment vertical="center"/>
    </xf>
    <xf numFmtId="0" fontId="4" fillId="4" borderId="15" xfId="0" applyFont="1" applyFill="1" applyBorder="1" applyAlignment="1">
      <alignment vertical="center" shrinkToFit="1"/>
    </xf>
    <xf numFmtId="0" fontId="0" fillId="0" borderId="15" xfId="0" applyBorder="1" applyAlignment="1">
      <alignment vertical="center" shrinkToFit="1"/>
    </xf>
    <xf numFmtId="0" fontId="0" fillId="0" borderId="15" xfId="0" applyBorder="1"/>
    <xf numFmtId="0" fontId="0" fillId="0" borderId="16" xfId="0" applyBorder="1" applyAlignment="1">
      <alignment vertical="center"/>
    </xf>
    <xf numFmtId="0" fontId="14" fillId="4" borderId="17" xfId="0" applyFont="1" applyFill="1" applyBorder="1" applyAlignment="1">
      <alignment horizontal="center" vertical="center"/>
    </xf>
    <xf numFmtId="0" fontId="0" fillId="4" borderId="18" xfId="0" applyFill="1" applyBorder="1" applyAlignment="1">
      <alignment horizontal="center" vertical="center"/>
    </xf>
    <xf numFmtId="0" fontId="14" fillId="9" borderId="40" xfId="0" applyFont="1" applyFill="1" applyBorder="1" applyAlignment="1" applyProtection="1">
      <alignment horizontal="left" vertical="center"/>
      <protection locked="0"/>
    </xf>
    <xf numFmtId="0" fontId="0" fillId="9" borderId="37" xfId="0" applyFill="1" applyBorder="1" applyAlignment="1" applyProtection="1">
      <alignment vertical="center"/>
      <protection locked="0"/>
    </xf>
    <xf numFmtId="0" fontId="0" fillId="9" borderId="41" xfId="0" applyFill="1" applyBorder="1" applyAlignment="1" applyProtection="1">
      <alignment vertical="center"/>
      <protection locked="0"/>
    </xf>
    <xf numFmtId="0" fontId="4" fillId="9" borderId="40" xfId="0" applyFont="1" applyFill="1" applyBorder="1" applyAlignment="1" applyProtection="1">
      <alignment vertical="center"/>
      <protection locked="0"/>
    </xf>
    <xf numFmtId="0" fontId="4" fillId="9" borderId="40" xfId="0" applyFont="1" applyFill="1" applyBorder="1" applyAlignment="1" applyProtection="1">
      <alignment horizontal="left" vertical="center"/>
      <protection locked="0"/>
    </xf>
    <xf numFmtId="0" fontId="0" fillId="9" borderId="37" xfId="0" applyFill="1" applyBorder="1" applyAlignment="1" applyProtection="1">
      <alignment horizontal="left" vertical="center"/>
      <protection locked="0"/>
    </xf>
    <xf numFmtId="0" fontId="0" fillId="9" borderId="41" xfId="0" applyFill="1" applyBorder="1" applyAlignment="1" applyProtection="1">
      <alignment horizontal="left" vertical="center"/>
      <protection locked="0"/>
    </xf>
    <xf numFmtId="0" fontId="0" fillId="9" borderId="37" xfId="0" applyFill="1" applyBorder="1" applyAlignment="1" applyProtection="1">
      <alignment vertical="center" shrinkToFit="1"/>
      <protection locked="0"/>
    </xf>
    <xf numFmtId="0" fontId="0" fillId="9" borderId="41" xfId="0" applyFill="1" applyBorder="1" applyAlignment="1" applyProtection="1">
      <alignment vertical="center" shrinkToFit="1"/>
      <protection locked="0"/>
    </xf>
    <xf numFmtId="0" fontId="0" fillId="9" borderId="38" xfId="0" applyFill="1" applyBorder="1" applyAlignment="1" applyProtection="1">
      <alignment vertical="center" shrinkToFit="1"/>
      <protection locked="0"/>
    </xf>
    <xf numFmtId="0" fontId="27" fillId="4" borderId="4" xfId="0" applyFont="1" applyFill="1" applyBorder="1"/>
    <xf numFmtId="0" fontId="14" fillId="0" borderId="5" xfId="0" applyFont="1" applyBorder="1"/>
    <xf numFmtId="0" fontId="14" fillId="0" borderId="6" xfId="0" applyFont="1" applyBorder="1"/>
    <xf numFmtId="0" fontId="14" fillId="4" borderId="67" xfId="0" applyFont="1" applyFill="1" applyBorder="1" applyAlignment="1">
      <alignment horizontal="center" vertical="center"/>
    </xf>
    <xf numFmtId="0" fontId="0" fillId="4" borderId="68" xfId="0" applyFill="1" applyBorder="1" applyAlignment="1">
      <alignment horizontal="center" vertical="center"/>
    </xf>
    <xf numFmtId="49" fontId="14" fillId="9" borderId="43" xfId="0" applyNumberFormat="1" applyFont="1" applyFill="1" applyBorder="1" applyAlignment="1" applyProtection="1">
      <alignment horizontal="left" vertical="center" shrinkToFit="1"/>
      <protection locked="0"/>
    </xf>
    <xf numFmtId="49" fontId="0" fillId="9" borderId="27" xfId="0" applyNumberFormat="1" applyFill="1" applyBorder="1" applyAlignment="1" applyProtection="1">
      <alignment horizontal="left" vertical="center" shrinkToFit="1"/>
      <protection locked="0"/>
    </xf>
    <xf numFmtId="49" fontId="0" fillId="9" borderId="28" xfId="0" applyNumberFormat="1" applyFill="1" applyBorder="1" applyAlignment="1" applyProtection="1">
      <alignment horizontal="left" vertical="center" shrinkToFit="1"/>
      <protection locked="0"/>
    </xf>
    <xf numFmtId="49" fontId="14" fillId="9" borderId="26" xfId="0" applyNumberFormat="1" applyFont="1" applyFill="1" applyBorder="1" applyAlignment="1" applyProtection="1">
      <alignment horizontal="left" vertical="center" shrinkToFit="1"/>
      <protection locked="0"/>
    </xf>
    <xf numFmtId="49" fontId="0" fillId="9" borderId="27" xfId="0" applyNumberFormat="1" applyFill="1" applyBorder="1" applyAlignment="1" applyProtection="1">
      <alignment vertical="center" shrinkToFit="1"/>
      <protection locked="0"/>
    </xf>
    <xf numFmtId="49" fontId="0" fillId="9" borderId="28" xfId="0" applyNumberFormat="1" applyFill="1" applyBorder="1" applyAlignment="1" applyProtection="1">
      <alignment vertical="center" shrinkToFit="1"/>
      <protection locked="0"/>
    </xf>
    <xf numFmtId="0" fontId="14" fillId="4" borderId="26" xfId="0" applyFont="1" applyFill="1" applyBorder="1" applyAlignment="1">
      <alignment vertical="center" shrinkToFit="1"/>
    </xf>
    <xf numFmtId="0" fontId="0" fillId="4" borderId="27" xfId="0" applyFill="1" applyBorder="1" applyAlignment="1">
      <alignment vertical="center" shrinkToFit="1"/>
    </xf>
    <xf numFmtId="0" fontId="0" fillId="4" borderId="33" xfId="0" applyFill="1" applyBorder="1" applyAlignment="1">
      <alignment vertical="center" shrinkToFit="1"/>
    </xf>
    <xf numFmtId="0" fontId="14" fillId="9" borderId="25" xfId="0" applyFont="1" applyFill="1" applyBorder="1" applyAlignment="1" applyProtection="1">
      <alignment horizontal="left" vertical="center"/>
      <protection locked="0"/>
    </xf>
    <xf numFmtId="0" fontId="0" fillId="9" borderId="23" xfId="0" applyFill="1" applyBorder="1" applyAlignment="1" applyProtection="1">
      <alignment vertical="center"/>
      <protection locked="0"/>
    </xf>
    <xf numFmtId="0" fontId="0" fillId="9" borderId="24" xfId="0" applyFill="1" applyBorder="1" applyAlignment="1" applyProtection="1">
      <alignment vertical="center"/>
      <protection locked="0"/>
    </xf>
    <xf numFmtId="0" fontId="4" fillId="9" borderId="26" xfId="0" applyFont="1" applyFill="1" applyBorder="1" applyAlignment="1" applyProtection="1">
      <alignment vertical="center"/>
      <protection locked="0"/>
    </xf>
    <xf numFmtId="0" fontId="0" fillId="9" borderId="27" xfId="0" applyFill="1" applyBorder="1" applyAlignment="1" applyProtection="1">
      <alignment vertical="center"/>
      <protection locked="0"/>
    </xf>
    <xf numFmtId="0" fontId="0" fillId="9" borderId="28" xfId="0" applyFill="1" applyBorder="1" applyAlignment="1" applyProtection="1">
      <alignment vertical="center"/>
      <protection locked="0"/>
    </xf>
    <xf numFmtId="0" fontId="14" fillId="4" borderId="14" xfId="0" applyFont="1" applyFill="1" applyBorder="1" applyAlignment="1">
      <alignment horizontal="center" vertical="center"/>
    </xf>
    <xf numFmtId="0" fontId="0" fillId="4" borderId="15" xfId="0" applyFill="1" applyBorder="1" applyAlignment="1">
      <alignment horizontal="center" vertical="center"/>
    </xf>
    <xf numFmtId="0" fontId="14" fillId="4" borderId="5" xfId="0" applyFont="1" applyFill="1" applyBorder="1"/>
    <xf numFmtId="0" fontId="14" fillId="4" borderId="20" xfId="0" applyFont="1" applyFill="1" applyBorder="1"/>
    <xf numFmtId="0" fontId="14" fillId="4" borderId="21" xfId="0" applyFont="1" applyFill="1" applyBorder="1"/>
    <xf numFmtId="0" fontId="27" fillId="4" borderId="4" xfId="0" applyFont="1" applyFill="1" applyBorder="1" applyAlignment="1">
      <alignment vertical="center" wrapText="1"/>
    </xf>
    <xf numFmtId="0" fontId="14" fillId="4" borderId="6" xfId="0" applyFont="1" applyFill="1" applyBorder="1"/>
    <xf numFmtId="0" fontId="34" fillId="4" borderId="43" xfId="0" applyFont="1" applyFill="1" applyBorder="1" applyAlignment="1">
      <alignment horizontal="center" vertical="center"/>
    </xf>
    <xf numFmtId="0" fontId="0" fillId="0" borderId="28" xfId="0" applyBorder="1" applyAlignment="1">
      <alignment horizontal="center" vertical="center"/>
    </xf>
    <xf numFmtId="0" fontId="14" fillId="9" borderId="14" xfId="0" applyFont="1" applyFill="1" applyBorder="1" applyAlignment="1" applyProtection="1">
      <alignment horizontal="center" vertical="center" shrinkToFit="1"/>
      <protection locked="0"/>
    </xf>
    <xf numFmtId="0" fontId="0" fillId="9" borderId="15" xfId="0" applyFill="1" applyBorder="1" applyAlignment="1" applyProtection="1">
      <alignment vertical="center" shrinkToFit="1"/>
      <protection locked="0"/>
    </xf>
    <xf numFmtId="0" fontId="0" fillId="0" borderId="15" xfId="0" applyBorder="1" applyAlignment="1" applyProtection="1">
      <alignment vertical="center" shrinkToFit="1"/>
      <protection locked="0"/>
    </xf>
    <xf numFmtId="0" fontId="144" fillId="9" borderId="15" xfId="2" applyFill="1" applyBorder="1" applyAlignment="1" applyProtection="1">
      <alignment vertical="center" shrinkToFit="1"/>
      <protection locked="0"/>
    </xf>
    <xf numFmtId="0" fontId="0" fillId="0" borderId="16" xfId="0" applyBorder="1" applyAlignment="1" applyProtection="1">
      <alignment vertical="center" shrinkToFit="1"/>
      <protection locked="0"/>
    </xf>
    <xf numFmtId="3" fontId="14" fillId="4" borderId="26" xfId="0" applyNumberFormat="1" applyFont="1" applyFill="1" applyBorder="1" applyAlignment="1" applyProtection="1">
      <alignment horizontal="center" vertical="center" shrinkToFit="1"/>
      <protection locked="0"/>
    </xf>
    <xf numFmtId="3" fontId="0" fillId="4" borderId="27" xfId="0" applyNumberFormat="1" applyFill="1" applyBorder="1" applyAlignment="1" applyProtection="1">
      <alignment horizontal="center" vertical="center" shrinkToFit="1"/>
      <protection locked="0"/>
    </xf>
    <xf numFmtId="3" fontId="0" fillId="4" borderId="28" xfId="0" applyNumberFormat="1" applyFill="1" applyBorder="1" applyAlignment="1" applyProtection="1">
      <alignment horizontal="center" vertical="center" shrinkToFit="1"/>
      <protection locked="0"/>
    </xf>
    <xf numFmtId="3" fontId="14" fillId="4" borderId="23" xfId="0" applyNumberFormat="1" applyFont="1" applyFill="1" applyBorder="1" applyAlignment="1">
      <alignment horizontal="center" vertical="center" wrapText="1" shrinkToFit="1"/>
    </xf>
    <xf numFmtId="3" fontId="4" fillId="4" borderId="23" xfId="0" applyNumberFormat="1" applyFont="1" applyFill="1" applyBorder="1" applyAlignment="1">
      <alignment horizontal="center" vertical="center" shrinkToFit="1"/>
    </xf>
    <xf numFmtId="3" fontId="4" fillId="4" borderId="30" xfId="0" applyNumberFormat="1" applyFont="1" applyFill="1" applyBorder="1" applyAlignment="1">
      <alignment horizontal="center" vertical="center" shrinkToFit="1"/>
    </xf>
    <xf numFmtId="49" fontId="18" fillId="4" borderId="15" xfId="0" applyNumberFormat="1" applyFont="1" applyFill="1" applyBorder="1" applyAlignment="1" applyProtection="1">
      <alignment horizontal="left" vertical="center" wrapText="1" indent="1"/>
      <protection locked="0"/>
    </xf>
    <xf numFmtId="0" fontId="5" fillId="4" borderId="15" xfId="0" applyFont="1" applyFill="1" applyBorder="1" applyAlignment="1">
      <alignment horizontal="left" vertical="center" wrapText="1" indent="1"/>
    </xf>
    <xf numFmtId="0" fontId="5" fillId="4" borderId="16" xfId="0" applyFont="1" applyFill="1" applyBorder="1" applyAlignment="1">
      <alignment horizontal="left" vertical="center" wrapText="1" indent="1"/>
    </xf>
    <xf numFmtId="0" fontId="27" fillId="4" borderId="19" xfId="0" applyFont="1" applyFill="1" applyBorder="1"/>
    <xf numFmtId="49" fontId="14" fillId="4" borderId="15" xfId="0" applyNumberFormat="1" applyFont="1" applyFill="1" applyBorder="1" applyAlignment="1">
      <alignment vertical="center"/>
    </xf>
    <xf numFmtId="0" fontId="0" fillId="4" borderId="15" xfId="0" applyFill="1" applyBorder="1" applyAlignment="1">
      <alignment vertical="center"/>
    </xf>
    <xf numFmtId="0" fontId="0" fillId="4" borderId="16" xfId="0" applyFill="1" applyBorder="1" applyAlignment="1">
      <alignment vertical="center"/>
    </xf>
    <xf numFmtId="0" fontId="27" fillId="4" borderId="5" xfId="0" applyFont="1" applyFill="1" applyBorder="1" applyAlignment="1">
      <alignment vertical="center" wrapText="1"/>
    </xf>
    <xf numFmtId="0" fontId="14" fillId="4" borderId="5" xfId="0" applyFont="1" applyFill="1" applyBorder="1" applyAlignment="1">
      <alignment vertical="center"/>
    </xf>
    <xf numFmtId="0" fontId="14" fillId="4" borderId="72" xfId="0" applyFont="1" applyFill="1" applyBorder="1" applyAlignment="1">
      <alignment vertical="center"/>
    </xf>
    <xf numFmtId="0" fontId="27" fillId="4" borderId="7" xfId="0" applyFont="1" applyFill="1" applyBorder="1" applyAlignment="1">
      <alignment vertical="center" wrapText="1"/>
    </xf>
    <xf numFmtId="0" fontId="27" fillId="4" borderId="8" xfId="0" applyFont="1" applyFill="1" applyBorder="1" applyAlignment="1">
      <alignment vertical="center" wrapText="1"/>
    </xf>
    <xf numFmtId="0" fontId="14" fillId="4" borderId="8" xfId="0" applyFont="1" applyFill="1" applyBorder="1" applyAlignment="1">
      <alignment vertical="center"/>
    </xf>
    <xf numFmtId="0" fontId="14" fillId="4" borderId="74" xfId="0" applyFont="1" applyFill="1" applyBorder="1" applyAlignment="1">
      <alignment vertical="center"/>
    </xf>
    <xf numFmtId="0" fontId="14" fillId="9" borderId="18" xfId="0" applyFont="1" applyFill="1" applyBorder="1" applyAlignment="1" applyProtection="1">
      <alignment vertical="center" shrinkToFit="1"/>
      <protection locked="0"/>
    </xf>
    <xf numFmtId="0" fontId="27" fillId="4" borderId="1" xfId="0" applyFont="1" applyFill="1" applyBorder="1" applyAlignment="1">
      <alignment vertical="center" wrapText="1"/>
    </xf>
    <xf numFmtId="0" fontId="4" fillId="4" borderId="2" xfId="0" applyFont="1" applyFill="1" applyBorder="1" applyAlignment="1">
      <alignment vertical="center"/>
    </xf>
    <xf numFmtId="0" fontId="4" fillId="4" borderId="36" xfId="0" applyFont="1" applyFill="1" applyBorder="1" applyAlignment="1">
      <alignment vertical="center"/>
    </xf>
    <xf numFmtId="0" fontId="14" fillId="9" borderId="2" xfId="0" applyFont="1" applyFill="1" applyBorder="1" applyAlignment="1" applyProtection="1">
      <alignment vertical="center"/>
      <protection locked="0"/>
    </xf>
    <xf numFmtId="0" fontId="14" fillId="9" borderId="3" xfId="0" applyFont="1" applyFill="1" applyBorder="1" applyAlignment="1" applyProtection="1">
      <alignment vertical="center"/>
      <protection locked="0"/>
    </xf>
    <xf numFmtId="0" fontId="27" fillId="4" borderId="1" xfId="0" applyFont="1" applyFill="1" applyBorder="1" applyAlignment="1">
      <alignment vertical="center"/>
    </xf>
    <xf numFmtId="0" fontId="27" fillId="4" borderId="2" xfId="0" applyFont="1" applyFill="1" applyBorder="1" applyAlignment="1">
      <alignment vertical="center"/>
    </xf>
    <xf numFmtId="0" fontId="14" fillId="4" borderId="36" xfId="0" applyFont="1" applyFill="1" applyBorder="1" applyAlignment="1">
      <alignment vertical="center"/>
    </xf>
    <xf numFmtId="49" fontId="14" fillId="9" borderId="2" xfId="0" applyNumberFormat="1" applyFont="1" applyFill="1" applyBorder="1" applyAlignment="1" applyProtection="1">
      <alignment vertical="center"/>
      <protection locked="0"/>
    </xf>
    <xf numFmtId="49" fontId="14" fillId="9" borderId="3" xfId="0" applyNumberFormat="1" applyFont="1" applyFill="1" applyBorder="1" applyAlignment="1" applyProtection="1">
      <alignment vertical="center"/>
      <protection locked="0"/>
    </xf>
    <xf numFmtId="0" fontId="14" fillId="4" borderId="15" xfId="0" applyFont="1" applyFill="1" applyBorder="1" applyAlignment="1">
      <alignment vertical="center"/>
    </xf>
    <xf numFmtId="0" fontId="14" fillId="4" borderId="15" xfId="0" applyFont="1" applyFill="1" applyBorder="1" applyAlignment="1">
      <alignment horizontal="left" vertical="center"/>
    </xf>
    <xf numFmtId="0" fontId="21" fillId="2" borderId="0" xfId="0" applyFont="1" applyFill="1" applyAlignment="1">
      <alignment horizontal="justify" vertical="center" wrapText="1"/>
    </xf>
    <xf numFmtId="0" fontId="21" fillId="2" borderId="0" xfId="0" applyFont="1" applyFill="1" applyAlignment="1">
      <alignment horizontal="justify" wrapText="1"/>
    </xf>
    <xf numFmtId="0" fontId="14" fillId="4" borderId="35" xfId="0" applyFont="1" applyFill="1" applyBorder="1" applyAlignment="1">
      <alignment vertical="center" shrinkToFit="1"/>
    </xf>
    <xf numFmtId="0" fontId="14" fillId="4" borderId="2" xfId="0" applyFont="1" applyFill="1" applyBorder="1" applyAlignment="1">
      <alignment vertical="center" shrinkToFit="1"/>
    </xf>
    <xf numFmtId="0" fontId="14" fillId="4" borderId="56" xfId="0" applyFont="1" applyFill="1" applyBorder="1" applyAlignment="1">
      <alignment vertical="center" shrinkToFit="1"/>
    </xf>
    <xf numFmtId="0" fontId="14" fillId="4" borderId="85" xfId="0" applyFont="1" applyFill="1" applyBorder="1" applyAlignment="1">
      <alignment horizontal="center" vertical="center"/>
    </xf>
    <xf numFmtId="0" fontId="14" fillId="4" borderId="86" xfId="0" applyFont="1" applyFill="1" applyBorder="1" applyAlignment="1">
      <alignment horizontal="center" vertical="center"/>
    </xf>
    <xf numFmtId="49" fontId="14" fillId="9" borderId="2" xfId="0" applyNumberFormat="1" applyFont="1" applyFill="1" applyBorder="1" applyAlignment="1" applyProtection="1">
      <alignment vertical="center" shrinkToFit="1"/>
      <protection locked="0"/>
    </xf>
    <xf numFmtId="49" fontId="14" fillId="9" borderId="3" xfId="0" applyNumberFormat="1" applyFont="1" applyFill="1" applyBorder="1" applyAlignment="1" applyProtection="1">
      <alignment vertical="center" shrinkToFit="1"/>
      <protection locked="0"/>
    </xf>
    <xf numFmtId="49" fontId="14" fillId="9" borderId="35" xfId="0" applyNumberFormat="1" applyFont="1" applyFill="1" applyBorder="1" applyAlignment="1" applyProtection="1">
      <alignment vertical="center" shrinkToFit="1"/>
      <protection locked="0"/>
    </xf>
    <xf numFmtId="0" fontId="14" fillId="9" borderId="87" xfId="0" applyFont="1" applyFill="1" applyBorder="1" applyAlignment="1" applyProtection="1">
      <alignment vertical="center" shrinkToFit="1"/>
      <protection locked="0"/>
    </xf>
    <xf numFmtId="0" fontId="102" fillId="2" borderId="0" xfId="0" applyFont="1" applyFill="1" applyAlignment="1">
      <alignment horizontal="center" wrapText="1"/>
    </xf>
    <xf numFmtId="0" fontId="103" fillId="2" borderId="0" xfId="0" applyFont="1" applyFill="1" applyAlignment="1">
      <alignment wrapText="1"/>
    </xf>
    <xf numFmtId="0" fontId="14" fillId="4" borderId="34" xfId="0" applyFont="1" applyFill="1" applyBorder="1" applyAlignment="1">
      <alignment horizontal="center" vertical="center"/>
    </xf>
    <xf numFmtId="0" fontId="5" fillId="4" borderId="73" xfId="0" applyFont="1" applyFill="1" applyBorder="1" applyAlignment="1">
      <alignment horizontal="center" vertical="center" wrapText="1"/>
    </xf>
    <xf numFmtId="0" fontId="5" fillId="4" borderId="75" xfId="0" applyFont="1" applyFill="1" applyBorder="1" applyAlignment="1">
      <alignment horizontal="center" vertical="center" wrapText="1"/>
    </xf>
    <xf numFmtId="0" fontId="5" fillId="4" borderId="76" xfId="0" applyFont="1" applyFill="1" applyBorder="1" applyAlignment="1">
      <alignment horizontal="center" vertical="center" wrapText="1"/>
    </xf>
    <xf numFmtId="0" fontId="97" fillId="2" borderId="0" xfId="0" applyFont="1" applyFill="1" applyAlignment="1">
      <alignment horizontal="center"/>
    </xf>
    <xf numFmtId="0" fontId="98" fillId="2" borderId="0" xfId="0" applyFont="1" applyFill="1"/>
    <xf numFmtId="16" fontId="20" fillId="4" borderId="53" xfId="0" applyNumberFormat="1" applyFont="1" applyFill="1" applyBorder="1" applyAlignment="1">
      <alignment vertical="center" wrapText="1"/>
    </xf>
    <xf numFmtId="0" fontId="14" fillId="4" borderId="0" xfId="0" applyFont="1" applyFill="1" applyAlignment="1">
      <alignment vertical="center"/>
    </xf>
    <xf numFmtId="0" fontId="14" fillId="4" borderId="54" xfId="0" applyFont="1" applyFill="1" applyBorder="1" applyAlignment="1">
      <alignment vertical="center"/>
    </xf>
    <xf numFmtId="4" fontId="14" fillId="4" borderId="60" xfId="0" applyNumberFormat="1" applyFont="1" applyFill="1" applyBorder="1" applyAlignment="1">
      <alignment horizontal="center" vertical="center"/>
    </xf>
    <xf numFmtId="4" fontId="14" fillId="4" borderId="61" xfId="0" applyNumberFormat="1" applyFont="1" applyFill="1" applyBorder="1" applyAlignment="1">
      <alignment horizontal="center" vertical="center"/>
    </xf>
    <xf numFmtId="4" fontId="14" fillId="4" borderId="62" xfId="0" applyNumberFormat="1" applyFont="1" applyFill="1" applyBorder="1" applyAlignment="1">
      <alignment horizontal="center" vertical="center"/>
    </xf>
    <xf numFmtId="49" fontId="28" fillId="4" borderId="58" xfId="0" applyNumberFormat="1" applyFont="1" applyFill="1" applyBorder="1" applyAlignment="1">
      <alignment vertical="center" wrapText="1"/>
    </xf>
    <xf numFmtId="49" fontId="14" fillId="4" borderId="59" xfId="0" applyNumberFormat="1" applyFont="1" applyFill="1" applyBorder="1" applyAlignment="1">
      <alignment vertical="center"/>
    </xf>
    <xf numFmtId="49" fontId="14" fillId="4" borderId="65" xfId="0" applyNumberFormat="1" applyFont="1" applyFill="1" applyBorder="1" applyAlignment="1">
      <alignment vertical="center"/>
    </xf>
    <xf numFmtId="0" fontId="14" fillId="9" borderId="2" xfId="0" applyFont="1" applyFill="1" applyBorder="1" applyAlignment="1" applyProtection="1">
      <alignment vertical="center" wrapText="1"/>
      <protection locked="0"/>
    </xf>
    <xf numFmtId="0" fontId="14" fillId="9" borderId="3" xfId="0" applyFont="1" applyFill="1" applyBorder="1" applyAlignment="1" applyProtection="1">
      <alignment vertical="center" wrapText="1"/>
      <protection locked="0"/>
    </xf>
    <xf numFmtId="49" fontId="14" fillId="9" borderId="2" xfId="0" applyNumberFormat="1" applyFont="1" applyFill="1" applyBorder="1" applyAlignment="1" applyProtection="1">
      <alignment vertical="center" wrapText="1"/>
      <protection locked="0"/>
    </xf>
    <xf numFmtId="49" fontId="14" fillId="9" borderId="3" xfId="0" applyNumberFormat="1" applyFont="1" applyFill="1" applyBorder="1" applyAlignment="1" applyProtection="1">
      <alignment vertical="center" wrapText="1"/>
      <protection locked="0"/>
    </xf>
    <xf numFmtId="0" fontId="94" fillId="2" borderId="0" xfId="0" applyFont="1" applyFill="1" applyAlignment="1">
      <alignment horizontal="right" vertical="center" wrapText="1"/>
    </xf>
    <xf numFmtId="0" fontId="95" fillId="2" borderId="0" xfId="0" applyFont="1" applyFill="1" applyAlignment="1">
      <alignment horizontal="right" vertical="center" wrapText="1"/>
    </xf>
    <xf numFmtId="0" fontId="94" fillId="2" borderId="0" xfId="0" applyFont="1" applyFill="1" applyAlignment="1">
      <alignment horizontal="left" vertical="center" wrapText="1"/>
    </xf>
    <xf numFmtId="0" fontId="95" fillId="2" borderId="0" xfId="0" applyFont="1" applyFill="1" applyAlignment="1">
      <alignment vertical="center" wrapText="1"/>
    </xf>
    <xf numFmtId="0" fontId="23" fillId="9" borderId="26" xfId="0" applyFont="1" applyFill="1" applyBorder="1" applyAlignment="1">
      <alignment vertical="center"/>
    </xf>
    <xf numFmtId="0" fontId="99" fillId="0" borderId="27" xfId="0" applyFont="1" applyBorder="1" applyAlignment="1">
      <alignment vertical="center"/>
    </xf>
    <xf numFmtId="0" fontId="99" fillId="0" borderId="28" xfId="0" applyFont="1" applyBorder="1" applyAlignment="1">
      <alignment vertical="center"/>
    </xf>
    <xf numFmtId="16" fontId="14" fillId="9" borderId="27" xfId="0" applyNumberFormat="1" applyFont="1" applyFill="1" applyBorder="1" applyAlignment="1" applyProtection="1">
      <alignment vertical="center"/>
      <protection locked="0"/>
    </xf>
    <xf numFmtId="0" fontId="0" fillId="9" borderId="52" xfId="0" applyFill="1" applyBorder="1" applyAlignment="1" applyProtection="1">
      <alignment vertical="center"/>
      <protection locked="0"/>
    </xf>
    <xf numFmtId="16" fontId="14" fillId="9" borderId="37" xfId="0" applyNumberFormat="1" applyFont="1" applyFill="1" applyBorder="1" applyAlignment="1" applyProtection="1">
      <alignment vertical="center"/>
      <protection locked="0"/>
    </xf>
    <xf numFmtId="0" fontId="0" fillId="9" borderId="48" xfId="0" applyFill="1" applyBorder="1" applyAlignment="1" applyProtection="1">
      <alignment vertical="center"/>
      <protection locked="0"/>
    </xf>
    <xf numFmtId="49" fontId="28" fillId="4" borderId="55" xfId="0" applyNumberFormat="1" applyFont="1" applyFill="1" applyBorder="1" applyAlignment="1">
      <alignment vertical="center" wrapText="1"/>
    </xf>
    <xf numFmtId="49" fontId="14" fillId="4" borderId="2" xfId="0" applyNumberFormat="1" applyFont="1" applyFill="1" applyBorder="1" applyAlignment="1">
      <alignment vertical="center"/>
    </xf>
    <xf numFmtId="49" fontId="14" fillId="4" borderId="36" xfId="0" applyNumberFormat="1" applyFont="1" applyFill="1" applyBorder="1" applyAlignment="1">
      <alignment vertical="center"/>
    </xf>
    <xf numFmtId="4" fontId="14" fillId="2" borderId="3" xfId="0" applyNumberFormat="1" applyFont="1" applyFill="1" applyBorder="1" applyAlignment="1">
      <alignment horizontal="center" vertical="center"/>
    </xf>
    <xf numFmtId="4" fontId="14" fillId="2" borderId="12" xfId="0" applyNumberFormat="1" applyFont="1" applyFill="1" applyBorder="1" applyAlignment="1">
      <alignment horizontal="center" vertical="center"/>
    </xf>
    <xf numFmtId="4" fontId="14" fillId="2" borderId="57" xfId="0" applyNumberFormat="1" applyFont="1" applyFill="1" applyBorder="1" applyAlignment="1">
      <alignment horizontal="center" vertical="center"/>
    </xf>
    <xf numFmtId="16" fontId="27" fillId="4" borderId="63" xfId="0" applyNumberFormat="1" applyFont="1" applyFill="1" applyBorder="1" applyAlignment="1">
      <alignment wrapText="1"/>
    </xf>
    <xf numFmtId="0" fontId="14" fillId="4" borderId="64" xfId="0" applyFont="1" applyFill="1" applyBorder="1"/>
    <xf numFmtId="16" fontId="27" fillId="4" borderId="55" xfId="0" applyNumberFormat="1" applyFont="1" applyFill="1" applyBorder="1" applyAlignment="1">
      <alignment vertical="center" wrapText="1"/>
    </xf>
    <xf numFmtId="16" fontId="27" fillId="4" borderId="44" xfId="0" applyNumberFormat="1" applyFont="1" applyFill="1" applyBorder="1"/>
    <xf numFmtId="0" fontId="0" fillId="0" borderId="45" xfId="0" applyBorder="1"/>
    <xf numFmtId="0" fontId="0" fillId="0" borderId="66" xfId="0" applyBorder="1"/>
    <xf numFmtId="16" fontId="14" fillId="4" borderId="45" xfId="0" applyNumberFormat="1" applyFont="1" applyFill="1" applyBorder="1" applyAlignment="1">
      <alignment horizontal="left" indent="1"/>
    </xf>
    <xf numFmtId="0" fontId="0" fillId="0" borderId="45" xfId="0" applyBorder="1" applyAlignment="1">
      <alignment horizontal="left" indent="1"/>
    </xf>
    <xf numFmtId="0" fontId="0" fillId="0" borderId="46" xfId="0" applyBorder="1" applyAlignment="1">
      <alignment horizontal="left" indent="1"/>
    </xf>
    <xf numFmtId="0" fontId="14" fillId="2" borderId="0" xfId="0" applyFont="1" applyFill="1" applyAlignment="1">
      <alignment horizontal="center" vertical="top"/>
    </xf>
    <xf numFmtId="0" fontId="14" fillId="2" borderId="0" xfId="0" applyFont="1" applyFill="1" applyAlignment="1">
      <alignment vertical="top"/>
    </xf>
    <xf numFmtId="0" fontId="14" fillId="4" borderId="47" xfId="0" applyFont="1" applyFill="1" applyBorder="1" applyAlignment="1">
      <alignment horizontal="left" vertical="center" wrapText="1" shrinkToFit="1"/>
    </xf>
    <xf numFmtId="0" fontId="14" fillId="4" borderId="37" xfId="0" applyFont="1" applyFill="1" applyBorder="1" applyAlignment="1">
      <alignment vertical="center" wrapText="1"/>
    </xf>
    <xf numFmtId="0" fontId="14" fillId="4" borderId="48" xfId="0" applyFont="1" applyFill="1" applyBorder="1" applyAlignment="1">
      <alignment vertical="center" wrapText="1"/>
    </xf>
    <xf numFmtId="49" fontId="14" fillId="4" borderId="47" xfId="0" applyNumberFormat="1" applyFont="1" applyFill="1" applyBorder="1" applyAlignment="1">
      <alignment horizontal="left" vertical="center" wrapText="1" indent="1" shrinkToFit="1"/>
    </xf>
    <xf numFmtId="49" fontId="14" fillId="4" borderId="37" xfId="0" applyNumberFormat="1" applyFont="1" applyFill="1" applyBorder="1" applyAlignment="1">
      <alignment horizontal="left" vertical="center" wrapText="1" indent="1" shrinkToFit="1"/>
    </xf>
    <xf numFmtId="49" fontId="14" fillId="4" borderId="48" xfId="0" applyNumberFormat="1" applyFont="1" applyFill="1" applyBorder="1" applyAlignment="1">
      <alignment horizontal="left" vertical="center" wrapText="1" indent="1" shrinkToFit="1"/>
    </xf>
    <xf numFmtId="16" fontId="27" fillId="4" borderId="49" xfId="0" applyNumberFormat="1" applyFont="1" applyFill="1" applyBorder="1"/>
    <xf numFmtId="16" fontId="27" fillId="4" borderId="20" xfId="0" applyNumberFormat="1" applyFont="1" applyFill="1" applyBorder="1"/>
    <xf numFmtId="16" fontId="27" fillId="4" borderId="50" xfId="0" applyNumberFormat="1" applyFont="1" applyFill="1" applyBorder="1"/>
    <xf numFmtId="16" fontId="27" fillId="4" borderId="55" xfId="0" applyNumberFormat="1" applyFont="1" applyFill="1" applyBorder="1" applyAlignment="1">
      <alignment vertical="center"/>
    </xf>
    <xf numFmtId="0" fontId="14" fillId="4" borderId="56" xfId="0" applyFont="1" applyFill="1" applyBorder="1" applyAlignment="1">
      <alignment horizontal="left" vertical="center"/>
    </xf>
    <xf numFmtId="16" fontId="14" fillId="4" borderId="51" xfId="0" applyNumberFormat="1" applyFont="1" applyFill="1" applyBorder="1" applyAlignment="1">
      <alignment vertical="center" wrapText="1"/>
    </xf>
    <xf numFmtId="0" fontId="0" fillId="0" borderId="27" xfId="0" applyBorder="1" applyAlignment="1">
      <alignment vertical="center" wrapText="1"/>
    </xf>
    <xf numFmtId="0" fontId="0" fillId="0" borderId="52" xfId="0" applyBorder="1" applyAlignment="1">
      <alignment vertical="center" wrapText="1"/>
    </xf>
    <xf numFmtId="0" fontId="14" fillId="2" borderId="0" xfId="0" applyFont="1" applyFill="1" applyAlignment="1">
      <alignment horizontal="center" vertical="center" wrapText="1"/>
    </xf>
    <xf numFmtId="0" fontId="17" fillId="2" borderId="0" xfId="0" applyFont="1" applyFill="1" applyAlignment="1">
      <alignment vertical="center" wrapText="1"/>
    </xf>
    <xf numFmtId="0" fontId="17" fillId="2" borderId="0" xfId="0" applyFont="1" applyFill="1" applyAlignment="1">
      <alignment vertical="center" shrinkToFit="1"/>
    </xf>
    <xf numFmtId="165" fontId="18" fillId="2" borderId="0" xfId="0" applyNumberFormat="1" applyFont="1" applyFill="1" applyAlignment="1">
      <alignment vertical="center" shrinkToFit="1"/>
    </xf>
    <xf numFmtId="0" fontId="25" fillId="4" borderId="2" xfId="0" applyFont="1" applyFill="1" applyBorder="1" applyAlignment="1">
      <alignment horizontal="right" vertical="center"/>
    </xf>
    <xf numFmtId="0" fontId="0" fillId="4" borderId="2" xfId="0" applyFill="1" applyBorder="1" applyAlignment="1">
      <alignment vertical="center"/>
    </xf>
    <xf numFmtId="0" fontId="0" fillId="4" borderId="36" xfId="0" applyFill="1" applyBorder="1" applyAlignment="1">
      <alignment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165" fontId="14" fillId="9" borderId="2" xfId="0" applyNumberFormat="1" applyFont="1" applyFill="1" applyBorder="1" applyAlignment="1" applyProtection="1">
      <alignment horizontal="right" vertical="center" shrinkToFit="1"/>
      <protection locked="0"/>
    </xf>
    <xf numFmtId="165" fontId="14" fillId="9" borderId="3" xfId="0" applyNumberFormat="1" applyFont="1" applyFill="1" applyBorder="1" applyAlignment="1" applyProtection="1">
      <alignment horizontal="right" vertical="center" shrinkToFit="1"/>
      <protection locked="0"/>
    </xf>
    <xf numFmtId="165" fontId="18" fillId="2" borderId="2" xfId="0" applyNumberFormat="1" applyFont="1" applyFill="1" applyBorder="1" applyAlignment="1" applyProtection="1">
      <alignment horizontal="right" vertical="center" shrinkToFit="1"/>
      <protection locked="0"/>
    </xf>
    <xf numFmtId="165" fontId="14" fillId="2" borderId="2" xfId="0" applyNumberFormat="1" applyFont="1" applyFill="1" applyBorder="1" applyAlignment="1" applyProtection="1">
      <alignment horizontal="right" vertical="center" shrinkToFit="1"/>
      <protection locked="0"/>
    </xf>
    <xf numFmtId="165" fontId="14" fillId="2" borderId="3" xfId="0" applyNumberFormat="1" applyFont="1" applyFill="1" applyBorder="1" applyAlignment="1" applyProtection="1">
      <alignment horizontal="right" vertical="center" shrinkToFit="1"/>
      <protection locked="0"/>
    </xf>
    <xf numFmtId="165" fontId="133" fillId="4" borderId="36" xfId="0" applyNumberFormat="1" applyFont="1" applyFill="1" applyBorder="1" applyAlignment="1">
      <alignment horizontal="right" vertical="center" shrinkToFit="1"/>
    </xf>
    <xf numFmtId="0" fontId="133" fillId="4" borderId="75" xfId="0" applyFont="1" applyFill="1" applyBorder="1" applyAlignment="1">
      <alignment horizontal="right" vertical="center" shrinkToFit="1"/>
    </xf>
    <xf numFmtId="0" fontId="133" fillId="4" borderId="35" xfId="0" applyFont="1" applyFill="1" applyBorder="1" applyAlignment="1">
      <alignment horizontal="right" vertical="center" shrinkToFit="1"/>
    </xf>
    <xf numFmtId="165" fontId="18" fillId="4" borderId="2" xfId="0" applyNumberFormat="1" applyFont="1" applyFill="1" applyBorder="1" applyAlignment="1">
      <alignment vertical="center" shrinkToFit="1"/>
    </xf>
    <xf numFmtId="0" fontId="14" fillId="4" borderId="3" xfId="0" applyFont="1" applyFill="1" applyBorder="1" applyAlignment="1">
      <alignment vertical="center" shrinkToFit="1"/>
    </xf>
    <xf numFmtId="0" fontId="133" fillId="4" borderId="72" xfId="0" applyFont="1" applyFill="1" applyBorder="1" applyAlignment="1">
      <alignment horizontal="center" vertical="center" wrapText="1"/>
    </xf>
    <xf numFmtId="0" fontId="134" fillId="4" borderId="77" xfId="0" applyFont="1" applyFill="1" applyBorder="1" applyAlignment="1">
      <alignment vertical="center"/>
    </xf>
    <xf numFmtId="0" fontId="134" fillId="4" borderId="74" xfId="0" applyFont="1" applyFill="1" applyBorder="1" applyAlignment="1">
      <alignment vertical="center"/>
    </xf>
    <xf numFmtId="0" fontId="134" fillId="4" borderId="78" xfId="0" applyFont="1" applyFill="1" applyBorder="1" applyAlignment="1">
      <alignment vertical="center"/>
    </xf>
    <xf numFmtId="0" fontId="134" fillId="4" borderId="71" xfId="0" applyFont="1" applyFill="1" applyBorder="1" applyAlignment="1">
      <alignment vertical="center"/>
    </xf>
    <xf numFmtId="0" fontId="134" fillId="4" borderId="80" xfId="0" applyFont="1" applyFill="1" applyBorder="1" applyAlignment="1">
      <alignment vertical="center"/>
    </xf>
    <xf numFmtId="0" fontId="133" fillId="4" borderId="36" xfId="0" applyFont="1" applyFill="1" applyBorder="1" applyAlignment="1">
      <alignment vertical="center" shrinkToFit="1"/>
    </xf>
    <xf numFmtId="0" fontId="133" fillId="4" borderId="75" xfId="0" applyFont="1" applyFill="1" applyBorder="1" applyAlignment="1">
      <alignment vertical="center" shrinkToFit="1"/>
    </xf>
    <xf numFmtId="165" fontId="27" fillId="4" borderId="2" xfId="0" applyNumberFormat="1" applyFont="1" applyFill="1" applyBorder="1" applyAlignment="1">
      <alignment vertical="center" shrinkToFit="1"/>
    </xf>
    <xf numFmtId="165" fontId="27" fillId="4" borderId="3" xfId="0" applyNumberFormat="1" applyFont="1" applyFill="1" applyBorder="1" applyAlignment="1">
      <alignment vertical="center" shrinkToFit="1"/>
    </xf>
    <xf numFmtId="164" fontId="37" fillId="2" borderId="2" xfId="0" applyNumberFormat="1" applyFont="1" applyFill="1" applyBorder="1" applyAlignment="1">
      <alignment vertical="center" shrinkToFit="1"/>
    </xf>
    <xf numFmtId="0" fontId="32" fillId="2" borderId="12" xfId="0" applyFont="1" applyFill="1" applyBorder="1" applyAlignment="1">
      <alignment horizontal="center" vertical="center" wrapText="1"/>
    </xf>
    <xf numFmtId="0" fontId="32" fillId="2" borderId="12" xfId="0" applyFont="1" applyFill="1" applyBorder="1" applyAlignment="1">
      <alignment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4" fillId="4" borderId="1" xfId="0" applyFont="1" applyFill="1" applyBorder="1" applyAlignment="1">
      <alignment horizontal="center" vertical="center" wrapText="1"/>
    </xf>
    <xf numFmtId="0" fontId="14" fillId="4" borderId="36" xfId="0" applyFont="1" applyFill="1" applyBorder="1" applyAlignment="1">
      <alignment horizontal="center" vertical="center"/>
    </xf>
    <xf numFmtId="0" fontId="14" fillId="4" borderId="73" xfId="0" applyFont="1" applyFill="1" applyBorder="1" applyAlignment="1">
      <alignment horizontal="center" vertical="center" wrapText="1"/>
    </xf>
    <xf numFmtId="0" fontId="14" fillId="4" borderId="75" xfId="0" applyFont="1" applyFill="1" applyBorder="1" applyAlignment="1">
      <alignment horizontal="center" vertical="center" wrapText="1"/>
    </xf>
    <xf numFmtId="0" fontId="18" fillId="4" borderId="75" xfId="0" applyFont="1" applyFill="1" applyBorder="1" applyAlignment="1">
      <alignment horizontal="center" vertical="center" wrapText="1"/>
    </xf>
    <xf numFmtId="0" fontId="14" fillId="4" borderId="76" xfId="0" applyFont="1" applyFill="1" applyBorder="1" applyAlignment="1">
      <alignment horizontal="center" vertical="center" wrapText="1"/>
    </xf>
    <xf numFmtId="0" fontId="14" fillId="4" borderId="12" xfId="0" applyFont="1" applyFill="1" applyBorder="1" applyAlignment="1">
      <alignment horizontal="center" vertical="center"/>
    </xf>
    <xf numFmtId="0" fontId="130" fillId="4" borderId="5" xfId="0" applyFont="1" applyFill="1" applyBorder="1" applyAlignment="1">
      <alignment horizontal="justify" vertical="center" wrapText="1"/>
    </xf>
    <xf numFmtId="0" fontId="131" fillId="4" borderId="11" xfId="0" applyFont="1" applyFill="1" applyBorder="1" applyAlignment="1">
      <alignment horizontal="left" vertical="center" wrapText="1" indent="1"/>
    </xf>
    <xf numFmtId="0" fontId="131" fillId="4" borderId="0" xfId="0" applyFont="1" applyFill="1" applyAlignment="1">
      <alignment horizontal="left" vertical="center" wrapText="1" indent="1"/>
    </xf>
    <xf numFmtId="0" fontId="131" fillId="4" borderId="10" xfId="0" applyFont="1" applyFill="1" applyBorder="1" applyAlignment="1">
      <alignment horizontal="left" vertical="center" wrapText="1" indent="1"/>
    </xf>
    <xf numFmtId="0" fontId="131" fillId="4" borderId="7" xfId="0" applyFont="1" applyFill="1" applyBorder="1" applyAlignment="1">
      <alignment horizontal="left" vertical="center" wrapText="1" indent="1"/>
    </xf>
    <xf numFmtId="0" fontId="131" fillId="4" borderId="8" xfId="0" applyFont="1" applyFill="1" applyBorder="1" applyAlignment="1">
      <alignment horizontal="left" vertical="center" wrapText="1" indent="1"/>
    </xf>
    <xf numFmtId="0" fontId="131" fillId="4" borderId="9" xfId="0" applyFont="1" applyFill="1" applyBorder="1" applyAlignment="1">
      <alignment horizontal="left" vertical="center" wrapText="1" indent="1"/>
    </xf>
    <xf numFmtId="0" fontId="4" fillId="4" borderId="15" xfId="0" applyFont="1" applyFill="1" applyBorder="1" applyAlignment="1">
      <alignment horizontal="left" vertical="center"/>
    </xf>
    <xf numFmtId="0" fontId="27" fillId="4" borderId="4" xfId="0" applyFont="1" applyFill="1" applyBorder="1" applyAlignment="1">
      <alignment vertical="center"/>
    </xf>
    <xf numFmtId="10" fontId="14" fillId="4" borderId="26" xfId="0" applyNumberFormat="1" applyFont="1" applyFill="1" applyBorder="1" applyAlignment="1">
      <alignment vertical="center" shrinkToFit="1"/>
    </xf>
    <xf numFmtId="10" fontId="14" fillId="4" borderId="27" xfId="0" applyNumberFormat="1" applyFont="1" applyFill="1" applyBorder="1" applyAlignment="1">
      <alignment vertical="center" shrinkToFit="1"/>
    </xf>
    <xf numFmtId="10" fontId="14" fillId="4" borderId="33" xfId="0" applyNumberFormat="1" applyFont="1" applyFill="1" applyBorder="1" applyAlignment="1">
      <alignment vertical="center" shrinkToFit="1"/>
    </xf>
    <xf numFmtId="10" fontId="14" fillId="4" borderId="37" xfId="0" applyNumberFormat="1" applyFont="1" applyFill="1" applyBorder="1" applyAlignment="1">
      <alignment vertical="center" shrinkToFit="1"/>
    </xf>
    <xf numFmtId="10" fontId="14" fillId="4" borderId="38" xfId="0" applyNumberFormat="1" applyFont="1" applyFill="1" applyBorder="1" applyAlignment="1">
      <alignment vertical="center" shrinkToFit="1"/>
    </xf>
    <xf numFmtId="165" fontId="14" fillId="4" borderId="78" xfId="0" applyNumberFormat="1" applyFont="1" applyFill="1" applyBorder="1" applyAlignment="1" applyProtection="1">
      <alignment horizontal="right" wrapText="1" shrinkToFit="1"/>
      <protection locked="0"/>
    </xf>
    <xf numFmtId="0" fontId="0" fillId="4" borderId="78" xfId="0" applyFill="1" applyBorder="1" applyAlignment="1">
      <alignment horizontal="right" wrapText="1" shrinkToFit="1"/>
    </xf>
    <xf numFmtId="10" fontId="14" fillId="4" borderId="8" xfId="0" applyNumberFormat="1" applyFont="1" applyFill="1" applyBorder="1" applyAlignment="1">
      <alignment vertical="center" shrinkToFit="1"/>
    </xf>
    <xf numFmtId="10" fontId="14" fillId="4" borderId="9" xfId="0" applyNumberFormat="1" applyFont="1" applyFill="1" applyBorder="1" applyAlignment="1">
      <alignment vertical="center" shrinkToFit="1"/>
    </xf>
    <xf numFmtId="49" fontId="14" fillId="4" borderId="8" xfId="0" applyNumberFormat="1" applyFont="1" applyFill="1" applyBorder="1" applyAlignment="1" applyProtection="1">
      <alignment vertical="center" wrapText="1"/>
      <protection locked="0"/>
    </xf>
    <xf numFmtId="0" fontId="0" fillId="0" borderId="8" xfId="0" applyBorder="1" applyAlignment="1">
      <alignment vertical="center"/>
    </xf>
    <xf numFmtId="165" fontId="14" fillId="9" borderId="79" xfId="0" applyNumberFormat="1" applyFont="1" applyFill="1" applyBorder="1" applyAlignment="1" applyProtection="1">
      <alignment horizontal="right" vertical="center"/>
      <protection locked="0"/>
    </xf>
    <xf numFmtId="165" fontId="14" fillId="9" borderId="0" xfId="0" applyNumberFormat="1" applyFont="1" applyFill="1" applyAlignment="1" applyProtection="1">
      <alignment horizontal="right" vertical="center"/>
      <protection locked="0"/>
    </xf>
    <xf numFmtId="165" fontId="14" fillId="9" borderId="29" xfId="0" applyNumberFormat="1" applyFont="1" applyFill="1" applyBorder="1" applyAlignment="1" applyProtection="1">
      <alignment horizontal="right" vertical="center"/>
      <protection locked="0"/>
    </xf>
    <xf numFmtId="49" fontId="14" fillId="9" borderId="0" xfId="0" applyNumberFormat="1" applyFont="1" applyFill="1" applyAlignment="1" applyProtection="1">
      <alignment vertical="center" shrinkToFit="1"/>
      <protection locked="0"/>
    </xf>
    <xf numFmtId="0" fontId="14" fillId="9" borderId="0" xfId="0" applyFont="1" applyFill="1" applyAlignment="1" applyProtection="1">
      <alignment vertical="center" shrinkToFit="1"/>
      <protection locked="0"/>
    </xf>
    <xf numFmtId="0" fontId="151" fillId="2" borderId="0" xfId="0" applyFont="1" applyFill="1" applyAlignment="1">
      <alignment horizontal="justify" vertical="center" wrapText="1"/>
    </xf>
    <xf numFmtId="0" fontId="13" fillId="2" borderId="0" xfId="0" applyFont="1" applyFill="1" applyAlignment="1">
      <alignment horizontal="justify" vertical="center" wrapText="1"/>
    </xf>
    <xf numFmtId="165" fontId="14" fillId="9" borderId="18" xfId="0" applyNumberFormat="1" applyFont="1" applyFill="1" applyBorder="1" applyAlignment="1" applyProtection="1">
      <alignment horizontal="right" wrapText="1" shrinkToFit="1"/>
      <protection locked="0"/>
    </xf>
    <xf numFmtId="0" fontId="0" fillId="0" borderId="18" xfId="0" applyBorder="1" applyAlignment="1" applyProtection="1">
      <alignment horizontal="right" wrapText="1" shrinkToFit="1"/>
      <protection locked="0"/>
    </xf>
    <xf numFmtId="0" fontId="34" fillId="2" borderId="0" xfId="0" applyFont="1" applyFill="1" applyAlignment="1">
      <alignment horizontal="justify" vertical="center" wrapText="1"/>
    </xf>
    <xf numFmtId="0" fontId="13" fillId="2" borderId="0" xfId="0" applyFont="1" applyFill="1" applyAlignment="1">
      <alignment horizontal="justify" vertical="top" wrapText="1"/>
    </xf>
    <xf numFmtId="16" fontId="14" fillId="4" borderId="8" xfId="0" applyNumberFormat="1" applyFont="1" applyFill="1" applyBorder="1" applyAlignment="1">
      <alignment wrapText="1"/>
    </xf>
    <xf numFmtId="0" fontId="1" fillId="0" borderId="8" xfId="0" applyFont="1" applyBorder="1" applyAlignment="1">
      <alignment wrapText="1"/>
    </xf>
    <xf numFmtId="0" fontId="4" fillId="3" borderId="1"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2" borderId="1" xfId="0" applyFont="1" applyFill="1" applyBorder="1" applyAlignment="1">
      <alignment horizontal="left" vertical="center"/>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2" xfId="0" applyFont="1" applyBorder="1"/>
    <xf numFmtId="0" fontId="4" fillId="0" borderId="3" xfId="0" applyFont="1" applyBorder="1"/>
    <xf numFmtId="0" fontId="4" fillId="4" borderId="3" xfId="0" applyFont="1" applyFill="1" applyBorder="1" applyAlignment="1">
      <alignment horizontal="left" vertical="center"/>
    </xf>
    <xf numFmtId="0" fontId="73" fillId="4" borderId="5" xfId="0" applyFont="1" applyFill="1" applyBorder="1" applyAlignment="1">
      <alignment horizontal="justify" vertical="top" wrapText="1"/>
    </xf>
    <xf numFmtId="0" fontId="73" fillId="0" borderId="5" xfId="0" applyFont="1" applyBorder="1" applyAlignment="1">
      <alignment horizontal="justify" vertical="top" wrapText="1"/>
    </xf>
    <xf numFmtId="0" fontId="73" fillId="0" borderId="6" xfId="0" applyFont="1" applyBorder="1" applyAlignment="1">
      <alignment horizontal="justify" vertical="top" wrapText="1"/>
    </xf>
    <xf numFmtId="0" fontId="73" fillId="4" borderId="8" xfId="0" applyFont="1" applyFill="1" applyBorder="1" applyAlignment="1">
      <alignment horizontal="justify" vertical="top" wrapText="1"/>
    </xf>
    <xf numFmtId="0" fontId="73" fillId="0" borderId="8" xfId="0" applyFont="1" applyBorder="1" applyAlignment="1">
      <alignment horizontal="justify" vertical="top" wrapText="1"/>
    </xf>
    <xf numFmtId="0" fontId="73" fillId="0" borderId="9" xfId="0" applyFont="1" applyBorder="1" applyAlignment="1">
      <alignment horizontal="justify" vertical="top" wrapText="1"/>
    </xf>
    <xf numFmtId="0" fontId="4" fillId="4" borderId="2" xfId="0" applyFont="1" applyFill="1" applyBorder="1" applyAlignment="1">
      <alignment vertical="center" wrapText="1"/>
    </xf>
    <xf numFmtId="0" fontId="4" fillId="4" borderId="5" xfId="0" applyFont="1" applyFill="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4" borderId="8" xfId="0" applyFont="1" applyFill="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49" fontId="4" fillId="3" borderId="1" xfId="0" applyNumberFormat="1" applyFont="1" applyFill="1" applyBorder="1" applyProtection="1">
      <protection locked="0"/>
    </xf>
    <xf numFmtId="49" fontId="0" fillId="0" borderId="2" xfId="0" applyNumberFormat="1" applyBorder="1" applyProtection="1">
      <protection locked="0"/>
    </xf>
    <xf numFmtId="49" fontId="0" fillId="0" borderId="3" xfId="0" applyNumberFormat="1" applyBorder="1" applyProtection="1">
      <protection locked="0"/>
    </xf>
    <xf numFmtId="0" fontId="0" fillId="0" borderId="3" xfId="0" applyBorder="1" applyAlignment="1">
      <alignment vertical="center" wrapText="1"/>
    </xf>
    <xf numFmtId="165" fontId="0" fillId="3" borderId="1" xfId="0" applyNumberFormat="1" applyFill="1" applyBorder="1" applyProtection="1">
      <protection locked="0"/>
    </xf>
    <xf numFmtId="165" fontId="0" fillId="0" borderId="2" xfId="0" applyNumberFormat="1" applyBorder="1" applyProtection="1">
      <protection locked="0"/>
    </xf>
    <xf numFmtId="165" fontId="0" fillId="0" borderId="3" xfId="0" applyNumberFormat="1" applyBorder="1" applyProtection="1">
      <protection locked="0"/>
    </xf>
    <xf numFmtId="0" fontId="4" fillId="4" borderId="1" xfId="0" applyFont="1" applyFill="1" applyBorder="1" applyAlignment="1">
      <alignment vertical="center" wrapText="1"/>
    </xf>
    <xf numFmtId="0" fontId="0" fillId="3" borderId="1" xfId="0" applyFill="1" applyBorder="1" applyProtection="1">
      <protection locked="0"/>
    </xf>
    <xf numFmtId="0" fontId="0" fillId="0" borderId="2" xfId="0" applyBorder="1" applyProtection="1">
      <protection locked="0"/>
    </xf>
    <xf numFmtId="0" fontId="0" fillId="0" borderId="3" xfId="0" applyBorder="1" applyProtection="1">
      <protection locked="0"/>
    </xf>
    <xf numFmtId="0" fontId="4" fillId="4" borderId="1" xfId="0" applyFont="1" applyFill="1" applyBorder="1" applyAlignment="1">
      <alignment vertical="center"/>
    </xf>
    <xf numFmtId="0" fontId="0" fillId="3" borderId="1" xfId="0" applyFill="1" applyBorder="1"/>
    <xf numFmtId="0" fontId="0" fillId="3" borderId="2" xfId="0" applyFill="1" applyBorder="1"/>
    <xf numFmtId="0" fontId="73" fillId="4" borderId="5" xfId="0" applyFont="1" applyFill="1" applyBorder="1" applyAlignment="1">
      <alignment vertical="top"/>
    </xf>
    <xf numFmtId="0" fontId="73" fillId="0" borderId="5" xfId="0" applyFont="1" applyBorder="1" applyAlignment="1">
      <alignment vertical="top"/>
    </xf>
    <xf numFmtId="0" fontId="73" fillId="0" borderId="6" xfId="0" applyFont="1" applyBorder="1" applyAlignment="1">
      <alignment vertical="top"/>
    </xf>
    <xf numFmtId="0" fontId="73" fillId="4" borderId="8" xfId="0" applyFont="1" applyFill="1" applyBorder="1" applyAlignment="1">
      <alignment vertical="top" wrapText="1"/>
    </xf>
    <xf numFmtId="0" fontId="73" fillId="0" borderId="8" xfId="0" applyFont="1" applyBorder="1" applyAlignment="1">
      <alignment vertical="top" wrapText="1"/>
    </xf>
    <xf numFmtId="0" fontId="73" fillId="0" borderId="9" xfId="0" applyFont="1" applyBorder="1" applyAlignment="1">
      <alignment vertical="top" wrapText="1"/>
    </xf>
    <xf numFmtId="0" fontId="0" fillId="0" borderId="5" xfId="0" applyBorder="1"/>
    <xf numFmtId="0" fontId="0" fillId="0" borderId="6" xfId="0" applyBorder="1"/>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4" fillId="3" borderId="1" xfId="0" applyFont="1"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49" fontId="0" fillId="3" borderId="2" xfId="0" applyNumberFormat="1" applyFill="1" applyBorder="1" applyProtection="1">
      <protection locked="0"/>
    </xf>
    <xf numFmtId="49" fontId="0" fillId="3" borderId="3" xfId="0" applyNumberFormat="1" applyFill="1" applyBorder="1" applyProtection="1">
      <protection locked="0"/>
    </xf>
    <xf numFmtId="0" fontId="4" fillId="4" borderId="1"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4" fillId="4" borderId="19" xfId="0" applyFont="1" applyFill="1" applyBorder="1" applyAlignment="1">
      <alignment vertical="top" wrapText="1"/>
    </xf>
    <xf numFmtId="0" fontId="0" fillId="4" borderId="20" xfId="0" applyFill="1" applyBorder="1" applyAlignment="1">
      <alignment vertical="top"/>
    </xf>
    <xf numFmtId="0" fontId="0" fillId="4" borderId="21" xfId="0" applyFill="1" applyBorder="1" applyAlignment="1">
      <alignment vertical="top"/>
    </xf>
    <xf numFmtId="0" fontId="73" fillId="4" borderId="23" xfId="0" applyFont="1" applyFill="1" applyBorder="1" applyAlignment="1">
      <alignment vertical="top" wrapText="1"/>
    </xf>
    <xf numFmtId="0" fontId="73" fillId="0" borderId="23" xfId="0" applyFont="1" applyBorder="1" applyAlignment="1">
      <alignment vertical="top" wrapText="1"/>
    </xf>
    <xf numFmtId="0" fontId="73" fillId="0" borderId="30" xfId="0" applyFont="1" applyBorder="1" applyAlignment="1">
      <alignment vertical="top" wrapText="1"/>
    </xf>
    <xf numFmtId="0" fontId="4" fillId="4" borderId="35" xfId="0" applyFont="1" applyFill="1" applyBorder="1" applyAlignment="1">
      <alignment horizontal="center" vertical="center"/>
    </xf>
    <xf numFmtId="0" fontId="64" fillId="4" borderId="35" xfId="0" applyFont="1" applyFill="1" applyBorder="1" applyAlignment="1">
      <alignment horizontal="center" vertical="center"/>
    </xf>
    <xf numFmtId="0" fontId="4" fillId="0" borderId="36" xfId="0" applyFont="1" applyBorder="1" applyAlignment="1">
      <alignment horizontal="center" vertical="center"/>
    </xf>
    <xf numFmtId="49" fontId="4" fillId="3" borderId="35" xfId="0" applyNumberFormat="1" applyFont="1" applyFill="1" applyBorder="1" applyAlignment="1" applyProtection="1">
      <alignment vertical="center"/>
      <protection locked="0"/>
    </xf>
    <xf numFmtId="49" fontId="0" fillId="3" borderId="2" xfId="0" applyNumberFormat="1" applyFill="1" applyBorder="1" applyAlignment="1" applyProtection="1">
      <alignment vertical="center"/>
      <protection locked="0"/>
    </xf>
    <xf numFmtId="0" fontId="0" fillId="4" borderId="36" xfId="0" applyFill="1" applyBorder="1" applyAlignment="1">
      <alignment horizontal="center" vertical="center"/>
    </xf>
    <xf numFmtId="49" fontId="4" fillId="3" borderId="2" xfId="0" applyNumberFormat="1" applyFont="1" applyFill="1" applyBorder="1" applyAlignment="1" applyProtection="1">
      <alignment vertical="center"/>
      <protection locked="0"/>
    </xf>
    <xf numFmtId="49" fontId="0" fillId="3" borderId="3" xfId="0" applyNumberFormat="1" applyFill="1" applyBorder="1" applyAlignment="1" applyProtection="1">
      <alignment vertical="center"/>
      <protection locked="0"/>
    </xf>
    <xf numFmtId="0" fontId="0" fillId="0" borderId="5" xfId="0" applyBorder="1" applyAlignment="1">
      <alignment vertical="center" wrapText="1"/>
    </xf>
    <xf numFmtId="0" fontId="67" fillId="2" borderId="0" xfId="0" applyFont="1" applyFill="1" applyAlignment="1">
      <alignment horizontal="center" vertical="top" wrapText="1"/>
    </xf>
    <xf numFmtId="0" fontId="69" fillId="0" borderId="0" xfId="0" applyFont="1" applyAlignment="1">
      <alignment horizontal="center" vertical="top" wrapText="1"/>
    </xf>
    <xf numFmtId="0" fontId="27"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4" borderId="3" xfId="0" applyFont="1" applyFill="1" applyBorder="1" applyAlignment="1">
      <alignment vertical="center" wrapText="1"/>
    </xf>
    <xf numFmtId="0" fontId="61" fillId="4" borderId="0" xfId="0" applyFont="1" applyFill="1" applyAlignment="1">
      <alignment horizontal="center"/>
    </xf>
    <xf numFmtId="0" fontId="62" fillId="4" borderId="0" xfId="0" applyFont="1" applyFill="1" applyAlignment="1">
      <alignment horizontal="center"/>
    </xf>
    <xf numFmtId="0" fontId="62" fillId="4" borderId="0" xfId="0" applyFont="1" applyFill="1"/>
    <xf numFmtId="0" fontId="9" fillId="4" borderId="0" xfId="0" applyFont="1" applyFill="1" applyAlignment="1">
      <alignment horizontal="center" vertical="top"/>
    </xf>
    <xf numFmtId="0" fontId="4" fillId="4" borderId="0" xfId="0" applyFont="1" applyFill="1" applyAlignment="1">
      <alignment horizontal="center" vertical="top"/>
    </xf>
    <xf numFmtId="0" fontId="4" fillId="4" borderId="0" xfId="0" applyFont="1" applyFill="1" applyAlignment="1">
      <alignment vertical="top"/>
    </xf>
    <xf numFmtId="0" fontId="9" fillId="4" borderId="0" xfId="0" applyFont="1" applyFill="1" applyAlignment="1">
      <alignment horizontal="center"/>
    </xf>
    <xf numFmtId="0" fontId="4" fillId="4" borderId="0" xfId="0" applyFont="1" applyFill="1" applyAlignment="1">
      <alignment horizontal="center"/>
    </xf>
    <xf numFmtId="0" fontId="4" fillId="4" borderId="0" xfId="0" applyFont="1" applyFill="1"/>
    <xf numFmtId="0" fontId="157" fillId="2" borderId="0" xfId="0" applyFont="1" applyFill="1" applyAlignment="1">
      <alignment vertical="top"/>
    </xf>
  </cellXfs>
  <cellStyles count="3">
    <cellStyle name="Hypertextový odkaz" xfId="2" builtinId="8"/>
    <cellStyle name="Normální" xfId="0" builtinId="0"/>
    <cellStyle name="Normální 2" xfId="1" xr:uid="{00000000-0005-0000-0000-000001000000}"/>
  </cellStyles>
  <dxfs count="94">
    <dxf>
      <font>
        <b/>
        <i val="0"/>
        <color rgb="FFFFFF66"/>
      </font>
      <fill>
        <patternFill>
          <bgColor rgb="FFFF0000"/>
        </patternFill>
      </fill>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i val="0"/>
        <color rgb="FFFFFF66"/>
      </font>
      <fill>
        <patternFill>
          <bgColor rgb="FFFF0000"/>
        </patternFill>
      </fill>
    </dxf>
    <dxf>
      <font>
        <b val="0"/>
        <i/>
        <color rgb="FFFF0000"/>
      </font>
    </dxf>
    <dxf>
      <font>
        <color auto="1"/>
      </font>
    </dxf>
    <dxf>
      <border>
        <left/>
        <right style="thin">
          <color theme="0" tint="-0.14996795556505021"/>
        </right>
        <top/>
        <bottom/>
      </border>
    </dxf>
    <dxf>
      <border>
        <left style="thin">
          <color theme="0" tint="-0.14996795556505021"/>
        </left>
        <right style="thin">
          <color theme="0" tint="-0.14996795556505021"/>
        </right>
        <top/>
        <bottom/>
      </border>
    </dxf>
    <dxf>
      <border>
        <left/>
        <right style="thin">
          <color theme="0" tint="-0.14996795556505021"/>
        </right>
        <top style="thin">
          <color theme="0" tint="-0.14996795556505021"/>
        </top>
        <bottom/>
      </border>
    </dxf>
    <dxf>
      <border>
        <left/>
        <right style="thin">
          <color theme="0" tint="-0.14996795556505021"/>
        </right>
        <top/>
        <bottom style="thin">
          <color theme="0" tint="-0.14996795556505021"/>
        </bottom>
      </border>
    </dxf>
    <dxf>
      <border>
        <left/>
        <right style="thin">
          <color theme="0" tint="-0.14996795556505021"/>
        </right>
        <top/>
        <bottom/>
      </border>
    </dxf>
    <dxf>
      <border>
        <left/>
        <right style="thin">
          <color theme="0" tint="-0.14996795556505021"/>
        </right>
        <top style="thin">
          <color theme="0" tint="-0.14996795556505021"/>
        </top>
        <bottom/>
      </border>
    </dxf>
    <dxf>
      <font>
        <b val="0"/>
        <i/>
        <color rgb="FFFF0000"/>
      </font>
      <fill>
        <patternFill>
          <bgColor rgb="FFFFFF66"/>
        </patternFill>
      </fill>
    </dxf>
    <dxf>
      <fill>
        <patternFill>
          <bgColor rgb="FFFFFF66"/>
        </patternFill>
      </fill>
    </dxf>
    <dxf>
      <font>
        <b val="0"/>
        <i/>
        <color theme="0" tint="-0.34998626667073579"/>
      </font>
    </dxf>
    <dxf>
      <font>
        <b/>
        <i val="0"/>
        <color rgb="FFFFFF66"/>
      </font>
      <fill>
        <patternFill>
          <bgColor rgb="FFFF0000"/>
        </patternFill>
      </fill>
    </dxf>
    <dxf>
      <font>
        <b val="0"/>
        <i/>
        <color theme="0" tint="-0.34998626667073579"/>
      </font>
    </dxf>
    <dxf>
      <font>
        <b/>
        <i val="0"/>
        <strike val="0"/>
        <color rgb="FFFFFF66"/>
      </font>
      <fill>
        <patternFill>
          <bgColor rgb="FFFF0000"/>
        </patternFill>
      </fill>
    </dxf>
    <dxf>
      <font>
        <b val="0"/>
        <i/>
        <color theme="0" tint="-0.34998626667073579"/>
      </font>
    </dxf>
    <dxf>
      <font>
        <b/>
        <i val="0"/>
        <color rgb="FFFFFF66"/>
      </font>
      <fill>
        <patternFill>
          <bgColor rgb="FFFF0000"/>
        </patternFill>
      </fill>
    </dxf>
    <dxf>
      <font>
        <b val="0"/>
        <i/>
        <color rgb="FFFF0000"/>
      </font>
      <fill>
        <patternFill>
          <bgColor rgb="FFFFFF66"/>
        </patternFill>
      </fill>
    </dxf>
    <dxf>
      <font>
        <b val="0"/>
        <i/>
        <color rgb="FFFF0000"/>
      </font>
      <fill>
        <patternFill>
          <bgColor rgb="FFFFFF66"/>
        </patternFill>
      </fill>
    </dxf>
    <dxf>
      <font>
        <b val="0"/>
        <i/>
        <color rgb="FFFF0000"/>
      </font>
    </dxf>
    <dxf>
      <font>
        <b val="0"/>
        <i/>
        <color rgb="FFFF0000"/>
      </font>
    </dxf>
    <dxf>
      <font>
        <b val="0"/>
        <i/>
        <color rgb="FFFF0000"/>
      </font>
      <fill>
        <patternFill>
          <bgColor rgb="FFFFFF66"/>
        </patternFill>
      </fill>
    </dxf>
    <dxf>
      <font>
        <b/>
        <i/>
        <color rgb="FFFFFF66"/>
      </font>
      <fill>
        <patternFill>
          <bgColor rgb="FFFF0000"/>
        </patternFill>
      </fill>
    </dxf>
    <dxf>
      <font>
        <b/>
        <i/>
        <color rgb="FFFF0000"/>
      </font>
    </dxf>
    <dxf>
      <font>
        <b val="0"/>
        <i/>
        <color rgb="FFFF0000"/>
      </font>
      <fill>
        <patternFill>
          <bgColor rgb="FFFFFF66"/>
        </patternFill>
      </fill>
    </dxf>
    <dxf>
      <font>
        <b val="0"/>
        <i/>
        <color rgb="FFFF0000"/>
      </font>
      <fill>
        <patternFill>
          <bgColor rgb="FFFFFF66"/>
        </patternFill>
      </fill>
    </dxf>
    <dxf>
      <font>
        <color theme="0" tint="-4.9989318521683403E-2"/>
      </font>
      <fill>
        <patternFill>
          <bgColor theme="0" tint="-4.9989318521683403E-2"/>
        </patternFill>
      </fill>
    </dxf>
    <dxf>
      <font>
        <b val="0"/>
        <i/>
        <color rgb="FFFF0000"/>
      </font>
    </dxf>
    <dxf>
      <font>
        <b val="0"/>
        <i/>
        <color rgb="FFFF0000"/>
      </font>
      <fill>
        <patternFill>
          <bgColor rgb="FFFFFF66"/>
        </patternFill>
      </fill>
    </dxf>
    <dxf>
      <font>
        <b val="0"/>
        <i/>
        <color rgb="FFFF0000"/>
      </font>
    </dxf>
    <dxf>
      <font>
        <b val="0"/>
        <i/>
        <color rgb="FFFF0000"/>
      </font>
    </dxf>
    <dxf>
      <font>
        <b val="0"/>
        <i/>
        <color rgb="FFFF0000"/>
      </font>
      <fill>
        <patternFill>
          <bgColor rgb="FFFFFF66"/>
        </patternFill>
      </fill>
    </dxf>
    <dxf>
      <font>
        <b val="0"/>
        <i/>
        <color rgb="FFFF0000"/>
      </font>
      <fill>
        <patternFill>
          <bgColor rgb="FFFFFF66"/>
        </patternFill>
      </fill>
    </dxf>
    <dxf>
      <border>
        <left/>
        <right/>
        <top/>
        <bottom style="thin">
          <color theme="0" tint="-0.14996795556505021"/>
        </bottom>
      </border>
    </dxf>
    <dxf>
      <border>
        <left/>
        <right/>
        <top style="thin">
          <color theme="0" tint="-0.14996795556505021"/>
        </top>
        <bottom/>
      </border>
    </dxf>
    <dxf>
      <fill>
        <patternFill>
          <bgColor theme="0" tint="-4.9989318521683403E-2"/>
        </patternFill>
      </fill>
    </dxf>
    <dxf>
      <fill>
        <patternFill>
          <bgColor theme="0" tint="-4.9989318521683403E-2"/>
        </patternFill>
      </fill>
    </dxf>
    <dxf>
      <fill>
        <patternFill>
          <bgColor theme="0" tint="-4.9989318521683403E-2"/>
        </patternFill>
      </fill>
    </dxf>
    <dxf>
      <border>
        <left style="thin">
          <color theme="0" tint="-0.14996795556505021"/>
        </left>
        <right/>
        <top/>
        <bottom style="thin">
          <color theme="0" tint="-0.14996795556505021"/>
        </bottom>
      </border>
    </dxf>
    <dxf>
      <font>
        <color theme="0" tint="-0.24994659260841701"/>
      </font>
      <border>
        <left style="thin">
          <color theme="0" tint="-0.14996795556505021"/>
        </left>
        <right/>
        <top/>
        <bottom/>
      </border>
    </dxf>
    <dxf>
      <font>
        <color theme="0" tint="-0.24994659260841701"/>
      </font>
      <border>
        <left style="thin">
          <color theme="0" tint="-0.14996795556505021"/>
        </left>
        <right/>
        <top style="thin">
          <color theme="0" tint="-0.14996795556505021"/>
        </top>
        <bottom/>
      </border>
    </dxf>
    <dxf>
      <font>
        <color theme="0" tint="-0.34998626667073579"/>
      </font>
    </dxf>
    <dxf>
      <font>
        <color theme="0" tint="-0.34998626667073579"/>
      </font>
    </dxf>
    <dxf>
      <font>
        <color auto="1"/>
      </font>
    </dxf>
    <dxf>
      <font>
        <color theme="0"/>
      </font>
      <fill>
        <patternFill>
          <bgColor theme="0"/>
        </patternFill>
      </fill>
      <border>
        <left/>
        <right/>
        <bottom/>
        <vertical/>
        <horizontal/>
      </border>
    </dxf>
    <dxf>
      <font>
        <color auto="1"/>
      </font>
    </dxf>
    <dxf>
      <font>
        <color auto="1"/>
      </font>
      <fill>
        <patternFill>
          <bgColor rgb="FFC0C0C0"/>
        </patternFill>
      </fill>
      <border>
        <left style="thin">
          <color indexed="64"/>
        </left>
        <right style="thin">
          <color indexed="64"/>
        </right>
        <top/>
        <bottom style="thin">
          <color indexed="64"/>
        </bottom>
      </border>
    </dxf>
    <dxf>
      <border>
        <left style="thin">
          <color theme="0" tint="-0.14996795556505021"/>
        </left>
        <right style="thin">
          <color theme="0" tint="-0.14996795556505021"/>
        </right>
        <top/>
        <bottom style="thin">
          <color theme="0" tint="-0.14996795556505021"/>
        </bottom>
      </border>
    </dxf>
    <dxf>
      <font>
        <color auto="1"/>
      </font>
      <fill>
        <patternFill>
          <bgColor rgb="FFC0C0C0"/>
        </patternFill>
      </fill>
      <border>
        <left style="thin">
          <color indexed="64"/>
        </left>
        <right style="thin">
          <color indexed="64"/>
        </right>
        <top style="thin">
          <color indexed="64"/>
        </top>
        <bottom/>
      </border>
    </dxf>
    <dxf>
      <border>
        <left style="thin">
          <color theme="0" tint="-0.14996795556505021"/>
        </left>
        <right style="thin">
          <color theme="0" tint="-0.14996795556505021"/>
        </right>
        <top/>
        <bottom/>
      </border>
    </dxf>
    <dxf>
      <font>
        <color theme="0" tint="-0.14996795556505021"/>
      </font>
      <fill>
        <patternFill>
          <bgColor theme="0"/>
        </patternFill>
      </fill>
    </dxf>
    <dxf>
      <font>
        <color theme="0" tint="-0.24994659260841701"/>
      </font>
      <fill>
        <patternFill>
          <bgColor theme="0"/>
        </patternFill>
      </fill>
    </dxf>
    <dxf>
      <font>
        <b val="0"/>
        <i/>
        <color theme="0" tint="-0.499984740745262"/>
      </font>
    </dxf>
    <dxf>
      <border>
        <left style="thin">
          <color theme="0" tint="-0.14996795556505021"/>
        </left>
        <right/>
        <top/>
        <bottom/>
      </border>
    </dxf>
    <dxf>
      <border>
        <left style="thin">
          <color theme="0" tint="-0.14996795556505021"/>
        </left>
        <right style="thin">
          <color theme="0" tint="-0.14996795556505021"/>
        </right>
        <top/>
        <bottom/>
      </border>
    </dxf>
    <dxf>
      <font>
        <color theme="0" tint="-0.24994659260841701"/>
      </font>
      <border>
        <left style="thin">
          <color theme="0" tint="-0.14996795556505021"/>
        </left>
        <right/>
        <top style="thin">
          <color theme="0" tint="-0.14996795556505021"/>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theme="0" tint="-0.499984740745262"/>
      </font>
      <fill>
        <patternFill>
          <bgColor theme="0" tint="-4.9989318521683403E-2"/>
        </patternFill>
      </fill>
    </dxf>
  </dxfs>
  <tableStyles count="0" defaultTableStyle="TableStyleMedium2" defaultPivotStyle="PivotStyleMedium9"/>
  <colors>
    <mruColors>
      <color rgb="FFFFFF66"/>
      <color rgb="FFFFFFFF"/>
      <color rgb="FFFFFF99"/>
      <color rgb="FF3399FF"/>
      <color rgb="FFFAFAFA"/>
      <color rgb="FF66FF33"/>
      <color rgb="FFFFFFCC"/>
      <color rgb="FFFF7171"/>
      <color rgb="FF00008B"/>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28574</xdr:colOff>
      <xdr:row>30</xdr:row>
      <xdr:rowOff>867</xdr:rowOff>
    </xdr:from>
    <xdr:to>
      <xdr:col>20</xdr:col>
      <xdr:colOff>29474</xdr:colOff>
      <xdr:row>260</xdr:row>
      <xdr:rowOff>0</xdr:rowOff>
    </xdr:to>
    <xdr:grpSp>
      <xdr:nvGrpSpPr>
        <xdr:cNvPr id="3" name="Skupina 2">
          <a:extLst>
            <a:ext uri="{FF2B5EF4-FFF2-40B4-BE49-F238E27FC236}">
              <a16:creationId xmlns:a16="http://schemas.microsoft.com/office/drawing/2014/main" id="{00000000-0008-0000-0000-000003000000}"/>
            </a:ext>
          </a:extLst>
        </xdr:cNvPr>
        <xdr:cNvGrpSpPr/>
      </xdr:nvGrpSpPr>
      <xdr:grpSpPr>
        <a:xfrm>
          <a:off x="149801" y="5762049"/>
          <a:ext cx="2061764" cy="65987178"/>
          <a:chOff x="3371000" y="5456815"/>
          <a:chExt cx="1836867" cy="494397"/>
        </a:xfrm>
      </xdr:grpSpPr>
      <xdr:sp macro="" textlink="">
        <xdr:nvSpPr>
          <xdr:cNvPr id="1031" name="OptionButton1"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3371000" y="5456815"/>
            <a:ext cx="1836000" cy="252001"/>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032" name="OptionButton2"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3371867" y="5703562"/>
            <a:ext cx="183600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twoCellAnchor editAs="oneCell">
    <xdr:from>
      <xdr:col>23</xdr:col>
      <xdr:colOff>36635</xdr:colOff>
      <xdr:row>1</xdr:row>
      <xdr:rowOff>21982</xdr:rowOff>
    </xdr:from>
    <xdr:to>
      <xdr:col>37</xdr:col>
      <xdr:colOff>80596</xdr:colOff>
      <xdr:row>1</xdr:row>
      <xdr:rowOff>526885</xdr:rowOff>
    </xdr:to>
    <xdr:pic>
      <xdr:nvPicPr>
        <xdr:cNvPr id="4" name="Obrázek 3">
          <a:extLst>
            <a:ext uri="{FF2B5EF4-FFF2-40B4-BE49-F238E27FC236}">
              <a16:creationId xmlns:a16="http://schemas.microsoft.com/office/drawing/2014/main" id="{72627480-683F-3D06-0A57-5B7D70DE9B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205155"/>
          <a:ext cx="1692519" cy="504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66</xdr:col>
      <xdr:colOff>19049</xdr:colOff>
      <xdr:row>219</xdr:row>
      <xdr:rowOff>571499</xdr:rowOff>
    </xdr:from>
    <xdr:to>
      <xdr:col>113</xdr:col>
      <xdr:colOff>47625</xdr:colOff>
      <xdr:row>230</xdr:row>
      <xdr:rowOff>1344935</xdr:rowOff>
    </xdr:to>
    <xdr:sp macro="" textlink="">
      <xdr:nvSpPr>
        <xdr:cNvPr id="2" name="Bublinový popisek se šipkou doleva 21">
          <a:extLst>
            <a:ext uri="{FF2B5EF4-FFF2-40B4-BE49-F238E27FC236}">
              <a16:creationId xmlns:a16="http://schemas.microsoft.com/office/drawing/2014/main" id="{0D81CA3D-236D-432D-9481-AF9D549C8081}"/>
            </a:ext>
          </a:extLst>
        </xdr:cNvPr>
        <xdr:cNvSpPr/>
      </xdr:nvSpPr>
      <xdr:spPr>
        <a:xfrm>
          <a:off x="6762749" y="50844449"/>
          <a:ext cx="5400676" cy="5478786"/>
        </a:xfrm>
        <a:prstGeom prst="leftArrowCallout">
          <a:avLst>
            <a:gd name="adj1" fmla="val 4066"/>
            <a:gd name="adj2" fmla="val 7363"/>
            <a:gd name="adj3" fmla="val 10207"/>
            <a:gd name="adj4" fmla="val 85572"/>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lang="cs-CZ" sz="1000" i="1">
              <a:solidFill>
                <a:srgbClr val="FF0000"/>
              </a:solidFill>
              <a:latin typeface="Arial" panose="020B0604020202020204" pitchFamily="34" charset="0"/>
              <a:cs typeface="Arial" panose="020B0604020202020204" pitchFamily="34" charset="0"/>
            </a:rPr>
            <a:t>Článek 5l nařízení Rady EU č. 833/2014 ze dne 31. 7. 2014 o omezujících opatřeních vzhledem k činnostem Ruska destabilizujícím situaci na Ukrajině, ve znění jeho novelizací:</a:t>
          </a:r>
        </a:p>
        <a:p>
          <a:pPr algn="l">
            <a:lnSpc>
              <a:spcPts val="1200"/>
            </a:lnSpc>
          </a:pPr>
          <a:r>
            <a:rPr lang="cs-CZ" sz="1000" b="1" i="1">
              <a:solidFill>
                <a:srgbClr val="FF0000"/>
              </a:solidFill>
              <a:latin typeface="Arial" panose="020B0604020202020204" pitchFamily="34" charset="0"/>
              <a:cs typeface="Arial" panose="020B0604020202020204" pitchFamily="34" charset="0"/>
            </a:rPr>
            <a:t>1)</a:t>
          </a:r>
          <a:r>
            <a:rPr lang="cs-CZ" sz="1000" i="1">
              <a:solidFill>
                <a:srgbClr val="FF0000"/>
              </a:solidFill>
              <a:latin typeface="Arial" panose="020B0604020202020204" pitchFamily="34" charset="0"/>
              <a:cs typeface="Arial" panose="020B0604020202020204" pitchFamily="34" charset="0"/>
            </a:rPr>
            <a:t> Zakazuje se poskytovat přímou či nepřímou podporu, včetně financování a finanční pomoci nebo jakékoli jiné výhody plynoucí z programu Unie, Euratomu nebo vnitrostátního programu členského státu a zakázek ve smyslu nařízení (EU, Euratom) 2018/1046, jakékoli právnické osobě, subjektu nebo orgánu usazenému v Rusku, které jsou z více než 50 % ve veřejném vlastnictví či pod veřejnou kontrolou.</a:t>
          </a:r>
        </a:p>
        <a:p>
          <a:pPr algn="l">
            <a:lnSpc>
              <a:spcPts val="1200"/>
            </a:lnSpc>
          </a:pPr>
          <a:r>
            <a:rPr lang="cs-CZ" sz="1000" b="1" i="1">
              <a:solidFill>
                <a:srgbClr val="FF0000"/>
              </a:solidFill>
              <a:latin typeface="Arial" panose="020B0604020202020204" pitchFamily="34" charset="0"/>
              <a:cs typeface="Arial" panose="020B0604020202020204" pitchFamily="34" charset="0"/>
            </a:rPr>
            <a:t>2)</a:t>
          </a:r>
          <a:r>
            <a:rPr lang="cs-CZ" sz="1000" i="1">
              <a:solidFill>
                <a:srgbClr val="FF0000"/>
              </a:solidFill>
              <a:latin typeface="Arial" panose="020B0604020202020204" pitchFamily="34" charset="0"/>
              <a:cs typeface="Arial" panose="020B0604020202020204" pitchFamily="34" charset="0"/>
            </a:rPr>
            <a:t>Zákaz v odstavci 1 se nevztahuje na:</a:t>
          </a:r>
        </a:p>
        <a:p>
          <a:pPr algn="l">
            <a:lnSpc>
              <a:spcPts val="1300"/>
            </a:lnSpc>
          </a:pPr>
          <a:r>
            <a:rPr lang="cs-CZ" sz="1000" i="1">
              <a:solidFill>
                <a:srgbClr val="FF0000"/>
              </a:solidFill>
              <a:latin typeface="Arial" panose="020B0604020202020204" pitchFamily="34" charset="0"/>
              <a:cs typeface="Arial" panose="020B0604020202020204" pitchFamily="34" charset="0"/>
            </a:rPr>
            <a:t>a) humanitární účely, mimořádné situace v oblasti veřejného zdraví, naléhavou prevenci nebo zmírnění událostí s pravděpodobným závažným a významným dopadem na lidské zdraví a bezpečnost nebo na životní prostředí nebo v reakci na přírodní katastrofy;</a:t>
          </a:r>
        </a:p>
        <a:p>
          <a:pPr algn="l">
            <a:lnSpc>
              <a:spcPts val="1200"/>
            </a:lnSpc>
          </a:pPr>
          <a:r>
            <a:rPr lang="cs-CZ" sz="1000" i="1">
              <a:solidFill>
                <a:srgbClr val="FF0000"/>
              </a:solidFill>
              <a:latin typeface="Arial" panose="020B0604020202020204" pitchFamily="34" charset="0"/>
              <a:cs typeface="Arial" panose="020B0604020202020204" pitchFamily="34" charset="0"/>
            </a:rPr>
            <a:t>b) fytosanitární a veterinární programy;</a:t>
          </a:r>
        </a:p>
        <a:p>
          <a:pPr algn="l">
            <a:lnSpc>
              <a:spcPts val="1200"/>
            </a:lnSpc>
          </a:pPr>
          <a:r>
            <a:rPr lang="cs-CZ" sz="1000" i="1">
              <a:solidFill>
                <a:srgbClr val="FF0000"/>
              </a:solidFill>
              <a:latin typeface="Arial" panose="020B0604020202020204" pitchFamily="34" charset="0"/>
              <a:cs typeface="Arial" panose="020B0604020202020204" pitchFamily="34" charset="0"/>
            </a:rPr>
            <a:t>c) mezivládní spolupráci na kosmických programech a v rámci dohody o Mezinárodním termonukleárním experimentálním reaktoru;</a:t>
          </a:r>
        </a:p>
        <a:p>
          <a:pPr algn="l">
            <a:lnSpc>
              <a:spcPts val="1200"/>
            </a:lnSpc>
          </a:pPr>
          <a:r>
            <a:rPr lang="cs-CZ" sz="1000" i="1">
              <a:solidFill>
                <a:srgbClr val="FF0000"/>
              </a:solidFill>
              <a:latin typeface="Arial" panose="020B0604020202020204" pitchFamily="34" charset="0"/>
              <a:cs typeface="Arial" panose="020B0604020202020204" pitchFamily="34" charset="0"/>
            </a:rPr>
            <a:t>d) provoz, údržbu, vyřazování z provozu a nakládání s radioaktivním odpadem, dodávky a přepracování paliva a bezpečnost civilních jaderných kapacit, dodávky prekurzorového materiálu pro výrobu radioizotopů pro lékařské účely a podobných lékařských aplikací, kritické technologie pro monitorování radiace v životním prostředí, jakož i civilní jadernou spolupráci, zejména v oblasti výzkumu a vývoje;</a:t>
          </a:r>
        </a:p>
        <a:p>
          <a:pPr algn="l">
            <a:lnSpc>
              <a:spcPts val="1300"/>
            </a:lnSpc>
          </a:pPr>
          <a:r>
            <a:rPr lang="cs-CZ" sz="1000" i="1">
              <a:solidFill>
                <a:srgbClr val="FF0000"/>
              </a:solidFill>
              <a:latin typeface="Arial" panose="020B0604020202020204" pitchFamily="34" charset="0"/>
              <a:cs typeface="Arial" panose="020B0604020202020204" pitchFamily="34" charset="0"/>
            </a:rPr>
            <a:t>e) výměny v rámci mobility pro jednotlivce a mezilidské kontakty;</a:t>
          </a:r>
        </a:p>
        <a:p>
          <a:pPr algn="l">
            <a:lnSpc>
              <a:spcPts val="1300"/>
            </a:lnSpc>
          </a:pPr>
          <a:r>
            <a:rPr lang="cs-CZ" sz="1000" i="1">
              <a:solidFill>
                <a:srgbClr val="FF0000"/>
              </a:solidFill>
              <a:latin typeface="Arial" panose="020B0604020202020204" pitchFamily="34" charset="0"/>
              <a:cs typeface="Arial" panose="020B0604020202020204" pitchFamily="34" charset="0"/>
            </a:rPr>
            <a:t>f) programy v oblasti klimatu a životního prostředí, s výjimkou podpory v souvislosti s výzkumem a inovacemi;</a:t>
          </a:r>
        </a:p>
        <a:p>
          <a:pPr algn="l">
            <a:lnSpc>
              <a:spcPts val="1300"/>
            </a:lnSpc>
          </a:pPr>
          <a:r>
            <a:rPr lang="cs-CZ" sz="1000" i="1">
              <a:solidFill>
                <a:srgbClr val="FF0000"/>
              </a:solidFill>
              <a:latin typeface="Arial" panose="020B0604020202020204" pitchFamily="34" charset="0"/>
              <a:cs typeface="Arial" panose="020B0604020202020204" pitchFamily="34" charset="0"/>
            </a:rPr>
            <a:t>g) fungování diplomatických a konzulárních zastoupení Unie a členských států v Rusku, včetně delegací, velvyslanectví a misí, nebo mezinárodních organizací v Rusku požívajících výsad podle mezinárodního práva.</a:t>
          </a:r>
        </a:p>
      </xdr:txBody>
    </xdr:sp>
    <xdr:clientData/>
  </xdr:twoCellAnchor>
  <xdr:twoCellAnchor>
    <xdr:from>
      <xdr:col>75</xdr:col>
      <xdr:colOff>17317</xdr:colOff>
      <xdr:row>162</xdr:row>
      <xdr:rowOff>25977</xdr:rowOff>
    </xdr:from>
    <xdr:to>
      <xdr:col>127</xdr:col>
      <xdr:colOff>49555</xdr:colOff>
      <xdr:row>167</xdr:row>
      <xdr:rowOff>8659</xdr:rowOff>
    </xdr:to>
    <xdr:sp macro="" textlink="">
      <xdr:nvSpPr>
        <xdr:cNvPr id="5" name="Bublinový popisek se šipkou doleva 10">
          <a:extLst>
            <a:ext uri="{FF2B5EF4-FFF2-40B4-BE49-F238E27FC236}">
              <a16:creationId xmlns:a16="http://schemas.microsoft.com/office/drawing/2014/main" id="{5D0814B0-5F9F-467B-A2B4-8C714C79DC95}"/>
            </a:ext>
          </a:extLst>
        </xdr:cNvPr>
        <xdr:cNvSpPr/>
      </xdr:nvSpPr>
      <xdr:spPr>
        <a:xfrm>
          <a:off x="6442362" y="33727159"/>
          <a:ext cx="5885784" cy="813955"/>
        </a:xfrm>
        <a:prstGeom prst="leftArrowCallout">
          <a:avLst>
            <a:gd name="adj1" fmla="val 22449"/>
            <a:gd name="adj2" fmla="val 34158"/>
            <a:gd name="adj3" fmla="val 69910"/>
            <a:gd name="adj4" fmla="val 85373"/>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cs-CZ" sz="1100" b="1" i="1">
              <a:solidFill>
                <a:srgbClr val="FF0000"/>
              </a:solidFill>
              <a:latin typeface="Arial" panose="020B0604020202020204" pitchFamily="34" charset="0"/>
              <a:ea typeface="+mn-ea"/>
              <a:cs typeface="Arial" panose="020B0604020202020204" pitchFamily="34" charset="0"/>
            </a:rPr>
            <a:t>POZOR, aby byla splněna podmínka minimální výše dotace 15 000 Kč/rok a zároveň max. míra dotace 50%, je </a:t>
          </a:r>
          <a:r>
            <a:rPr lang="cs-CZ" sz="1100" b="0" i="1" u="sng">
              <a:solidFill>
                <a:srgbClr val="FF0000"/>
              </a:solidFill>
              <a:latin typeface="Arial Black" panose="020B0A04020102020204" pitchFamily="34" charset="0"/>
              <a:ea typeface="+mn-ea"/>
              <a:cs typeface="Arial" panose="020B0604020202020204" pitchFamily="34" charset="0"/>
            </a:rPr>
            <a:t>minimální výše honoráře v daném roce min. 30 000 Kč</a:t>
          </a:r>
          <a:r>
            <a:rPr lang="cs-CZ" sz="1100" b="1" i="1">
              <a:solidFill>
                <a:srgbClr val="FF0000"/>
              </a:solidFill>
              <a:latin typeface="Arial" panose="020B0604020202020204" pitchFamily="34" charset="0"/>
              <a:ea typeface="+mn-ea"/>
              <a:cs typeface="Arial" panose="020B0604020202020204"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9</xdr:row>
          <xdr:rowOff>38100</xdr:rowOff>
        </xdr:from>
        <xdr:to>
          <xdr:col>5</xdr:col>
          <xdr:colOff>50800</xdr:colOff>
          <xdr:row>9</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31750</xdr:rowOff>
        </xdr:from>
        <xdr:to>
          <xdr:col>5</xdr:col>
          <xdr:colOff>50800</xdr:colOff>
          <xdr:row>10</xdr:row>
          <xdr:rowOff>222250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38100</xdr:rowOff>
        </xdr:from>
        <xdr:to>
          <xdr:col>5</xdr:col>
          <xdr:colOff>38100</xdr:colOff>
          <xdr:row>19</xdr:row>
          <xdr:rowOff>222250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20</xdr:row>
          <xdr:rowOff>31750</xdr:rowOff>
        </xdr:from>
        <xdr:to>
          <xdr:col>5</xdr:col>
          <xdr:colOff>38100</xdr:colOff>
          <xdr:row>20</xdr:row>
          <xdr:rowOff>222250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38100</xdr:rowOff>
        </xdr:from>
        <xdr:to>
          <xdr:col>5</xdr:col>
          <xdr:colOff>50800</xdr:colOff>
          <xdr:row>34</xdr:row>
          <xdr:rowOff>222250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35</xdr:row>
          <xdr:rowOff>31750</xdr:rowOff>
        </xdr:from>
        <xdr:to>
          <xdr:col>5</xdr:col>
          <xdr:colOff>50800</xdr:colOff>
          <xdr:row>35</xdr:row>
          <xdr:rowOff>222250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33</xdr:row>
          <xdr:rowOff>38100</xdr:rowOff>
        </xdr:from>
        <xdr:to>
          <xdr:col>5</xdr:col>
          <xdr:colOff>50800</xdr:colOff>
          <xdr:row>33</xdr:row>
          <xdr:rowOff>222250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54</xdr:row>
          <xdr:rowOff>31750</xdr:rowOff>
        </xdr:from>
        <xdr:to>
          <xdr:col>5</xdr:col>
          <xdr:colOff>38100</xdr:colOff>
          <xdr:row>54</xdr:row>
          <xdr:rowOff>222250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12700</xdr:rowOff>
        </xdr:from>
        <xdr:to>
          <xdr:col>5</xdr:col>
          <xdr:colOff>50800</xdr:colOff>
          <xdr:row>53</xdr:row>
          <xdr:rowOff>203200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ek/Documents/--602--/FORMUL&#193;&#344;%20Lesy_sucho/DT1_final%202017-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DOST"/>
      <sheetName val="Číselník z ARES"/>
      <sheetName val="ČESTNÉ PROHLÁŠENÍ De minimis"/>
      <sheetName val="Číselník OrgNum obcí ZK"/>
      <sheetName val="Položky - Neckařová"/>
      <sheetName val="projekt"/>
      <sheetName val="sumar"/>
    </sheetNames>
    <sheetDataSet>
      <sheetData sheetId="0"/>
      <sheetData sheetId="1" refreshError="1"/>
      <sheetData sheetId="2" refreshError="1"/>
      <sheetData sheetId="3" refreshError="1"/>
      <sheetData sheetId="4"/>
      <sheetData sheetId="5"/>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1">
    <pageSetUpPr fitToPage="1"/>
  </sheetPr>
  <dimension ref="A1:CR269"/>
  <sheetViews>
    <sheetView tabSelected="1" view="pageBreakPreview" topLeftCell="C15" zoomScale="110" zoomScaleNormal="110" zoomScaleSheetLayoutView="110" zoomScalePageLayoutView="90" workbookViewId="0">
      <selection activeCell="X31" sqref="X31:BF31"/>
    </sheetView>
  </sheetViews>
  <sheetFormatPr defaultColWidth="1.7265625" defaultRowHeight="14" x14ac:dyDescent="0.3"/>
  <cols>
    <col min="1" max="1" width="1.7265625" style="1" hidden="1" customWidth="1"/>
    <col min="2" max="2" width="12.1796875" style="299" hidden="1" customWidth="1"/>
    <col min="3" max="29" width="1.7265625" style="4"/>
    <col min="30" max="30" width="1.81640625" style="4" customWidth="1"/>
    <col min="31" max="32" width="1.7265625" style="4"/>
    <col min="33" max="33" width="1.7265625" style="4" customWidth="1"/>
    <col min="34" max="59" width="1.7265625" style="4"/>
    <col min="60" max="60" width="24.453125" style="18" hidden="1" customWidth="1"/>
    <col min="61" max="61" width="16.7265625" style="18" hidden="1" customWidth="1"/>
    <col min="62" max="63" width="18.54296875" style="1" hidden="1" customWidth="1"/>
    <col min="64" max="75" width="17.7265625" style="1" hidden="1" customWidth="1"/>
    <col min="76" max="78" width="1.7265625" style="1"/>
    <col min="79" max="79" width="1.7265625" style="1" customWidth="1"/>
    <col min="80" max="80" width="1.7265625" style="1"/>
    <col min="81" max="81" width="12" style="1" bestFit="1" customWidth="1"/>
    <col min="82" max="16384" width="1.7265625" style="1"/>
  </cols>
  <sheetData>
    <row r="1" spans="2:62" x14ac:dyDescent="0.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2:62" s="143" customFormat="1" ht="43.5" customHeight="1" x14ac:dyDescent="0.35">
      <c r="B2" s="299"/>
      <c r="Z2"/>
      <c r="AX2" s="1016" t="s">
        <v>666</v>
      </c>
    </row>
    <row r="3" spans="2:62" s="291" customFormat="1" ht="21" customHeight="1" x14ac:dyDescent="0.35">
      <c r="B3" s="300"/>
      <c r="C3" s="376" t="s">
        <v>614</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8"/>
    </row>
    <row r="4" spans="2:62" s="143" customFormat="1" ht="16.5" hidden="1" customHeight="1" x14ac:dyDescent="0.3">
      <c r="B4" s="299"/>
      <c r="C4" s="376" t="s">
        <v>605</v>
      </c>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7"/>
      <c r="BA4" s="377"/>
      <c r="BB4" s="377"/>
      <c r="BC4" s="377"/>
      <c r="BD4" s="377"/>
      <c r="BE4" s="377"/>
      <c r="BF4" s="377"/>
      <c r="BG4" s="377"/>
    </row>
    <row r="5" spans="2:62" s="166" customFormat="1" ht="33" customHeight="1" x14ac:dyDescent="0.85">
      <c r="B5" s="301"/>
      <c r="C5" s="790" t="s">
        <v>613</v>
      </c>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791"/>
      <c r="AM5" s="791"/>
      <c r="AN5" s="791"/>
      <c r="AO5" s="791"/>
      <c r="AP5" s="791"/>
      <c r="AQ5" s="791"/>
      <c r="AR5" s="791"/>
      <c r="AS5" s="791"/>
      <c r="AT5" s="791"/>
      <c r="AU5" s="791"/>
      <c r="AV5" s="791"/>
      <c r="AW5" s="791"/>
      <c r="AX5" s="791"/>
      <c r="AY5" s="791"/>
      <c r="AZ5" s="791"/>
      <c r="BA5" s="791"/>
      <c r="BB5" s="791"/>
      <c r="BC5" s="791"/>
      <c r="BD5" s="791"/>
      <c r="BE5" s="791"/>
      <c r="BF5" s="791"/>
      <c r="BG5" s="791"/>
    </row>
    <row r="6" spans="2:62" s="143" customFormat="1" ht="18" hidden="1" customHeight="1" x14ac:dyDescent="0.3">
      <c r="B6" s="299"/>
      <c r="C6" s="569"/>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570"/>
      <c r="AT6" s="570"/>
      <c r="AU6" s="570"/>
      <c r="AV6" s="570"/>
      <c r="AW6" s="570"/>
      <c r="AX6" s="570"/>
      <c r="AY6" s="570"/>
      <c r="AZ6" s="570"/>
      <c r="BA6" s="570"/>
      <c r="BB6" s="570"/>
      <c r="BC6" s="570"/>
      <c r="BD6" s="570"/>
      <c r="BE6" s="570"/>
      <c r="BF6" s="570"/>
      <c r="BG6" s="570"/>
    </row>
    <row r="7" spans="2:62" s="143" customFormat="1" ht="8.25" hidden="1" customHeight="1" x14ac:dyDescent="0.65">
      <c r="B7" s="299"/>
      <c r="C7" s="289"/>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row>
    <row r="8" spans="2:62" s="166" customFormat="1" ht="16.5" customHeight="1" x14ac:dyDescent="0.35">
      <c r="B8" s="301"/>
      <c r="C8" s="811" t="s">
        <v>606</v>
      </c>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3" t="s">
        <v>591</v>
      </c>
      <c r="AH8" s="814"/>
      <c r="AI8" s="814"/>
      <c r="AJ8" s="814"/>
      <c r="AK8" s="814"/>
      <c r="AL8" s="814"/>
      <c r="AM8" s="814"/>
      <c r="AN8" s="814"/>
      <c r="AO8" s="814"/>
      <c r="AP8" s="814"/>
      <c r="AQ8" s="814"/>
      <c r="AR8" s="814"/>
      <c r="AS8" s="814"/>
      <c r="AT8" s="814"/>
      <c r="AU8" s="814"/>
      <c r="AV8" s="814"/>
      <c r="AW8" s="814"/>
      <c r="AX8" s="814"/>
      <c r="AY8" s="814"/>
      <c r="AZ8" s="814"/>
      <c r="BA8" s="814"/>
      <c r="BB8" s="814"/>
      <c r="BC8" s="814"/>
      <c r="BD8" s="814"/>
      <c r="BE8" s="814"/>
      <c r="BF8" s="814"/>
      <c r="BG8" s="814"/>
    </row>
    <row r="9" spans="2:62" s="143" customFormat="1" ht="38.25" customHeight="1" x14ac:dyDescent="0.5">
      <c r="B9" s="299"/>
      <c r="C9" s="796" t="s">
        <v>307</v>
      </c>
      <c r="D9" s="797"/>
      <c r="E9" s="797"/>
      <c r="F9" s="797"/>
      <c r="G9" s="797"/>
      <c r="H9" s="797"/>
      <c r="I9" s="797"/>
      <c r="J9" s="797"/>
      <c r="K9" s="797"/>
      <c r="L9" s="797"/>
      <c r="M9" s="797"/>
      <c r="N9" s="797"/>
      <c r="O9" s="797"/>
      <c r="P9" s="797"/>
      <c r="Q9" s="797"/>
      <c r="R9" s="797"/>
      <c r="S9" s="797"/>
      <c r="T9" s="797"/>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c r="AT9" s="797"/>
      <c r="AU9" s="797"/>
      <c r="AV9" s="797"/>
      <c r="AW9" s="797"/>
      <c r="AX9" s="797"/>
      <c r="AY9" s="797"/>
      <c r="AZ9" s="797"/>
      <c r="BA9" s="797"/>
      <c r="BB9" s="797"/>
      <c r="BC9" s="797"/>
      <c r="BD9" s="797"/>
      <c r="BE9" s="797"/>
      <c r="BF9" s="797"/>
      <c r="BG9" s="797"/>
    </row>
    <row r="10" spans="2:62" s="143" customFormat="1" ht="15" customHeight="1" x14ac:dyDescent="0.3">
      <c r="B10" s="299"/>
      <c r="C10" s="837" t="s">
        <v>310</v>
      </c>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837"/>
      <c r="AK10" s="837"/>
      <c r="AL10" s="837"/>
      <c r="AM10" s="837"/>
      <c r="AN10" s="837"/>
      <c r="AO10" s="837"/>
      <c r="AP10" s="837"/>
      <c r="AQ10" s="837"/>
      <c r="AR10" s="837"/>
      <c r="AS10" s="837"/>
      <c r="AT10" s="837"/>
      <c r="AU10" s="837"/>
      <c r="AV10" s="837"/>
      <c r="AW10" s="837"/>
      <c r="AX10" s="837"/>
      <c r="AY10" s="837"/>
      <c r="AZ10" s="837"/>
      <c r="BA10" s="837"/>
      <c r="BB10" s="837"/>
      <c r="BC10" s="838"/>
      <c r="BD10" s="838"/>
      <c r="BE10" s="838"/>
      <c r="BF10" s="838"/>
      <c r="BG10" s="838"/>
    </row>
    <row r="11" spans="2:62" ht="11.25" customHeight="1" x14ac:dyDescent="0.3">
      <c r="C11" s="1"/>
      <c r="D11" s="815" t="s">
        <v>309</v>
      </c>
      <c r="E11" s="816"/>
      <c r="F11" s="816"/>
      <c r="G11" s="816"/>
      <c r="H11" s="816"/>
      <c r="I11" s="816"/>
      <c r="J11" s="816"/>
      <c r="K11" s="816"/>
      <c r="L11" s="816"/>
      <c r="M11" s="816"/>
      <c r="N11" s="816"/>
      <c r="O11" s="816"/>
      <c r="P11" s="816"/>
      <c r="Q11" s="816"/>
      <c r="R11" s="816"/>
      <c r="S11" s="817"/>
      <c r="T11" s="3"/>
      <c r="U11" s="3"/>
      <c r="V11" s="3"/>
      <c r="W11" s="1"/>
      <c r="X11" s="144"/>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2:62" ht="6" customHeight="1" thickBot="1" x14ac:dyDescent="0.35">
      <c r="C12" s="1"/>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
    </row>
    <row r="13" spans="2:62" ht="19.5" customHeight="1" thickTop="1" x14ac:dyDescent="0.35">
      <c r="C13" s="145"/>
      <c r="D13" s="831" t="s">
        <v>287</v>
      </c>
      <c r="E13" s="832"/>
      <c r="F13" s="832"/>
      <c r="G13" s="832"/>
      <c r="H13" s="832"/>
      <c r="I13" s="832"/>
      <c r="J13" s="832"/>
      <c r="K13" s="832"/>
      <c r="L13" s="832"/>
      <c r="M13" s="832"/>
      <c r="N13" s="832"/>
      <c r="O13" s="833"/>
      <c r="P13" s="834" t="s">
        <v>592</v>
      </c>
      <c r="Q13" s="835"/>
      <c r="R13" s="835"/>
      <c r="S13" s="835"/>
      <c r="T13" s="835"/>
      <c r="U13" s="835"/>
      <c r="V13" s="835"/>
      <c r="W13" s="835"/>
      <c r="X13" s="835"/>
      <c r="Y13" s="835"/>
      <c r="Z13" s="835"/>
      <c r="AA13" s="835"/>
      <c r="AB13" s="835"/>
      <c r="AC13" s="835"/>
      <c r="AD13" s="835"/>
      <c r="AE13" s="835"/>
      <c r="AF13" s="835"/>
      <c r="AG13" s="835"/>
      <c r="AH13" s="835"/>
      <c r="AI13" s="835"/>
      <c r="AJ13" s="835"/>
      <c r="AK13" s="835"/>
      <c r="AL13" s="835"/>
      <c r="AM13" s="835"/>
      <c r="AN13" s="835"/>
      <c r="AO13" s="835"/>
      <c r="AP13" s="835"/>
      <c r="AQ13" s="835"/>
      <c r="AR13" s="835"/>
      <c r="AS13" s="835"/>
      <c r="AT13" s="835"/>
      <c r="AU13" s="835"/>
      <c r="AV13" s="835"/>
      <c r="AW13" s="835"/>
      <c r="AX13" s="835"/>
      <c r="AY13" s="835"/>
      <c r="AZ13" s="835"/>
      <c r="BA13" s="835"/>
      <c r="BB13" s="835"/>
      <c r="BC13" s="835"/>
      <c r="BD13" s="835"/>
      <c r="BE13" s="835"/>
      <c r="BF13" s="836"/>
      <c r="BG13" s="146"/>
    </row>
    <row r="14" spans="2:62" ht="19.5" hidden="1" customHeight="1" x14ac:dyDescent="0.3">
      <c r="C14" s="147"/>
      <c r="D14" s="842" t="s">
        <v>308</v>
      </c>
      <c r="E14" s="843"/>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3"/>
      <c r="AE14" s="843"/>
      <c r="AF14" s="843"/>
      <c r="AG14" s="843"/>
      <c r="AH14" s="843"/>
      <c r="AI14" s="843"/>
      <c r="AJ14" s="843"/>
      <c r="AK14" s="843"/>
      <c r="AL14" s="843"/>
      <c r="AM14" s="843"/>
      <c r="AN14" s="843"/>
      <c r="AO14" s="843"/>
      <c r="AP14" s="843"/>
      <c r="AQ14" s="843"/>
      <c r="AR14" s="843"/>
      <c r="AS14" s="843"/>
      <c r="AT14" s="843"/>
      <c r="AU14" s="843"/>
      <c r="AV14" s="843"/>
      <c r="AW14" s="843"/>
      <c r="AX14" s="843"/>
      <c r="AY14" s="843"/>
      <c r="AZ14" s="843"/>
      <c r="BA14" s="843"/>
      <c r="BB14" s="843"/>
      <c r="BC14" s="843"/>
      <c r="BD14" s="843"/>
      <c r="BE14" s="843"/>
      <c r="BF14" s="844"/>
      <c r="BG14" s="1"/>
    </row>
    <row r="15" spans="2:62" ht="19.5" customHeight="1" x14ac:dyDescent="0.35">
      <c r="C15" s="145"/>
      <c r="D15" s="845" t="s">
        <v>288</v>
      </c>
      <c r="E15" s="846"/>
      <c r="F15" s="846"/>
      <c r="G15" s="846"/>
      <c r="H15" s="846"/>
      <c r="I15" s="846"/>
      <c r="J15" s="846"/>
      <c r="K15" s="846"/>
      <c r="L15" s="846"/>
      <c r="M15" s="846"/>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6"/>
      <c r="AK15" s="846"/>
      <c r="AL15" s="846"/>
      <c r="AM15" s="846"/>
      <c r="AN15" s="846"/>
      <c r="AO15" s="846"/>
      <c r="AP15" s="846"/>
      <c r="AQ15" s="846"/>
      <c r="AR15" s="846"/>
      <c r="AS15" s="846"/>
      <c r="AT15" s="846"/>
      <c r="AU15" s="846"/>
      <c r="AV15" s="846"/>
      <c r="AW15" s="846"/>
      <c r="AX15" s="846"/>
      <c r="AY15" s="846"/>
      <c r="AZ15" s="846"/>
      <c r="BA15" s="846"/>
      <c r="BB15" s="846"/>
      <c r="BC15" s="846"/>
      <c r="BD15" s="846"/>
      <c r="BE15" s="846"/>
      <c r="BF15" s="847"/>
      <c r="BG15" s="146"/>
      <c r="BH15" s="160"/>
      <c r="BI15" s="161"/>
      <c r="BJ15" s="161"/>
    </row>
    <row r="16" spans="2:62" ht="44.25" customHeight="1" x14ac:dyDescent="0.35">
      <c r="C16" s="145"/>
      <c r="D16" s="850" t="s">
        <v>593</v>
      </c>
      <c r="E16" s="851"/>
      <c r="F16" s="851"/>
      <c r="G16" s="851"/>
      <c r="H16" s="851"/>
      <c r="I16" s="851"/>
      <c r="J16" s="851"/>
      <c r="K16" s="851"/>
      <c r="L16" s="851"/>
      <c r="M16" s="851"/>
      <c r="N16" s="851"/>
      <c r="O16" s="851"/>
      <c r="P16" s="851"/>
      <c r="Q16" s="851"/>
      <c r="R16" s="851"/>
      <c r="S16" s="851"/>
      <c r="T16" s="851"/>
      <c r="U16" s="851"/>
      <c r="V16" s="851"/>
      <c r="W16" s="851"/>
      <c r="X16" s="851"/>
      <c r="Y16" s="851"/>
      <c r="Z16" s="851"/>
      <c r="AA16" s="851"/>
      <c r="AB16" s="851"/>
      <c r="AC16" s="851"/>
      <c r="AD16" s="851"/>
      <c r="AE16" s="851"/>
      <c r="AF16" s="851"/>
      <c r="AG16" s="851"/>
      <c r="AH16" s="851"/>
      <c r="AI16" s="851"/>
      <c r="AJ16" s="851"/>
      <c r="AK16" s="851"/>
      <c r="AL16" s="851"/>
      <c r="AM16" s="851"/>
      <c r="AN16" s="851"/>
      <c r="AO16" s="851"/>
      <c r="AP16" s="851"/>
      <c r="AQ16" s="851"/>
      <c r="AR16" s="851"/>
      <c r="AS16" s="851"/>
      <c r="AT16" s="851"/>
      <c r="AU16" s="851"/>
      <c r="AV16" s="851"/>
      <c r="AW16" s="851"/>
      <c r="AX16" s="851"/>
      <c r="AY16" s="851"/>
      <c r="AZ16" s="851"/>
      <c r="BA16" s="851"/>
      <c r="BB16" s="851"/>
      <c r="BC16" s="851"/>
      <c r="BD16" s="851"/>
      <c r="BE16" s="851"/>
      <c r="BF16" s="852"/>
      <c r="BG16" s="146"/>
      <c r="BH16" s="162"/>
      <c r="BI16" s="163"/>
      <c r="BJ16" s="163"/>
    </row>
    <row r="17" spans="2:75" ht="19.5" hidden="1" customHeight="1" x14ac:dyDescent="0.35">
      <c r="C17" s="145"/>
      <c r="D17" s="152"/>
      <c r="E17" s="149" t="s">
        <v>1</v>
      </c>
      <c r="F17" s="149"/>
      <c r="G17" s="818" t="s">
        <v>312</v>
      </c>
      <c r="H17" s="730"/>
      <c r="I17" s="730"/>
      <c r="J17" s="730"/>
      <c r="K17" s="730"/>
      <c r="L17" s="730"/>
      <c r="M17" s="730"/>
      <c r="N17" s="730"/>
      <c r="O17" s="730"/>
      <c r="P17" s="730"/>
      <c r="Q17" s="730"/>
      <c r="R17" s="730"/>
      <c r="S17" s="730"/>
      <c r="T17" s="730"/>
      <c r="U17" s="730"/>
      <c r="V17" s="730"/>
      <c r="W17" s="730"/>
      <c r="X17" s="730"/>
      <c r="Y17" s="730"/>
      <c r="Z17" s="730"/>
      <c r="AA17" s="730"/>
      <c r="AB17" s="730"/>
      <c r="AC17" s="730"/>
      <c r="AD17" s="730"/>
      <c r="AE17" s="730"/>
      <c r="AF17" s="730"/>
      <c r="AG17" s="730"/>
      <c r="AH17" s="730"/>
      <c r="AI17" s="730"/>
      <c r="AJ17" s="730"/>
      <c r="AK17" s="730"/>
      <c r="AL17" s="730"/>
      <c r="AM17" s="730"/>
      <c r="AN17" s="730"/>
      <c r="AO17" s="730"/>
      <c r="AP17" s="730"/>
      <c r="AQ17" s="730"/>
      <c r="AR17" s="730"/>
      <c r="AS17" s="730"/>
      <c r="AT17" s="730"/>
      <c r="AU17" s="730"/>
      <c r="AV17" s="730"/>
      <c r="AW17" s="730"/>
      <c r="AX17" s="730"/>
      <c r="AY17" s="730"/>
      <c r="AZ17" s="730"/>
      <c r="BA17" s="730"/>
      <c r="BB17" s="730"/>
      <c r="BC17" s="730"/>
      <c r="BD17" s="730"/>
      <c r="BE17" s="730"/>
      <c r="BF17" s="819"/>
      <c r="BG17" s="146"/>
      <c r="BH17" s="163" t="s">
        <v>313</v>
      </c>
      <c r="BI17" s="163"/>
      <c r="BJ17" s="163"/>
    </row>
    <row r="18" spans="2:75" ht="19.5" hidden="1" customHeight="1" x14ac:dyDescent="0.3">
      <c r="C18" s="147"/>
      <c r="D18" s="153"/>
      <c r="E18" s="150" t="s">
        <v>88</v>
      </c>
      <c r="F18" s="150"/>
      <c r="G18" s="820" t="s">
        <v>312</v>
      </c>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3"/>
      <c r="AM18" s="703"/>
      <c r="AN18" s="703"/>
      <c r="AO18" s="703"/>
      <c r="AP18" s="703"/>
      <c r="AQ18" s="703"/>
      <c r="AR18" s="703"/>
      <c r="AS18" s="703"/>
      <c r="AT18" s="703"/>
      <c r="AU18" s="703"/>
      <c r="AV18" s="703"/>
      <c r="AW18" s="703"/>
      <c r="AX18" s="703"/>
      <c r="AY18" s="703"/>
      <c r="AZ18" s="703"/>
      <c r="BA18" s="703"/>
      <c r="BB18" s="703"/>
      <c r="BC18" s="703"/>
      <c r="BD18" s="703"/>
      <c r="BE18" s="703"/>
      <c r="BF18" s="821"/>
      <c r="BG18" s="1"/>
      <c r="BH18" s="163" t="s">
        <v>314</v>
      </c>
    </row>
    <row r="19" spans="2:75" ht="15.75" hidden="1" customHeight="1" x14ac:dyDescent="0.35">
      <c r="C19" s="148"/>
      <c r="D19" s="154"/>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5"/>
      <c r="BG19" s="146"/>
      <c r="BH19" s="164" t="s">
        <v>315</v>
      </c>
    </row>
    <row r="20" spans="2:75" ht="19.5" customHeight="1" x14ac:dyDescent="0.35">
      <c r="C20" s="145"/>
      <c r="D20" s="848" t="s">
        <v>35</v>
      </c>
      <c r="E20" s="604"/>
      <c r="F20" s="604"/>
      <c r="G20" s="604"/>
      <c r="H20" s="604"/>
      <c r="I20" s="604"/>
      <c r="J20" s="604"/>
      <c r="K20" s="604"/>
      <c r="L20" s="604"/>
      <c r="M20" s="604"/>
      <c r="N20" s="604"/>
      <c r="O20" s="774"/>
      <c r="P20" s="380" t="str">
        <f>IF((X34)="","Zde nevyplňovat,  toto pole se načítá automaticky!",X34)</f>
        <v>Zde nevyplňovat,  toto pole se načítá automaticky!</v>
      </c>
      <c r="Q20" s="380"/>
      <c r="R20" s="380"/>
      <c r="S20" s="380"/>
      <c r="T20" s="380"/>
      <c r="U20" s="380"/>
      <c r="V20" s="380"/>
      <c r="W20" s="380"/>
      <c r="X20" s="380"/>
      <c r="Y20" s="380"/>
      <c r="Z20" s="380"/>
      <c r="AA20" s="380"/>
      <c r="AB20" s="380"/>
      <c r="AC20" s="380"/>
      <c r="AD20" s="380"/>
      <c r="AE20" s="380"/>
      <c r="AF20" s="380"/>
      <c r="AG20" s="380"/>
      <c r="AH20" s="380"/>
      <c r="AI20" s="380"/>
      <c r="AJ20" s="380"/>
      <c r="AK20" s="380"/>
      <c r="AL20" s="380"/>
      <c r="AM20" s="380"/>
      <c r="AN20" s="380"/>
      <c r="AO20" s="380"/>
      <c r="AP20" s="380"/>
      <c r="AQ20" s="380"/>
      <c r="AR20" s="380"/>
      <c r="AS20" s="380"/>
      <c r="AT20" s="380"/>
      <c r="AU20" s="380"/>
      <c r="AV20" s="380"/>
      <c r="AW20" s="380"/>
      <c r="AX20" s="380"/>
      <c r="AY20" s="380"/>
      <c r="AZ20" s="380"/>
      <c r="BA20" s="380"/>
      <c r="BB20" s="380"/>
      <c r="BC20" s="380"/>
      <c r="BD20" s="380"/>
      <c r="BE20" s="380"/>
      <c r="BF20" s="849"/>
      <c r="BG20" s="146"/>
      <c r="BH20" s="164"/>
      <c r="BJ20" s="22"/>
    </row>
    <row r="21" spans="2:75" ht="30" customHeight="1" x14ac:dyDescent="0.35">
      <c r="C21" s="145"/>
      <c r="D21" s="830" t="s">
        <v>551</v>
      </c>
      <c r="E21" s="361"/>
      <c r="F21" s="361"/>
      <c r="G21" s="361"/>
      <c r="H21" s="361"/>
      <c r="I21" s="361"/>
      <c r="J21" s="361"/>
      <c r="K21" s="361"/>
      <c r="L21" s="361"/>
      <c r="M21" s="361"/>
      <c r="N21" s="361"/>
      <c r="O21" s="362"/>
      <c r="P21" s="781" t="str">
        <f>IF((X33)="","zde nevyplňovat,  toto pole se načítá automaticky!",X33)</f>
        <v>zde nevyplňovat,  toto pole se načítá automaticky!</v>
      </c>
      <c r="Q21" s="782"/>
      <c r="R21" s="782"/>
      <c r="S21" s="782"/>
      <c r="T21" s="782"/>
      <c r="U21" s="782"/>
      <c r="V21" s="782"/>
      <c r="W21" s="782"/>
      <c r="X21" s="782"/>
      <c r="Y21" s="782"/>
      <c r="Z21" s="782"/>
      <c r="AA21" s="782"/>
      <c r="AB21" s="782"/>
      <c r="AC21" s="782"/>
      <c r="AD21" s="782"/>
      <c r="AE21" s="782"/>
      <c r="AF21" s="782"/>
      <c r="AG21" s="782"/>
      <c r="AH21" s="782"/>
      <c r="AI21" s="782"/>
      <c r="AJ21" s="782"/>
      <c r="AK21" s="782"/>
      <c r="AL21" s="782"/>
      <c r="AM21" s="782"/>
      <c r="AN21" s="782"/>
      <c r="AO21" s="782"/>
      <c r="AP21" s="782"/>
      <c r="AQ21" s="782"/>
      <c r="AR21" s="782"/>
      <c r="AS21" s="782"/>
      <c r="AT21" s="782"/>
      <c r="AU21" s="782"/>
      <c r="AV21" s="782"/>
      <c r="AW21" s="782"/>
      <c r="AX21" s="782"/>
      <c r="AY21" s="782"/>
      <c r="AZ21" s="782"/>
      <c r="BA21" s="782"/>
      <c r="BB21" s="782"/>
      <c r="BC21" s="782"/>
      <c r="BD21" s="782"/>
      <c r="BE21" s="782"/>
      <c r="BF21" s="783"/>
      <c r="BG21" s="146"/>
      <c r="BH21" s="18" t="s">
        <v>93</v>
      </c>
      <c r="BJ21" s="22"/>
    </row>
    <row r="22" spans="2:75" ht="16.5" customHeight="1" x14ac:dyDescent="0.35">
      <c r="C22" s="145"/>
      <c r="D22" s="828" t="s">
        <v>311</v>
      </c>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4"/>
      <c r="AL22" s="734"/>
      <c r="AM22" s="734"/>
      <c r="AN22" s="734"/>
      <c r="AO22" s="734"/>
      <c r="AP22" s="734"/>
      <c r="AQ22" s="734"/>
      <c r="AR22" s="734"/>
      <c r="AS22" s="734"/>
      <c r="AT22" s="734"/>
      <c r="AU22" s="734"/>
      <c r="AV22" s="734"/>
      <c r="AW22" s="734"/>
      <c r="AX22" s="734"/>
      <c r="AY22" s="734"/>
      <c r="AZ22" s="734"/>
      <c r="BA22" s="734"/>
      <c r="BB22" s="734"/>
      <c r="BC22" s="734"/>
      <c r="BD22" s="734"/>
      <c r="BE22" s="734"/>
      <c r="BF22" s="829"/>
      <c r="BG22" s="146"/>
    </row>
    <row r="23" spans="2:75" s="5" customFormat="1" ht="9.75" hidden="1" customHeight="1" x14ac:dyDescent="0.35">
      <c r="B23" s="301"/>
      <c r="C23" s="157"/>
      <c r="D23" s="798" t="s">
        <v>316</v>
      </c>
      <c r="E23" s="799"/>
      <c r="F23" s="799"/>
      <c r="G23" s="799"/>
      <c r="H23" s="799"/>
      <c r="I23" s="799"/>
      <c r="J23" s="799"/>
      <c r="K23" s="799"/>
      <c r="L23" s="799"/>
      <c r="M23" s="799"/>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c r="AT23" s="799"/>
      <c r="AU23" s="799"/>
      <c r="AV23" s="799"/>
      <c r="AW23" s="799"/>
      <c r="AX23" s="799"/>
      <c r="AY23" s="799"/>
      <c r="AZ23" s="799"/>
      <c r="BA23" s="799"/>
      <c r="BB23" s="799"/>
      <c r="BC23" s="799"/>
      <c r="BD23" s="799"/>
      <c r="BE23" s="799"/>
      <c r="BF23" s="800"/>
      <c r="BG23" s="158"/>
      <c r="BH23" s="19"/>
      <c r="BI23" s="19"/>
    </row>
    <row r="24" spans="2:75" ht="30.75" customHeight="1" x14ac:dyDescent="0.3">
      <c r="B24" s="302"/>
      <c r="C24" s="147"/>
      <c r="D24" s="839" t="str">
        <f>IF(X33=0,"Doplní se automaticky",CONCATENATE("Otevřené brány "," - ",X33," - ",AC129))</f>
        <v>Doplní se automaticky</v>
      </c>
      <c r="E24" s="840"/>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840"/>
      <c r="AD24" s="840"/>
      <c r="AE24" s="840"/>
      <c r="AF24" s="840"/>
      <c r="AG24" s="840"/>
      <c r="AH24" s="840"/>
      <c r="AI24" s="840"/>
      <c r="AJ24" s="840"/>
      <c r="AK24" s="840"/>
      <c r="AL24" s="840"/>
      <c r="AM24" s="840"/>
      <c r="AN24" s="840"/>
      <c r="AO24" s="840"/>
      <c r="AP24" s="840"/>
      <c r="AQ24" s="840"/>
      <c r="AR24" s="840"/>
      <c r="AS24" s="840"/>
      <c r="AT24" s="840"/>
      <c r="AU24" s="840"/>
      <c r="AV24" s="840"/>
      <c r="AW24" s="840"/>
      <c r="AX24" s="840"/>
      <c r="AY24" s="840"/>
      <c r="AZ24" s="840"/>
      <c r="BA24" s="840"/>
      <c r="BB24" s="840"/>
      <c r="BC24" s="840"/>
      <c r="BD24" s="840"/>
      <c r="BE24" s="840"/>
      <c r="BF24" s="841"/>
      <c r="BG24" s="1"/>
    </row>
    <row r="25" spans="2:75" ht="15.75" hidden="1" customHeight="1" x14ac:dyDescent="0.35">
      <c r="C25" s="145"/>
      <c r="D25" s="156"/>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5"/>
      <c r="BG25" s="146"/>
    </row>
    <row r="26" spans="2:75" ht="27.75" customHeight="1" x14ac:dyDescent="0.35">
      <c r="C26" s="145"/>
      <c r="D26" s="822" t="s">
        <v>317</v>
      </c>
      <c r="E26" s="823"/>
      <c r="F26" s="823"/>
      <c r="G26" s="823"/>
      <c r="H26" s="823"/>
      <c r="I26" s="823"/>
      <c r="J26" s="823"/>
      <c r="K26" s="823"/>
      <c r="L26" s="823"/>
      <c r="M26" s="823"/>
      <c r="N26" s="823"/>
      <c r="O26" s="823"/>
      <c r="P26" s="823"/>
      <c r="Q26" s="823"/>
      <c r="R26" s="823"/>
      <c r="S26" s="823"/>
      <c r="T26" s="823"/>
      <c r="U26" s="823"/>
      <c r="V26" s="823"/>
      <c r="W26" s="823"/>
      <c r="X26" s="823"/>
      <c r="Y26" s="823"/>
      <c r="Z26" s="824"/>
      <c r="AA26" s="825"/>
      <c r="AB26" s="826"/>
      <c r="AC26" s="826"/>
      <c r="AD26" s="826"/>
      <c r="AE26" s="826"/>
      <c r="AF26" s="826"/>
      <c r="AG26" s="826"/>
      <c r="AH26" s="826"/>
      <c r="AI26" s="826"/>
      <c r="AJ26" s="826"/>
      <c r="AK26" s="826"/>
      <c r="AL26" s="826"/>
      <c r="AM26" s="826"/>
      <c r="AN26" s="826"/>
      <c r="AO26" s="826"/>
      <c r="AP26" s="826"/>
      <c r="AQ26" s="826"/>
      <c r="AR26" s="826"/>
      <c r="AS26" s="826"/>
      <c r="AT26" s="826"/>
      <c r="AU26" s="826"/>
      <c r="AV26" s="826"/>
      <c r="AW26" s="826"/>
      <c r="AX26" s="826"/>
      <c r="AY26" s="826"/>
      <c r="AZ26" s="826"/>
      <c r="BA26" s="826"/>
      <c r="BB26" s="826"/>
      <c r="BC26" s="826"/>
      <c r="BD26" s="826"/>
      <c r="BE26" s="826"/>
      <c r="BF26" s="827"/>
      <c r="BG26" s="146"/>
      <c r="BJ26" s="22"/>
    </row>
    <row r="27" spans="2:75" ht="15.75" hidden="1" customHeight="1" x14ac:dyDescent="0.35">
      <c r="C27" s="145"/>
      <c r="D27" s="156"/>
      <c r="E27" s="151"/>
      <c r="F27" s="151"/>
      <c r="G27" s="151"/>
      <c r="H27" s="151"/>
      <c r="I27" s="151"/>
      <c r="J27" s="151"/>
      <c r="K27" s="151"/>
      <c r="L27" s="151"/>
      <c r="M27" s="151"/>
      <c r="N27" s="151"/>
      <c r="O27" s="151"/>
      <c r="P27" s="151"/>
      <c r="Q27" s="151"/>
      <c r="R27" s="151"/>
      <c r="S27" s="151"/>
      <c r="T27" s="151"/>
      <c r="U27" s="151"/>
      <c r="V27" s="151"/>
      <c r="W27" s="151"/>
      <c r="X27" s="151"/>
      <c r="Y27" s="151"/>
      <c r="Z27" s="159"/>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5"/>
      <c r="BG27" s="146"/>
    </row>
    <row r="28" spans="2:75" ht="19.5" customHeight="1" thickBot="1" x14ac:dyDescent="0.4">
      <c r="C28" s="145"/>
      <c r="D28" s="804" t="s">
        <v>63</v>
      </c>
      <c r="E28" s="805"/>
      <c r="F28" s="805"/>
      <c r="G28" s="805"/>
      <c r="H28" s="805"/>
      <c r="I28" s="805"/>
      <c r="J28" s="805"/>
      <c r="K28" s="805"/>
      <c r="L28" s="805"/>
      <c r="M28" s="805"/>
      <c r="N28" s="805"/>
      <c r="O28" s="805"/>
      <c r="P28" s="805"/>
      <c r="Q28" s="805"/>
      <c r="R28" s="805"/>
      <c r="S28" s="805"/>
      <c r="T28" s="805"/>
      <c r="U28" s="805"/>
      <c r="V28" s="805"/>
      <c r="W28" s="805"/>
      <c r="X28" s="805"/>
      <c r="Y28" s="805"/>
      <c r="Z28" s="806"/>
      <c r="AA28" s="801" t="str">
        <f>IF(AI184="vygeneruje se","Zde nevyplňovat, toto pole se načítá automaticky!",(AI184))</f>
        <v>Zde nevyplňovat, toto pole se načítá automaticky!</v>
      </c>
      <c r="AB28" s="802"/>
      <c r="AC28" s="802"/>
      <c r="AD28" s="802"/>
      <c r="AE28" s="802"/>
      <c r="AF28" s="802"/>
      <c r="AG28" s="802"/>
      <c r="AH28" s="802"/>
      <c r="AI28" s="802"/>
      <c r="AJ28" s="802"/>
      <c r="AK28" s="802"/>
      <c r="AL28" s="802"/>
      <c r="AM28" s="802"/>
      <c r="AN28" s="802"/>
      <c r="AO28" s="802"/>
      <c r="AP28" s="802"/>
      <c r="AQ28" s="802"/>
      <c r="AR28" s="802"/>
      <c r="AS28" s="802"/>
      <c r="AT28" s="802"/>
      <c r="AU28" s="802"/>
      <c r="AV28" s="802"/>
      <c r="AW28" s="802"/>
      <c r="AX28" s="802"/>
      <c r="AY28" s="802"/>
      <c r="AZ28" s="802"/>
      <c r="BA28" s="802"/>
      <c r="BB28" s="802"/>
      <c r="BC28" s="802"/>
      <c r="BD28" s="802"/>
      <c r="BE28" s="802"/>
      <c r="BF28" s="803"/>
      <c r="BG28" s="146"/>
      <c r="BJ28" s="22" t="s">
        <v>98</v>
      </c>
    </row>
    <row r="29" spans="2:75" ht="13.15" hidden="1" customHeight="1" thickTop="1" x14ac:dyDescent="0.3">
      <c r="C29" s="1"/>
      <c r="D29" s="779"/>
      <c r="E29" s="780"/>
      <c r="F29" s="780"/>
      <c r="G29" s="780"/>
      <c r="H29" s="780"/>
      <c r="I29" s="780"/>
      <c r="J29" s="780"/>
      <c r="K29" s="780"/>
      <c r="L29" s="780"/>
      <c r="M29" s="780"/>
      <c r="N29" s="780"/>
      <c r="O29" s="780"/>
      <c r="P29" s="780"/>
      <c r="Q29" s="780"/>
      <c r="R29" s="780"/>
      <c r="S29" s="780"/>
      <c r="T29" s="780"/>
      <c r="U29" s="780"/>
      <c r="V29" s="780"/>
      <c r="W29" s="780"/>
      <c r="X29" s="780"/>
      <c r="Y29" s="780"/>
      <c r="Z29" s="780"/>
      <c r="AA29" s="780"/>
      <c r="AB29" s="780"/>
      <c r="AC29" s="780"/>
      <c r="AD29" s="780"/>
      <c r="AE29" s="780"/>
      <c r="AF29" s="780"/>
      <c r="AG29" s="780"/>
      <c r="AH29" s="780"/>
      <c r="AI29" s="780"/>
      <c r="AJ29" s="780"/>
      <c r="AK29" s="780"/>
      <c r="AL29" s="780"/>
      <c r="AM29" s="780"/>
      <c r="AN29" s="780"/>
      <c r="AO29" s="780"/>
      <c r="AP29" s="780"/>
      <c r="AQ29" s="780"/>
      <c r="AR29" s="780"/>
      <c r="AS29" s="780"/>
      <c r="AT29" s="780"/>
      <c r="AU29" s="780"/>
      <c r="AV29" s="780"/>
      <c r="AW29" s="780"/>
      <c r="AX29" s="780"/>
      <c r="AY29" s="780"/>
      <c r="AZ29" s="780"/>
      <c r="BA29" s="780"/>
      <c r="BB29" s="780"/>
      <c r="BC29" s="780"/>
      <c r="BD29" s="780"/>
      <c r="BE29" s="780"/>
      <c r="BF29" s="780"/>
      <c r="BG29" s="1"/>
      <c r="BH29" s="24"/>
      <c r="BI29" s="24"/>
    </row>
    <row r="30" spans="2:75" s="5" customFormat="1" ht="28.9" customHeight="1" thickTop="1" x14ac:dyDescent="0.6">
      <c r="B30" s="301"/>
      <c r="C30" s="165"/>
      <c r="D30" s="176" t="s">
        <v>36</v>
      </c>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H30" s="141"/>
      <c r="BI30" s="24"/>
    </row>
    <row r="31" spans="2:75" ht="20.25" customHeight="1" x14ac:dyDescent="0.3">
      <c r="C31" s="1"/>
      <c r="D31" s="772" t="s">
        <v>37</v>
      </c>
      <c r="E31" s="773"/>
      <c r="F31" s="773"/>
      <c r="G31" s="773"/>
      <c r="H31" s="773"/>
      <c r="I31" s="773"/>
      <c r="J31" s="773"/>
      <c r="K31" s="773"/>
      <c r="L31" s="773"/>
      <c r="M31" s="773"/>
      <c r="N31" s="773"/>
      <c r="O31" s="773"/>
      <c r="P31" s="773"/>
      <c r="Q31" s="773"/>
      <c r="R31" s="773"/>
      <c r="S31" s="773"/>
      <c r="T31" s="773"/>
      <c r="U31" s="773"/>
      <c r="V31" s="604"/>
      <c r="W31" s="774"/>
      <c r="X31" s="786" t="s">
        <v>331</v>
      </c>
      <c r="Y31" s="786"/>
      <c r="Z31" s="786"/>
      <c r="AA31" s="786"/>
      <c r="AB31" s="786"/>
      <c r="AC31" s="786"/>
      <c r="AD31" s="786"/>
      <c r="AE31" s="786"/>
      <c r="AF31" s="786"/>
      <c r="AG31" s="786"/>
      <c r="AH31" s="786"/>
      <c r="AI31" s="786"/>
      <c r="AJ31" s="786"/>
      <c r="AK31" s="786"/>
      <c r="AL31" s="786"/>
      <c r="AM31" s="786"/>
      <c r="AN31" s="786"/>
      <c r="AO31" s="786"/>
      <c r="AP31" s="786"/>
      <c r="AQ31" s="786"/>
      <c r="AR31" s="786"/>
      <c r="AS31" s="786"/>
      <c r="AT31" s="786"/>
      <c r="AU31" s="786"/>
      <c r="AV31" s="786"/>
      <c r="AW31" s="786"/>
      <c r="AX31" s="786"/>
      <c r="AY31" s="786"/>
      <c r="AZ31" s="786"/>
      <c r="BA31" s="786"/>
      <c r="BB31" s="786"/>
      <c r="BC31" s="786"/>
      <c r="BD31" s="786"/>
      <c r="BE31" s="786"/>
      <c r="BF31" s="787"/>
      <c r="BG31" s="1"/>
      <c r="BH31" s="167" t="s">
        <v>331</v>
      </c>
      <c r="BI31" s="167" t="s">
        <v>243</v>
      </c>
      <c r="BJ31" s="167" t="s">
        <v>553</v>
      </c>
    </row>
    <row r="32" spans="2:75" ht="20.25" customHeight="1" x14ac:dyDescent="0.3">
      <c r="C32" s="1"/>
      <c r="D32" s="767" t="s">
        <v>289</v>
      </c>
      <c r="E32" s="773"/>
      <c r="F32" s="773"/>
      <c r="G32" s="773"/>
      <c r="H32" s="773"/>
      <c r="I32" s="773"/>
      <c r="J32" s="773"/>
      <c r="K32" s="773"/>
      <c r="L32" s="773"/>
      <c r="M32" s="773"/>
      <c r="N32" s="773"/>
      <c r="O32" s="773"/>
      <c r="P32" s="773"/>
      <c r="Q32" s="773"/>
      <c r="R32" s="773"/>
      <c r="S32" s="773"/>
      <c r="T32" s="773"/>
      <c r="U32" s="773"/>
      <c r="V32" s="604"/>
      <c r="W32" s="774"/>
      <c r="X32" s="809"/>
      <c r="Y32" s="809"/>
      <c r="Z32" s="809"/>
      <c r="AA32" s="809"/>
      <c r="AB32" s="809"/>
      <c r="AC32" s="809"/>
      <c r="AD32" s="809"/>
      <c r="AE32" s="809"/>
      <c r="AF32" s="809"/>
      <c r="AG32" s="809"/>
      <c r="AH32" s="809"/>
      <c r="AI32" s="809"/>
      <c r="AJ32" s="809"/>
      <c r="AK32" s="809"/>
      <c r="AL32" s="809"/>
      <c r="AM32" s="809"/>
      <c r="AN32" s="809"/>
      <c r="AO32" s="809"/>
      <c r="AP32" s="809"/>
      <c r="AQ32" s="809"/>
      <c r="AR32" s="809"/>
      <c r="AS32" s="809"/>
      <c r="AT32" s="809"/>
      <c r="AU32" s="809"/>
      <c r="AV32" s="809"/>
      <c r="AW32" s="809"/>
      <c r="AX32" s="809"/>
      <c r="AY32" s="809"/>
      <c r="AZ32" s="809"/>
      <c r="BA32" s="809"/>
      <c r="BB32" s="809"/>
      <c r="BC32" s="809"/>
      <c r="BD32" s="809"/>
      <c r="BE32" s="809"/>
      <c r="BF32" s="810"/>
      <c r="BG32" s="1"/>
      <c r="BH32" s="168"/>
      <c r="BI32" s="168" t="b">
        <f>OR(X31="Fyzická osoba",X31="Fyzická osoba podnikající",AND(X31="Právnická osoba",X32&lt;&gt;"Vyberte ze seznamu"))</f>
        <v>0</v>
      </c>
      <c r="BJ32" s="168"/>
      <c r="BW32" s="169"/>
    </row>
    <row r="33" spans="2:75" ht="20.25" customHeight="1" x14ac:dyDescent="0.3">
      <c r="C33" s="1"/>
      <c r="D33" s="772" t="str">
        <f>IF(X31="fyzická osoba","Jméno a příjmení:",IF(X31="fyzická osoba podnikající","Jméno a příjmení žadatele:",IF(X31="právnická osoba","Název žadatele:","Jméno/název žadatele:")))</f>
        <v>Jméno/název žadatele:</v>
      </c>
      <c r="E33" s="773"/>
      <c r="F33" s="773"/>
      <c r="G33" s="773"/>
      <c r="H33" s="773"/>
      <c r="I33" s="773"/>
      <c r="J33" s="773"/>
      <c r="K33" s="773"/>
      <c r="L33" s="773"/>
      <c r="M33" s="773"/>
      <c r="N33" s="773"/>
      <c r="O33" s="773"/>
      <c r="P33" s="773"/>
      <c r="Q33" s="773"/>
      <c r="R33" s="773"/>
      <c r="S33" s="773"/>
      <c r="T33" s="773"/>
      <c r="U33" s="773"/>
      <c r="V33" s="604"/>
      <c r="W33" s="774"/>
      <c r="X33" s="807"/>
      <c r="Y33" s="807"/>
      <c r="Z33" s="807"/>
      <c r="AA33" s="807"/>
      <c r="AB33" s="807"/>
      <c r="AC33" s="807"/>
      <c r="AD33" s="807"/>
      <c r="AE33" s="807"/>
      <c r="AF33" s="807"/>
      <c r="AG33" s="807"/>
      <c r="AH33" s="807"/>
      <c r="AI33" s="807"/>
      <c r="AJ33" s="807"/>
      <c r="AK33" s="807"/>
      <c r="AL33" s="807"/>
      <c r="AM33" s="807"/>
      <c r="AN33" s="807"/>
      <c r="AO33" s="807"/>
      <c r="AP33" s="807"/>
      <c r="AQ33" s="807"/>
      <c r="AR33" s="807"/>
      <c r="AS33" s="807"/>
      <c r="AT33" s="807"/>
      <c r="AU33" s="807"/>
      <c r="AV33" s="807"/>
      <c r="AW33" s="807"/>
      <c r="AX33" s="807"/>
      <c r="AY33" s="807"/>
      <c r="AZ33" s="807"/>
      <c r="BA33" s="807"/>
      <c r="BB33" s="807"/>
      <c r="BC33" s="807"/>
      <c r="BD33" s="807"/>
      <c r="BE33" s="807"/>
      <c r="BF33" s="808"/>
      <c r="BG33" s="1"/>
      <c r="BH33" s="168"/>
      <c r="BI33" s="168"/>
      <c r="BJ33" s="22"/>
      <c r="BW33" s="169"/>
    </row>
    <row r="34" spans="2:75" ht="19.5" customHeight="1" x14ac:dyDescent="0.3">
      <c r="C34" s="1"/>
      <c r="D34" s="772" t="str">
        <f>IF(X31="fyzická osoba"," - ",IF(X31="fyzická osoba podnikající","IČO:",IF(X31="právnická osoba","IČO:","IČO:")))</f>
        <v>IČO:</v>
      </c>
      <c r="E34" s="773"/>
      <c r="F34" s="773"/>
      <c r="G34" s="773"/>
      <c r="H34" s="773"/>
      <c r="I34" s="773"/>
      <c r="J34" s="773"/>
      <c r="K34" s="773"/>
      <c r="L34" s="773"/>
      <c r="M34" s="773"/>
      <c r="N34" s="773"/>
      <c r="O34" s="773"/>
      <c r="P34" s="773"/>
      <c r="Q34" s="773"/>
      <c r="R34" s="773"/>
      <c r="S34" s="773"/>
      <c r="T34" s="773"/>
      <c r="U34" s="773"/>
      <c r="V34" s="604"/>
      <c r="W34" s="774"/>
      <c r="X34" s="788"/>
      <c r="Y34" s="786"/>
      <c r="Z34" s="786"/>
      <c r="AA34" s="786"/>
      <c r="AB34" s="786"/>
      <c r="AC34" s="786"/>
      <c r="AD34" s="786"/>
      <c r="AE34" s="786"/>
      <c r="AF34" s="786"/>
      <c r="AG34" s="786"/>
      <c r="AH34" s="786"/>
      <c r="AI34" s="786"/>
      <c r="AJ34" s="786"/>
      <c r="AK34" s="786"/>
      <c r="AL34" s="786"/>
      <c r="AM34" s="786"/>
      <c r="AN34" s="786"/>
      <c r="AO34" s="786"/>
      <c r="AP34" s="786"/>
      <c r="AQ34" s="786"/>
      <c r="AR34" s="786"/>
      <c r="AS34" s="786"/>
      <c r="AT34" s="786"/>
      <c r="AU34" s="786"/>
      <c r="AV34" s="786"/>
      <c r="AW34" s="786"/>
      <c r="AX34" s="786"/>
      <c r="AY34" s="786"/>
      <c r="AZ34" s="786"/>
      <c r="BA34" s="786"/>
      <c r="BB34" s="786"/>
      <c r="BC34" s="786"/>
      <c r="BD34" s="786"/>
      <c r="BE34" s="786"/>
      <c r="BF34" s="787"/>
      <c r="BG34" s="1"/>
      <c r="BH34" s="168"/>
      <c r="BI34" s="168"/>
      <c r="BJ34" s="22"/>
      <c r="BW34" s="169"/>
    </row>
    <row r="35" spans="2:75" s="7" customFormat="1" ht="19.5" customHeight="1" x14ac:dyDescent="0.3">
      <c r="B35" s="303"/>
      <c r="D35" s="772" t="s">
        <v>296</v>
      </c>
      <c r="E35" s="773"/>
      <c r="F35" s="773"/>
      <c r="G35" s="773"/>
      <c r="H35" s="773"/>
      <c r="I35" s="773"/>
      <c r="J35" s="773"/>
      <c r="K35" s="773"/>
      <c r="L35" s="773"/>
      <c r="M35" s="773"/>
      <c r="N35" s="773"/>
      <c r="O35" s="773"/>
      <c r="P35" s="773"/>
      <c r="Q35" s="773"/>
      <c r="R35" s="773"/>
      <c r="S35" s="773"/>
      <c r="T35" s="773"/>
      <c r="U35" s="773"/>
      <c r="V35" s="604"/>
      <c r="W35" s="774"/>
      <c r="X35" s="775"/>
      <c r="Y35" s="775"/>
      <c r="Z35" s="775"/>
      <c r="AA35" s="775"/>
      <c r="AB35" s="775"/>
      <c r="AC35" s="775"/>
      <c r="AD35" s="775"/>
      <c r="AE35" s="775"/>
      <c r="AF35" s="775"/>
      <c r="AG35" s="775"/>
      <c r="AH35" s="775"/>
      <c r="AI35" s="775"/>
      <c r="AJ35" s="775"/>
      <c r="AK35" s="775"/>
      <c r="AL35" s="775"/>
      <c r="AM35" s="775"/>
      <c r="AN35" s="775"/>
      <c r="AO35" s="775"/>
      <c r="AP35" s="775"/>
      <c r="AQ35" s="775"/>
      <c r="AR35" s="775"/>
      <c r="AS35" s="775"/>
      <c r="AT35" s="775"/>
      <c r="AU35" s="775"/>
      <c r="AV35" s="775"/>
      <c r="AW35" s="775"/>
      <c r="AX35" s="775"/>
      <c r="AY35" s="775"/>
      <c r="AZ35" s="775"/>
      <c r="BA35" s="775"/>
      <c r="BB35" s="775"/>
      <c r="BC35" s="775"/>
      <c r="BD35" s="775"/>
      <c r="BE35" s="775"/>
      <c r="BF35" s="776"/>
      <c r="BH35" s="168"/>
      <c r="BI35" s="168"/>
      <c r="BW35" s="169"/>
    </row>
    <row r="36" spans="2:75" s="7" customFormat="1" ht="19.5" customHeight="1" x14ac:dyDescent="0.3">
      <c r="B36" s="303"/>
      <c r="D36" s="772" t="s">
        <v>306</v>
      </c>
      <c r="E36" s="773"/>
      <c r="F36" s="773"/>
      <c r="G36" s="773"/>
      <c r="H36" s="773"/>
      <c r="I36" s="773"/>
      <c r="J36" s="773"/>
      <c r="K36" s="773"/>
      <c r="L36" s="773"/>
      <c r="M36" s="773"/>
      <c r="N36" s="773"/>
      <c r="O36" s="773"/>
      <c r="P36" s="773"/>
      <c r="Q36" s="773"/>
      <c r="R36" s="773"/>
      <c r="S36" s="773"/>
      <c r="T36" s="773"/>
      <c r="U36" s="773"/>
      <c r="V36" s="604"/>
      <c r="W36" s="774"/>
      <c r="X36" s="775"/>
      <c r="Y36" s="775"/>
      <c r="Z36" s="775"/>
      <c r="AA36" s="775"/>
      <c r="AB36" s="775"/>
      <c r="AC36" s="775"/>
      <c r="AD36" s="775"/>
      <c r="AE36" s="775"/>
      <c r="AF36" s="775"/>
      <c r="AG36" s="775"/>
      <c r="AH36" s="775"/>
      <c r="AI36" s="775"/>
      <c r="AJ36" s="775"/>
      <c r="AK36" s="775"/>
      <c r="AL36" s="775"/>
      <c r="AM36" s="775"/>
      <c r="AN36" s="775"/>
      <c r="AO36" s="775"/>
      <c r="AP36" s="775"/>
      <c r="AQ36" s="775"/>
      <c r="AR36" s="775"/>
      <c r="AS36" s="775"/>
      <c r="AT36" s="775"/>
      <c r="AU36" s="775"/>
      <c r="AV36" s="775"/>
      <c r="AW36" s="775"/>
      <c r="AX36" s="775"/>
      <c r="AY36" s="775"/>
      <c r="AZ36" s="775"/>
      <c r="BA36" s="775"/>
      <c r="BB36" s="775"/>
      <c r="BC36" s="775"/>
      <c r="BD36" s="775"/>
      <c r="BE36" s="775"/>
      <c r="BF36" s="776"/>
      <c r="BH36" s="168"/>
      <c r="BI36" s="168"/>
      <c r="BW36" s="169"/>
    </row>
    <row r="37" spans="2:75" ht="14.5" x14ac:dyDescent="0.3">
      <c r="C37" s="1"/>
      <c r="D37" s="737" t="s">
        <v>350</v>
      </c>
      <c r="E37" s="759"/>
      <c r="F37" s="759"/>
      <c r="G37" s="759"/>
      <c r="H37" s="759"/>
      <c r="I37" s="759"/>
      <c r="J37" s="759"/>
      <c r="K37" s="759"/>
      <c r="L37" s="759"/>
      <c r="M37" s="759"/>
      <c r="N37" s="759"/>
      <c r="O37" s="759"/>
      <c r="P37" s="759"/>
      <c r="Q37" s="759"/>
      <c r="R37" s="759"/>
      <c r="S37" s="759"/>
      <c r="T37" s="759"/>
      <c r="U37" s="759"/>
      <c r="V37" s="760"/>
      <c r="W37" s="761"/>
      <c r="X37" s="784" t="s">
        <v>38</v>
      </c>
      <c r="Y37" s="784"/>
      <c r="Z37" s="784"/>
      <c r="AA37" s="784"/>
      <c r="AB37" s="784"/>
      <c r="AC37" s="784"/>
      <c r="AD37" s="784"/>
      <c r="AE37" s="784"/>
      <c r="AF37" s="784"/>
      <c r="AG37" s="784"/>
      <c r="AH37" s="784"/>
      <c r="AI37" s="784"/>
      <c r="AJ37" s="784"/>
      <c r="AK37" s="784"/>
      <c r="AL37" s="784"/>
      <c r="AM37" s="784" t="s">
        <v>39</v>
      </c>
      <c r="AN37" s="784"/>
      <c r="AO37" s="784"/>
      <c r="AP37" s="784"/>
      <c r="AQ37" s="784"/>
      <c r="AR37" s="784"/>
      <c r="AS37" s="784"/>
      <c r="AT37" s="784"/>
      <c r="AU37" s="784"/>
      <c r="AV37" s="784"/>
      <c r="AW37" s="784" t="s">
        <v>40</v>
      </c>
      <c r="AX37" s="784"/>
      <c r="AY37" s="784"/>
      <c r="AZ37" s="784"/>
      <c r="BA37" s="784"/>
      <c r="BB37" s="784"/>
      <c r="BC37" s="784"/>
      <c r="BD37" s="784"/>
      <c r="BE37" s="784"/>
      <c r="BF37" s="785"/>
      <c r="BG37" s="1"/>
      <c r="BH37" s="168"/>
      <c r="BI37" s="168"/>
      <c r="BW37" s="223"/>
    </row>
    <row r="38" spans="2:75" ht="19.5" customHeight="1" x14ac:dyDescent="0.3">
      <c r="C38" s="1"/>
      <c r="D38" s="762"/>
      <c r="E38" s="763"/>
      <c r="F38" s="763"/>
      <c r="G38" s="763"/>
      <c r="H38" s="763"/>
      <c r="I38" s="763"/>
      <c r="J38" s="763"/>
      <c r="K38" s="763"/>
      <c r="L38" s="763"/>
      <c r="M38" s="763"/>
      <c r="N38" s="763"/>
      <c r="O38" s="763"/>
      <c r="P38" s="763"/>
      <c r="Q38" s="763"/>
      <c r="R38" s="763"/>
      <c r="S38" s="763"/>
      <c r="T38" s="763"/>
      <c r="U38" s="763"/>
      <c r="V38" s="764"/>
      <c r="W38" s="765"/>
      <c r="X38" s="766"/>
      <c r="Y38" s="766"/>
      <c r="Z38" s="766"/>
      <c r="AA38" s="766"/>
      <c r="AB38" s="766"/>
      <c r="AC38" s="766"/>
      <c r="AD38" s="766"/>
      <c r="AE38" s="766"/>
      <c r="AF38" s="766"/>
      <c r="AG38" s="766"/>
      <c r="AH38" s="766"/>
      <c r="AI38" s="766"/>
      <c r="AJ38" s="766"/>
      <c r="AK38" s="766"/>
      <c r="AL38" s="766"/>
      <c r="AM38" s="766"/>
      <c r="AN38" s="766"/>
      <c r="AO38" s="766"/>
      <c r="AP38" s="766"/>
      <c r="AQ38" s="766"/>
      <c r="AR38" s="766"/>
      <c r="AS38" s="766"/>
      <c r="AT38" s="766"/>
      <c r="AU38" s="766"/>
      <c r="AV38" s="766"/>
      <c r="AW38" s="766"/>
      <c r="AX38" s="766"/>
      <c r="AY38" s="766"/>
      <c r="AZ38" s="766"/>
      <c r="BA38" s="766"/>
      <c r="BB38" s="766"/>
      <c r="BC38" s="766"/>
      <c r="BD38" s="766"/>
      <c r="BE38" s="766"/>
      <c r="BF38" s="789"/>
      <c r="BG38" s="1"/>
      <c r="BH38" s="168"/>
      <c r="BI38" s="168"/>
      <c r="BJ38" s="22"/>
      <c r="BW38" s="223"/>
    </row>
    <row r="39" spans="2:75" ht="27" customHeight="1" x14ac:dyDescent="0.3">
      <c r="C39" s="1"/>
      <c r="D39" s="767" t="s">
        <v>351</v>
      </c>
      <c r="E39" s="768"/>
      <c r="F39" s="768"/>
      <c r="G39" s="768"/>
      <c r="H39" s="768"/>
      <c r="I39" s="768"/>
      <c r="J39" s="768"/>
      <c r="K39" s="768"/>
      <c r="L39" s="768"/>
      <c r="M39" s="768"/>
      <c r="N39" s="768"/>
      <c r="O39" s="768"/>
      <c r="P39" s="768"/>
      <c r="Q39" s="768"/>
      <c r="R39" s="768"/>
      <c r="S39" s="768"/>
      <c r="T39" s="768"/>
      <c r="U39" s="768"/>
      <c r="V39" s="768"/>
      <c r="W39" s="769"/>
      <c r="X39" s="770"/>
      <c r="Y39" s="770"/>
      <c r="Z39" s="770"/>
      <c r="AA39" s="770"/>
      <c r="AB39" s="770"/>
      <c r="AC39" s="770"/>
      <c r="AD39" s="770"/>
      <c r="AE39" s="770"/>
      <c r="AF39" s="770"/>
      <c r="AG39" s="770"/>
      <c r="AH39" s="770"/>
      <c r="AI39" s="770"/>
      <c r="AJ39" s="770"/>
      <c r="AK39" s="770"/>
      <c r="AL39" s="770"/>
      <c r="AM39" s="770"/>
      <c r="AN39" s="770"/>
      <c r="AO39" s="770"/>
      <c r="AP39" s="770"/>
      <c r="AQ39" s="770"/>
      <c r="AR39" s="770"/>
      <c r="AS39" s="770"/>
      <c r="AT39" s="770"/>
      <c r="AU39" s="770"/>
      <c r="AV39" s="770"/>
      <c r="AW39" s="770"/>
      <c r="AX39" s="770"/>
      <c r="AY39" s="770"/>
      <c r="AZ39" s="770"/>
      <c r="BA39" s="770"/>
      <c r="BB39" s="770"/>
      <c r="BC39" s="770"/>
      <c r="BD39" s="770"/>
      <c r="BE39" s="770"/>
      <c r="BF39" s="771"/>
      <c r="BG39" s="1"/>
      <c r="BH39" s="168"/>
      <c r="BI39" s="168"/>
      <c r="BW39" s="223"/>
    </row>
    <row r="40" spans="2:75" s="31" customFormat="1" ht="19.5" customHeight="1" x14ac:dyDescent="0.35">
      <c r="B40" s="304"/>
      <c r="D40" s="755" t="str">
        <f>IF(X31="fyzická osoba","Adresa trvalého bydliště:",IF(X31="fyzická osoba podnikající","Sídlo:",IF(X31="právnická osoba","Sídlo:","Sídlo:")))</f>
        <v>Sídlo:</v>
      </c>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735"/>
      <c r="AM40" s="735"/>
      <c r="AN40" s="735"/>
      <c r="AO40" s="735"/>
      <c r="AP40" s="735"/>
      <c r="AQ40" s="735"/>
      <c r="AR40" s="735"/>
      <c r="AS40" s="735"/>
      <c r="AT40" s="735"/>
      <c r="AU40" s="735"/>
      <c r="AV40" s="735"/>
      <c r="AW40" s="735"/>
      <c r="AX40" s="735"/>
      <c r="AY40" s="735"/>
      <c r="AZ40" s="735"/>
      <c r="BA40" s="735"/>
      <c r="BB40" s="735"/>
      <c r="BC40" s="735"/>
      <c r="BD40" s="735"/>
      <c r="BE40" s="735"/>
      <c r="BF40" s="736"/>
      <c r="BH40" s="170"/>
      <c r="BI40" s="168"/>
      <c r="BW40" s="171"/>
    </row>
    <row r="41" spans="2:75" ht="19.5" customHeight="1" x14ac:dyDescent="0.3">
      <c r="C41" s="1"/>
      <c r="D41" s="693" t="s">
        <v>42</v>
      </c>
      <c r="E41" s="757"/>
      <c r="F41" s="757"/>
      <c r="G41" s="757"/>
      <c r="H41" s="757"/>
      <c r="I41" s="757"/>
      <c r="J41" s="757"/>
      <c r="K41" s="757"/>
      <c r="L41" s="757"/>
      <c r="M41" s="757"/>
      <c r="N41" s="757"/>
      <c r="O41" s="757"/>
      <c r="P41" s="757"/>
      <c r="Q41" s="757"/>
      <c r="R41" s="757"/>
      <c r="S41" s="777" t="s">
        <v>43</v>
      </c>
      <c r="T41" s="757"/>
      <c r="U41" s="757"/>
      <c r="V41" s="757"/>
      <c r="W41" s="778" t="s">
        <v>41</v>
      </c>
      <c r="X41" s="757"/>
      <c r="Y41" s="757"/>
      <c r="Z41" s="757"/>
      <c r="AA41" s="757"/>
      <c r="AB41" s="757"/>
      <c r="AC41" s="778" t="s">
        <v>44</v>
      </c>
      <c r="AD41" s="778"/>
      <c r="AE41" s="778"/>
      <c r="AF41" s="778"/>
      <c r="AG41" s="778"/>
      <c r="AH41" s="757"/>
      <c r="AI41" s="757"/>
      <c r="AJ41" s="757"/>
      <c r="AK41" s="757"/>
      <c r="AL41" s="757"/>
      <c r="AM41" s="757"/>
      <c r="AN41" s="757"/>
      <c r="AO41" s="757"/>
      <c r="AP41" s="757"/>
      <c r="AQ41" s="756" t="s">
        <v>301</v>
      </c>
      <c r="AR41" s="757"/>
      <c r="AS41" s="757"/>
      <c r="AT41" s="757"/>
      <c r="AU41" s="757"/>
      <c r="AV41" s="757"/>
      <c r="AW41" s="757"/>
      <c r="AX41" s="757"/>
      <c r="AY41" s="757"/>
      <c r="AZ41" s="757"/>
      <c r="BA41" s="756" t="s">
        <v>297</v>
      </c>
      <c r="BB41" s="757"/>
      <c r="BC41" s="757"/>
      <c r="BD41" s="757"/>
      <c r="BE41" s="757"/>
      <c r="BF41" s="758"/>
      <c r="BG41" s="1"/>
      <c r="BH41" s="248" t="str">
        <f>CONCATENATE(D42," ",S42,", ",W42," ",AC42)</f>
        <v xml:space="preserve"> ,  </v>
      </c>
      <c r="BI41" s="175"/>
      <c r="BJ41" s="175"/>
      <c r="BK41" s="175"/>
      <c r="BL41" s="175"/>
      <c r="BM41" s="175"/>
      <c r="BN41" s="175"/>
      <c r="BO41" s="175"/>
      <c r="BP41" s="175"/>
      <c r="BQ41" s="175"/>
      <c r="BR41" s="175"/>
      <c r="BS41" s="175"/>
      <c r="BT41" s="175"/>
      <c r="BU41" s="175"/>
      <c r="BV41" s="168"/>
    </row>
    <row r="42" spans="2:75" ht="19.5" customHeight="1" x14ac:dyDescent="0.3">
      <c r="C42" s="1"/>
      <c r="D42" s="717"/>
      <c r="E42" s="718"/>
      <c r="F42" s="718"/>
      <c r="G42" s="718"/>
      <c r="H42" s="718"/>
      <c r="I42" s="718"/>
      <c r="J42" s="718"/>
      <c r="K42" s="718"/>
      <c r="L42" s="718"/>
      <c r="M42" s="718"/>
      <c r="N42" s="718"/>
      <c r="O42" s="718"/>
      <c r="P42" s="718"/>
      <c r="Q42" s="718"/>
      <c r="R42" s="719"/>
      <c r="S42" s="720"/>
      <c r="T42" s="718"/>
      <c r="U42" s="718"/>
      <c r="V42" s="719"/>
      <c r="W42" s="720"/>
      <c r="X42" s="718"/>
      <c r="Y42" s="718"/>
      <c r="Z42" s="718"/>
      <c r="AA42" s="718"/>
      <c r="AB42" s="719"/>
      <c r="AC42" s="720"/>
      <c r="AD42" s="721"/>
      <c r="AE42" s="721"/>
      <c r="AF42" s="721"/>
      <c r="AG42" s="721"/>
      <c r="AH42" s="721"/>
      <c r="AI42" s="721"/>
      <c r="AJ42" s="721"/>
      <c r="AK42" s="721"/>
      <c r="AL42" s="721"/>
      <c r="AM42" s="721"/>
      <c r="AN42" s="721"/>
      <c r="AO42" s="721"/>
      <c r="AP42" s="722"/>
      <c r="AQ42" s="689" t="s">
        <v>331</v>
      </c>
      <c r="AR42" s="690"/>
      <c r="AS42" s="690"/>
      <c r="AT42" s="690"/>
      <c r="AU42" s="690"/>
      <c r="AV42" s="690"/>
      <c r="AW42" s="690"/>
      <c r="AX42" s="690"/>
      <c r="AY42" s="690"/>
      <c r="AZ42" s="691"/>
      <c r="BA42" s="723" t="str">
        <f>IF(AQ42="Bystřice pod Host.","Kroměříž",IF(AQ42="Holešov","Kroměříž",IF(AQ42="Kroměříž","Kroměříž",IF(AQ42="Luhačovice","Zlín",IF(AQ42="Otrokovice","Zlín",IF(AQ42="Rožnov pod Radh.","Vsetín",IF(AQ42="Uherské Hradiště","Uh. Hradiště",IF(AQ42="Uherský Brod","Uh. Hradiště",IF(AQ42="Valašské Klobouky","Zlín",IF(AQ42="Valašské Meziříčí","Vsetín",IF(AQ42="Vizovice","Zlín",IF(AQ42="Vsetín","Vsetín",IF(AQ42="Zlín","Zlín","Načítá se")))))))))))))</f>
        <v>Načítá se</v>
      </c>
      <c r="BB42" s="724"/>
      <c r="BC42" s="724"/>
      <c r="BD42" s="724"/>
      <c r="BE42" s="724"/>
      <c r="BF42" s="725"/>
      <c r="BG42" s="1"/>
      <c r="BH42" s="167" t="s">
        <v>331</v>
      </c>
      <c r="BI42" s="174" t="s">
        <v>330</v>
      </c>
      <c r="BJ42" s="174" t="s">
        <v>318</v>
      </c>
      <c r="BK42" s="174" t="s">
        <v>319</v>
      </c>
      <c r="BL42" s="174" t="s">
        <v>320</v>
      </c>
      <c r="BM42" s="174" t="s">
        <v>321</v>
      </c>
      <c r="BN42" s="174" t="s">
        <v>329</v>
      </c>
      <c r="BO42" s="174" t="s">
        <v>322</v>
      </c>
      <c r="BP42" s="174" t="s">
        <v>323</v>
      </c>
      <c r="BQ42" s="174" t="s">
        <v>324</v>
      </c>
      <c r="BR42" s="174" t="s">
        <v>325</v>
      </c>
      <c r="BS42" s="174" t="s">
        <v>326</v>
      </c>
      <c r="BT42" s="174" t="s">
        <v>327</v>
      </c>
      <c r="BU42" s="174" t="s">
        <v>328</v>
      </c>
      <c r="BV42" s="215"/>
      <c r="BW42" s="169"/>
    </row>
    <row r="43" spans="2:75" ht="19.5" customHeight="1" x14ac:dyDescent="0.35">
      <c r="C43" s="31"/>
      <c r="D43" s="755" t="s">
        <v>552</v>
      </c>
      <c r="E43" s="735"/>
      <c r="F43" s="735"/>
      <c r="G43" s="735"/>
      <c r="H43" s="735"/>
      <c r="I43" s="735"/>
      <c r="J43" s="735"/>
      <c r="K43" s="735"/>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c r="AJ43" s="735"/>
      <c r="AK43" s="735"/>
      <c r="AL43" s="735"/>
      <c r="AM43" s="735"/>
      <c r="AN43" s="735"/>
      <c r="AO43" s="735"/>
      <c r="AP43" s="735"/>
      <c r="AQ43" s="735"/>
      <c r="AR43" s="735"/>
      <c r="AS43" s="735"/>
      <c r="AT43" s="735"/>
      <c r="AU43" s="735"/>
      <c r="AV43" s="735"/>
      <c r="AW43" s="735"/>
      <c r="AX43" s="735"/>
      <c r="AY43" s="735"/>
      <c r="AZ43" s="735"/>
      <c r="BA43" s="735"/>
      <c r="BB43" s="735"/>
      <c r="BC43" s="735"/>
      <c r="BD43" s="735"/>
      <c r="BE43" s="735"/>
      <c r="BF43" s="736"/>
      <c r="BG43" s="1"/>
      <c r="BH43" s="173"/>
      <c r="BI43" s="168"/>
      <c r="BJ43" s="168"/>
      <c r="BK43" s="168"/>
      <c r="BL43" s="168"/>
      <c r="BM43" s="168"/>
      <c r="BN43" s="168"/>
      <c r="BO43" s="168"/>
      <c r="BP43" s="168"/>
      <c r="BQ43" s="168"/>
      <c r="BR43" s="168"/>
      <c r="BS43" s="168"/>
      <c r="BT43" s="168"/>
      <c r="BU43" s="168"/>
      <c r="BW43" s="169"/>
    </row>
    <row r="44" spans="2:75" ht="19.5" customHeight="1" x14ac:dyDescent="0.3">
      <c r="C44" s="1"/>
      <c r="D44" s="693" t="s">
        <v>42</v>
      </c>
      <c r="E44" s="757"/>
      <c r="F44" s="757"/>
      <c r="G44" s="757"/>
      <c r="H44" s="757"/>
      <c r="I44" s="757"/>
      <c r="J44" s="757"/>
      <c r="K44" s="757"/>
      <c r="L44" s="757"/>
      <c r="M44" s="757"/>
      <c r="N44" s="757"/>
      <c r="O44" s="757"/>
      <c r="P44" s="757"/>
      <c r="Q44" s="757"/>
      <c r="R44" s="757"/>
      <c r="S44" s="777" t="s">
        <v>43</v>
      </c>
      <c r="T44" s="757"/>
      <c r="U44" s="757"/>
      <c r="V44" s="757"/>
      <c r="W44" s="778" t="s">
        <v>41</v>
      </c>
      <c r="X44" s="757"/>
      <c r="Y44" s="757"/>
      <c r="Z44" s="757"/>
      <c r="AA44" s="757"/>
      <c r="AB44" s="757"/>
      <c r="AC44" s="778" t="s">
        <v>44</v>
      </c>
      <c r="AD44" s="778"/>
      <c r="AE44" s="778"/>
      <c r="AF44" s="778"/>
      <c r="AG44" s="778"/>
      <c r="AH44" s="757"/>
      <c r="AI44" s="757"/>
      <c r="AJ44" s="757"/>
      <c r="AK44" s="757"/>
      <c r="AL44" s="757"/>
      <c r="AM44" s="757"/>
      <c r="AN44" s="757"/>
      <c r="AO44" s="757"/>
      <c r="AP44" s="757"/>
      <c r="AQ44" s="756" t="s">
        <v>301</v>
      </c>
      <c r="AR44" s="757"/>
      <c r="AS44" s="757"/>
      <c r="AT44" s="757"/>
      <c r="AU44" s="757"/>
      <c r="AV44" s="757"/>
      <c r="AW44" s="757"/>
      <c r="AX44" s="757"/>
      <c r="AY44" s="757"/>
      <c r="AZ44" s="757"/>
      <c r="BA44" s="756" t="s">
        <v>297</v>
      </c>
      <c r="BB44" s="757"/>
      <c r="BC44" s="757"/>
      <c r="BD44" s="757"/>
      <c r="BE44" s="757"/>
      <c r="BF44" s="758"/>
      <c r="BG44" s="1"/>
      <c r="BH44" s="168"/>
      <c r="BI44" s="168"/>
      <c r="BJ44" s="168"/>
      <c r="BK44" s="168"/>
      <c r="BL44" s="168"/>
      <c r="BM44" s="168"/>
      <c r="BN44" s="168"/>
      <c r="BO44" s="168"/>
      <c r="BP44" s="168"/>
      <c r="BQ44" s="168"/>
      <c r="BR44" s="168"/>
      <c r="BS44" s="168"/>
      <c r="BT44" s="168"/>
      <c r="BU44" s="168"/>
      <c r="BW44" s="169"/>
    </row>
    <row r="45" spans="2:75" ht="19.5" customHeight="1" x14ac:dyDescent="0.3">
      <c r="C45" s="1"/>
      <c r="D45" s="717"/>
      <c r="E45" s="718"/>
      <c r="F45" s="718"/>
      <c r="G45" s="718"/>
      <c r="H45" s="718"/>
      <c r="I45" s="718"/>
      <c r="J45" s="718"/>
      <c r="K45" s="718"/>
      <c r="L45" s="718"/>
      <c r="M45" s="718"/>
      <c r="N45" s="718"/>
      <c r="O45" s="718"/>
      <c r="P45" s="718"/>
      <c r="Q45" s="718"/>
      <c r="R45" s="719"/>
      <c r="S45" s="720"/>
      <c r="T45" s="718"/>
      <c r="U45" s="718"/>
      <c r="V45" s="719"/>
      <c r="W45" s="720"/>
      <c r="X45" s="718"/>
      <c r="Y45" s="718"/>
      <c r="Z45" s="718"/>
      <c r="AA45" s="718"/>
      <c r="AB45" s="719"/>
      <c r="AC45" s="720"/>
      <c r="AD45" s="721"/>
      <c r="AE45" s="721"/>
      <c r="AF45" s="721"/>
      <c r="AG45" s="721"/>
      <c r="AH45" s="721"/>
      <c r="AI45" s="721"/>
      <c r="AJ45" s="721"/>
      <c r="AK45" s="721"/>
      <c r="AL45" s="721"/>
      <c r="AM45" s="721"/>
      <c r="AN45" s="721"/>
      <c r="AO45" s="721"/>
      <c r="AP45" s="722"/>
      <c r="AQ45" s="689" t="s">
        <v>331</v>
      </c>
      <c r="AR45" s="690"/>
      <c r="AS45" s="690"/>
      <c r="AT45" s="690"/>
      <c r="AU45" s="690"/>
      <c r="AV45" s="690"/>
      <c r="AW45" s="690"/>
      <c r="AX45" s="690"/>
      <c r="AY45" s="690"/>
      <c r="AZ45" s="691"/>
      <c r="BA45" s="723" t="str">
        <f>IF(AQ45="Bystřice pod Host.","Kroměříž",IF(AQ45="Holešov","Kroměříž",IF(AQ45="Kroměříž","Kroměříž",IF(AQ45="Luhačovice","Zlín",IF(AQ45="Otrokovice","Zlín",IF(AQ45="Rožnov pod Radh.","Vsetín",IF(AQ45="Uherské Hradiště","Uh. Hradiště",IF(AQ45="Uherský Brod","Uh. Hradiště",IF(AQ45="Valašské Klobouky","Zlín",IF(AQ45="Valašské Meziříčí","Vsetín",IF(AQ45="Vizovice","Zlín",IF(AQ45="Vsetín","Vsetín",IF(AQ45="Zlín","Zlín","Načítá se")))))))))))))</f>
        <v>Načítá se</v>
      </c>
      <c r="BB45" s="724"/>
      <c r="BC45" s="724"/>
      <c r="BD45" s="724"/>
      <c r="BE45" s="724"/>
      <c r="BF45" s="725"/>
      <c r="BG45" s="1"/>
      <c r="BH45" s="248" t="str">
        <f>CONCATENATE(D45," ",S45,", ",W45," ",AC45)</f>
        <v xml:space="preserve"> ,  </v>
      </c>
      <c r="BI45" s="168"/>
      <c r="BJ45" s="168"/>
      <c r="BK45" s="168"/>
      <c r="BL45" s="168"/>
      <c r="BM45" s="168"/>
      <c r="BN45" s="168"/>
      <c r="BO45" s="168"/>
      <c r="BP45" s="168"/>
      <c r="BQ45" s="168"/>
      <c r="BR45" s="168"/>
      <c r="BS45" s="168"/>
      <c r="BT45" s="168"/>
      <c r="BU45" s="168"/>
      <c r="BW45" s="169"/>
    </row>
    <row r="46" spans="2:75" ht="21" customHeight="1" x14ac:dyDescent="0.3">
      <c r="C46" s="1"/>
      <c r="D46" s="712" t="s">
        <v>291</v>
      </c>
      <c r="E46" s="734"/>
      <c r="F46" s="734"/>
      <c r="G46" s="734"/>
      <c r="H46" s="734"/>
      <c r="I46" s="734"/>
      <c r="J46" s="734"/>
      <c r="K46" s="734"/>
      <c r="L46" s="734"/>
      <c r="M46" s="734"/>
      <c r="N46" s="734"/>
      <c r="O46" s="734"/>
      <c r="P46" s="734"/>
      <c r="Q46" s="734"/>
      <c r="R46" s="734"/>
      <c r="S46" s="734"/>
      <c r="T46" s="734"/>
      <c r="U46" s="734"/>
      <c r="V46" s="734"/>
      <c r="W46" s="734"/>
      <c r="X46" s="734"/>
      <c r="Y46" s="734"/>
      <c r="Z46" s="734"/>
      <c r="AA46" s="734"/>
      <c r="AB46" s="734"/>
      <c r="AC46" s="734"/>
      <c r="AD46" s="734"/>
      <c r="AE46" s="734"/>
      <c r="AF46" s="734"/>
      <c r="AG46" s="734"/>
      <c r="AH46" s="734"/>
      <c r="AI46" s="734"/>
      <c r="AJ46" s="734"/>
      <c r="AK46" s="734"/>
      <c r="AL46" s="734"/>
      <c r="AM46" s="734"/>
      <c r="AN46" s="734"/>
      <c r="AO46" s="734"/>
      <c r="AP46" s="734"/>
      <c r="AQ46" s="734"/>
      <c r="AR46" s="734"/>
      <c r="AS46" s="734"/>
      <c r="AT46" s="734"/>
      <c r="AU46" s="734"/>
      <c r="AV46" s="734"/>
      <c r="AW46" s="734"/>
      <c r="AX46" s="735"/>
      <c r="AY46" s="735"/>
      <c r="AZ46" s="735"/>
      <c r="BA46" s="735"/>
      <c r="BB46" s="735"/>
      <c r="BC46" s="735"/>
      <c r="BD46" s="735"/>
      <c r="BE46" s="735"/>
      <c r="BF46" s="736"/>
      <c r="BG46" s="1"/>
      <c r="BH46" s="249" t="str">
        <f>IF(X33=0," ",X33)</f>
        <v xml:space="preserve"> </v>
      </c>
      <c r="BI46" s="172"/>
      <c r="BW46" s="169"/>
    </row>
    <row r="47" spans="2:75" ht="24" customHeight="1" x14ac:dyDescent="0.3">
      <c r="C47" s="1"/>
      <c r="D47" s="739"/>
      <c r="E47" s="740"/>
      <c r="F47" s="778" t="s">
        <v>9</v>
      </c>
      <c r="G47" s="901"/>
      <c r="H47" s="901"/>
      <c r="I47" s="901"/>
      <c r="J47" s="695"/>
      <c r="K47" s="695"/>
      <c r="L47" s="695" t="s">
        <v>7</v>
      </c>
      <c r="M47" s="695"/>
      <c r="N47" s="695"/>
      <c r="O47" s="695"/>
      <c r="P47" s="695"/>
      <c r="Q47" s="695"/>
      <c r="R47" s="695"/>
      <c r="S47" s="695"/>
      <c r="T47" s="695"/>
      <c r="U47" s="695"/>
      <c r="V47" s="695"/>
      <c r="W47" s="695"/>
      <c r="X47" s="695"/>
      <c r="Y47" s="695"/>
      <c r="Z47" s="695" t="s">
        <v>8</v>
      </c>
      <c r="AA47" s="695"/>
      <c r="AB47" s="695"/>
      <c r="AC47" s="695"/>
      <c r="AD47" s="695"/>
      <c r="AE47" s="695"/>
      <c r="AF47" s="695"/>
      <c r="AG47" s="695"/>
      <c r="AH47" s="695"/>
      <c r="AI47" s="695"/>
      <c r="AJ47" s="695"/>
      <c r="AK47" s="695"/>
      <c r="AL47" s="695"/>
      <c r="AM47" s="695"/>
      <c r="AN47" s="695"/>
      <c r="AO47" s="695"/>
      <c r="AP47" s="695"/>
      <c r="AQ47" s="695"/>
      <c r="AR47" s="696" t="s">
        <v>45</v>
      </c>
      <c r="AS47" s="696"/>
      <c r="AT47" s="696"/>
      <c r="AU47" s="696"/>
      <c r="AV47" s="696"/>
      <c r="AW47" s="752" t="s">
        <v>292</v>
      </c>
      <c r="AX47" s="753"/>
      <c r="AY47" s="753"/>
      <c r="AZ47" s="753"/>
      <c r="BA47" s="753"/>
      <c r="BB47" s="753"/>
      <c r="BC47" s="753"/>
      <c r="BD47" s="753"/>
      <c r="BE47" s="753"/>
      <c r="BF47" s="754"/>
      <c r="BG47" s="1"/>
      <c r="BH47" s="167" t="s">
        <v>331</v>
      </c>
      <c r="BI47" s="174" t="s">
        <v>294</v>
      </c>
      <c r="BJ47" s="126" t="s">
        <v>293</v>
      </c>
      <c r="BW47" s="169"/>
    </row>
    <row r="48" spans="2:75" ht="19.5" customHeight="1" x14ac:dyDescent="0.3">
      <c r="C48" s="1"/>
      <c r="D48" s="732" t="s">
        <v>0</v>
      </c>
      <c r="E48" s="733"/>
      <c r="F48" s="726"/>
      <c r="G48" s="727"/>
      <c r="H48" s="727"/>
      <c r="I48" s="727"/>
      <c r="J48" s="727"/>
      <c r="K48" s="728"/>
      <c r="L48" s="729"/>
      <c r="M48" s="730"/>
      <c r="N48" s="730"/>
      <c r="O48" s="730"/>
      <c r="P48" s="730"/>
      <c r="Q48" s="730"/>
      <c r="R48" s="730"/>
      <c r="S48" s="730"/>
      <c r="T48" s="730"/>
      <c r="U48" s="730"/>
      <c r="V48" s="730"/>
      <c r="W48" s="730"/>
      <c r="X48" s="730"/>
      <c r="Y48" s="731"/>
      <c r="Z48" s="686"/>
      <c r="AA48" s="687"/>
      <c r="AB48" s="687"/>
      <c r="AC48" s="687"/>
      <c r="AD48" s="687"/>
      <c r="AE48" s="687"/>
      <c r="AF48" s="687"/>
      <c r="AG48" s="687"/>
      <c r="AH48" s="687"/>
      <c r="AI48" s="687"/>
      <c r="AJ48" s="687"/>
      <c r="AK48" s="687"/>
      <c r="AL48" s="687"/>
      <c r="AM48" s="687"/>
      <c r="AN48" s="687"/>
      <c r="AO48" s="687"/>
      <c r="AP48" s="687"/>
      <c r="AQ48" s="688"/>
      <c r="AR48" s="689"/>
      <c r="AS48" s="690"/>
      <c r="AT48" s="690"/>
      <c r="AU48" s="690"/>
      <c r="AV48" s="691"/>
      <c r="AW48" s="689" t="s">
        <v>331</v>
      </c>
      <c r="AX48" s="690"/>
      <c r="AY48" s="690"/>
      <c r="AZ48" s="690"/>
      <c r="BA48" s="690"/>
      <c r="BB48" s="690"/>
      <c r="BC48" s="690"/>
      <c r="BD48" s="690"/>
      <c r="BE48" s="690"/>
      <c r="BF48" s="692"/>
      <c r="BG48" s="1"/>
      <c r="BH48" s="250" t="str">
        <f>CONCATENATE(F48," ",L48," ",Z48,(IF((ISTEXT(AR48)),(CONCATENATE(", ",AR48)),"")))</f>
        <v xml:space="preserve">  </v>
      </c>
      <c r="BI48" s="172"/>
      <c r="BW48" s="169"/>
    </row>
    <row r="49" spans="3:75" ht="19.5" customHeight="1" x14ac:dyDescent="0.3">
      <c r="C49" s="1"/>
      <c r="D49" s="715" t="s">
        <v>1</v>
      </c>
      <c r="E49" s="716"/>
      <c r="F49" s="726"/>
      <c r="G49" s="727"/>
      <c r="H49" s="727"/>
      <c r="I49" s="727"/>
      <c r="J49" s="727"/>
      <c r="K49" s="728"/>
      <c r="L49" s="729"/>
      <c r="M49" s="730"/>
      <c r="N49" s="730"/>
      <c r="O49" s="730"/>
      <c r="P49" s="730"/>
      <c r="Q49" s="730"/>
      <c r="R49" s="730"/>
      <c r="S49" s="730"/>
      <c r="T49" s="730"/>
      <c r="U49" s="730"/>
      <c r="V49" s="730"/>
      <c r="W49" s="730"/>
      <c r="X49" s="730"/>
      <c r="Y49" s="731"/>
      <c r="Z49" s="686"/>
      <c r="AA49" s="687"/>
      <c r="AB49" s="687"/>
      <c r="AC49" s="687"/>
      <c r="AD49" s="687"/>
      <c r="AE49" s="687"/>
      <c r="AF49" s="687"/>
      <c r="AG49" s="687"/>
      <c r="AH49" s="687"/>
      <c r="AI49" s="687"/>
      <c r="AJ49" s="687"/>
      <c r="AK49" s="687"/>
      <c r="AL49" s="687"/>
      <c r="AM49" s="687"/>
      <c r="AN49" s="687"/>
      <c r="AO49" s="687"/>
      <c r="AP49" s="687"/>
      <c r="AQ49" s="688"/>
      <c r="AR49" s="689"/>
      <c r="AS49" s="690"/>
      <c r="AT49" s="690"/>
      <c r="AU49" s="690"/>
      <c r="AV49" s="691"/>
      <c r="AW49" s="689" t="s">
        <v>331</v>
      </c>
      <c r="AX49" s="690"/>
      <c r="AY49" s="690"/>
      <c r="AZ49" s="690"/>
      <c r="BA49" s="690"/>
      <c r="BB49" s="690"/>
      <c r="BC49" s="690"/>
      <c r="BD49" s="690"/>
      <c r="BE49" s="690"/>
      <c r="BF49" s="692"/>
      <c r="BG49" s="1"/>
      <c r="BH49" s="250" t="str">
        <f>CONCATENATE(F49," ",L49," ",Z49,(IF((ISTEXT(AR49)),(CONCATENATE(", ",AR49)),"")))</f>
        <v xml:space="preserve">  </v>
      </c>
      <c r="BI49" s="172"/>
      <c r="BW49" s="169"/>
    </row>
    <row r="50" spans="3:75" ht="19.5" customHeight="1" x14ac:dyDescent="0.3">
      <c r="C50" s="1"/>
      <c r="D50" s="700" t="s">
        <v>88</v>
      </c>
      <c r="E50" s="701"/>
      <c r="F50" s="702"/>
      <c r="G50" s="703"/>
      <c r="H50" s="703"/>
      <c r="I50" s="703"/>
      <c r="J50" s="703"/>
      <c r="K50" s="704"/>
      <c r="L50" s="705"/>
      <c r="M50" s="703"/>
      <c r="N50" s="703"/>
      <c r="O50" s="703"/>
      <c r="P50" s="703"/>
      <c r="Q50" s="703"/>
      <c r="R50" s="703"/>
      <c r="S50" s="703"/>
      <c r="T50" s="703"/>
      <c r="U50" s="703"/>
      <c r="V50" s="703"/>
      <c r="W50" s="703"/>
      <c r="X50" s="703"/>
      <c r="Y50" s="704"/>
      <c r="Z50" s="706"/>
      <c r="AA50" s="707"/>
      <c r="AB50" s="707"/>
      <c r="AC50" s="707"/>
      <c r="AD50" s="707"/>
      <c r="AE50" s="707"/>
      <c r="AF50" s="707"/>
      <c r="AG50" s="707"/>
      <c r="AH50" s="707"/>
      <c r="AI50" s="707"/>
      <c r="AJ50" s="707"/>
      <c r="AK50" s="707"/>
      <c r="AL50" s="707"/>
      <c r="AM50" s="707"/>
      <c r="AN50" s="707"/>
      <c r="AO50" s="707"/>
      <c r="AP50" s="707"/>
      <c r="AQ50" s="708"/>
      <c r="AR50" s="426"/>
      <c r="AS50" s="709"/>
      <c r="AT50" s="709"/>
      <c r="AU50" s="709"/>
      <c r="AV50" s="710"/>
      <c r="AW50" s="426" t="s">
        <v>331</v>
      </c>
      <c r="AX50" s="709"/>
      <c r="AY50" s="709"/>
      <c r="AZ50" s="709"/>
      <c r="BA50" s="709"/>
      <c r="BB50" s="709"/>
      <c r="BC50" s="709"/>
      <c r="BD50" s="709"/>
      <c r="BE50" s="709"/>
      <c r="BF50" s="711"/>
      <c r="BG50" s="1"/>
      <c r="BH50" s="167" t="str">
        <f>CONCATENATE(F50," ",L50," ",Z50,(IF((ISTEXT(AR50)),(CONCATENATE(", ",AR50)),"")))</f>
        <v xml:space="preserve">  </v>
      </c>
      <c r="BI50" s="172"/>
      <c r="BJ50" s="25"/>
      <c r="BW50" s="169"/>
    </row>
    <row r="51" spans="3:75" ht="19.5" customHeight="1" x14ac:dyDescent="0.3">
      <c r="C51" s="1"/>
      <c r="D51" s="712" t="s">
        <v>47</v>
      </c>
      <c r="E51" s="713"/>
      <c r="F51" s="713"/>
      <c r="G51" s="713"/>
      <c r="H51" s="713"/>
      <c r="I51" s="713"/>
      <c r="J51" s="713"/>
      <c r="K51" s="713"/>
      <c r="L51" s="713"/>
      <c r="M51" s="713"/>
      <c r="N51" s="713"/>
      <c r="O51" s="713"/>
      <c r="P51" s="713"/>
      <c r="Q51" s="713"/>
      <c r="R51" s="713"/>
      <c r="S51" s="713"/>
      <c r="T51" s="713"/>
      <c r="U51" s="713"/>
      <c r="V51" s="713"/>
      <c r="W51" s="713"/>
      <c r="X51" s="713"/>
      <c r="Y51" s="713"/>
      <c r="Z51" s="713"/>
      <c r="AA51" s="713"/>
      <c r="AB51" s="713"/>
      <c r="AC51" s="713"/>
      <c r="AD51" s="713"/>
      <c r="AE51" s="713"/>
      <c r="AF51" s="713"/>
      <c r="AG51" s="713"/>
      <c r="AH51" s="713"/>
      <c r="AI51" s="713"/>
      <c r="AJ51" s="713"/>
      <c r="AK51" s="713"/>
      <c r="AL51" s="713"/>
      <c r="AM51" s="713"/>
      <c r="AN51" s="713"/>
      <c r="AO51" s="713"/>
      <c r="AP51" s="713"/>
      <c r="AQ51" s="713"/>
      <c r="AR51" s="713"/>
      <c r="AS51" s="713"/>
      <c r="AT51" s="713"/>
      <c r="AU51" s="713"/>
      <c r="AV51" s="713"/>
      <c r="AW51" s="713"/>
      <c r="AX51" s="713"/>
      <c r="AY51" s="713"/>
      <c r="AZ51" s="713"/>
      <c r="BA51" s="713"/>
      <c r="BB51" s="713"/>
      <c r="BC51" s="713"/>
      <c r="BD51" s="713"/>
      <c r="BE51" s="713"/>
      <c r="BF51" s="714"/>
      <c r="BG51" s="1"/>
      <c r="BH51" s="173"/>
      <c r="BI51" s="168"/>
      <c r="BW51" s="21"/>
    </row>
    <row r="52" spans="3:75" ht="19.5" customHeight="1" x14ac:dyDescent="0.35">
      <c r="C52" s="1"/>
      <c r="D52" s="693" t="s">
        <v>9</v>
      </c>
      <c r="E52" s="694"/>
      <c r="F52" s="694"/>
      <c r="G52" s="694"/>
      <c r="H52" s="695" t="s">
        <v>7</v>
      </c>
      <c r="I52" s="694"/>
      <c r="J52" s="694"/>
      <c r="K52" s="694"/>
      <c r="L52" s="694"/>
      <c r="M52" s="694"/>
      <c r="N52" s="694"/>
      <c r="O52" s="694"/>
      <c r="P52" s="696" t="s">
        <v>8</v>
      </c>
      <c r="Q52" s="697"/>
      <c r="R52" s="697"/>
      <c r="S52" s="697"/>
      <c r="T52" s="697"/>
      <c r="U52" s="697"/>
      <c r="V52" s="697"/>
      <c r="W52" s="697"/>
      <c r="X52" s="697"/>
      <c r="Y52" s="697"/>
      <c r="Z52" s="697"/>
      <c r="AA52" s="697"/>
      <c r="AB52" s="694"/>
      <c r="AC52" s="694"/>
      <c r="AD52" s="694"/>
      <c r="AE52" s="696" t="s">
        <v>45</v>
      </c>
      <c r="AF52" s="694"/>
      <c r="AG52" s="694"/>
      <c r="AH52" s="694"/>
      <c r="AI52" s="696" t="s">
        <v>295</v>
      </c>
      <c r="AJ52" s="698"/>
      <c r="AK52" s="698"/>
      <c r="AL52" s="698"/>
      <c r="AM52" s="698"/>
      <c r="AN52" s="698"/>
      <c r="AO52" s="698"/>
      <c r="AP52" s="698"/>
      <c r="AQ52" s="695" t="s">
        <v>5</v>
      </c>
      <c r="AR52" s="694"/>
      <c r="AS52" s="694"/>
      <c r="AT52" s="694"/>
      <c r="AU52" s="694"/>
      <c r="AV52" s="694"/>
      <c r="AW52" s="694"/>
      <c r="AX52" s="694"/>
      <c r="AY52" s="694"/>
      <c r="AZ52" s="694"/>
      <c r="BA52" s="694"/>
      <c r="BB52" s="694"/>
      <c r="BC52" s="694"/>
      <c r="BD52" s="694"/>
      <c r="BE52" s="694"/>
      <c r="BF52" s="699"/>
      <c r="BG52" s="1"/>
      <c r="BH52" s="183"/>
      <c r="BI52" s="168"/>
      <c r="BW52" s="21"/>
    </row>
    <row r="53" spans="3:75" ht="19.5" customHeight="1" x14ac:dyDescent="0.3">
      <c r="C53" s="1"/>
      <c r="D53" s="741"/>
      <c r="E53" s="742"/>
      <c r="F53" s="742"/>
      <c r="G53" s="742"/>
      <c r="H53" s="742"/>
      <c r="I53" s="743"/>
      <c r="J53" s="743"/>
      <c r="K53" s="743"/>
      <c r="L53" s="743"/>
      <c r="M53" s="743"/>
      <c r="N53" s="743"/>
      <c r="O53" s="743"/>
      <c r="P53" s="742"/>
      <c r="Q53" s="743"/>
      <c r="R53" s="743"/>
      <c r="S53" s="743"/>
      <c r="T53" s="743"/>
      <c r="U53" s="743"/>
      <c r="V53" s="743"/>
      <c r="W53" s="743"/>
      <c r="X53" s="743"/>
      <c r="Y53" s="743"/>
      <c r="Z53" s="743"/>
      <c r="AA53" s="743"/>
      <c r="AB53" s="743"/>
      <c r="AC53" s="743"/>
      <c r="AD53" s="743"/>
      <c r="AE53" s="742"/>
      <c r="AF53" s="743"/>
      <c r="AG53" s="743"/>
      <c r="AH53" s="743"/>
      <c r="AI53" s="742"/>
      <c r="AJ53" s="743"/>
      <c r="AK53" s="743"/>
      <c r="AL53" s="743"/>
      <c r="AM53" s="743"/>
      <c r="AN53" s="743"/>
      <c r="AO53" s="743"/>
      <c r="AP53" s="743"/>
      <c r="AQ53" s="744"/>
      <c r="AR53" s="743"/>
      <c r="AS53" s="743"/>
      <c r="AT53" s="743"/>
      <c r="AU53" s="743"/>
      <c r="AV53" s="743"/>
      <c r="AW53" s="743"/>
      <c r="AX53" s="743"/>
      <c r="AY53" s="743"/>
      <c r="AZ53" s="743"/>
      <c r="BA53" s="743"/>
      <c r="BB53" s="743"/>
      <c r="BC53" s="743"/>
      <c r="BD53" s="743"/>
      <c r="BE53" s="743"/>
      <c r="BF53" s="745"/>
      <c r="BG53" s="1"/>
      <c r="BH53" s="183"/>
      <c r="BI53" s="168"/>
      <c r="BW53" s="21"/>
    </row>
    <row r="54" spans="3:75" ht="19.5" hidden="1" customHeight="1" x14ac:dyDescent="0.3">
      <c r="D54" s="184"/>
      <c r="E54" s="185"/>
      <c r="F54" s="185"/>
      <c r="G54" s="221"/>
      <c r="H54" s="186"/>
      <c r="I54" s="186"/>
      <c r="J54" s="186"/>
      <c r="K54" s="186"/>
      <c r="L54" s="187"/>
      <c r="M54" s="188"/>
      <c r="N54" s="188"/>
      <c r="O54" s="188"/>
      <c r="P54" s="188"/>
      <c r="Q54" s="188"/>
      <c r="R54" s="188"/>
      <c r="S54" s="188"/>
      <c r="T54" s="188"/>
      <c r="U54" s="188"/>
      <c r="V54" s="188"/>
      <c r="W54" s="188"/>
      <c r="X54" s="188"/>
      <c r="Y54" s="188"/>
      <c r="Z54" s="188"/>
      <c r="AA54" s="188"/>
      <c r="AB54" s="188"/>
      <c r="AC54" s="188"/>
      <c r="AD54" s="188"/>
      <c r="AE54" s="189"/>
      <c r="AF54" s="189"/>
      <c r="AG54" s="189"/>
      <c r="AH54" s="189"/>
      <c r="AI54" s="189"/>
      <c r="AJ54" s="189"/>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1"/>
      <c r="BH54" s="127"/>
      <c r="BI54" s="25"/>
      <c r="BW54" s="21"/>
    </row>
    <row r="55" spans="3:75" ht="18.75" customHeight="1" x14ac:dyDescent="0.3">
      <c r="C55" s="147"/>
      <c r="D55" s="392" t="s">
        <v>554</v>
      </c>
      <c r="E55" s="393"/>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c r="AN55" s="393"/>
      <c r="AO55" s="393"/>
      <c r="AP55" s="393"/>
      <c r="AQ55" s="393"/>
      <c r="AR55" s="393"/>
      <c r="AS55" s="393"/>
      <c r="AT55" s="393"/>
      <c r="AU55" s="393"/>
      <c r="AV55" s="749"/>
      <c r="AW55" s="750"/>
      <c r="AX55" s="750"/>
      <c r="AY55" s="750"/>
      <c r="AZ55" s="750"/>
      <c r="BA55" s="750"/>
      <c r="BB55" s="750"/>
      <c r="BC55" s="750"/>
      <c r="BD55" s="750"/>
      <c r="BE55" s="750"/>
      <c r="BF55" s="751"/>
      <c r="BG55" s="1"/>
    </row>
    <row r="56" spans="3:75" ht="28.15" customHeight="1" x14ac:dyDescent="0.3">
      <c r="C56" s="147"/>
      <c r="D56" s="394"/>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5"/>
      <c r="AO56" s="395"/>
      <c r="AP56" s="395"/>
      <c r="AQ56" s="395"/>
      <c r="AR56" s="395"/>
      <c r="AS56" s="395"/>
      <c r="AT56" s="395"/>
      <c r="AU56" s="395"/>
      <c r="AV56" s="746"/>
      <c r="AW56" s="747"/>
      <c r="AX56" s="747"/>
      <c r="AY56" s="747"/>
      <c r="AZ56" s="747"/>
      <c r="BA56" s="747"/>
      <c r="BB56" s="747"/>
      <c r="BC56" s="747"/>
      <c r="BD56" s="747"/>
      <c r="BE56" s="748"/>
      <c r="BF56" s="177"/>
      <c r="BG56" s="1"/>
    </row>
    <row r="57" spans="3:75" ht="18" customHeight="1" x14ac:dyDescent="0.3">
      <c r="C57" s="147"/>
      <c r="D57" s="396"/>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134"/>
      <c r="AW57" s="135"/>
      <c r="AX57" s="135"/>
      <c r="AY57" s="135"/>
      <c r="AZ57" s="135"/>
      <c r="BA57" s="135"/>
      <c r="BB57" s="135"/>
      <c r="BC57" s="135"/>
      <c r="BD57" s="135"/>
      <c r="BE57" s="135"/>
      <c r="BF57" s="136"/>
      <c r="BG57" s="1"/>
    </row>
    <row r="58" spans="3:75" ht="9" customHeight="1" x14ac:dyDescent="0.35">
      <c r="C58" s="147"/>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70"/>
      <c r="AW58" s="271"/>
      <c r="AX58" s="271"/>
      <c r="AY58" s="271"/>
      <c r="AZ58" s="271"/>
      <c r="BA58" s="271"/>
      <c r="BB58" s="271"/>
      <c r="BC58" s="271"/>
      <c r="BD58" s="271"/>
      <c r="BE58" s="271"/>
      <c r="BF58" s="271"/>
      <c r="BG58" s="1"/>
    </row>
    <row r="59" spans="3:75" ht="21" customHeight="1" x14ac:dyDescent="0.3">
      <c r="C59" s="147"/>
      <c r="D59" s="272" t="s">
        <v>577</v>
      </c>
      <c r="E59" s="273"/>
      <c r="F59" s="273"/>
      <c r="G59" s="273"/>
      <c r="H59" s="273"/>
      <c r="I59" s="273"/>
      <c r="J59" s="273"/>
      <c r="K59" s="273"/>
      <c r="L59" s="273"/>
      <c r="M59" s="273"/>
      <c r="N59" s="273"/>
      <c r="O59" s="273"/>
      <c r="P59" s="273"/>
      <c r="Q59" s="273"/>
      <c r="R59" s="273"/>
      <c r="S59" s="273"/>
      <c r="T59" s="273"/>
      <c r="U59" s="273"/>
      <c r="V59" s="76"/>
      <c r="W59" s="76"/>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74"/>
      <c r="BG59" s="1"/>
      <c r="BH59" s="18" t="s">
        <v>580</v>
      </c>
    </row>
    <row r="60" spans="3:75" ht="17.25" customHeight="1" x14ac:dyDescent="0.3">
      <c r="C60" s="147"/>
      <c r="D60" s="275"/>
      <c r="E60" s="276" t="s">
        <v>578</v>
      </c>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69"/>
      <c r="BD60" s="269"/>
      <c r="BE60" s="277"/>
      <c r="BF60" s="278"/>
      <c r="BG60" s="1"/>
      <c r="BH60" s="18" t="s">
        <v>25</v>
      </c>
    </row>
    <row r="61" spans="3:75" ht="19.5" customHeight="1" x14ac:dyDescent="0.3">
      <c r="C61" s="147"/>
      <c r="D61" s="275"/>
      <c r="E61" s="279" t="s">
        <v>579</v>
      </c>
      <c r="F61" s="6"/>
      <c r="G61" s="6"/>
      <c r="H61" s="6"/>
      <c r="I61" s="6"/>
      <c r="J61" s="6"/>
      <c r="K61" s="6"/>
      <c r="L61" s="6"/>
      <c r="M61" s="6"/>
      <c r="N61" s="6"/>
      <c r="O61" s="6"/>
      <c r="P61" s="6"/>
      <c r="Q61" s="742" t="s">
        <v>580</v>
      </c>
      <c r="R61" s="743"/>
      <c r="S61" s="743"/>
      <c r="T61" s="743"/>
      <c r="U61" s="743"/>
      <c r="V61" s="743"/>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280"/>
      <c r="BF61" s="278"/>
      <c r="BG61" s="1"/>
      <c r="BH61" s="18" t="s">
        <v>26</v>
      </c>
    </row>
    <row r="62" spans="3:75" ht="3" customHeight="1" x14ac:dyDescent="0.3">
      <c r="C62" s="147"/>
      <c r="D62" s="281"/>
      <c r="E62" s="282"/>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4"/>
      <c r="BF62" s="285"/>
      <c r="BG62" s="1"/>
    </row>
    <row r="63" spans="3:75" ht="115.5" customHeight="1" x14ac:dyDescent="0.3">
      <c r="C63" s="147"/>
      <c r="D63" s="286" t="s">
        <v>581</v>
      </c>
      <c r="E63" s="894" t="s">
        <v>581</v>
      </c>
      <c r="F63" s="894"/>
      <c r="G63" s="894"/>
      <c r="H63" s="894"/>
      <c r="I63" s="894"/>
      <c r="J63" s="894"/>
      <c r="K63" s="894"/>
      <c r="L63" s="894"/>
      <c r="M63" s="894"/>
      <c r="N63" s="894"/>
      <c r="O63" s="894"/>
      <c r="P63" s="894"/>
      <c r="Q63" s="894"/>
      <c r="R63" s="894"/>
      <c r="S63" s="894"/>
      <c r="T63" s="894"/>
      <c r="U63" s="894"/>
      <c r="V63" s="894"/>
      <c r="W63" s="894"/>
      <c r="X63" s="894"/>
      <c r="Y63" s="894"/>
      <c r="Z63" s="894"/>
      <c r="AA63" s="894"/>
      <c r="AB63" s="894"/>
      <c r="AC63" s="894"/>
      <c r="AD63" s="894"/>
      <c r="AE63" s="894"/>
      <c r="AF63" s="894"/>
      <c r="AG63" s="894"/>
      <c r="AH63" s="894"/>
      <c r="AI63" s="894"/>
      <c r="AJ63" s="894"/>
      <c r="AK63" s="894"/>
      <c r="AL63" s="894"/>
      <c r="AM63" s="894"/>
      <c r="AN63" s="894"/>
      <c r="AO63" s="894"/>
      <c r="AP63" s="894"/>
      <c r="AQ63" s="894"/>
      <c r="AR63" s="894"/>
      <c r="AS63" s="894"/>
      <c r="AT63" s="894"/>
      <c r="AU63" s="894"/>
      <c r="AV63" s="894"/>
      <c r="AW63" s="894"/>
      <c r="AX63" s="894"/>
      <c r="AY63" s="894"/>
      <c r="AZ63" s="894"/>
      <c r="BA63" s="894"/>
      <c r="BB63" s="894"/>
      <c r="BC63" s="894"/>
      <c r="BD63" s="894"/>
      <c r="BE63" s="894"/>
      <c r="BF63" s="287"/>
      <c r="BG63" s="1"/>
    </row>
    <row r="64" spans="3:75" ht="39.75" customHeight="1" x14ac:dyDescent="0.3">
      <c r="C64" s="147"/>
      <c r="D64" s="895" t="s">
        <v>582</v>
      </c>
      <c r="E64" s="896"/>
      <c r="F64" s="896"/>
      <c r="G64" s="896"/>
      <c r="H64" s="896"/>
      <c r="I64" s="896"/>
      <c r="J64" s="896"/>
      <c r="K64" s="896"/>
      <c r="L64" s="896"/>
      <c r="M64" s="896"/>
      <c r="N64" s="896"/>
      <c r="O64" s="896"/>
      <c r="P64" s="896"/>
      <c r="Q64" s="896"/>
      <c r="R64" s="896"/>
      <c r="S64" s="896"/>
      <c r="T64" s="896"/>
      <c r="U64" s="896"/>
      <c r="V64" s="896"/>
      <c r="W64" s="896"/>
      <c r="X64" s="896"/>
      <c r="Y64" s="896"/>
      <c r="Z64" s="896"/>
      <c r="AA64" s="896"/>
      <c r="AB64" s="896"/>
      <c r="AC64" s="896"/>
      <c r="AD64" s="896"/>
      <c r="AE64" s="896"/>
      <c r="AF64" s="896"/>
      <c r="AG64" s="896"/>
      <c r="AH64" s="896"/>
      <c r="AI64" s="896"/>
      <c r="AJ64" s="896"/>
      <c r="AK64" s="896"/>
      <c r="AL64" s="896"/>
      <c r="AM64" s="896"/>
      <c r="AN64" s="896"/>
      <c r="AO64" s="896"/>
      <c r="AP64" s="896"/>
      <c r="AQ64" s="896"/>
      <c r="AR64" s="896"/>
      <c r="AS64" s="896"/>
      <c r="AT64" s="896"/>
      <c r="AU64" s="896"/>
      <c r="AV64" s="896"/>
      <c r="AW64" s="896"/>
      <c r="AX64" s="896"/>
      <c r="AY64" s="896"/>
      <c r="AZ64" s="896"/>
      <c r="BA64" s="896"/>
      <c r="BB64" s="896"/>
      <c r="BC64" s="896"/>
      <c r="BD64" s="896"/>
      <c r="BE64" s="896"/>
      <c r="BF64" s="897"/>
      <c r="BG64" s="1"/>
    </row>
    <row r="65" spans="1:75" ht="28.5" customHeight="1" x14ac:dyDescent="0.3">
      <c r="C65" s="147"/>
      <c r="D65" s="898" t="s">
        <v>583</v>
      </c>
      <c r="E65" s="899"/>
      <c r="F65" s="899"/>
      <c r="G65" s="899"/>
      <c r="H65" s="899"/>
      <c r="I65" s="899"/>
      <c r="J65" s="899"/>
      <c r="K65" s="899"/>
      <c r="L65" s="899"/>
      <c r="M65" s="899"/>
      <c r="N65" s="899"/>
      <c r="O65" s="899"/>
      <c r="P65" s="899"/>
      <c r="Q65" s="899"/>
      <c r="R65" s="899"/>
      <c r="S65" s="899"/>
      <c r="T65" s="899"/>
      <c r="U65" s="899"/>
      <c r="V65" s="899"/>
      <c r="W65" s="899"/>
      <c r="X65" s="899"/>
      <c r="Y65" s="899"/>
      <c r="Z65" s="899"/>
      <c r="AA65" s="899"/>
      <c r="AB65" s="899"/>
      <c r="AC65" s="899"/>
      <c r="AD65" s="899"/>
      <c r="AE65" s="899"/>
      <c r="AF65" s="899"/>
      <c r="AG65" s="899"/>
      <c r="AH65" s="899"/>
      <c r="AI65" s="899"/>
      <c r="AJ65" s="899"/>
      <c r="AK65" s="899"/>
      <c r="AL65" s="899"/>
      <c r="AM65" s="899"/>
      <c r="AN65" s="899"/>
      <c r="AO65" s="899"/>
      <c r="AP65" s="899"/>
      <c r="AQ65" s="899"/>
      <c r="AR65" s="899"/>
      <c r="AS65" s="899"/>
      <c r="AT65" s="899"/>
      <c r="AU65" s="899"/>
      <c r="AV65" s="899"/>
      <c r="AW65" s="899"/>
      <c r="AX65" s="899"/>
      <c r="AY65" s="899"/>
      <c r="AZ65" s="899"/>
      <c r="BA65" s="899"/>
      <c r="BB65" s="899"/>
      <c r="BC65" s="899"/>
      <c r="BD65" s="899"/>
      <c r="BE65" s="899"/>
      <c r="BF65" s="900"/>
      <c r="BG65" s="1"/>
    </row>
    <row r="66" spans="1:75" ht="10.5" customHeight="1" x14ac:dyDescent="0.3">
      <c r="C66" s="1"/>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
      <c r="BH66" s="168"/>
      <c r="BI66" s="168"/>
      <c r="BW66" s="169"/>
    </row>
    <row r="67" spans="1:75" ht="28.5" customHeight="1" x14ac:dyDescent="0.3">
      <c r="A67" s="18"/>
      <c r="C67" s="1"/>
      <c r="D67" s="737" t="s">
        <v>347</v>
      </c>
      <c r="E67" s="734"/>
      <c r="F67" s="734"/>
      <c r="G67" s="734"/>
      <c r="H67" s="734"/>
      <c r="I67" s="734"/>
      <c r="J67" s="734"/>
      <c r="K67" s="734"/>
      <c r="L67" s="734"/>
      <c r="M67" s="734"/>
      <c r="N67" s="734"/>
      <c r="O67" s="734"/>
      <c r="P67" s="734"/>
      <c r="Q67" s="734"/>
      <c r="R67" s="734"/>
      <c r="S67" s="734"/>
      <c r="T67" s="734"/>
      <c r="U67" s="734"/>
      <c r="V67" s="734"/>
      <c r="W67" s="734"/>
      <c r="X67" s="734"/>
      <c r="Y67" s="734"/>
      <c r="Z67" s="734"/>
      <c r="AA67" s="734"/>
      <c r="AB67" s="734"/>
      <c r="AC67" s="734"/>
      <c r="AD67" s="734"/>
      <c r="AE67" s="734"/>
      <c r="AF67" s="734"/>
      <c r="AG67" s="734"/>
      <c r="AH67" s="734"/>
      <c r="AI67" s="734"/>
      <c r="AJ67" s="734"/>
      <c r="AK67" s="734"/>
      <c r="AL67" s="734"/>
      <c r="AM67" s="734"/>
      <c r="AN67" s="734"/>
      <c r="AO67" s="734"/>
      <c r="AP67" s="734"/>
      <c r="AQ67" s="734"/>
      <c r="AR67" s="734"/>
      <c r="AS67" s="734"/>
      <c r="AT67" s="734"/>
      <c r="AU67" s="734"/>
      <c r="AV67" s="734"/>
      <c r="AW67" s="734"/>
      <c r="AX67" s="734"/>
      <c r="AY67" s="734"/>
      <c r="AZ67" s="734"/>
      <c r="BA67" s="734"/>
      <c r="BB67" s="734"/>
      <c r="BC67" s="734"/>
      <c r="BD67" s="734"/>
      <c r="BE67" s="734"/>
      <c r="BF67" s="738"/>
      <c r="BG67" s="1"/>
      <c r="BH67" s="168"/>
      <c r="BI67" s="168"/>
      <c r="BW67" s="223"/>
    </row>
    <row r="68" spans="1:75" ht="20.25" customHeight="1" x14ac:dyDescent="0.3">
      <c r="A68" s="18"/>
      <c r="C68" s="1"/>
      <c r="D68" s="10"/>
      <c r="E68" s="887" t="s">
        <v>71</v>
      </c>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6"/>
      <c r="AO68" s="656" t="s">
        <v>331</v>
      </c>
      <c r="AP68" s="770"/>
      <c r="AQ68" s="770"/>
      <c r="AR68" s="770"/>
      <c r="AS68" s="770"/>
      <c r="AT68" s="770"/>
      <c r="AU68" s="770"/>
      <c r="AV68" s="770"/>
      <c r="AW68" s="770"/>
      <c r="AX68" s="770"/>
      <c r="AY68" s="770"/>
      <c r="AZ68" s="770"/>
      <c r="BA68" s="770"/>
      <c r="BB68" s="770"/>
      <c r="BC68" s="770"/>
      <c r="BD68" s="770"/>
      <c r="BE68" s="771"/>
      <c r="BF68" s="11"/>
      <c r="BG68" s="1"/>
      <c r="BH68" s="174" t="s">
        <v>331</v>
      </c>
      <c r="BI68" s="174" t="s">
        <v>25</v>
      </c>
      <c r="BJ68" s="126" t="s">
        <v>26</v>
      </c>
    </row>
    <row r="69" spans="1:75" s="3" customFormat="1" ht="25.5" customHeight="1" x14ac:dyDescent="0.3">
      <c r="A69" s="224"/>
      <c r="B69" s="305"/>
      <c r="D69" s="682" t="s">
        <v>348</v>
      </c>
      <c r="E69" s="683"/>
      <c r="F69" s="683"/>
      <c r="G69" s="683"/>
      <c r="H69" s="683"/>
      <c r="I69" s="683"/>
      <c r="J69" s="683"/>
      <c r="K69" s="683"/>
      <c r="L69" s="683"/>
      <c r="M69" s="683"/>
      <c r="N69" s="683"/>
      <c r="O69" s="683"/>
      <c r="P69" s="683"/>
      <c r="Q69" s="683"/>
      <c r="R69" s="683"/>
      <c r="S69" s="683"/>
      <c r="T69" s="683"/>
      <c r="U69" s="683"/>
      <c r="V69" s="683"/>
      <c r="W69" s="683"/>
      <c r="X69" s="683"/>
      <c r="Y69" s="683"/>
      <c r="Z69" s="683"/>
      <c r="AA69" s="683"/>
      <c r="AB69" s="683"/>
      <c r="AC69" s="683"/>
      <c r="AD69" s="683"/>
      <c r="AE69" s="683"/>
      <c r="AF69" s="683"/>
      <c r="AG69" s="683"/>
      <c r="AH69" s="683"/>
      <c r="AI69" s="683"/>
      <c r="AJ69" s="683"/>
      <c r="AK69" s="683"/>
      <c r="AL69" s="683"/>
      <c r="AM69" s="683"/>
      <c r="AN69" s="683"/>
      <c r="AO69" s="683"/>
      <c r="AP69" s="683"/>
      <c r="AQ69" s="683"/>
      <c r="AR69" s="683"/>
      <c r="AS69" s="683"/>
      <c r="AT69" s="683"/>
      <c r="AU69" s="683"/>
      <c r="AV69" s="683"/>
      <c r="AW69" s="683"/>
      <c r="AX69" s="683"/>
      <c r="AY69" s="683"/>
      <c r="AZ69" s="683"/>
      <c r="BA69" s="683"/>
      <c r="BB69" s="683"/>
      <c r="BC69" s="683"/>
      <c r="BD69" s="683"/>
      <c r="BE69" s="683"/>
      <c r="BF69" s="684"/>
      <c r="BH69" s="227"/>
      <c r="BI69" s="168"/>
      <c r="BJ69" s="1"/>
      <c r="BK69" s="1"/>
    </row>
    <row r="70" spans="1:75" ht="18" customHeight="1" x14ac:dyDescent="0.3">
      <c r="A70" s="18"/>
      <c r="C70" s="1"/>
      <c r="D70" s="225"/>
      <c r="E70" s="792" t="s">
        <v>72</v>
      </c>
      <c r="F70" s="792"/>
      <c r="G70" s="792"/>
      <c r="H70" s="792"/>
      <c r="I70" s="792"/>
      <c r="J70" s="792"/>
      <c r="K70" s="792"/>
      <c r="L70" s="792"/>
      <c r="M70" s="792"/>
      <c r="N70" s="792"/>
      <c r="O70" s="792"/>
      <c r="P70" s="792"/>
      <c r="Q70" s="792"/>
      <c r="R70" s="792"/>
      <c r="S70" s="792"/>
      <c r="T70" s="792"/>
      <c r="U70" s="792"/>
      <c r="V70" s="792"/>
      <c r="W70" s="792"/>
      <c r="X70" s="792"/>
      <c r="Y70" s="792"/>
      <c r="Z70" s="792"/>
      <c r="AA70" s="792"/>
      <c r="AB70" s="792"/>
      <c r="AC70" s="792"/>
      <c r="AD70" s="792"/>
      <c r="AE70" s="792"/>
      <c r="AF70" s="792"/>
      <c r="AG70" s="792"/>
      <c r="AH70" s="792"/>
      <c r="AI70" s="792"/>
      <c r="AJ70" s="792"/>
      <c r="AK70" s="792"/>
      <c r="AL70" s="792"/>
      <c r="AM70" s="792"/>
      <c r="AN70" s="792"/>
      <c r="AO70" s="792"/>
      <c r="AP70" s="792"/>
      <c r="AQ70" s="792"/>
      <c r="AR70" s="792"/>
      <c r="AS70" s="792"/>
      <c r="AT70" s="792"/>
      <c r="AU70" s="792"/>
      <c r="AV70" s="792"/>
      <c r="AW70" s="792"/>
      <c r="AX70" s="792"/>
      <c r="AY70" s="792"/>
      <c r="AZ70" s="792"/>
      <c r="BA70" s="792"/>
      <c r="BB70" s="792"/>
      <c r="BC70" s="792"/>
      <c r="BD70" s="792"/>
      <c r="BE70" s="792"/>
      <c r="BF70" s="226"/>
      <c r="BG70" s="1"/>
      <c r="BI70" s="168"/>
    </row>
    <row r="71" spans="1:75" ht="28.5" customHeight="1" x14ac:dyDescent="0.3">
      <c r="A71" s="18"/>
      <c r="C71" s="1"/>
      <c r="D71" s="225"/>
      <c r="E71" s="793" t="s">
        <v>4</v>
      </c>
      <c r="F71" s="794"/>
      <c r="G71" s="794"/>
      <c r="H71" s="794"/>
      <c r="I71" s="794"/>
      <c r="J71" s="794"/>
      <c r="K71" s="794"/>
      <c r="L71" s="794"/>
      <c r="M71" s="794"/>
      <c r="N71" s="794" t="s">
        <v>73</v>
      </c>
      <c r="O71" s="794"/>
      <c r="P71" s="794"/>
      <c r="Q71" s="794"/>
      <c r="R71" s="794"/>
      <c r="S71" s="794"/>
      <c r="T71" s="794" t="s">
        <v>74</v>
      </c>
      <c r="U71" s="794"/>
      <c r="V71" s="794"/>
      <c r="W71" s="794"/>
      <c r="X71" s="794"/>
      <c r="Y71" s="794"/>
      <c r="Z71" s="794"/>
      <c r="AA71" s="794"/>
      <c r="AB71" s="794"/>
      <c r="AC71" s="794"/>
      <c r="AD71" s="794" t="s">
        <v>349</v>
      </c>
      <c r="AE71" s="794"/>
      <c r="AF71" s="794"/>
      <c r="AG71" s="794"/>
      <c r="AH71" s="794"/>
      <c r="AI71" s="794"/>
      <c r="AJ71" s="794"/>
      <c r="AK71" s="794" t="s">
        <v>10</v>
      </c>
      <c r="AL71" s="794"/>
      <c r="AM71" s="794"/>
      <c r="AN71" s="794"/>
      <c r="AO71" s="794"/>
      <c r="AP71" s="794"/>
      <c r="AQ71" s="794"/>
      <c r="AR71" s="794" t="s">
        <v>11</v>
      </c>
      <c r="AS71" s="794"/>
      <c r="AT71" s="794"/>
      <c r="AU71" s="794"/>
      <c r="AV71" s="794"/>
      <c r="AW71" s="794"/>
      <c r="AX71" s="794"/>
      <c r="AY71" s="794" t="s">
        <v>12</v>
      </c>
      <c r="AZ71" s="794"/>
      <c r="BA71" s="794"/>
      <c r="BB71" s="794"/>
      <c r="BC71" s="794"/>
      <c r="BD71" s="794"/>
      <c r="BE71" s="795"/>
      <c r="BF71" s="226"/>
      <c r="BG71" s="1"/>
      <c r="BI71" s="168"/>
    </row>
    <row r="72" spans="1:75" ht="29.25" customHeight="1" x14ac:dyDescent="0.3">
      <c r="A72" s="18"/>
      <c r="C72" s="1"/>
      <c r="D72" s="225"/>
      <c r="E72" s="677"/>
      <c r="F72" s="678"/>
      <c r="G72" s="678"/>
      <c r="H72" s="678"/>
      <c r="I72" s="678"/>
      <c r="J72" s="678"/>
      <c r="K72" s="678"/>
      <c r="L72" s="678"/>
      <c r="M72" s="678"/>
      <c r="N72" s="685"/>
      <c r="O72" s="679"/>
      <c r="P72" s="679"/>
      <c r="Q72" s="679"/>
      <c r="R72" s="679"/>
      <c r="S72" s="679"/>
      <c r="T72" s="678"/>
      <c r="U72" s="678"/>
      <c r="V72" s="678"/>
      <c r="W72" s="678"/>
      <c r="X72" s="678"/>
      <c r="Y72" s="678"/>
      <c r="Z72" s="678"/>
      <c r="AA72" s="678"/>
      <c r="AB72" s="678"/>
      <c r="AC72" s="678"/>
      <c r="AD72" s="680"/>
      <c r="AE72" s="680"/>
      <c r="AF72" s="680"/>
      <c r="AG72" s="680"/>
      <c r="AH72" s="680"/>
      <c r="AI72" s="680"/>
      <c r="AJ72" s="680"/>
      <c r="AK72" s="678"/>
      <c r="AL72" s="678"/>
      <c r="AM72" s="678"/>
      <c r="AN72" s="678"/>
      <c r="AO72" s="678"/>
      <c r="AP72" s="678"/>
      <c r="AQ72" s="678"/>
      <c r="AR72" s="678"/>
      <c r="AS72" s="678"/>
      <c r="AT72" s="678"/>
      <c r="AU72" s="678"/>
      <c r="AV72" s="678"/>
      <c r="AW72" s="678"/>
      <c r="AX72" s="678"/>
      <c r="AY72" s="678"/>
      <c r="AZ72" s="678"/>
      <c r="BA72" s="678"/>
      <c r="BB72" s="678"/>
      <c r="BC72" s="678"/>
      <c r="BD72" s="678"/>
      <c r="BE72" s="681"/>
      <c r="BF72" s="226"/>
      <c r="BG72" s="1"/>
      <c r="BI72" s="168"/>
    </row>
    <row r="73" spans="1:75" ht="29.25" hidden="1" customHeight="1" x14ac:dyDescent="0.3">
      <c r="A73" s="18"/>
      <c r="C73" s="1"/>
      <c r="D73" s="225"/>
      <c r="E73" s="677"/>
      <c r="F73" s="678"/>
      <c r="G73" s="678"/>
      <c r="H73" s="678"/>
      <c r="I73" s="678"/>
      <c r="J73" s="678"/>
      <c r="K73" s="678"/>
      <c r="L73" s="678"/>
      <c r="M73" s="678"/>
      <c r="N73" s="679"/>
      <c r="O73" s="679"/>
      <c r="P73" s="679"/>
      <c r="Q73" s="679"/>
      <c r="R73" s="679"/>
      <c r="S73" s="679"/>
      <c r="T73" s="678"/>
      <c r="U73" s="678"/>
      <c r="V73" s="678"/>
      <c r="W73" s="678"/>
      <c r="X73" s="678"/>
      <c r="Y73" s="678"/>
      <c r="Z73" s="678"/>
      <c r="AA73" s="678"/>
      <c r="AB73" s="678"/>
      <c r="AC73" s="678"/>
      <c r="AD73" s="680"/>
      <c r="AE73" s="680"/>
      <c r="AF73" s="680"/>
      <c r="AG73" s="680"/>
      <c r="AH73" s="680"/>
      <c r="AI73" s="680"/>
      <c r="AJ73" s="680"/>
      <c r="AK73" s="678"/>
      <c r="AL73" s="678"/>
      <c r="AM73" s="678"/>
      <c r="AN73" s="678"/>
      <c r="AO73" s="678"/>
      <c r="AP73" s="678"/>
      <c r="AQ73" s="678"/>
      <c r="AR73" s="678"/>
      <c r="AS73" s="678"/>
      <c r="AT73" s="678"/>
      <c r="AU73" s="678"/>
      <c r="AV73" s="678"/>
      <c r="AW73" s="678"/>
      <c r="AX73" s="678"/>
      <c r="AY73" s="678"/>
      <c r="AZ73" s="678"/>
      <c r="BA73" s="678"/>
      <c r="BB73" s="678"/>
      <c r="BC73" s="678"/>
      <c r="BD73" s="678"/>
      <c r="BE73" s="681"/>
      <c r="BF73" s="226"/>
      <c r="BG73" s="1"/>
      <c r="BI73" s="168"/>
    </row>
    <row r="74" spans="1:75" ht="29.25" hidden="1" customHeight="1" x14ac:dyDescent="0.3">
      <c r="A74" s="18"/>
      <c r="C74" s="1"/>
      <c r="D74" s="225"/>
      <c r="E74" s="677"/>
      <c r="F74" s="678"/>
      <c r="G74" s="678"/>
      <c r="H74" s="678"/>
      <c r="I74" s="678"/>
      <c r="J74" s="678"/>
      <c r="K74" s="678"/>
      <c r="L74" s="678"/>
      <c r="M74" s="678"/>
      <c r="N74" s="679"/>
      <c r="O74" s="679"/>
      <c r="P74" s="679"/>
      <c r="Q74" s="679"/>
      <c r="R74" s="679"/>
      <c r="S74" s="679"/>
      <c r="T74" s="678"/>
      <c r="U74" s="678"/>
      <c r="V74" s="678"/>
      <c r="W74" s="678"/>
      <c r="X74" s="678"/>
      <c r="Y74" s="678"/>
      <c r="Z74" s="678"/>
      <c r="AA74" s="678"/>
      <c r="AB74" s="678"/>
      <c r="AC74" s="678"/>
      <c r="AD74" s="680"/>
      <c r="AE74" s="680"/>
      <c r="AF74" s="680"/>
      <c r="AG74" s="680"/>
      <c r="AH74" s="680"/>
      <c r="AI74" s="680"/>
      <c r="AJ74" s="680"/>
      <c r="AK74" s="678"/>
      <c r="AL74" s="678"/>
      <c r="AM74" s="678"/>
      <c r="AN74" s="678"/>
      <c r="AO74" s="678"/>
      <c r="AP74" s="678"/>
      <c r="AQ74" s="678"/>
      <c r="AR74" s="678"/>
      <c r="AS74" s="678"/>
      <c r="AT74" s="678"/>
      <c r="AU74" s="678"/>
      <c r="AV74" s="678"/>
      <c r="AW74" s="678"/>
      <c r="AX74" s="678"/>
      <c r="AY74" s="678"/>
      <c r="AZ74" s="678"/>
      <c r="BA74" s="678"/>
      <c r="BB74" s="678"/>
      <c r="BC74" s="678"/>
      <c r="BD74" s="678"/>
      <c r="BE74" s="681"/>
      <c r="BF74" s="226"/>
      <c r="BG74" s="1"/>
      <c r="BI74" s="168"/>
    </row>
    <row r="75" spans="1:75" ht="29.25" hidden="1" customHeight="1" x14ac:dyDescent="0.3">
      <c r="A75" s="18"/>
      <c r="C75" s="1"/>
      <c r="D75" s="225"/>
      <c r="E75" s="677"/>
      <c r="F75" s="678"/>
      <c r="G75" s="678"/>
      <c r="H75" s="678"/>
      <c r="I75" s="678"/>
      <c r="J75" s="678"/>
      <c r="K75" s="678"/>
      <c r="L75" s="678"/>
      <c r="M75" s="678"/>
      <c r="N75" s="679"/>
      <c r="O75" s="679"/>
      <c r="P75" s="679"/>
      <c r="Q75" s="679"/>
      <c r="R75" s="679"/>
      <c r="S75" s="679"/>
      <c r="T75" s="678"/>
      <c r="U75" s="678"/>
      <c r="V75" s="678"/>
      <c r="W75" s="678"/>
      <c r="X75" s="678"/>
      <c r="Y75" s="678"/>
      <c r="Z75" s="678"/>
      <c r="AA75" s="678"/>
      <c r="AB75" s="678"/>
      <c r="AC75" s="678"/>
      <c r="AD75" s="680"/>
      <c r="AE75" s="680"/>
      <c r="AF75" s="680"/>
      <c r="AG75" s="680"/>
      <c r="AH75" s="680"/>
      <c r="AI75" s="680"/>
      <c r="AJ75" s="680"/>
      <c r="AK75" s="678"/>
      <c r="AL75" s="678"/>
      <c r="AM75" s="678"/>
      <c r="AN75" s="678"/>
      <c r="AO75" s="678"/>
      <c r="AP75" s="678"/>
      <c r="AQ75" s="678"/>
      <c r="AR75" s="678"/>
      <c r="AS75" s="678"/>
      <c r="AT75" s="678"/>
      <c r="AU75" s="678"/>
      <c r="AV75" s="678"/>
      <c r="AW75" s="678"/>
      <c r="AX75" s="678"/>
      <c r="AY75" s="678"/>
      <c r="AZ75" s="678"/>
      <c r="BA75" s="678"/>
      <c r="BB75" s="678"/>
      <c r="BC75" s="678"/>
      <c r="BD75" s="678"/>
      <c r="BE75" s="681"/>
      <c r="BF75" s="226"/>
      <c r="BG75" s="1"/>
      <c r="BI75" s="168"/>
    </row>
    <row r="76" spans="1:75" ht="29.25" hidden="1" customHeight="1" x14ac:dyDescent="0.3">
      <c r="A76" s="18"/>
      <c r="C76" s="1"/>
      <c r="D76" s="225"/>
      <c r="E76" s="677"/>
      <c r="F76" s="678"/>
      <c r="G76" s="678"/>
      <c r="H76" s="678"/>
      <c r="I76" s="678"/>
      <c r="J76" s="678"/>
      <c r="K76" s="678"/>
      <c r="L76" s="678"/>
      <c r="M76" s="678"/>
      <c r="N76" s="679"/>
      <c r="O76" s="679"/>
      <c r="P76" s="679"/>
      <c r="Q76" s="679"/>
      <c r="R76" s="679"/>
      <c r="S76" s="679"/>
      <c r="T76" s="678"/>
      <c r="U76" s="678"/>
      <c r="V76" s="678"/>
      <c r="W76" s="678"/>
      <c r="X76" s="678"/>
      <c r="Y76" s="678"/>
      <c r="Z76" s="678"/>
      <c r="AA76" s="678"/>
      <c r="AB76" s="678"/>
      <c r="AC76" s="678"/>
      <c r="AD76" s="680"/>
      <c r="AE76" s="680"/>
      <c r="AF76" s="680"/>
      <c r="AG76" s="680"/>
      <c r="AH76" s="680"/>
      <c r="AI76" s="680"/>
      <c r="AJ76" s="680"/>
      <c r="AK76" s="678"/>
      <c r="AL76" s="678"/>
      <c r="AM76" s="678"/>
      <c r="AN76" s="678"/>
      <c r="AO76" s="678"/>
      <c r="AP76" s="678"/>
      <c r="AQ76" s="678"/>
      <c r="AR76" s="678"/>
      <c r="AS76" s="678"/>
      <c r="AT76" s="678"/>
      <c r="AU76" s="678"/>
      <c r="AV76" s="678"/>
      <c r="AW76" s="678"/>
      <c r="AX76" s="678"/>
      <c r="AY76" s="678"/>
      <c r="AZ76" s="678"/>
      <c r="BA76" s="678"/>
      <c r="BB76" s="678"/>
      <c r="BC76" s="678"/>
      <c r="BD76" s="678"/>
      <c r="BE76" s="681"/>
      <c r="BF76" s="226"/>
      <c r="BG76" s="1"/>
      <c r="BI76" s="168"/>
    </row>
    <row r="77" spans="1:75" ht="29.25" hidden="1" customHeight="1" x14ac:dyDescent="0.3">
      <c r="A77" s="18"/>
      <c r="C77" s="1"/>
      <c r="D77" s="225"/>
      <c r="E77" s="677"/>
      <c r="F77" s="678"/>
      <c r="G77" s="678"/>
      <c r="H77" s="678"/>
      <c r="I77" s="678"/>
      <c r="J77" s="678"/>
      <c r="K77" s="678"/>
      <c r="L77" s="678"/>
      <c r="M77" s="678"/>
      <c r="N77" s="679"/>
      <c r="O77" s="679"/>
      <c r="P77" s="679"/>
      <c r="Q77" s="679"/>
      <c r="R77" s="679"/>
      <c r="S77" s="679"/>
      <c r="T77" s="678"/>
      <c r="U77" s="678"/>
      <c r="V77" s="678"/>
      <c r="W77" s="678"/>
      <c r="X77" s="678"/>
      <c r="Y77" s="678"/>
      <c r="Z77" s="678"/>
      <c r="AA77" s="678"/>
      <c r="AB77" s="678"/>
      <c r="AC77" s="678"/>
      <c r="AD77" s="680"/>
      <c r="AE77" s="680"/>
      <c r="AF77" s="680"/>
      <c r="AG77" s="680"/>
      <c r="AH77" s="680"/>
      <c r="AI77" s="680"/>
      <c r="AJ77" s="680"/>
      <c r="AK77" s="678"/>
      <c r="AL77" s="678"/>
      <c r="AM77" s="678"/>
      <c r="AN77" s="678"/>
      <c r="AO77" s="678"/>
      <c r="AP77" s="678"/>
      <c r="AQ77" s="678"/>
      <c r="AR77" s="678"/>
      <c r="AS77" s="678"/>
      <c r="AT77" s="678"/>
      <c r="AU77" s="678"/>
      <c r="AV77" s="678"/>
      <c r="AW77" s="678"/>
      <c r="AX77" s="678"/>
      <c r="AY77" s="678"/>
      <c r="AZ77" s="678"/>
      <c r="BA77" s="678"/>
      <c r="BB77" s="678"/>
      <c r="BC77" s="678"/>
      <c r="BD77" s="678"/>
      <c r="BE77" s="681"/>
      <c r="BF77" s="226"/>
      <c r="BG77" s="1"/>
      <c r="BI77" s="168"/>
    </row>
    <row r="78" spans="1:75" ht="29.25" hidden="1" customHeight="1" x14ac:dyDescent="0.3">
      <c r="A78" s="18"/>
      <c r="C78" s="1"/>
      <c r="D78" s="225"/>
      <c r="E78" s="677"/>
      <c r="F78" s="678"/>
      <c r="G78" s="678"/>
      <c r="H78" s="678"/>
      <c r="I78" s="678"/>
      <c r="J78" s="678"/>
      <c r="K78" s="678"/>
      <c r="L78" s="678"/>
      <c r="M78" s="678"/>
      <c r="N78" s="679"/>
      <c r="O78" s="679"/>
      <c r="P78" s="679"/>
      <c r="Q78" s="679"/>
      <c r="R78" s="679"/>
      <c r="S78" s="679"/>
      <c r="T78" s="678"/>
      <c r="U78" s="678"/>
      <c r="V78" s="678"/>
      <c r="W78" s="678"/>
      <c r="X78" s="678"/>
      <c r="Y78" s="678"/>
      <c r="Z78" s="678"/>
      <c r="AA78" s="678"/>
      <c r="AB78" s="678"/>
      <c r="AC78" s="678"/>
      <c r="AD78" s="680"/>
      <c r="AE78" s="680"/>
      <c r="AF78" s="680"/>
      <c r="AG78" s="680"/>
      <c r="AH78" s="680"/>
      <c r="AI78" s="680"/>
      <c r="AJ78" s="680"/>
      <c r="AK78" s="678"/>
      <c r="AL78" s="678"/>
      <c r="AM78" s="678"/>
      <c r="AN78" s="678"/>
      <c r="AO78" s="678"/>
      <c r="AP78" s="678"/>
      <c r="AQ78" s="678"/>
      <c r="AR78" s="678"/>
      <c r="AS78" s="678"/>
      <c r="AT78" s="678"/>
      <c r="AU78" s="678"/>
      <c r="AV78" s="678"/>
      <c r="AW78" s="678"/>
      <c r="AX78" s="678"/>
      <c r="AY78" s="678"/>
      <c r="AZ78" s="678"/>
      <c r="BA78" s="678"/>
      <c r="BB78" s="678"/>
      <c r="BC78" s="678"/>
      <c r="BD78" s="678"/>
      <c r="BE78" s="681"/>
      <c r="BF78" s="226"/>
      <c r="BG78" s="1"/>
      <c r="BI78" s="168"/>
    </row>
    <row r="79" spans="1:75" ht="18" customHeight="1" x14ac:dyDescent="0.3">
      <c r="A79" s="18"/>
      <c r="C79" s="1"/>
      <c r="D79" s="14"/>
      <c r="E79" s="893" t="s">
        <v>13</v>
      </c>
      <c r="F79" s="893"/>
      <c r="G79" s="893"/>
      <c r="H79" s="893"/>
      <c r="I79" s="893"/>
      <c r="J79" s="893"/>
      <c r="K79" s="893"/>
      <c r="L79" s="893"/>
      <c r="M79" s="893"/>
      <c r="N79" s="893"/>
      <c r="O79" s="893"/>
      <c r="P79" s="893"/>
      <c r="Q79" s="893"/>
      <c r="R79" s="893"/>
      <c r="S79" s="893"/>
      <c r="T79" s="893"/>
      <c r="U79" s="893"/>
      <c r="V79" s="893"/>
      <c r="W79" s="893"/>
      <c r="X79" s="893"/>
      <c r="Y79" s="893"/>
      <c r="Z79" s="893"/>
      <c r="AA79" s="893"/>
      <c r="AB79" s="893"/>
      <c r="AC79" s="893"/>
      <c r="AD79" s="893"/>
      <c r="AE79" s="893"/>
      <c r="AF79" s="893"/>
      <c r="AG79" s="893"/>
      <c r="AH79" s="893"/>
      <c r="AI79" s="893"/>
      <c r="AJ79" s="893"/>
      <c r="AK79" s="893"/>
      <c r="AL79" s="893"/>
      <c r="AM79" s="893"/>
      <c r="AN79" s="893"/>
      <c r="AO79" s="893"/>
      <c r="AP79" s="893"/>
      <c r="AQ79" s="893"/>
      <c r="AR79" s="893"/>
      <c r="AS79" s="893"/>
      <c r="AT79" s="893"/>
      <c r="AU79" s="893"/>
      <c r="AV79" s="893"/>
      <c r="AW79" s="893"/>
      <c r="AX79" s="893"/>
      <c r="AY79" s="893"/>
      <c r="AZ79" s="893"/>
      <c r="BA79" s="893"/>
      <c r="BB79" s="893"/>
      <c r="BC79" s="893"/>
      <c r="BD79" s="893"/>
      <c r="BE79" s="893"/>
      <c r="BF79" s="16"/>
      <c r="BG79" s="1"/>
      <c r="BI79" s="168"/>
    </row>
    <row r="80" spans="1:75" ht="28.5" customHeight="1" x14ac:dyDescent="0.3">
      <c r="A80" s="18"/>
      <c r="C80" s="1"/>
      <c r="D80" s="14"/>
      <c r="E80" s="889" t="s">
        <v>14</v>
      </c>
      <c r="F80" s="890"/>
      <c r="G80" s="890"/>
      <c r="H80" s="890"/>
      <c r="I80" s="890"/>
      <c r="J80" s="890"/>
      <c r="K80" s="890"/>
      <c r="L80" s="890"/>
      <c r="M80" s="890"/>
      <c r="N80" s="890" t="s">
        <v>6</v>
      </c>
      <c r="O80" s="890"/>
      <c r="P80" s="890"/>
      <c r="Q80" s="890"/>
      <c r="R80" s="890"/>
      <c r="S80" s="890"/>
      <c r="T80" s="890"/>
      <c r="U80" s="890"/>
      <c r="V80" s="890"/>
      <c r="W80" s="890"/>
      <c r="X80" s="890"/>
      <c r="Y80" s="890"/>
      <c r="Z80" s="890"/>
      <c r="AA80" s="890"/>
      <c r="AB80" s="890"/>
      <c r="AC80" s="890"/>
      <c r="AD80" s="890" t="s">
        <v>87</v>
      </c>
      <c r="AE80" s="890"/>
      <c r="AF80" s="890"/>
      <c r="AG80" s="890"/>
      <c r="AH80" s="890"/>
      <c r="AI80" s="890"/>
      <c r="AJ80" s="890"/>
      <c r="AK80" s="890" t="s">
        <v>10</v>
      </c>
      <c r="AL80" s="890"/>
      <c r="AM80" s="890"/>
      <c r="AN80" s="890"/>
      <c r="AO80" s="890"/>
      <c r="AP80" s="890"/>
      <c r="AQ80" s="890"/>
      <c r="AR80" s="891" t="s">
        <v>11</v>
      </c>
      <c r="AS80" s="891"/>
      <c r="AT80" s="891"/>
      <c r="AU80" s="891"/>
      <c r="AV80" s="891"/>
      <c r="AW80" s="891"/>
      <c r="AX80" s="891"/>
      <c r="AY80" s="890" t="s">
        <v>12</v>
      </c>
      <c r="AZ80" s="890"/>
      <c r="BA80" s="890"/>
      <c r="BB80" s="890"/>
      <c r="BC80" s="890"/>
      <c r="BD80" s="890"/>
      <c r="BE80" s="892"/>
      <c r="BF80" s="16"/>
      <c r="BG80" s="1"/>
      <c r="BI80" s="168"/>
    </row>
    <row r="81" spans="1:63" ht="29.25" customHeight="1" x14ac:dyDescent="0.3">
      <c r="A81" s="18"/>
      <c r="C81" s="1"/>
      <c r="D81" s="14"/>
      <c r="E81" s="384"/>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6"/>
      <c r="AE81" s="386"/>
      <c r="AF81" s="386"/>
      <c r="AG81" s="386"/>
      <c r="AH81" s="386"/>
      <c r="AI81" s="386"/>
      <c r="AJ81" s="386"/>
      <c r="AK81" s="387"/>
      <c r="AL81" s="387"/>
      <c r="AM81" s="387"/>
      <c r="AN81" s="387"/>
      <c r="AO81" s="387"/>
      <c r="AP81" s="387"/>
      <c r="AQ81" s="387"/>
      <c r="AR81" s="387"/>
      <c r="AS81" s="387"/>
      <c r="AT81" s="387"/>
      <c r="AU81" s="387"/>
      <c r="AV81" s="387"/>
      <c r="AW81" s="387"/>
      <c r="AX81" s="387"/>
      <c r="AY81" s="387"/>
      <c r="AZ81" s="387"/>
      <c r="BA81" s="387"/>
      <c r="BB81" s="387"/>
      <c r="BC81" s="387"/>
      <c r="BD81" s="387"/>
      <c r="BE81" s="388"/>
      <c r="BF81" s="16"/>
      <c r="BG81" s="1"/>
      <c r="BI81" s="168"/>
    </row>
    <row r="82" spans="1:63" ht="29.25" hidden="1" customHeight="1" x14ac:dyDescent="0.3">
      <c r="A82" s="18"/>
      <c r="C82" s="1"/>
      <c r="D82" s="14"/>
      <c r="E82" s="384"/>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6"/>
      <c r="AE82" s="386"/>
      <c r="AF82" s="386"/>
      <c r="AG82" s="386"/>
      <c r="AH82" s="386"/>
      <c r="AI82" s="386"/>
      <c r="AJ82" s="386"/>
      <c r="AK82" s="387"/>
      <c r="AL82" s="387"/>
      <c r="AM82" s="387"/>
      <c r="AN82" s="387"/>
      <c r="AO82" s="387"/>
      <c r="AP82" s="387"/>
      <c r="AQ82" s="387"/>
      <c r="AR82" s="387"/>
      <c r="AS82" s="387"/>
      <c r="AT82" s="387"/>
      <c r="AU82" s="387"/>
      <c r="AV82" s="387"/>
      <c r="AW82" s="387"/>
      <c r="AX82" s="387"/>
      <c r="AY82" s="387"/>
      <c r="AZ82" s="387"/>
      <c r="BA82" s="387"/>
      <c r="BB82" s="387"/>
      <c r="BC82" s="387"/>
      <c r="BD82" s="387"/>
      <c r="BE82" s="388"/>
      <c r="BF82" s="16"/>
      <c r="BG82" s="1"/>
      <c r="BI82" s="168"/>
    </row>
    <row r="83" spans="1:63" ht="29.25" hidden="1" customHeight="1" x14ac:dyDescent="0.3">
      <c r="A83" s="18"/>
      <c r="C83" s="1"/>
      <c r="D83" s="14"/>
      <c r="E83" s="384"/>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6"/>
      <c r="AE83" s="386"/>
      <c r="AF83" s="386"/>
      <c r="AG83" s="386"/>
      <c r="AH83" s="386"/>
      <c r="AI83" s="386"/>
      <c r="AJ83" s="386"/>
      <c r="AK83" s="387"/>
      <c r="AL83" s="387"/>
      <c r="AM83" s="387"/>
      <c r="AN83" s="387"/>
      <c r="AO83" s="387"/>
      <c r="AP83" s="387"/>
      <c r="AQ83" s="387"/>
      <c r="AR83" s="387"/>
      <c r="AS83" s="387"/>
      <c r="AT83" s="387"/>
      <c r="AU83" s="387"/>
      <c r="AV83" s="387"/>
      <c r="AW83" s="387"/>
      <c r="AX83" s="387"/>
      <c r="AY83" s="387"/>
      <c r="AZ83" s="387"/>
      <c r="BA83" s="387"/>
      <c r="BB83" s="387"/>
      <c r="BC83" s="387"/>
      <c r="BD83" s="387"/>
      <c r="BE83" s="388"/>
      <c r="BF83" s="16"/>
      <c r="BG83" s="1"/>
      <c r="BI83" s="168"/>
    </row>
    <row r="84" spans="1:63" ht="29.25" hidden="1" customHeight="1" x14ac:dyDescent="0.3">
      <c r="A84" s="18"/>
      <c r="C84" s="1"/>
      <c r="D84" s="14"/>
      <c r="E84" s="384"/>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6"/>
      <c r="AE84" s="386"/>
      <c r="AF84" s="386"/>
      <c r="AG84" s="386"/>
      <c r="AH84" s="386"/>
      <c r="AI84" s="386"/>
      <c r="AJ84" s="386"/>
      <c r="AK84" s="387"/>
      <c r="AL84" s="387"/>
      <c r="AM84" s="387"/>
      <c r="AN84" s="387"/>
      <c r="AO84" s="387"/>
      <c r="AP84" s="387"/>
      <c r="AQ84" s="387"/>
      <c r="AR84" s="387"/>
      <c r="AS84" s="387"/>
      <c r="AT84" s="387"/>
      <c r="AU84" s="387"/>
      <c r="AV84" s="387"/>
      <c r="AW84" s="387"/>
      <c r="AX84" s="387"/>
      <c r="AY84" s="387"/>
      <c r="AZ84" s="387"/>
      <c r="BA84" s="387"/>
      <c r="BB84" s="387"/>
      <c r="BC84" s="387"/>
      <c r="BD84" s="387"/>
      <c r="BE84" s="388"/>
      <c r="BF84" s="16"/>
      <c r="BG84" s="1"/>
      <c r="BI84" s="168"/>
    </row>
    <row r="85" spans="1:63" ht="29.25" hidden="1" customHeight="1" x14ac:dyDescent="0.3">
      <c r="A85" s="18"/>
      <c r="C85" s="1"/>
      <c r="D85" s="14"/>
      <c r="E85" s="384"/>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6"/>
      <c r="AE85" s="386"/>
      <c r="AF85" s="386"/>
      <c r="AG85" s="386"/>
      <c r="AH85" s="386"/>
      <c r="AI85" s="386"/>
      <c r="AJ85" s="386"/>
      <c r="AK85" s="387"/>
      <c r="AL85" s="387"/>
      <c r="AM85" s="387"/>
      <c r="AN85" s="387"/>
      <c r="AO85" s="387"/>
      <c r="AP85" s="387"/>
      <c r="AQ85" s="387"/>
      <c r="AR85" s="387"/>
      <c r="AS85" s="387"/>
      <c r="AT85" s="387"/>
      <c r="AU85" s="387"/>
      <c r="AV85" s="387"/>
      <c r="AW85" s="387"/>
      <c r="AX85" s="387"/>
      <c r="AY85" s="387"/>
      <c r="AZ85" s="387"/>
      <c r="BA85" s="387"/>
      <c r="BB85" s="387"/>
      <c r="BC85" s="387"/>
      <c r="BD85" s="387"/>
      <c r="BE85" s="388"/>
      <c r="BF85" s="16"/>
      <c r="BG85" s="1"/>
      <c r="BI85" s="168"/>
    </row>
    <row r="86" spans="1:63" ht="29.25" hidden="1" customHeight="1" x14ac:dyDescent="0.3">
      <c r="A86" s="18"/>
      <c r="C86" s="1"/>
      <c r="D86" s="14"/>
      <c r="E86" s="384"/>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6"/>
      <c r="AE86" s="386"/>
      <c r="AF86" s="386"/>
      <c r="AG86" s="386"/>
      <c r="AH86" s="386"/>
      <c r="AI86" s="386"/>
      <c r="AJ86" s="386"/>
      <c r="AK86" s="387"/>
      <c r="AL86" s="387"/>
      <c r="AM86" s="387"/>
      <c r="AN86" s="387"/>
      <c r="AO86" s="387"/>
      <c r="AP86" s="387"/>
      <c r="AQ86" s="387"/>
      <c r="AR86" s="387"/>
      <c r="AS86" s="387"/>
      <c r="AT86" s="387"/>
      <c r="AU86" s="387"/>
      <c r="AV86" s="387"/>
      <c r="AW86" s="387"/>
      <c r="AX86" s="387"/>
      <c r="AY86" s="387"/>
      <c r="AZ86" s="387"/>
      <c r="BA86" s="387"/>
      <c r="BB86" s="387"/>
      <c r="BC86" s="387"/>
      <c r="BD86" s="387"/>
      <c r="BE86" s="388"/>
      <c r="BF86" s="16"/>
      <c r="BG86" s="1"/>
      <c r="BI86" s="168"/>
    </row>
    <row r="87" spans="1:63" ht="29.25" hidden="1" customHeight="1" x14ac:dyDescent="0.3">
      <c r="A87" s="18"/>
      <c r="C87" s="1"/>
      <c r="D87" s="14"/>
      <c r="E87" s="384"/>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6"/>
      <c r="AE87" s="386"/>
      <c r="AF87" s="386"/>
      <c r="AG87" s="386"/>
      <c r="AH87" s="386"/>
      <c r="AI87" s="386"/>
      <c r="AJ87" s="386"/>
      <c r="AK87" s="387"/>
      <c r="AL87" s="387"/>
      <c r="AM87" s="387"/>
      <c r="AN87" s="387"/>
      <c r="AO87" s="387"/>
      <c r="AP87" s="387"/>
      <c r="AQ87" s="387"/>
      <c r="AR87" s="387"/>
      <c r="AS87" s="387"/>
      <c r="AT87" s="387"/>
      <c r="AU87" s="387"/>
      <c r="AV87" s="387"/>
      <c r="AW87" s="387"/>
      <c r="AX87" s="387"/>
      <c r="AY87" s="387"/>
      <c r="AZ87" s="387"/>
      <c r="BA87" s="387"/>
      <c r="BB87" s="387"/>
      <c r="BC87" s="387"/>
      <c r="BD87" s="387"/>
      <c r="BE87" s="388"/>
      <c r="BF87" s="16"/>
      <c r="BG87" s="1"/>
      <c r="BI87" s="168"/>
    </row>
    <row r="88" spans="1:63" ht="8.25" customHeight="1" x14ac:dyDescent="0.3">
      <c r="A88" s="18"/>
      <c r="C88" s="1"/>
      <c r="D88" s="15"/>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7"/>
      <c r="BG88" s="1"/>
      <c r="BI88" s="168"/>
    </row>
    <row r="89" spans="1:63" ht="9.75" customHeight="1" x14ac:dyDescent="0.3">
      <c r="A89" s="18"/>
      <c r="C89" s="1"/>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
      <c r="BI89" s="168"/>
    </row>
    <row r="90" spans="1:63" ht="21" customHeight="1" x14ac:dyDescent="0.3">
      <c r="C90" s="1"/>
      <c r="D90" s="902" t="s">
        <v>23</v>
      </c>
      <c r="E90" s="734"/>
      <c r="F90" s="734"/>
      <c r="G90" s="734"/>
      <c r="H90" s="734"/>
      <c r="I90" s="734"/>
      <c r="J90" s="734"/>
      <c r="K90" s="734"/>
      <c r="L90" s="734"/>
      <c r="M90" s="734"/>
      <c r="N90" s="734"/>
      <c r="O90" s="734"/>
      <c r="P90" s="734"/>
      <c r="Q90" s="734"/>
      <c r="R90" s="734"/>
      <c r="S90" s="734"/>
      <c r="T90" s="734"/>
      <c r="U90" s="734"/>
      <c r="V90" s="734"/>
      <c r="W90" s="734"/>
      <c r="X90" s="734"/>
      <c r="Y90" s="734"/>
      <c r="Z90" s="734"/>
      <c r="AA90" s="734"/>
      <c r="AB90" s="734"/>
      <c r="AC90" s="734"/>
      <c r="AD90" s="734"/>
      <c r="AE90" s="734"/>
      <c r="AF90" s="734"/>
      <c r="AG90" s="734"/>
      <c r="AH90" s="734"/>
      <c r="AI90" s="734"/>
      <c r="AJ90" s="734"/>
      <c r="AK90" s="734"/>
      <c r="AL90" s="734"/>
      <c r="AM90" s="734"/>
      <c r="AN90" s="734"/>
      <c r="AO90" s="734"/>
      <c r="AP90" s="734"/>
      <c r="AQ90" s="734"/>
      <c r="AR90" s="734"/>
      <c r="AS90" s="734"/>
      <c r="AT90" s="734"/>
      <c r="AU90" s="734"/>
      <c r="AV90" s="734"/>
      <c r="AW90" s="734"/>
      <c r="AX90" s="734"/>
      <c r="AY90" s="734"/>
      <c r="AZ90" s="734"/>
      <c r="BA90" s="734"/>
      <c r="BB90" s="734"/>
      <c r="BC90" s="734"/>
      <c r="BD90" s="734"/>
      <c r="BE90" s="734"/>
      <c r="BF90" s="738"/>
      <c r="BG90" s="1"/>
      <c r="BI90" s="168"/>
    </row>
    <row r="91" spans="1:63" ht="20.25" customHeight="1" x14ac:dyDescent="0.3">
      <c r="C91" s="1"/>
      <c r="D91" s="10"/>
      <c r="E91" s="887" t="s">
        <v>24</v>
      </c>
      <c r="F91" s="465"/>
      <c r="G91" s="465"/>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5"/>
      <c r="AN91" s="888"/>
      <c r="AO91" s="656" t="s">
        <v>331</v>
      </c>
      <c r="AP91" s="770"/>
      <c r="AQ91" s="770"/>
      <c r="AR91" s="770"/>
      <c r="AS91" s="770"/>
      <c r="AT91" s="770"/>
      <c r="AU91" s="770"/>
      <c r="AV91" s="770"/>
      <c r="AW91" s="770"/>
      <c r="AX91" s="770"/>
      <c r="AY91" s="770"/>
      <c r="AZ91" s="770"/>
      <c r="BA91" s="770"/>
      <c r="BB91" s="770"/>
      <c r="BC91" s="770"/>
      <c r="BD91" s="770"/>
      <c r="BE91" s="771"/>
      <c r="BF91" s="11"/>
      <c r="BG91" s="1"/>
      <c r="BH91" s="167" t="s">
        <v>331</v>
      </c>
      <c r="BI91" s="167" t="s">
        <v>25</v>
      </c>
      <c r="BJ91" s="167" t="s">
        <v>26</v>
      </c>
    </row>
    <row r="92" spans="1:63" s="3" customFormat="1" ht="25.15" customHeight="1" x14ac:dyDescent="0.3">
      <c r="B92" s="305"/>
      <c r="D92" s="682" t="s">
        <v>48</v>
      </c>
      <c r="E92" s="683"/>
      <c r="F92" s="683"/>
      <c r="G92" s="683"/>
      <c r="H92" s="683"/>
      <c r="I92" s="683"/>
      <c r="J92" s="683"/>
      <c r="K92" s="683"/>
      <c r="L92" s="683"/>
      <c r="M92" s="683"/>
      <c r="N92" s="683"/>
      <c r="O92" s="683"/>
      <c r="P92" s="683"/>
      <c r="Q92" s="683"/>
      <c r="R92" s="683"/>
      <c r="S92" s="683"/>
      <c r="T92" s="683"/>
      <c r="U92" s="683"/>
      <c r="V92" s="683"/>
      <c r="W92" s="683"/>
      <c r="X92" s="683"/>
      <c r="Y92" s="683"/>
      <c r="Z92" s="683"/>
      <c r="AA92" s="683"/>
      <c r="AB92" s="683"/>
      <c r="AC92" s="683"/>
      <c r="AD92" s="683"/>
      <c r="AE92" s="683"/>
      <c r="AF92" s="683"/>
      <c r="AG92" s="683"/>
      <c r="AH92" s="683"/>
      <c r="AI92" s="683"/>
      <c r="AJ92" s="683"/>
      <c r="AK92" s="683"/>
      <c r="AL92" s="683"/>
      <c r="AM92" s="683"/>
      <c r="AN92" s="683"/>
      <c r="AO92" s="683"/>
      <c r="AP92" s="683"/>
      <c r="AQ92" s="683"/>
      <c r="AR92" s="683"/>
      <c r="AS92" s="683"/>
      <c r="AT92" s="683"/>
      <c r="AU92" s="683"/>
      <c r="AV92" s="683"/>
      <c r="AW92" s="683"/>
      <c r="AX92" s="683"/>
      <c r="AY92" s="683"/>
      <c r="AZ92" s="683"/>
      <c r="BA92" s="683"/>
      <c r="BB92" s="683"/>
      <c r="BC92" s="683"/>
      <c r="BD92" s="683"/>
      <c r="BE92" s="683"/>
      <c r="BF92" s="684"/>
      <c r="BH92" s="173"/>
      <c r="BI92" s="168"/>
      <c r="BJ92" s="1"/>
      <c r="BK92" s="1"/>
    </row>
    <row r="93" spans="1:63" ht="18" customHeight="1" x14ac:dyDescent="0.3">
      <c r="C93" s="1"/>
      <c r="D93" s="14"/>
      <c r="E93" s="792" t="s">
        <v>13</v>
      </c>
      <c r="F93" s="792"/>
      <c r="G93" s="792"/>
      <c r="H93" s="792"/>
      <c r="I93" s="792"/>
      <c r="J93" s="792"/>
      <c r="K93" s="792"/>
      <c r="L93" s="792"/>
      <c r="M93" s="792"/>
      <c r="N93" s="792"/>
      <c r="O93" s="792"/>
      <c r="P93" s="792"/>
      <c r="Q93" s="792"/>
      <c r="R93" s="792"/>
      <c r="S93" s="792"/>
      <c r="T93" s="792"/>
      <c r="U93" s="792"/>
      <c r="V93" s="792"/>
      <c r="W93" s="792"/>
      <c r="X93" s="792"/>
      <c r="Y93" s="792"/>
      <c r="Z93" s="792"/>
      <c r="AA93" s="792"/>
      <c r="AB93" s="792"/>
      <c r="AC93" s="792"/>
      <c r="AD93" s="792"/>
      <c r="AE93" s="792"/>
      <c r="AF93" s="792"/>
      <c r="AG93" s="792"/>
      <c r="AH93" s="792"/>
      <c r="AI93" s="792"/>
      <c r="AJ93" s="792"/>
      <c r="AK93" s="792"/>
      <c r="AL93" s="792"/>
      <c r="AM93" s="792"/>
      <c r="AN93" s="792"/>
      <c r="AO93" s="792"/>
      <c r="AP93" s="792"/>
      <c r="AQ93" s="792"/>
      <c r="AR93" s="792"/>
      <c r="AS93" s="792"/>
      <c r="AT93" s="792"/>
      <c r="AU93" s="792"/>
      <c r="AV93" s="792"/>
      <c r="AW93" s="792"/>
      <c r="AX93" s="792"/>
      <c r="AY93" s="792"/>
      <c r="AZ93" s="792"/>
      <c r="BA93" s="792"/>
      <c r="BB93" s="792"/>
      <c r="BC93" s="792"/>
      <c r="BD93" s="792"/>
      <c r="BE93" s="792"/>
      <c r="BF93" s="16"/>
      <c r="BG93" s="1"/>
      <c r="BI93" s="168"/>
    </row>
    <row r="94" spans="1:63" ht="28.5" customHeight="1" x14ac:dyDescent="0.3">
      <c r="C94" s="1"/>
      <c r="D94" s="14"/>
      <c r="E94" s="889" t="s">
        <v>14</v>
      </c>
      <c r="F94" s="890"/>
      <c r="G94" s="890"/>
      <c r="H94" s="890"/>
      <c r="I94" s="890"/>
      <c r="J94" s="890"/>
      <c r="K94" s="890"/>
      <c r="L94" s="890"/>
      <c r="M94" s="890"/>
      <c r="N94" s="890" t="s">
        <v>6</v>
      </c>
      <c r="O94" s="890"/>
      <c r="P94" s="890"/>
      <c r="Q94" s="890"/>
      <c r="R94" s="890"/>
      <c r="S94" s="890"/>
      <c r="T94" s="890"/>
      <c r="U94" s="890"/>
      <c r="V94" s="890"/>
      <c r="W94" s="890"/>
      <c r="X94" s="890"/>
      <c r="Y94" s="890"/>
      <c r="Z94" s="890"/>
      <c r="AA94" s="890"/>
      <c r="AB94" s="890"/>
      <c r="AC94" s="890"/>
      <c r="AD94" s="890" t="s">
        <v>87</v>
      </c>
      <c r="AE94" s="890"/>
      <c r="AF94" s="890"/>
      <c r="AG94" s="890"/>
      <c r="AH94" s="890"/>
      <c r="AI94" s="890"/>
      <c r="AJ94" s="890"/>
      <c r="AK94" s="890" t="s">
        <v>10</v>
      </c>
      <c r="AL94" s="890"/>
      <c r="AM94" s="890"/>
      <c r="AN94" s="890"/>
      <c r="AO94" s="890"/>
      <c r="AP94" s="890"/>
      <c r="AQ94" s="890"/>
      <c r="AR94" s="891" t="s">
        <v>11</v>
      </c>
      <c r="AS94" s="891"/>
      <c r="AT94" s="891"/>
      <c r="AU94" s="891"/>
      <c r="AV94" s="891"/>
      <c r="AW94" s="891"/>
      <c r="AX94" s="891"/>
      <c r="AY94" s="890" t="s">
        <v>12</v>
      </c>
      <c r="AZ94" s="890"/>
      <c r="BA94" s="890"/>
      <c r="BB94" s="890"/>
      <c r="BC94" s="890"/>
      <c r="BD94" s="890"/>
      <c r="BE94" s="892"/>
      <c r="BF94" s="16"/>
      <c r="BG94" s="1"/>
      <c r="BI94" s="168"/>
    </row>
    <row r="95" spans="1:63" ht="29.25" customHeight="1" x14ac:dyDescent="0.3">
      <c r="C95" s="1"/>
      <c r="D95" s="14"/>
      <c r="E95" s="384"/>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6"/>
      <c r="AE95" s="386"/>
      <c r="AF95" s="386"/>
      <c r="AG95" s="386"/>
      <c r="AH95" s="386"/>
      <c r="AI95" s="386"/>
      <c r="AJ95" s="386"/>
      <c r="AK95" s="387"/>
      <c r="AL95" s="387"/>
      <c r="AM95" s="387"/>
      <c r="AN95" s="387"/>
      <c r="AO95" s="387"/>
      <c r="AP95" s="387"/>
      <c r="AQ95" s="387"/>
      <c r="AR95" s="387"/>
      <c r="AS95" s="387"/>
      <c r="AT95" s="387"/>
      <c r="AU95" s="387"/>
      <c r="AV95" s="387"/>
      <c r="AW95" s="387"/>
      <c r="AX95" s="387"/>
      <c r="AY95" s="387"/>
      <c r="AZ95" s="387"/>
      <c r="BA95" s="387"/>
      <c r="BB95" s="387"/>
      <c r="BC95" s="387"/>
      <c r="BD95" s="387"/>
      <c r="BE95" s="388"/>
      <c r="BF95" s="16"/>
      <c r="BG95" s="1"/>
      <c r="BI95" s="168"/>
    </row>
    <row r="96" spans="1:63" ht="29.25" customHeight="1" x14ac:dyDescent="0.3">
      <c r="C96" s="1"/>
      <c r="D96" s="14"/>
      <c r="E96" s="384"/>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6"/>
      <c r="AE96" s="386"/>
      <c r="AF96" s="386"/>
      <c r="AG96" s="386"/>
      <c r="AH96" s="386"/>
      <c r="AI96" s="386"/>
      <c r="AJ96" s="386"/>
      <c r="AK96" s="387"/>
      <c r="AL96" s="387"/>
      <c r="AM96" s="387"/>
      <c r="AN96" s="387"/>
      <c r="AO96" s="387"/>
      <c r="AP96" s="387"/>
      <c r="AQ96" s="387"/>
      <c r="AR96" s="387"/>
      <c r="AS96" s="387"/>
      <c r="AT96" s="387"/>
      <c r="AU96" s="387"/>
      <c r="AV96" s="387"/>
      <c r="AW96" s="387"/>
      <c r="AX96" s="387"/>
      <c r="AY96" s="387"/>
      <c r="AZ96" s="387"/>
      <c r="BA96" s="387"/>
      <c r="BB96" s="387"/>
      <c r="BC96" s="387"/>
      <c r="BD96" s="387"/>
      <c r="BE96" s="388"/>
      <c r="BF96" s="16"/>
      <c r="BG96" s="1"/>
    </row>
    <row r="97" spans="2:62" ht="29.25" customHeight="1" x14ac:dyDescent="0.3">
      <c r="C97" s="1"/>
      <c r="D97" s="14"/>
      <c r="E97" s="384"/>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6"/>
      <c r="AE97" s="386"/>
      <c r="AF97" s="386"/>
      <c r="AG97" s="386"/>
      <c r="AH97" s="386"/>
      <c r="AI97" s="386"/>
      <c r="AJ97" s="386"/>
      <c r="AK97" s="387"/>
      <c r="AL97" s="387"/>
      <c r="AM97" s="387"/>
      <c r="AN97" s="387"/>
      <c r="AO97" s="387"/>
      <c r="AP97" s="387"/>
      <c r="AQ97" s="387"/>
      <c r="AR97" s="387"/>
      <c r="AS97" s="387"/>
      <c r="AT97" s="387"/>
      <c r="AU97" s="387"/>
      <c r="AV97" s="387"/>
      <c r="AW97" s="387"/>
      <c r="AX97" s="387"/>
      <c r="AY97" s="387"/>
      <c r="AZ97" s="387"/>
      <c r="BA97" s="387"/>
      <c r="BB97" s="387"/>
      <c r="BC97" s="387"/>
      <c r="BD97" s="387"/>
      <c r="BE97" s="388"/>
      <c r="BF97" s="16"/>
      <c r="BG97" s="1"/>
    </row>
    <row r="98" spans="2:62" ht="29.25" hidden="1" customHeight="1" x14ac:dyDescent="0.3">
      <c r="C98" s="1"/>
      <c r="D98" s="14"/>
      <c r="E98" s="384"/>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6"/>
      <c r="AE98" s="386"/>
      <c r="AF98" s="386"/>
      <c r="AG98" s="386"/>
      <c r="AH98" s="386"/>
      <c r="AI98" s="386"/>
      <c r="AJ98" s="386"/>
      <c r="AK98" s="387"/>
      <c r="AL98" s="387"/>
      <c r="AM98" s="387"/>
      <c r="AN98" s="387"/>
      <c r="AO98" s="387"/>
      <c r="AP98" s="387"/>
      <c r="AQ98" s="387"/>
      <c r="AR98" s="387"/>
      <c r="AS98" s="387"/>
      <c r="AT98" s="387"/>
      <c r="AU98" s="387"/>
      <c r="AV98" s="387"/>
      <c r="AW98" s="387"/>
      <c r="AX98" s="387"/>
      <c r="AY98" s="387"/>
      <c r="AZ98" s="387"/>
      <c r="BA98" s="387"/>
      <c r="BB98" s="387"/>
      <c r="BC98" s="387"/>
      <c r="BD98" s="387"/>
      <c r="BE98" s="388"/>
      <c r="BF98" s="16"/>
      <c r="BG98" s="1"/>
    </row>
    <row r="99" spans="2:62" ht="29.25" hidden="1" customHeight="1" x14ac:dyDescent="0.3">
      <c r="C99" s="1"/>
      <c r="D99" s="14"/>
      <c r="E99" s="384"/>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6"/>
      <c r="AE99" s="386"/>
      <c r="AF99" s="386"/>
      <c r="AG99" s="386"/>
      <c r="AH99" s="386"/>
      <c r="AI99" s="386"/>
      <c r="AJ99" s="386"/>
      <c r="AK99" s="387"/>
      <c r="AL99" s="387"/>
      <c r="AM99" s="387"/>
      <c r="AN99" s="387"/>
      <c r="AO99" s="387"/>
      <c r="AP99" s="387"/>
      <c r="AQ99" s="387"/>
      <c r="AR99" s="387"/>
      <c r="AS99" s="387"/>
      <c r="AT99" s="387"/>
      <c r="AU99" s="387"/>
      <c r="AV99" s="387"/>
      <c r="AW99" s="387"/>
      <c r="AX99" s="387"/>
      <c r="AY99" s="387"/>
      <c r="AZ99" s="387"/>
      <c r="BA99" s="387"/>
      <c r="BB99" s="387"/>
      <c r="BC99" s="387"/>
      <c r="BD99" s="387"/>
      <c r="BE99" s="388"/>
      <c r="BF99" s="16"/>
      <c r="BG99" s="1"/>
    </row>
    <row r="100" spans="2:62" ht="29.25" hidden="1" customHeight="1" x14ac:dyDescent="0.3">
      <c r="C100" s="1"/>
      <c r="D100" s="14"/>
      <c r="E100" s="384"/>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6"/>
      <c r="AE100" s="386"/>
      <c r="AF100" s="386"/>
      <c r="AG100" s="386"/>
      <c r="AH100" s="386"/>
      <c r="AI100" s="386"/>
      <c r="AJ100" s="386"/>
      <c r="AK100" s="387"/>
      <c r="AL100" s="387"/>
      <c r="AM100" s="387"/>
      <c r="AN100" s="387"/>
      <c r="AO100" s="387"/>
      <c r="AP100" s="387"/>
      <c r="AQ100" s="387"/>
      <c r="AR100" s="387"/>
      <c r="AS100" s="387"/>
      <c r="AT100" s="387"/>
      <c r="AU100" s="387"/>
      <c r="AV100" s="387"/>
      <c r="AW100" s="387"/>
      <c r="AX100" s="387"/>
      <c r="AY100" s="387"/>
      <c r="AZ100" s="387"/>
      <c r="BA100" s="387"/>
      <c r="BB100" s="387"/>
      <c r="BC100" s="387"/>
      <c r="BD100" s="387"/>
      <c r="BE100" s="388"/>
      <c r="BF100" s="16"/>
      <c r="BG100" s="1"/>
    </row>
    <row r="101" spans="2:62" ht="29.25" hidden="1" customHeight="1" x14ac:dyDescent="0.3">
      <c r="C101" s="1"/>
      <c r="D101" s="14"/>
      <c r="E101" s="384"/>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6"/>
      <c r="AE101" s="386"/>
      <c r="AF101" s="386"/>
      <c r="AG101" s="386"/>
      <c r="AH101" s="386"/>
      <c r="AI101" s="386"/>
      <c r="AJ101" s="386"/>
      <c r="AK101" s="387"/>
      <c r="AL101" s="387"/>
      <c r="AM101" s="387"/>
      <c r="AN101" s="387"/>
      <c r="AO101" s="387"/>
      <c r="AP101" s="387"/>
      <c r="AQ101" s="387"/>
      <c r="AR101" s="387"/>
      <c r="AS101" s="387"/>
      <c r="AT101" s="387"/>
      <c r="AU101" s="387"/>
      <c r="AV101" s="387"/>
      <c r="AW101" s="387"/>
      <c r="AX101" s="387"/>
      <c r="AY101" s="387"/>
      <c r="AZ101" s="387"/>
      <c r="BA101" s="387"/>
      <c r="BB101" s="387"/>
      <c r="BC101" s="387"/>
      <c r="BD101" s="387"/>
      <c r="BE101" s="388"/>
      <c r="BF101" s="16"/>
      <c r="BG101" s="1"/>
    </row>
    <row r="102" spans="2:62" ht="8.25" customHeight="1" x14ac:dyDescent="0.3">
      <c r="C102" s="1"/>
      <c r="D102" s="15"/>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7"/>
      <c r="BG102" s="1"/>
    </row>
    <row r="103" spans="2:62" ht="21" customHeight="1" x14ac:dyDescent="0.3">
      <c r="C103" s="178"/>
      <c r="D103" s="179" t="s">
        <v>49</v>
      </c>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
    </row>
    <row r="104" spans="2:62" ht="19.5" customHeight="1" x14ac:dyDescent="0.3">
      <c r="C104" s="1"/>
      <c r="D104" s="379" t="s">
        <v>33</v>
      </c>
      <c r="E104" s="380"/>
      <c r="F104" s="380"/>
      <c r="G104" s="380"/>
      <c r="H104" s="380"/>
      <c r="I104" s="380"/>
      <c r="J104" s="380"/>
      <c r="K104" s="380"/>
      <c r="L104" s="380"/>
      <c r="M104" s="380"/>
      <c r="N104" s="380"/>
      <c r="O104" s="380"/>
      <c r="P104" s="380"/>
      <c r="Q104" s="380"/>
      <c r="R104" s="380"/>
      <c r="S104" s="380"/>
      <c r="T104" s="381"/>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3"/>
      <c r="BG104" s="1"/>
    </row>
    <row r="105" spans="2:62" ht="19.5" customHeight="1" x14ac:dyDescent="0.3">
      <c r="C105" s="1"/>
      <c r="D105" s="389" t="s">
        <v>34</v>
      </c>
      <c r="E105" s="390"/>
      <c r="F105" s="390"/>
      <c r="G105" s="390"/>
      <c r="H105" s="390"/>
      <c r="I105" s="390"/>
      <c r="J105" s="390"/>
      <c r="K105" s="390"/>
      <c r="L105" s="390"/>
      <c r="M105" s="390"/>
      <c r="N105" s="390"/>
      <c r="O105" s="390"/>
      <c r="P105" s="390"/>
      <c r="Q105" s="390"/>
      <c r="R105" s="390"/>
      <c r="S105" s="390"/>
      <c r="T105" s="391"/>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3"/>
      <c r="BG105" s="1"/>
    </row>
    <row r="106" spans="2:62" ht="21" customHeight="1" x14ac:dyDescent="0.3">
      <c r="C106" s="178"/>
      <c r="D106" s="179" t="s">
        <v>50</v>
      </c>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
    </row>
    <row r="107" spans="2:62" ht="19.5" customHeight="1" x14ac:dyDescent="0.3">
      <c r="C107" s="1"/>
      <c r="D107" s="379" t="s">
        <v>20</v>
      </c>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380"/>
      <c r="AG107" s="380"/>
      <c r="AH107" s="380"/>
      <c r="AI107" s="380"/>
      <c r="AJ107" s="380"/>
      <c r="AK107" s="380"/>
      <c r="AL107" s="381"/>
      <c r="AM107" s="656" t="s">
        <v>331</v>
      </c>
      <c r="AN107" s="656"/>
      <c r="AO107" s="656"/>
      <c r="AP107" s="656"/>
      <c r="AQ107" s="656"/>
      <c r="AR107" s="656"/>
      <c r="AS107" s="656"/>
      <c r="AT107" s="656"/>
      <c r="AU107" s="656"/>
      <c r="AV107" s="656"/>
      <c r="AW107" s="656"/>
      <c r="AX107" s="656"/>
      <c r="AY107" s="656"/>
      <c r="AZ107" s="656"/>
      <c r="BA107" s="656"/>
      <c r="BB107" s="656"/>
      <c r="BC107" s="656"/>
      <c r="BD107" s="656"/>
      <c r="BE107" s="656"/>
      <c r="BF107" s="657"/>
      <c r="BG107" s="180"/>
      <c r="BH107" s="167" t="s">
        <v>331</v>
      </c>
      <c r="BI107" s="167" t="s">
        <v>25</v>
      </c>
      <c r="BJ107" s="167" t="s">
        <v>26</v>
      </c>
    </row>
    <row r="108" spans="2:62" ht="30" customHeight="1" x14ac:dyDescent="0.3">
      <c r="C108" s="1"/>
      <c r="D108" s="658" t="s">
        <v>21</v>
      </c>
      <c r="E108" s="659"/>
      <c r="F108" s="659"/>
      <c r="G108" s="659"/>
      <c r="H108" s="659"/>
      <c r="I108" s="659"/>
      <c r="J108" s="659"/>
      <c r="K108" s="659"/>
      <c r="L108" s="659"/>
      <c r="M108" s="659"/>
      <c r="N108" s="659"/>
      <c r="O108" s="659"/>
      <c r="P108" s="659"/>
      <c r="Q108" s="659"/>
      <c r="R108" s="659"/>
      <c r="S108" s="659"/>
      <c r="T108" s="659"/>
      <c r="U108" s="659"/>
      <c r="V108" s="659"/>
      <c r="W108" s="659"/>
      <c r="X108" s="659"/>
      <c r="Y108" s="659"/>
      <c r="Z108" s="659"/>
      <c r="AA108" s="659"/>
      <c r="AB108" s="659"/>
      <c r="AC108" s="659"/>
      <c r="AD108" s="659"/>
      <c r="AE108" s="659"/>
      <c r="AF108" s="659"/>
      <c r="AG108" s="659"/>
      <c r="AH108" s="659"/>
      <c r="AI108" s="659"/>
      <c r="AJ108" s="659"/>
      <c r="AK108" s="659"/>
      <c r="AL108" s="660"/>
      <c r="AM108" s="656" t="s">
        <v>331</v>
      </c>
      <c r="AN108" s="656"/>
      <c r="AO108" s="656"/>
      <c r="AP108" s="656"/>
      <c r="AQ108" s="656"/>
      <c r="AR108" s="656"/>
      <c r="AS108" s="656"/>
      <c r="AT108" s="656"/>
      <c r="AU108" s="656"/>
      <c r="AV108" s="656"/>
      <c r="AW108" s="656"/>
      <c r="AX108" s="656"/>
      <c r="AY108" s="656"/>
      <c r="AZ108" s="656"/>
      <c r="BA108" s="656"/>
      <c r="BB108" s="656"/>
      <c r="BC108" s="656"/>
      <c r="BD108" s="656"/>
      <c r="BE108" s="656"/>
      <c r="BF108" s="657"/>
      <c r="BG108" s="180"/>
      <c r="BH108" s="182"/>
      <c r="BI108" s="26"/>
      <c r="BJ108" s="2"/>
    </row>
    <row r="109" spans="2:62" ht="19.5" customHeight="1" x14ac:dyDescent="0.3">
      <c r="C109" s="1"/>
      <c r="D109" s="658" t="s">
        <v>22</v>
      </c>
      <c r="E109" s="659"/>
      <c r="F109" s="659"/>
      <c r="G109" s="659"/>
      <c r="H109" s="659"/>
      <c r="I109" s="659"/>
      <c r="J109" s="659"/>
      <c r="K109" s="659"/>
      <c r="L109" s="659"/>
      <c r="M109" s="659"/>
      <c r="N109" s="659"/>
      <c r="O109" s="659"/>
      <c r="P109" s="659"/>
      <c r="Q109" s="659"/>
      <c r="R109" s="659"/>
      <c r="S109" s="659"/>
      <c r="T109" s="659"/>
      <c r="U109" s="659"/>
      <c r="V109" s="659"/>
      <c r="W109" s="659"/>
      <c r="X109" s="659"/>
      <c r="Y109" s="659"/>
      <c r="Z109" s="659"/>
      <c r="AA109" s="659"/>
      <c r="AB109" s="659"/>
      <c r="AC109" s="659"/>
      <c r="AD109" s="659"/>
      <c r="AE109" s="659"/>
      <c r="AF109" s="659"/>
      <c r="AG109" s="659"/>
      <c r="AH109" s="659"/>
      <c r="AI109" s="659"/>
      <c r="AJ109" s="659"/>
      <c r="AK109" s="659"/>
      <c r="AL109" s="660"/>
      <c r="AM109" s="656" t="s">
        <v>331</v>
      </c>
      <c r="AN109" s="656"/>
      <c r="AO109" s="656"/>
      <c r="AP109" s="656"/>
      <c r="AQ109" s="656"/>
      <c r="AR109" s="656"/>
      <c r="AS109" s="656"/>
      <c r="AT109" s="656"/>
      <c r="AU109" s="656"/>
      <c r="AV109" s="656"/>
      <c r="AW109" s="656"/>
      <c r="AX109" s="656"/>
      <c r="AY109" s="656"/>
      <c r="AZ109" s="656"/>
      <c r="BA109" s="656"/>
      <c r="BB109" s="656"/>
      <c r="BC109" s="656"/>
      <c r="BD109" s="656"/>
      <c r="BE109" s="656"/>
      <c r="BF109" s="657"/>
      <c r="BG109" s="1"/>
      <c r="BJ109" s="2"/>
    </row>
    <row r="110" spans="2:62" ht="21" customHeight="1" x14ac:dyDescent="0.3">
      <c r="C110" s="178"/>
      <c r="D110" s="179" t="s">
        <v>65</v>
      </c>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
      <c r="BH110" s="1"/>
      <c r="BI110" s="23"/>
      <c r="BJ110" s="22"/>
    </row>
    <row r="111" spans="2:62" s="3" customFormat="1" ht="12" customHeight="1" x14ac:dyDescent="0.3">
      <c r="B111" s="305"/>
      <c r="D111" s="661" t="s">
        <v>27</v>
      </c>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0"/>
      <c r="AY111" s="430"/>
      <c r="AZ111" s="430"/>
      <c r="BA111" s="430"/>
      <c r="BB111" s="430"/>
      <c r="BC111" s="430"/>
      <c r="BD111" s="430"/>
      <c r="BE111" s="430"/>
      <c r="BF111" s="430"/>
      <c r="BH111" s="23" t="s">
        <v>555</v>
      </c>
      <c r="BI111" s="23"/>
      <c r="BJ111" s="22"/>
    </row>
    <row r="112" spans="2:62" ht="16.5" customHeight="1" x14ac:dyDescent="0.3">
      <c r="C112" s="1"/>
      <c r="D112" s="379" t="s">
        <v>16</v>
      </c>
      <c r="E112" s="380"/>
      <c r="F112" s="380"/>
      <c r="G112" s="380"/>
      <c r="H112" s="380"/>
      <c r="I112" s="380"/>
      <c r="J112" s="380"/>
      <c r="K112" s="380"/>
      <c r="L112" s="380"/>
      <c r="M112" s="380"/>
      <c r="N112" s="380"/>
      <c r="O112" s="380"/>
      <c r="P112" s="380"/>
      <c r="Q112" s="380"/>
      <c r="R112" s="380"/>
      <c r="S112" s="380"/>
      <c r="T112" s="381"/>
      <c r="U112" s="662"/>
      <c r="V112" s="662"/>
      <c r="W112" s="662"/>
      <c r="X112" s="662"/>
      <c r="Y112" s="662"/>
      <c r="Z112" s="662"/>
      <c r="AA112" s="662"/>
      <c r="AB112" s="662"/>
      <c r="AC112" s="662"/>
      <c r="AD112" s="662"/>
      <c r="AE112" s="662"/>
      <c r="AF112" s="662"/>
      <c r="AG112" s="662"/>
      <c r="AH112" s="662"/>
      <c r="AI112" s="662"/>
      <c r="AJ112" s="662"/>
      <c r="AK112" s="662"/>
      <c r="AL112" s="662"/>
      <c r="AM112" s="662"/>
      <c r="AN112" s="662"/>
      <c r="AO112" s="662"/>
      <c r="AP112" s="662"/>
      <c r="AQ112" s="662"/>
      <c r="AR112" s="662"/>
      <c r="AS112" s="662"/>
      <c r="AT112" s="662"/>
      <c r="AU112" s="662"/>
      <c r="AV112" s="662"/>
      <c r="AW112" s="662"/>
      <c r="AX112" s="662"/>
      <c r="AY112" s="662"/>
      <c r="AZ112" s="662"/>
      <c r="BA112" s="662"/>
      <c r="BB112" s="662"/>
      <c r="BC112" s="662"/>
      <c r="BD112" s="662"/>
      <c r="BE112" s="662"/>
      <c r="BF112" s="663"/>
      <c r="BG112" s="1"/>
      <c r="BH112" s="23"/>
      <c r="BI112" s="23"/>
      <c r="BJ112" s="22"/>
    </row>
    <row r="113" spans="2:62" ht="16.5" customHeight="1" x14ac:dyDescent="0.3">
      <c r="C113" s="1"/>
      <c r="D113" s="379" t="s">
        <v>15</v>
      </c>
      <c r="E113" s="380"/>
      <c r="F113" s="380"/>
      <c r="G113" s="380"/>
      <c r="H113" s="380"/>
      <c r="I113" s="380"/>
      <c r="J113" s="380"/>
      <c r="K113" s="380"/>
      <c r="L113" s="380"/>
      <c r="M113" s="380"/>
      <c r="N113" s="380"/>
      <c r="O113" s="380"/>
      <c r="P113" s="380"/>
      <c r="Q113" s="380"/>
      <c r="R113" s="380"/>
      <c r="S113" s="380"/>
      <c r="T113" s="381"/>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2"/>
      <c r="AZ113" s="382"/>
      <c r="BA113" s="382"/>
      <c r="BB113" s="382"/>
      <c r="BC113" s="382"/>
      <c r="BD113" s="382"/>
      <c r="BE113" s="382"/>
      <c r="BF113" s="383"/>
      <c r="BG113" s="1"/>
      <c r="BH113" s="23"/>
      <c r="BI113" s="23"/>
      <c r="BJ113" s="22"/>
    </row>
    <row r="114" spans="2:62" ht="16.5" customHeight="1" x14ac:dyDescent="0.3">
      <c r="C114" s="1"/>
      <c r="D114" s="379" t="s">
        <v>17</v>
      </c>
      <c r="E114" s="380"/>
      <c r="F114" s="380"/>
      <c r="G114" s="380"/>
      <c r="H114" s="380"/>
      <c r="I114" s="380"/>
      <c r="J114" s="380"/>
      <c r="K114" s="380"/>
      <c r="L114" s="380"/>
      <c r="M114" s="380"/>
      <c r="N114" s="380"/>
      <c r="O114" s="380"/>
      <c r="P114" s="380"/>
      <c r="Q114" s="380"/>
      <c r="R114" s="380"/>
      <c r="S114" s="380"/>
      <c r="T114" s="381"/>
      <c r="U114" s="664"/>
      <c r="V114" s="664"/>
      <c r="W114" s="664"/>
      <c r="X114" s="664"/>
      <c r="Y114" s="664"/>
      <c r="Z114" s="664"/>
      <c r="AA114" s="664"/>
      <c r="AB114" s="664"/>
      <c r="AC114" s="664"/>
      <c r="AD114" s="664"/>
      <c r="AE114" s="664"/>
      <c r="AF114" s="664"/>
      <c r="AG114" s="664"/>
      <c r="AH114" s="664"/>
      <c r="AI114" s="664"/>
      <c r="AJ114" s="664"/>
      <c r="AK114" s="664"/>
      <c r="AL114" s="664"/>
      <c r="AM114" s="664"/>
      <c r="AN114" s="664"/>
      <c r="AO114" s="664"/>
      <c r="AP114" s="664"/>
      <c r="AQ114" s="664"/>
      <c r="AR114" s="664"/>
      <c r="AS114" s="664"/>
      <c r="AT114" s="664"/>
      <c r="AU114" s="664"/>
      <c r="AV114" s="664"/>
      <c r="AW114" s="664"/>
      <c r="AX114" s="664"/>
      <c r="AY114" s="664"/>
      <c r="AZ114" s="664"/>
      <c r="BA114" s="664"/>
      <c r="BB114" s="664"/>
      <c r="BC114" s="664"/>
      <c r="BD114" s="664"/>
      <c r="BE114" s="664"/>
      <c r="BF114" s="665"/>
      <c r="BG114" s="1"/>
      <c r="BH114" s="23"/>
      <c r="BI114" s="23"/>
      <c r="BJ114" s="22"/>
    </row>
    <row r="115" spans="2:62" ht="16.5" customHeight="1" x14ac:dyDescent="0.3">
      <c r="C115" s="1"/>
      <c r="D115" s="379" t="s">
        <v>18</v>
      </c>
      <c r="E115" s="380"/>
      <c r="F115" s="380"/>
      <c r="G115" s="380"/>
      <c r="H115" s="380"/>
      <c r="I115" s="380"/>
      <c r="J115" s="380"/>
      <c r="K115" s="380"/>
      <c r="L115" s="380"/>
      <c r="M115" s="380"/>
      <c r="N115" s="380"/>
      <c r="O115" s="380"/>
      <c r="P115" s="380"/>
      <c r="Q115" s="380"/>
      <c r="R115" s="380"/>
      <c r="S115" s="380"/>
      <c r="T115" s="381"/>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383"/>
      <c r="BG115" s="1"/>
      <c r="BH115" s="23"/>
      <c r="BI115" s="23"/>
      <c r="BJ115" s="22"/>
    </row>
    <row r="116" spans="2:62" ht="16.5" customHeight="1" x14ac:dyDescent="0.3">
      <c r="C116" s="1"/>
      <c r="D116" s="389" t="s">
        <v>19</v>
      </c>
      <c r="E116" s="390"/>
      <c r="F116" s="390"/>
      <c r="G116" s="390"/>
      <c r="H116" s="390"/>
      <c r="I116" s="390"/>
      <c r="J116" s="390"/>
      <c r="K116" s="390"/>
      <c r="L116" s="390"/>
      <c r="M116" s="390"/>
      <c r="N116" s="390"/>
      <c r="O116" s="390"/>
      <c r="P116" s="390"/>
      <c r="Q116" s="390"/>
      <c r="R116" s="390"/>
      <c r="S116" s="390"/>
      <c r="T116" s="391"/>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3"/>
      <c r="BG116" s="1"/>
      <c r="BH116" s="23"/>
      <c r="BI116" s="23"/>
      <c r="BJ116" s="22"/>
    </row>
    <row r="117" spans="2:62" s="5" customFormat="1" ht="28.5" customHeight="1" x14ac:dyDescent="0.6">
      <c r="B117" s="301"/>
      <c r="C117" s="165"/>
      <c r="D117" s="176" t="s">
        <v>51</v>
      </c>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H117" s="19"/>
      <c r="BI117" s="19"/>
    </row>
    <row r="118" spans="2:62" ht="20.5" customHeight="1" x14ac:dyDescent="0.3">
      <c r="C118" s="178"/>
      <c r="D118" s="179" t="s">
        <v>52</v>
      </c>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
    </row>
    <row r="119" spans="2:62" s="3" customFormat="1" ht="76.5" customHeight="1" x14ac:dyDescent="0.3">
      <c r="B119" s="305"/>
      <c r="D119" s="675" t="s">
        <v>338</v>
      </c>
      <c r="E119" s="676"/>
      <c r="F119" s="676"/>
      <c r="G119" s="676"/>
      <c r="H119" s="676"/>
      <c r="I119" s="676"/>
      <c r="J119" s="676"/>
      <c r="K119" s="676"/>
      <c r="L119" s="676"/>
      <c r="M119" s="676"/>
      <c r="N119" s="676"/>
      <c r="O119" s="676"/>
      <c r="P119" s="676"/>
      <c r="Q119" s="676"/>
      <c r="R119" s="676"/>
      <c r="S119" s="676"/>
      <c r="T119" s="676"/>
      <c r="U119" s="676"/>
      <c r="V119" s="676"/>
      <c r="W119" s="676"/>
      <c r="X119" s="676"/>
      <c r="Y119" s="676"/>
      <c r="Z119" s="676"/>
      <c r="AA119" s="676"/>
      <c r="AB119" s="676"/>
      <c r="AC119" s="676"/>
      <c r="AD119" s="676"/>
      <c r="AE119" s="676"/>
      <c r="AF119" s="676"/>
      <c r="AG119" s="676"/>
      <c r="AH119" s="676"/>
      <c r="AI119" s="676"/>
      <c r="AJ119" s="676"/>
      <c r="AK119" s="676"/>
      <c r="AL119" s="676"/>
      <c r="AM119" s="676"/>
      <c r="AN119" s="676"/>
      <c r="AO119" s="676"/>
      <c r="AP119" s="676"/>
      <c r="AQ119" s="676"/>
      <c r="AR119" s="676"/>
      <c r="AS119" s="676"/>
      <c r="AT119" s="676"/>
      <c r="AU119" s="676"/>
      <c r="AV119" s="676"/>
      <c r="AW119" s="676"/>
      <c r="AX119" s="676"/>
      <c r="AY119" s="676"/>
      <c r="AZ119" s="676"/>
      <c r="BA119" s="676"/>
      <c r="BB119" s="676"/>
      <c r="BC119" s="676"/>
      <c r="BD119" s="676"/>
      <c r="BE119" s="676"/>
      <c r="BF119" s="676"/>
      <c r="BH119" s="18"/>
      <c r="BI119" s="18"/>
      <c r="BJ119" s="22"/>
    </row>
    <row r="120" spans="2:62" ht="14.5" x14ac:dyDescent="0.35">
      <c r="C120" s="1"/>
      <c r="D120" s="464" t="s">
        <v>99</v>
      </c>
      <c r="E120" s="465"/>
      <c r="F120" s="465"/>
      <c r="G120" s="465"/>
      <c r="H120" s="465"/>
      <c r="I120" s="465"/>
      <c r="J120" s="465"/>
      <c r="K120" s="465"/>
      <c r="L120" s="465"/>
      <c r="M120" s="465"/>
      <c r="N120" s="465"/>
      <c r="O120" s="465"/>
      <c r="P120" s="465"/>
      <c r="Q120" s="465"/>
      <c r="R120" s="465"/>
      <c r="S120" s="465"/>
      <c r="T120" s="465"/>
      <c r="U120" s="465"/>
      <c r="V120" s="465"/>
      <c r="W120" s="465"/>
      <c r="X120" s="465"/>
      <c r="Y120" s="465"/>
      <c r="Z120" s="465"/>
      <c r="AA120" s="465"/>
      <c r="AB120" s="465"/>
      <c r="AC120" s="465"/>
      <c r="AD120" s="465"/>
      <c r="AE120" s="465"/>
      <c r="AF120" s="465"/>
      <c r="AG120" s="465"/>
      <c r="AH120" s="465"/>
      <c r="AI120" s="465"/>
      <c r="AJ120" s="465"/>
      <c r="AK120" s="465"/>
      <c r="AL120" s="465"/>
      <c r="AM120" s="465"/>
      <c r="AN120" s="465"/>
      <c r="AO120" s="465"/>
      <c r="AP120" s="465"/>
      <c r="AQ120" s="465"/>
      <c r="AR120" s="465"/>
      <c r="AS120" s="465"/>
      <c r="AT120" s="465"/>
      <c r="AU120" s="465"/>
      <c r="AV120" s="465"/>
      <c r="AW120" s="465"/>
      <c r="AX120" s="465"/>
      <c r="AY120" s="465"/>
      <c r="AZ120" s="465"/>
      <c r="BA120" s="465"/>
      <c r="BB120" s="465"/>
      <c r="BC120" s="465"/>
      <c r="BD120" s="465"/>
      <c r="BE120" s="465"/>
      <c r="BF120" s="466"/>
      <c r="BG120" s="1"/>
      <c r="BJ120" s="28"/>
    </row>
    <row r="121" spans="2:62" ht="14.5" x14ac:dyDescent="0.35">
      <c r="C121" s="1"/>
      <c r="D121" s="470"/>
      <c r="E121" s="356"/>
      <c r="F121" s="356"/>
      <c r="G121" s="356"/>
      <c r="H121" s="356"/>
      <c r="I121" s="356"/>
      <c r="J121" s="356"/>
      <c r="K121" s="356"/>
      <c r="L121" s="356"/>
      <c r="M121" s="356"/>
      <c r="N121" s="356"/>
      <c r="O121" s="356"/>
      <c r="P121" s="356"/>
      <c r="Q121" s="356"/>
      <c r="R121" s="356"/>
      <c r="S121" s="356"/>
      <c r="T121" s="356"/>
      <c r="U121" s="356"/>
      <c r="V121" s="356"/>
      <c r="W121" s="356"/>
      <c r="X121" s="356"/>
      <c r="Y121" s="356"/>
      <c r="Z121" s="356"/>
      <c r="AA121" s="356"/>
      <c r="AB121" s="357"/>
      <c r="AC121" s="591">
        <v>2025</v>
      </c>
      <c r="AD121" s="592"/>
      <c r="AE121" s="592"/>
      <c r="AF121" s="592"/>
      <c r="AG121" s="592"/>
      <c r="AH121" s="592"/>
      <c r="AI121" s="592"/>
      <c r="AJ121" s="592"/>
      <c r="AK121" s="592"/>
      <c r="AL121" s="592"/>
      <c r="AM121" s="591">
        <v>2026</v>
      </c>
      <c r="AN121" s="592"/>
      <c r="AO121" s="592"/>
      <c r="AP121" s="592"/>
      <c r="AQ121" s="592"/>
      <c r="AR121" s="592"/>
      <c r="AS121" s="592"/>
      <c r="AT121" s="592"/>
      <c r="AU121" s="592"/>
      <c r="AV121" s="592"/>
      <c r="AW121" s="591">
        <v>2027</v>
      </c>
      <c r="AX121" s="592"/>
      <c r="AY121" s="592"/>
      <c r="AZ121" s="592"/>
      <c r="BA121" s="592"/>
      <c r="BB121" s="592"/>
      <c r="BC121" s="592"/>
      <c r="BD121" s="592"/>
      <c r="BE121" s="592"/>
      <c r="BF121" s="666"/>
      <c r="BG121" s="1"/>
      <c r="BJ121" s="28"/>
    </row>
    <row r="122" spans="2:62" ht="14.5" x14ac:dyDescent="0.35">
      <c r="C122" s="1"/>
      <c r="D122" s="470" t="s">
        <v>101</v>
      </c>
      <c r="E122" s="356"/>
      <c r="F122" s="356"/>
      <c r="G122" s="356"/>
      <c r="H122" s="356"/>
      <c r="I122" s="356"/>
      <c r="J122" s="356"/>
      <c r="K122" s="356"/>
      <c r="L122" s="356"/>
      <c r="M122" s="356"/>
      <c r="N122" s="356"/>
      <c r="O122" s="356"/>
      <c r="P122" s="356"/>
      <c r="Q122" s="356"/>
      <c r="R122" s="356"/>
      <c r="S122" s="356"/>
      <c r="T122" s="356"/>
      <c r="U122" s="356"/>
      <c r="V122" s="356"/>
      <c r="W122" s="356"/>
      <c r="X122" s="356"/>
      <c r="Y122" s="356"/>
      <c r="Z122" s="356"/>
      <c r="AA122" s="356"/>
      <c r="AB122" s="357"/>
      <c r="AC122" s="398">
        <v>45778</v>
      </c>
      <c r="AD122" s="471"/>
      <c r="AE122" s="471"/>
      <c r="AF122" s="471"/>
      <c r="AG122" s="471"/>
      <c r="AH122" s="471"/>
      <c r="AI122" s="471"/>
      <c r="AJ122" s="471"/>
      <c r="AK122" s="471"/>
      <c r="AL122" s="471"/>
      <c r="AM122" s="398">
        <v>46143</v>
      </c>
      <c r="AN122" s="471"/>
      <c r="AO122" s="471"/>
      <c r="AP122" s="471"/>
      <c r="AQ122" s="471"/>
      <c r="AR122" s="471"/>
      <c r="AS122" s="471"/>
      <c r="AT122" s="471"/>
      <c r="AU122" s="471"/>
      <c r="AV122" s="471"/>
      <c r="AW122" s="398">
        <v>46508</v>
      </c>
      <c r="AX122" s="471"/>
      <c r="AY122" s="471"/>
      <c r="AZ122" s="471"/>
      <c r="BA122" s="471"/>
      <c r="BB122" s="471"/>
      <c r="BC122" s="471"/>
      <c r="BD122" s="471"/>
      <c r="BE122" s="471"/>
      <c r="BF122" s="472"/>
      <c r="BG122" s="1"/>
      <c r="BJ122" s="28"/>
    </row>
    <row r="123" spans="2:62" ht="14.5" x14ac:dyDescent="0.3">
      <c r="C123" s="1"/>
      <c r="D123" s="470" t="s">
        <v>102</v>
      </c>
      <c r="E123" s="356"/>
      <c r="F123" s="356"/>
      <c r="G123" s="356"/>
      <c r="H123" s="356"/>
      <c r="I123" s="356"/>
      <c r="J123" s="356"/>
      <c r="K123" s="356"/>
      <c r="L123" s="356"/>
      <c r="M123" s="356"/>
      <c r="N123" s="356"/>
      <c r="O123" s="356"/>
      <c r="P123" s="356"/>
      <c r="Q123" s="356"/>
      <c r="R123" s="356"/>
      <c r="S123" s="356"/>
      <c r="T123" s="356"/>
      <c r="U123" s="356"/>
      <c r="V123" s="356"/>
      <c r="W123" s="356"/>
      <c r="X123" s="356"/>
      <c r="Y123" s="356"/>
      <c r="Z123" s="356"/>
      <c r="AA123" s="356"/>
      <c r="AB123" s="357"/>
      <c r="AC123" s="398">
        <v>45961</v>
      </c>
      <c r="AD123" s="471"/>
      <c r="AE123" s="471"/>
      <c r="AF123" s="471"/>
      <c r="AG123" s="471"/>
      <c r="AH123" s="471"/>
      <c r="AI123" s="471"/>
      <c r="AJ123" s="471"/>
      <c r="AK123" s="471"/>
      <c r="AL123" s="471"/>
      <c r="AM123" s="398">
        <v>46326</v>
      </c>
      <c r="AN123" s="471"/>
      <c r="AO123" s="471"/>
      <c r="AP123" s="471"/>
      <c r="AQ123" s="471"/>
      <c r="AR123" s="471"/>
      <c r="AS123" s="471"/>
      <c r="AT123" s="471"/>
      <c r="AU123" s="471"/>
      <c r="AV123" s="471"/>
      <c r="AW123" s="398">
        <v>46691</v>
      </c>
      <c r="AX123" s="471"/>
      <c r="AY123" s="471"/>
      <c r="AZ123" s="471"/>
      <c r="BA123" s="471"/>
      <c r="BB123" s="471"/>
      <c r="BC123" s="471"/>
      <c r="BD123" s="471"/>
      <c r="BE123" s="471"/>
      <c r="BF123" s="472"/>
      <c r="BG123" s="1"/>
      <c r="BJ123" s="41"/>
    </row>
    <row r="124" spans="2:62" x14ac:dyDescent="0.3">
      <c r="C124" s="1"/>
      <c r="D124" s="464" t="s">
        <v>100</v>
      </c>
      <c r="E124" s="465"/>
      <c r="F124" s="465"/>
      <c r="G124" s="465"/>
      <c r="H124" s="465"/>
      <c r="I124" s="465"/>
      <c r="J124" s="465"/>
      <c r="K124" s="465"/>
      <c r="L124" s="465"/>
      <c r="M124" s="465"/>
      <c r="N124" s="465"/>
      <c r="O124" s="465"/>
      <c r="P124" s="465"/>
      <c r="Q124" s="465"/>
      <c r="R124" s="465"/>
      <c r="S124" s="465"/>
      <c r="T124" s="465"/>
      <c r="U124" s="465"/>
      <c r="V124" s="465"/>
      <c r="W124" s="465"/>
      <c r="X124" s="465"/>
      <c r="Y124" s="465"/>
      <c r="Z124" s="465"/>
      <c r="AA124" s="465"/>
      <c r="AB124" s="465"/>
      <c r="AC124" s="465"/>
      <c r="AD124" s="465"/>
      <c r="AE124" s="465"/>
      <c r="AF124" s="465"/>
      <c r="AG124" s="465"/>
      <c r="AH124" s="465"/>
      <c r="AI124" s="465"/>
      <c r="AJ124" s="465"/>
      <c r="AK124" s="465"/>
      <c r="AL124" s="465"/>
      <c r="AM124" s="465"/>
      <c r="AN124" s="465"/>
      <c r="AO124" s="465"/>
      <c r="AP124" s="465"/>
      <c r="AQ124" s="465"/>
      <c r="AR124" s="465"/>
      <c r="AS124" s="465"/>
      <c r="AT124" s="465"/>
      <c r="AU124" s="465"/>
      <c r="AV124" s="465"/>
      <c r="AW124" s="465"/>
      <c r="AX124" s="465"/>
      <c r="AY124" s="465"/>
      <c r="AZ124" s="465"/>
      <c r="BA124" s="465"/>
      <c r="BB124" s="465"/>
      <c r="BC124" s="465"/>
      <c r="BD124" s="465"/>
      <c r="BE124" s="465"/>
      <c r="BF124" s="466"/>
      <c r="BG124" s="1"/>
      <c r="BJ124" s="42"/>
    </row>
    <row r="125" spans="2:62" ht="14.5" x14ac:dyDescent="0.35">
      <c r="C125" s="1"/>
      <c r="D125" s="470"/>
      <c r="E125" s="356"/>
      <c r="F125" s="356"/>
      <c r="G125" s="356"/>
      <c r="H125" s="356"/>
      <c r="I125" s="356"/>
      <c r="J125" s="356"/>
      <c r="K125" s="356"/>
      <c r="L125" s="356"/>
      <c r="M125" s="356"/>
      <c r="N125" s="356"/>
      <c r="O125" s="356"/>
      <c r="P125" s="356"/>
      <c r="Q125" s="356"/>
      <c r="R125" s="356"/>
      <c r="S125" s="356"/>
      <c r="T125" s="356"/>
      <c r="U125" s="356"/>
      <c r="V125" s="356"/>
      <c r="W125" s="356"/>
      <c r="X125" s="356"/>
      <c r="Y125" s="356"/>
      <c r="Z125" s="356"/>
      <c r="AA125" s="356"/>
      <c r="AB125" s="357"/>
      <c r="AC125" s="591">
        <v>2025</v>
      </c>
      <c r="AD125" s="592"/>
      <c r="AE125" s="592"/>
      <c r="AF125" s="592"/>
      <c r="AG125" s="592"/>
      <c r="AH125" s="592"/>
      <c r="AI125" s="592"/>
      <c r="AJ125" s="592"/>
      <c r="AK125" s="592"/>
      <c r="AL125" s="592"/>
      <c r="AM125" s="591">
        <v>2026</v>
      </c>
      <c r="AN125" s="592"/>
      <c r="AO125" s="592"/>
      <c r="AP125" s="592"/>
      <c r="AQ125" s="592"/>
      <c r="AR125" s="592"/>
      <c r="AS125" s="592"/>
      <c r="AT125" s="592"/>
      <c r="AU125" s="592"/>
      <c r="AV125" s="592"/>
      <c r="AW125" s="591">
        <v>2027</v>
      </c>
      <c r="AX125" s="592"/>
      <c r="AY125" s="592"/>
      <c r="AZ125" s="592"/>
      <c r="BA125" s="592"/>
      <c r="BB125" s="592"/>
      <c r="BC125" s="592"/>
      <c r="BD125" s="592"/>
      <c r="BE125" s="592"/>
      <c r="BF125" s="666"/>
      <c r="BG125" s="1"/>
      <c r="BJ125" s="28"/>
    </row>
    <row r="126" spans="2:62" ht="14.5" x14ac:dyDescent="0.3">
      <c r="C126" s="1"/>
      <c r="D126" s="354" t="s">
        <v>575</v>
      </c>
      <c r="E126" s="356"/>
      <c r="F126" s="356"/>
      <c r="G126" s="356"/>
      <c r="H126" s="356"/>
      <c r="I126" s="356"/>
      <c r="J126" s="356"/>
      <c r="K126" s="356"/>
      <c r="L126" s="356"/>
      <c r="M126" s="356"/>
      <c r="N126" s="356"/>
      <c r="O126" s="356"/>
      <c r="P126" s="356"/>
      <c r="Q126" s="356"/>
      <c r="R126" s="356"/>
      <c r="S126" s="356"/>
      <c r="T126" s="356"/>
      <c r="U126" s="356"/>
      <c r="V126" s="356"/>
      <c r="W126" s="356"/>
      <c r="X126" s="356"/>
      <c r="Y126" s="356"/>
      <c r="Z126" s="356"/>
      <c r="AA126" s="356"/>
      <c r="AB126" s="356"/>
      <c r="AC126" s="642">
        <v>45778</v>
      </c>
      <c r="AD126" s="643"/>
      <c r="AE126" s="643"/>
      <c r="AF126" s="643"/>
      <c r="AG126" s="643"/>
      <c r="AH126" s="643"/>
      <c r="AI126" s="643"/>
      <c r="AJ126" s="643"/>
      <c r="AK126" s="643"/>
      <c r="AL126" s="644"/>
      <c r="AM126" s="642">
        <v>46143</v>
      </c>
      <c r="AN126" s="643"/>
      <c r="AO126" s="643"/>
      <c r="AP126" s="643"/>
      <c r="AQ126" s="643"/>
      <c r="AR126" s="643"/>
      <c r="AS126" s="643"/>
      <c r="AT126" s="643"/>
      <c r="AU126" s="643"/>
      <c r="AV126" s="644"/>
      <c r="AW126" s="398">
        <v>46508</v>
      </c>
      <c r="AX126" s="471"/>
      <c r="AY126" s="471"/>
      <c r="AZ126" s="471"/>
      <c r="BA126" s="471"/>
      <c r="BB126" s="471"/>
      <c r="BC126" s="471"/>
      <c r="BD126" s="471"/>
      <c r="BE126" s="471"/>
      <c r="BF126" s="472"/>
      <c r="BG126" s="1"/>
      <c r="BH126" s="222"/>
      <c r="BJ126" s="43"/>
    </row>
    <row r="127" spans="2:62" ht="14.5" x14ac:dyDescent="0.3">
      <c r="C127" s="1"/>
      <c r="D127" s="354" t="s">
        <v>576</v>
      </c>
      <c r="E127" s="356"/>
      <c r="F127" s="356"/>
      <c r="G127" s="356"/>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642">
        <v>45930</v>
      </c>
      <c r="AD127" s="643"/>
      <c r="AE127" s="643"/>
      <c r="AF127" s="643"/>
      <c r="AG127" s="643"/>
      <c r="AH127" s="643"/>
      <c r="AI127" s="643"/>
      <c r="AJ127" s="643"/>
      <c r="AK127" s="643"/>
      <c r="AL127" s="644"/>
      <c r="AM127" s="642">
        <v>46295</v>
      </c>
      <c r="AN127" s="643"/>
      <c r="AO127" s="643"/>
      <c r="AP127" s="643"/>
      <c r="AQ127" s="643"/>
      <c r="AR127" s="643"/>
      <c r="AS127" s="643"/>
      <c r="AT127" s="643"/>
      <c r="AU127" s="643"/>
      <c r="AV127" s="644"/>
      <c r="AW127" s="398">
        <v>46660</v>
      </c>
      <c r="AX127" s="399"/>
      <c r="AY127" s="399"/>
      <c r="AZ127" s="399"/>
      <c r="BA127" s="399"/>
      <c r="BB127" s="399"/>
      <c r="BC127" s="399"/>
      <c r="BD127" s="399"/>
      <c r="BE127" s="399"/>
      <c r="BF127" s="400"/>
      <c r="BG127" s="1"/>
      <c r="BH127" s="222"/>
    </row>
    <row r="128" spans="2:62" ht="21" customHeight="1" x14ac:dyDescent="0.3">
      <c r="C128" s="178"/>
      <c r="D128" s="179" t="s">
        <v>53</v>
      </c>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
    </row>
    <row r="129" spans="1:91" ht="24.65" customHeight="1" x14ac:dyDescent="0.3">
      <c r="C129" s="1"/>
      <c r="D129" s="354" t="s">
        <v>600</v>
      </c>
      <c r="E129" s="356"/>
      <c r="F129" s="356"/>
      <c r="G129" s="356"/>
      <c r="H129" s="356"/>
      <c r="I129" s="356"/>
      <c r="J129" s="356"/>
      <c r="K129" s="356"/>
      <c r="L129" s="356"/>
      <c r="M129" s="356"/>
      <c r="N129" s="356"/>
      <c r="O129" s="356"/>
      <c r="P129" s="356"/>
      <c r="Q129" s="356"/>
      <c r="R129" s="356"/>
      <c r="S129" s="356"/>
      <c r="T129" s="356"/>
      <c r="U129" s="356"/>
      <c r="V129" s="356"/>
      <c r="W129" s="356"/>
      <c r="X129" s="356"/>
      <c r="Y129" s="356"/>
      <c r="Z129" s="356"/>
      <c r="AA129" s="356"/>
      <c r="AB129" s="357"/>
      <c r="AC129" s="548"/>
      <c r="AD129" s="549"/>
      <c r="AE129" s="549"/>
      <c r="AF129" s="549"/>
      <c r="AG129" s="549"/>
      <c r="AH129" s="549"/>
      <c r="AI129" s="549"/>
      <c r="AJ129" s="549"/>
      <c r="AK129" s="549"/>
      <c r="AL129" s="549"/>
      <c r="AM129" s="549"/>
      <c r="AN129" s="549"/>
      <c r="AO129" s="549"/>
      <c r="AP129" s="549"/>
      <c r="AQ129" s="549"/>
      <c r="AR129" s="549"/>
      <c r="AS129" s="549"/>
      <c r="AT129" s="549"/>
      <c r="AU129" s="549"/>
      <c r="AV129" s="549"/>
      <c r="AW129" s="549"/>
      <c r="AX129" s="549"/>
      <c r="AY129" s="549"/>
      <c r="AZ129" s="549"/>
      <c r="BA129" s="549"/>
      <c r="BB129" s="549"/>
      <c r="BC129" s="549"/>
      <c r="BD129" s="549"/>
      <c r="BE129" s="549"/>
      <c r="BF129" s="550"/>
      <c r="BG129" s="1"/>
      <c r="BH129" s="18" t="str">
        <f>IF(X32=0," ",X32)</f>
        <v xml:space="preserve"> </v>
      </c>
    </row>
    <row r="130" spans="1:91" ht="24.65" customHeight="1" x14ac:dyDescent="0.3">
      <c r="C130" s="1"/>
      <c r="D130" s="354" t="s">
        <v>607</v>
      </c>
      <c r="E130" s="356"/>
      <c r="F130" s="356"/>
      <c r="G130" s="356"/>
      <c r="H130" s="356"/>
      <c r="I130" s="356"/>
      <c r="J130" s="356"/>
      <c r="K130" s="356"/>
      <c r="L130" s="356"/>
      <c r="M130" s="356"/>
      <c r="N130" s="356"/>
      <c r="O130" s="356"/>
      <c r="P130" s="356"/>
      <c r="Q130" s="356"/>
      <c r="R130" s="356"/>
      <c r="S130" s="356"/>
      <c r="T130" s="356"/>
      <c r="U130" s="356"/>
      <c r="V130" s="356"/>
      <c r="W130" s="356"/>
      <c r="X130" s="356"/>
      <c r="Y130" s="356"/>
      <c r="Z130" s="356"/>
      <c r="AA130" s="356"/>
      <c r="AB130" s="357"/>
      <c r="AC130" s="674"/>
      <c r="AD130" s="549"/>
      <c r="AE130" s="549"/>
      <c r="AF130" s="549"/>
      <c r="AG130" s="549"/>
      <c r="AH130" s="549"/>
      <c r="AI130" s="549"/>
      <c r="AJ130" s="549"/>
      <c r="AK130" s="549"/>
      <c r="AL130" s="549"/>
      <c r="AM130" s="549"/>
      <c r="AN130" s="549"/>
      <c r="AO130" s="549"/>
      <c r="AP130" s="549"/>
      <c r="AQ130" s="549"/>
      <c r="AR130" s="549"/>
      <c r="AS130" s="549"/>
      <c r="AT130" s="549"/>
      <c r="AU130" s="549"/>
      <c r="AV130" s="549"/>
      <c r="AW130" s="549"/>
      <c r="AX130" s="549"/>
      <c r="AY130" s="549"/>
      <c r="AZ130" s="549"/>
      <c r="BA130" s="549"/>
      <c r="BB130" s="549"/>
      <c r="BC130" s="549"/>
      <c r="BD130" s="549"/>
      <c r="BE130" s="549"/>
      <c r="BF130" s="550"/>
      <c r="BG130" s="1"/>
      <c r="BH130" s="18" t="str">
        <f>IF(X33=0," ",X33)</f>
        <v xml:space="preserve"> </v>
      </c>
    </row>
    <row r="131" spans="1:91" ht="21" customHeight="1" thickBot="1" x14ac:dyDescent="0.35">
      <c r="A131" s="288"/>
      <c r="B131" s="302"/>
      <c r="C131" s="178"/>
      <c r="D131" s="179" t="s">
        <v>54</v>
      </c>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
      <c r="BK131" s="321" t="s">
        <v>655</v>
      </c>
    </row>
    <row r="132" spans="1:91" ht="19.5" customHeight="1" thickTop="1" thickBot="1" x14ac:dyDescent="0.35">
      <c r="A132" s="288"/>
      <c r="B132" s="302" t="s">
        <v>597</v>
      </c>
      <c r="C132" s="1"/>
      <c r="D132" s="470" t="s">
        <v>55</v>
      </c>
      <c r="E132" s="356"/>
      <c r="F132" s="356"/>
      <c r="G132" s="356"/>
      <c r="H132" s="356"/>
      <c r="I132" s="356"/>
      <c r="J132" s="356"/>
      <c r="K132" s="356"/>
      <c r="L132" s="356"/>
      <c r="M132" s="356"/>
      <c r="N132" s="356"/>
      <c r="O132" s="356"/>
      <c r="P132" s="356"/>
      <c r="Q132" s="356"/>
      <c r="R132" s="356"/>
      <c r="S132" s="356"/>
      <c r="T132" s="356"/>
      <c r="U132" s="356"/>
      <c r="V132" s="356"/>
      <c r="W132" s="356"/>
      <c r="X132" s="356"/>
      <c r="Y132" s="356"/>
      <c r="Z132" s="356"/>
      <c r="AA132" s="356"/>
      <c r="AB132" s="357"/>
      <c r="AC132" s="639" t="str">
        <f>AI184</f>
        <v>Vygeneruje se</v>
      </c>
      <c r="AD132" s="640"/>
      <c r="AE132" s="640"/>
      <c r="AF132" s="640"/>
      <c r="AG132" s="640"/>
      <c r="AH132" s="640"/>
      <c r="AI132" s="640"/>
      <c r="AJ132" s="640"/>
      <c r="AK132" s="640"/>
      <c r="AL132" s="640"/>
      <c r="AM132" s="640"/>
      <c r="AN132" s="640"/>
      <c r="AO132" s="640"/>
      <c r="AP132" s="640"/>
      <c r="AQ132" s="640"/>
      <c r="AR132" s="640"/>
      <c r="AS132" s="640"/>
      <c r="AT132" s="640"/>
      <c r="AU132" s="640"/>
      <c r="AV132" s="640"/>
      <c r="AW132" s="640"/>
      <c r="AX132" s="640"/>
      <c r="AY132" s="640"/>
      <c r="AZ132" s="640"/>
      <c r="BA132" s="640"/>
      <c r="BB132" s="640"/>
      <c r="BC132" s="640"/>
      <c r="BD132" s="640"/>
      <c r="BE132" s="640"/>
      <c r="BF132" s="641"/>
      <c r="BG132" s="1"/>
      <c r="BI132" s="309"/>
      <c r="BJ132" s="310"/>
      <c r="BK132" s="89" t="s">
        <v>654</v>
      </c>
      <c r="BL132" s="316"/>
      <c r="BM132" s="317">
        <v>0.5</v>
      </c>
      <c r="BN132" s="310"/>
      <c r="BO132" s="310"/>
      <c r="BP132" s="310"/>
      <c r="BQ132" s="310"/>
      <c r="BR132" s="310"/>
      <c r="BS132" s="310"/>
      <c r="BT132" s="310"/>
      <c r="BU132" s="310"/>
      <c r="BV132" s="310"/>
      <c r="BW132" s="310"/>
      <c r="BX132" s="310"/>
      <c r="BY132" s="310"/>
      <c r="BZ132" s="310"/>
      <c r="CA132" s="310"/>
      <c r="CB132" s="310"/>
      <c r="CC132" s="310"/>
      <c r="CD132" s="310"/>
      <c r="CE132" s="310"/>
      <c r="CF132" s="310"/>
      <c r="CG132" s="310"/>
      <c r="CH132" s="310"/>
      <c r="CI132" s="310"/>
      <c r="CJ132" s="310"/>
      <c r="CK132" s="310"/>
      <c r="CL132" s="310"/>
      <c r="CM132" s="310"/>
    </row>
    <row r="133" spans="1:91" ht="19.5" customHeight="1" thickTop="1" thickBot="1" x14ac:dyDescent="0.35">
      <c r="A133" s="288"/>
      <c r="B133" s="302" t="s">
        <v>598</v>
      </c>
      <c r="C133" s="1"/>
      <c r="D133" s="470" t="s">
        <v>56</v>
      </c>
      <c r="E133" s="356"/>
      <c r="F133" s="356"/>
      <c r="G133" s="356"/>
      <c r="H133" s="356"/>
      <c r="I133" s="356"/>
      <c r="J133" s="356"/>
      <c r="K133" s="356"/>
      <c r="L133" s="356"/>
      <c r="M133" s="356"/>
      <c r="N133" s="356"/>
      <c r="O133" s="356"/>
      <c r="P133" s="356"/>
      <c r="Q133" s="356"/>
      <c r="R133" s="356"/>
      <c r="S133" s="356"/>
      <c r="T133" s="356"/>
      <c r="U133" s="356"/>
      <c r="V133" s="356"/>
      <c r="W133" s="356"/>
      <c r="X133" s="356"/>
      <c r="Y133" s="356"/>
      <c r="Z133" s="356"/>
      <c r="AA133" s="356"/>
      <c r="AB133" s="357"/>
      <c r="AC133" s="497" t="str">
        <f>AU184</f>
        <v>vygeneruje se</v>
      </c>
      <c r="AD133" s="498"/>
      <c r="AE133" s="498"/>
      <c r="AF133" s="498"/>
      <c r="AG133" s="498"/>
      <c r="AH133" s="498"/>
      <c r="AI133" s="498"/>
      <c r="AJ133" s="498"/>
      <c r="AK133" s="498"/>
      <c r="AL133" s="498"/>
      <c r="AM133" s="498"/>
      <c r="AN133" s="498"/>
      <c r="AO133" s="498"/>
      <c r="AP133" s="498"/>
      <c r="AQ133" s="498"/>
      <c r="AR133" s="498"/>
      <c r="AS133" s="498"/>
      <c r="AT133" s="498"/>
      <c r="AU133" s="498"/>
      <c r="AV133" s="498"/>
      <c r="AW133" s="498"/>
      <c r="AX133" s="498"/>
      <c r="AY133" s="498"/>
      <c r="AZ133" s="498"/>
      <c r="BA133" s="498"/>
      <c r="BB133" s="498"/>
      <c r="BC133" s="498"/>
      <c r="BD133" s="498"/>
      <c r="BE133" s="498"/>
      <c r="BF133" s="499"/>
      <c r="BG133" s="1"/>
      <c r="BH133" s="216"/>
      <c r="BI133" s="311"/>
      <c r="BJ133" s="311"/>
      <c r="BK133" s="314" t="s">
        <v>656</v>
      </c>
      <c r="BL133" s="315"/>
      <c r="BM133" s="318">
        <v>3000</v>
      </c>
      <c r="BN133" s="311"/>
      <c r="BO133" s="314" t="s">
        <v>658</v>
      </c>
      <c r="BP133" s="315"/>
      <c r="BQ133" s="319">
        <v>7000</v>
      </c>
      <c r="BR133" s="311"/>
      <c r="BS133" s="311"/>
      <c r="BT133" s="311"/>
      <c r="BU133" s="311"/>
      <c r="BV133" s="311"/>
      <c r="BW133" s="311"/>
      <c r="BX133" s="311"/>
      <c r="BY133" s="311"/>
      <c r="BZ133" s="311"/>
      <c r="CA133" s="311"/>
      <c r="CB133" s="311"/>
      <c r="CC133" s="311"/>
      <c r="CD133" s="311"/>
      <c r="CE133" s="311"/>
      <c r="CF133" s="311"/>
      <c r="CG133" s="311"/>
      <c r="CH133" s="311"/>
      <c r="CI133" s="311"/>
      <c r="CJ133" s="311"/>
      <c r="CK133" s="311"/>
      <c r="CL133" s="311"/>
      <c r="CM133" s="311"/>
    </row>
    <row r="134" spans="1:91" ht="19.5" customHeight="1" thickTop="1" thickBot="1" x14ac:dyDescent="0.35">
      <c r="A134" s="288"/>
      <c r="B134" s="302" t="s">
        <v>599</v>
      </c>
      <c r="C134" s="1"/>
      <c r="D134" s="470" t="s">
        <v>57</v>
      </c>
      <c r="E134" s="356"/>
      <c r="F134" s="356"/>
      <c r="G134" s="356"/>
      <c r="H134" s="356"/>
      <c r="I134" s="356"/>
      <c r="J134" s="356"/>
      <c r="K134" s="356"/>
      <c r="L134" s="356"/>
      <c r="M134" s="356"/>
      <c r="N134" s="356"/>
      <c r="O134" s="356"/>
      <c r="P134" s="356"/>
      <c r="Q134" s="356"/>
      <c r="R134" s="356"/>
      <c r="S134" s="356"/>
      <c r="T134" s="356"/>
      <c r="U134" s="356"/>
      <c r="V134" s="356"/>
      <c r="W134" s="356"/>
      <c r="X134" s="356"/>
      <c r="Y134" s="356"/>
      <c r="Z134" s="356"/>
      <c r="AA134" s="356"/>
      <c r="AB134" s="357"/>
      <c r="AC134" s="465" t="s">
        <v>75</v>
      </c>
      <c r="AD134" s="356"/>
      <c r="AE134" s="356"/>
      <c r="AF134" s="356"/>
      <c r="AG134" s="356"/>
      <c r="AH134" s="356"/>
      <c r="AI134" s="356"/>
      <c r="AJ134" s="356"/>
      <c r="AK134" s="356"/>
      <c r="AL134" s="356"/>
      <c r="AM134" s="356"/>
      <c r="AN134" s="356"/>
      <c r="AO134" s="356"/>
      <c r="AP134" s="356"/>
      <c r="AQ134" s="356"/>
      <c r="AR134" s="356"/>
      <c r="AS134" s="356"/>
      <c r="AT134" s="356"/>
      <c r="AU134" s="356"/>
      <c r="AV134" s="356"/>
      <c r="AW134" s="356"/>
      <c r="AX134" s="356"/>
      <c r="AY134" s="356"/>
      <c r="AZ134" s="356"/>
      <c r="BA134" s="356"/>
      <c r="BB134" s="356"/>
      <c r="BC134" s="356"/>
      <c r="BD134" s="356"/>
      <c r="BE134" s="356"/>
      <c r="BF134" s="609"/>
      <c r="BG134" s="1"/>
      <c r="BI134" s="312"/>
      <c r="BJ134" s="310"/>
      <c r="BK134" s="314" t="s">
        <v>657</v>
      </c>
      <c r="BL134" s="313"/>
      <c r="BM134" s="320">
        <f>(BM133/BM132)*100%</f>
        <v>6000</v>
      </c>
      <c r="BN134" s="311"/>
      <c r="BO134" s="314" t="s">
        <v>659</v>
      </c>
      <c r="BP134" s="313"/>
      <c r="BQ134" s="320">
        <f>(BQ133/BM132)*100%</f>
        <v>14000</v>
      </c>
      <c r="BR134" s="310"/>
      <c r="BS134" s="310"/>
      <c r="BT134" s="310"/>
      <c r="BU134" s="310"/>
      <c r="BV134" s="310"/>
      <c r="BW134" s="310"/>
      <c r="BX134" s="310"/>
      <c r="BY134" s="310"/>
      <c r="BZ134" s="310"/>
      <c r="CA134" s="310"/>
      <c r="CB134" s="310"/>
      <c r="CC134" s="310"/>
      <c r="CD134" s="310"/>
      <c r="CE134" s="310"/>
      <c r="CF134" s="310"/>
      <c r="CG134" s="310"/>
      <c r="CH134" s="310"/>
      <c r="CI134" s="310"/>
      <c r="CJ134" s="310"/>
      <c r="CK134" s="310"/>
      <c r="CL134" s="310"/>
      <c r="CM134" s="310"/>
    </row>
    <row r="135" spans="1:91" ht="21" customHeight="1" thickTop="1" thickBot="1" x14ac:dyDescent="0.35">
      <c r="C135" s="178"/>
      <c r="D135" s="179" t="s">
        <v>572</v>
      </c>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
    </row>
    <row r="136" spans="1:91" s="5" customFormat="1" ht="13.5" customHeight="1" x14ac:dyDescent="0.3">
      <c r="B136" s="301"/>
      <c r="C136" s="165"/>
      <c r="D136" s="672" t="s">
        <v>556</v>
      </c>
      <c r="E136" s="673"/>
      <c r="F136" s="673"/>
      <c r="G136" s="673"/>
      <c r="H136" s="673"/>
      <c r="I136" s="673"/>
      <c r="J136" s="673"/>
      <c r="K136" s="673"/>
      <c r="L136" s="673"/>
      <c r="M136" s="673"/>
      <c r="N136" s="673"/>
      <c r="O136" s="673"/>
      <c r="P136" s="673"/>
      <c r="Q136" s="673"/>
      <c r="R136" s="673"/>
      <c r="S136" s="673"/>
      <c r="T136" s="673"/>
      <c r="U136" s="673"/>
      <c r="V136" s="673"/>
      <c r="W136" s="673"/>
      <c r="X136" s="673"/>
      <c r="Y136" s="673"/>
      <c r="Z136" s="673"/>
      <c r="AA136" s="673"/>
      <c r="AB136" s="673"/>
      <c r="AC136" s="673"/>
      <c r="AD136" s="673"/>
      <c r="AE136" s="673"/>
      <c r="AF136" s="673"/>
      <c r="AG136" s="673"/>
      <c r="AH136" s="673"/>
      <c r="AI136" s="673"/>
      <c r="AJ136" s="673"/>
      <c r="AK136" s="673"/>
      <c r="AL136" s="673"/>
      <c r="AM136" s="673"/>
      <c r="AN136" s="673"/>
      <c r="AO136" s="673"/>
      <c r="AP136" s="673"/>
      <c r="AQ136" s="673"/>
      <c r="AR136" s="673"/>
      <c r="AS136" s="673"/>
      <c r="AT136" s="673"/>
      <c r="AU136" s="673"/>
      <c r="AV136" s="673"/>
      <c r="AW136" s="673"/>
      <c r="AX136" s="673"/>
      <c r="AY136" s="673"/>
      <c r="AZ136" s="673"/>
      <c r="BA136" s="673"/>
      <c r="BB136" s="673"/>
      <c r="BC136" s="673"/>
      <c r="BD136" s="673"/>
      <c r="BE136" s="673"/>
      <c r="BF136" s="673"/>
      <c r="BG136" s="166"/>
      <c r="BH136" s="22"/>
      <c r="BI136" s="22"/>
      <c r="BJ136" s="22"/>
      <c r="BK136" s="324"/>
      <c r="BL136" s="325" t="s">
        <v>565</v>
      </c>
      <c r="BM136" s="326"/>
      <c r="BN136" s="326"/>
      <c r="BO136" s="326"/>
      <c r="BP136" s="326"/>
      <c r="BQ136" s="326"/>
      <c r="BR136" s="335"/>
    </row>
    <row r="137" spans="1:91" ht="24.75" customHeight="1" x14ac:dyDescent="0.35">
      <c r="C137" s="1"/>
      <c r="D137" s="645" t="s">
        <v>339</v>
      </c>
      <c r="E137" s="646"/>
      <c r="F137" s="646"/>
      <c r="G137" s="646"/>
      <c r="H137" s="647"/>
      <c r="I137" s="651" t="s">
        <v>340</v>
      </c>
      <c r="J137" s="646"/>
      <c r="K137" s="646"/>
      <c r="L137" s="646"/>
      <c r="M137" s="646"/>
      <c r="N137" s="646"/>
      <c r="O137" s="646"/>
      <c r="P137" s="646"/>
      <c r="Q137" s="646"/>
      <c r="R137" s="652"/>
      <c r="S137" s="667" t="s">
        <v>341</v>
      </c>
      <c r="T137" s="668"/>
      <c r="U137" s="668"/>
      <c r="V137" s="668"/>
      <c r="W137" s="668"/>
      <c r="X137" s="668"/>
      <c r="Y137" s="668"/>
      <c r="Z137" s="668"/>
      <c r="AA137" s="668"/>
      <c r="AB137" s="669"/>
      <c r="AC137" s="667" t="s">
        <v>342</v>
      </c>
      <c r="AD137" s="668"/>
      <c r="AE137" s="668"/>
      <c r="AF137" s="668"/>
      <c r="AG137" s="668"/>
      <c r="AH137" s="668"/>
      <c r="AI137" s="668"/>
      <c r="AJ137" s="668"/>
      <c r="AK137" s="668"/>
      <c r="AL137" s="669"/>
      <c r="AM137" s="545" t="s">
        <v>343</v>
      </c>
      <c r="AN137" s="546"/>
      <c r="AO137" s="546"/>
      <c r="AP137" s="546"/>
      <c r="AQ137" s="546"/>
      <c r="AR137" s="546"/>
      <c r="AS137" s="546"/>
      <c r="AT137" s="546"/>
      <c r="AU137" s="546"/>
      <c r="AV137" s="670"/>
      <c r="AW137" s="545" t="s">
        <v>344</v>
      </c>
      <c r="AX137" s="546"/>
      <c r="AY137" s="546"/>
      <c r="AZ137" s="546"/>
      <c r="BA137" s="546"/>
      <c r="BB137" s="546"/>
      <c r="BC137" s="546"/>
      <c r="BD137" s="546"/>
      <c r="BE137" s="546"/>
      <c r="BF137" s="547"/>
      <c r="BG137" s="143"/>
      <c r="BH137" s="22"/>
      <c r="BI137" s="22"/>
      <c r="BJ137" s="22"/>
      <c r="BK137" s="333" t="s">
        <v>573</v>
      </c>
      <c r="BL137" s="265" t="s">
        <v>562</v>
      </c>
      <c r="BM137" s="254" t="s">
        <v>560</v>
      </c>
      <c r="BN137" s="254" t="s">
        <v>561</v>
      </c>
      <c r="BO137" s="254" t="s">
        <v>563</v>
      </c>
      <c r="BP137" s="254" t="s">
        <v>564</v>
      </c>
      <c r="BQ137" s="266" t="s">
        <v>3</v>
      </c>
      <c r="BR137" s="334" t="s">
        <v>574</v>
      </c>
    </row>
    <row r="138" spans="1:91" ht="31.5" customHeight="1" x14ac:dyDescent="0.3">
      <c r="B138" s="302" t="s">
        <v>601</v>
      </c>
      <c r="C138" s="1"/>
      <c r="D138" s="648">
        <v>2025</v>
      </c>
      <c r="E138" s="649"/>
      <c r="F138" s="649"/>
      <c r="G138" s="649"/>
      <c r="H138" s="650"/>
      <c r="I138" s="653" t="s">
        <v>331</v>
      </c>
      <c r="J138" s="351"/>
      <c r="K138" s="351"/>
      <c r="L138" s="351"/>
      <c r="M138" s="351"/>
      <c r="N138" s="351"/>
      <c r="O138" s="351"/>
      <c r="P138" s="351"/>
      <c r="Q138" s="351"/>
      <c r="R138" s="352"/>
      <c r="S138" s="350" t="s">
        <v>331</v>
      </c>
      <c r="T138" s="351"/>
      <c r="U138" s="351"/>
      <c r="V138" s="351"/>
      <c r="W138" s="351"/>
      <c r="X138" s="351"/>
      <c r="Y138" s="351"/>
      <c r="Z138" s="351"/>
      <c r="AA138" s="351"/>
      <c r="AB138" s="352"/>
      <c r="AC138" s="350" t="s">
        <v>331</v>
      </c>
      <c r="AD138" s="351"/>
      <c r="AE138" s="351"/>
      <c r="AF138" s="351"/>
      <c r="AG138" s="351"/>
      <c r="AH138" s="351"/>
      <c r="AI138" s="351"/>
      <c r="AJ138" s="351"/>
      <c r="AK138" s="351"/>
      <c r="AL138" s="352"/>
      <c r="AM138" s="350" t="s">
        <v>331</v>
      </c>
      <c r="AN138" s="351"/>
      <c r="AO138" s="351"/>
      <c r="AP138" s="351"/>
      <c r="AQ138" s="351"/>
      <c r="AR138" s="351"/>
      <c r="AS138" s="351"/>
      <c r="AT138" s="351"/>
      <c r="AU138" s="351"/>
      <c r="AV138" s="352"/>
      <c r="AW138" s="350" t="s">
        <v>331</v>
      </c>
      <c r="AX138" s="351"/>
      <c r="AY138" s="351"/>
      <c r="AZ138" s="351"/>
      <c r="BA138" s="351"/>
      <c r="BB138" s="351"/>
      <c r="BC138" s="351"/>
      <c r="BD138" s="351"/>
      <c r="BE138" s="351"/>
      <c r="BF138" s="353"/>
      <c r="BG138" s="143"/>
      <c r="BH138" s="252" t="s">
        <v>331</v>
      </c>
      <c r="BI138" s="253" t="s">
        <v>345</v>
      </c>
      <c r="BJ138" s="322" t="s">
        <v>346</v>
      </c>
      <c r="BK138" s="327">
        <f>D138</f>
        <v>2025</v>
      </c>
      <c r="BL138" s="258">
        <f>IF($I138=$BI$138,$BM$134,IF($I138=$BJ$138,$BQ$134,0))</f>
        <v>0</v>
      </c>
      <c r="BM138" s="258">
        <f>IF($S138=$BI$138,$BM$134,IF($S138=$BJ$138,$BQ$134,0))</f>
        <v>0</v>
      </c>
      <c r="BN138" s="258">
        <f>IF($AC138=$BI$138,$BM$134,IF($AC138=$BJ$138,$BQ$134,0))</f>
        <v>0</v>
      </c>
      <c r="BO138" s="258">
        <f>IF($AM138=$BI$138,$BM$134,IF($AM138=$BJ$138,$BQ$134,0))</f>
        <v>0</v>
      </c>
      <c r="BP138" s="258">
        <f>IF($AW138=$BI$138,$BM$134,IF($AW138=$BJ$138,$BQ$134,0))</f>
        <v>0</v>
      </c>
      <c r="BQ138" s="267">
        <f>SUM(BL138:BP138)</f>
        <v>0</v>
      </c>
      <c r="BR138" s="328">
        <f>$BQ138*$BM$132</f>
        <v>0</v>
      </c>
    </row>
    <row r="139" spans="1:91" ht="31.5" customHeight="1" x14ac:dyDescent="0.3">
      <c r="B139" s="302" t="s">
        <v>602</v>
      </c>
      <c r="C139" s="1"/>
      <c r="D139" s="648">
        <v>2026</v>
      </c>
      <c r="E139" s="649"/>
      <c r="F139" s="649"/>
      <c r="G139" s="649"/>
      <c r="H139" s="650"/>
      <c r="I139" s="653" t="s">
        <v>331</v>
      </c>
      <c r="J139" s="351"/>
      <c r="K139" s="351"/>
      <c r="L139" s="351"/>
      <c r="M139" s="351"/>
      <c r="N139" s="351"/>
      <c r="O139" s="351"/>
      <c r="P139" s="351"/>
      <c r="Q139" s="351"/>
      <c r="R139" s="352"/>
      <c r="S139" s="350" t="s">
        <v>331</v>
      </c>
      <c r="T139" s="351"/>
      <c r="U139" s="351"/>
      <c r="V139" s="351"/>
      <c r="W139" s="351"/>
      <c r="X139" s="351"/>
      <c r="Y139" s="351"/>
      <c r="Z139" s="351"/>
      <c r="AA139" s="351"/>
      <c r="AB139" s="352"/>
      <c r="AC139" s="350" t="s">
        <v>331</v>
      </c>
      <c r="AD139" s="351"/>
      <c r="AE139" s="351"/>
      <c r="AF139" s="351"/>
      <c r="AG139" s="351"/>
      <c r="AH139" s="351"/>
      <c r="AI139" s="351"/>
      <c r="AJ139" s="351"/>
      <c r="AK139" s="351"/>
      <c r="AL139" s="352"/>
      <c r="AM139" s="350" t="s">
        <v>331</v>
      </c>
      <c r="AN139" s="351"/>
      <c r="AO139" s="351"/>
      <c r="AP139" s="351"/>
      <c r="AQ139" s="351"/>
      <c r="AR139" s="351"/>
      <c r="AS139" s="351"/>
      <c r="AT139" s="351"/>
      <c r="AU139" s="351"/>
      <c r="AV139" s="352"/>
      <c r="AW139" s="350" t="s">
        <v>331</v>
      </c>
      <c r="AX139" s="351"/>
      <c r="AY139" s="351"/>
      <c r="AZ139" s="351"/>
      <c r="BA139" s="351"/>
      <c r="BB139" s="351"/>
      <c r="BC139" s="351"/>
      <c r="BD139" s="351"/>
      <c r="BE139" s="351"/>
      <c r="BF139" s="353"/>
      <c r="BG139" s="143"/>
      <c r="BH139" s="22"/>
      <c r="BI139" s="22"/>
      <c r="BJ139" s="22"/>
      <c r="BK139" s="327">
        <f>D139</f>
        <v>2026</v>
      </c>
      <c r="BL139" s="258">
        <f>IF($I139=$BI$138,$BM$134,IF($I139=$BJ$138,$BQ$134,0))</f>
        <v>0</v>
      </c>
      <c r="BM139" s="258">
        <f>IF($S139=$BI$138,$BM$134,IF($S139=$BJ$138,$BQ$134,0))</f>
        <v>0</v>
      </c>
      <c r="BN139" s="258">
        <f>IF($AC139=$BI$138,$BM$134,IF($AC139=$BJ$138,$BQ$134,0))</f>
        <v>0</v>
      </c>
      <c r="BO139" s="258">
        <f>IF($AM139=$BI$138,$BM$134,IF($AM139=$BJ$138,$BQ$134,0))</f>
        <v>0</v>
      </c>
      <c r="BP139" s="258">
        <f>IF($AW139=$BI$138,$BM$134,IF($AW139=$BJ$138,$BQ$134,0))</f>
        <v>0</v>
      </c>
      <c r="BQ139" s="267">
        <f>SUM(BL139:BP139)</f>
        <v>0</v>
      </c>
      <c r="BR139" s="328">
        <f>$BQ139*$BM$132</f>
        <v>0</v>
      </c>
    </row>
    <row r="140" spans="1:91" ht="31.5" customHeight="1" thickBot="1" x14ac:dyDescent="0.35">
      <c r="B140" s="302" t="s">
        <v>602</v>
      </c>
      <c r="C140" s="1"/>
      <c r="D140" s="648">
        <v>2027</v>
      </c>
      <c r="E140" s="649"/>
      <c r="F140" s="649"/>
      <c r="G140" s="649"/>
      <c r="H140" s="650"/>
      <c r="I140" s="653" t="s">
        <v>331</v>
      </c>
      <c r="J140" s="351"/>
      <c r="K140" s="351"/>
      <c r="L140" s="351"/>
      <c r="M140" s="351"/>
      <c r="N140" s="351"/>
      <c r="O140" s="351"/>
      <c r="P140" s="351"/>
      <c r="Q140" s="351"/>
      <c r="R140" s="352"/>
      <c r="S140" s="350" t="s">
        <v>331</v>
      </c>
      <c r="T140" s="351"/>
      <c r="U140" s="351"/>
      <c r="V140" s="351"/>
      <c r="W140" s="351"/>
      <c r="X140" s="351"/>
      <c r="Y140" s="351"/>
      <c r="Z140" s="351"/>
      <c r="AA140" s="351"/>
      <c r="AB140" s="352"/>
      <c r="AC140" s="350" t="s">
        <v>331</v>
      </c>
      <c r="AD140" s="351"/>
      <c r="AE140" s="351"/>
      <c r="AF140" s="351"/>
      <c r="AG140" s="351"/>
      <c r="AH140" s="351"/>
      <c r="AI140" s="351"/>
      <c r="AJ140" s="351"/>
      <c r="AK140" s="351"/>
      <c r="AL140" s="352"/>
      <c r="AM140" s="350" t="s">
        <v>331</v>
      </c>
      <c r="AN140" s="351"/>
      <c r="AO140" s="351"/>
      <c r="AP140" s="351"/>
      <c r="AQ140" s="351"/>
      <c r="AR140" s="351"/>
      <c r="AS140" s="351"/>
      <c r="AT140" s="351"/>
      <c r="AU140" s="351"/>
      <c r="AV140" s="352"/>
      <c r="AW140" s="350" t="s">
        <v>331</v>
      </c>
      <c r="AX140" s="351"/>
      <c r="AY140" s="351"/>
      <c r="AZ140" s="351"/>
      <c r="BA140" s="351"/>
      <c r="BB140" s="351"/>
      <c r="BC140" s="351"/>
      <c r="BD140" s="351"/>
      <c r="BE140" s="351"/>
      <c r="BF140" s="353"/>
      <c r="BG140" s="143"/>
      <c r="BH140" s="22"/>
      <c r="BI140" s="22"/>
      <c r="BJ140" s="22"/>
      <c r="BK140" s="329">
        <f>D140</f>
        <v>2027</v>
      </c>
      <c r="BL140" s="330">
        <f>IF($I140=$BI$138,$BM$134,IF($I140=$BJ$138,$BQ$134,0))</f>
        <v>0</v>
      </c>
      <c r="BM140" s="330">
        <f>IF($S140=$BI$138,$BM$134,IF($S140=$BJ$138,$BQ$134,0))</f>
        <v>0</v>
      </c>
      <c r="BN140" s="330">
        <f>IF($AC140=$BI$138,$BM$134,IF($AC140=$BJ$138,$BQ$134,0))</f>
        <v>0</v>
      </c>
      <c r="BO140" s="330">
        <f>IF($AM140=$BI$138,$BM$134,IF($AM140=$BJ$138,$BQ$134,0))</f>
        <v>0</v>
      </c>
      <c r="BP140" s="330">
        <f>IF($AW140=$BI$138,$BM$134,IF($AW140=$BJ$138,$BQ$134,0))</f>
        <v>0</v>
      </c>
      <c r="BQ140" s="331">
        <f>SUM(BL140:BP140)</f>
        <v>0</v>
      </c>
      <c r="BR140" s="332">
        <f>$BQ140*$BM$132</f>
        <v>0</v>
      </c>
    </row>
    <row r="141" spans="1:91" s="5" customFormat="1" ht="28.5" hidden="1" customHeight="1" x14ac:dyDescent="0.6">
      <c r="B141" s="301"/>
      <c r="C141" s="165"/>
      <c r="D141" s="251" t="s">
        <v>96</v>
      </c>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c r="BA141" s="166"/>
      <c r="BB141" s="166"/>
      <c r="BC141" s="166"/>
      <c r="BD141" s="166"/>
      <c r="BE141" s="166"/>
      <c r="BF141" s="166"/>
      <c r="BG141" s="166"/>
      <c r="BH141" s="22"/>
      <c r="BI141" s="22"/>
      <c r="BJ141" s="22"/>
      <c r="BL141" s="323">
        <f t="shared" ref="BL141:BL146" si="0">IF($I141=$BI$138,5000,IF($I141=$BJ$138,15000,0))</f>
        <v>0</v>
      </c>
    </row>
    <row r="142" spans="1:91" s="5" customFormat="1" ht="36" hidden="1" customHeight="1" x14ac:dyDescent="0.3">
      <c r="B142" s="301"/>
      <c r="C142" s="165"/>
      <c r="D142" s="571" t="s">
        <v>302</v>
      </c>
      <c r="E142" s="572"/>
      <c r="F142" s="572"/>
      <c r="G142" s="572"/>
      <c r="H142" s="572"/>
      <c r="I142" s="572"/>
      <c r="J142" s="572"/>
      <c r="K142" s="572"/>
      <c r="L142" s="572"/>
      <c r="M142" s="572"/>
      <c r="N142" s="572"/>
      <c r="O142" s="572"/>
      <c r="P142" s="572"/>
      <c r="Q142" s="572"/>
      <c r="R142" s="572"/>
      <c r="S142" s="572"/>
      <c r="T142" s="572"/>
      <c r="U142" s="572"/>
      <c r="V142" s="572"/>
      <c r="W142" s="572"/>
      <c r="X142" s="572"/>
      <c r="Y142" s="572"/>
      <c r="Z142" s="572"/>
      <c r="AA142" s="572"/>
      <c r="AB142" s="572"/>
      <c r="AC142" s="572"/>
      <c r="AD142" s="572"/>
      <c r="AE142" s="572"/>
      <c r="AF142" s="572"/>
      <c r="AG142" s="572"/>
      <c r="AH142" s="572"/>
      <c r="AI142" s="572"/>
      <c r="AJ142" s="572"/>
      <c r="AK142" s="572"/>
      <c r="AL142" s="572"/>
      <c r="AM142" s="572"/>
      <c r="AN142" s="572"/>
      <c r="AO142" s="572"/>
      <c r="AP142" s="572"/>
      <c r="AQ142" s="572"/>
      <c r="AR142" s="572"/>
      <c r="AS142" s="572"/>
      <c r="AT142" s="572"/>
      <c r="AU142" s="572"/>
      <c r="AV142" s="572"/>
      <c r="AW142" s="572"/>
      <c r="AX142" s="572"/>
      <c r="AY142" s="572"/>
      <c r="AZ142" s="572"/>
      <c r="BA142" s="572"/>
      <c r="BB142" s="572"/>
      <c r="BC142" s="572"/>
      <c r="BD142" s="572"/>
      <c r="BE142" s="572"/>
      <c r="BF142" s="572"/>
      <c r="BG142" s="166"/>
      <c r="BH142" s="22"/>
      <c r="BI142" s="22"/>
      <c r="BJ142" s="22"/>
      <c r="BL142" s="258">
        <f t="shared" si="0"/>
        <v>0</v>
      </c>
    </row>
    <row r="143" spans="1:91" ht="24.75" hidden="1" customHeight="1" x14ac:dyDescent="0.3">
      <c r="C143" s="1"/>
      <c r="D143" s="654" t="s">
        <v>557</v>
      </c>
      <c r="E143" s="655"/>
      <c r="F143" s="655"/>
      <c r="G143" s="655"/>
      <c r="H143" s="655"/>
      <c r="I143" s="655"/>
      <c r="J143" s="655"/>
      <c r="K143" s="655"/>
      <c r="L143" s="655"/>
      <c r="M143" s="655"/>
      <c r="N143" s="655"/>
      <c r="O143" s="655"/>
      <c r="P143" s="655"/>
      <c r="Q143" s="655"/>
      <c r="R143" s="655"/>
      <c r="S143" s="655"/>
      <c r="T143" s="655"/>
      <c r="U143" s="655"/>
      <c r="V143" s="655"/>
      <c r="W143" s="655"/>
      <c r="X143" s="655"/>
      <c r="Y143" s="655"/>
      <c r="Z143" s="655"/>
      <c r="AA143" s="655"/>
      <c r="AB143" s="655"/>
      <c r="AC143" s="655"/>
      <c r="AD143" s="655"/>
      <c r="AE143" s="493" t="s">
        <v>559</v>
      </c>
      <c r="AF143" s="494"/>
      <c r="AG143" s="494"/>
      <c r="AH143" s="494"/>
      <c r="AI143" s="494"/>
      <c r="AJ143" s="494"/>
      <c r="AK143" s="494"/>
      <c r="AL143" s="494"/>
      <c r="AM143" s="494"/>
      <c r="AN143" s="494"/>
      <c r="AO143" s="494"/>
      <c r="AP143" s="494"/>
      <c r="AQ143" s="494"/>
      <c r="AR143" s="495"/>
      <c r="AS143" s="494" t="s">
        <v>558</v>
      </c>
      <c r="AT143" s="494"/>
      <c r="AU143" s="494"/>
      <c r="AV143" s="494"/>
      <c r="AW143" s="494"/>
      <c r="AX143" s="494"/>
      <c r="AY143" s="494"/>
      <c r="AZ143" s="494"/>
      <c r="BA143" s="494"/>
      <c r="BB143" s="494"/>
      <c r="BC143" s="494"/>
      <c r="BD143" s="494"/>
      <c r="BE143" s="494"/>
      <c r="BF143" s="496"/>
      <c r="BG143" s="143"/>
      <c r="BH143" s="22"/>
      <c r="BI143" s="22"/>
      <c r="BJ143" s="22"/>
      <c r="BL143" s="258">
        <f t="shared" si="0"/>
        <v>0</v>
      </c>
    </row>
    <row r="144" spans="1:91" ht="25.9" hidden="1" customHeight="1" x14ac:dyDescent="0.3">
      <c r="C144" s="1"/>
      <c r="D144" s="487"/>
      <c r="E144" s="488"/>
      <c r="F144" s="488"/>
      <c r="G144" s="488"/>
      <c r="H144" s="488"/>
      <c r="I144" s="488"/>
      <c r="J144" s="488"/>
      <c r="K144" s="488"/>
      <c r="L144" s="488"/>
      <c r="M144" s="488"/>
      <c r="N144" s="488"/>
      <c r="O144" s="488"/>
      <c r="P144" s="488"/>
      <c r="Q144" s="488"/>
      <c r="R144" s="488"/>
      <c r="S144" s="488"/>
      <c r="T144" s="488"/>
      <c r="U144" s="488"/>
      <c r="V144" s="488"/>
      <c r="W144" s="488"/>
      <c r="X144" s="488"/>
      <c r="Y144" s="488"/>
      <c r="Z144" s="488"/>
      <c r="AA144" s="488"/>
      <c r="AB144" s="488"/>
      <c r="AC144" s="488"/>
      <c r="AD144" s="488"/>
      <c r="AE144" s="489"/>
      <c r="AF144" s="490"/>
      <c r="AG144" s="490"/>
      <c r="AH144" s="490"/>
      <c r="AI144" s="490"/>
      <c r="AJ144" s="490"/>
      <c r="AK144" s="490"/>
      <c r="AL144" s="490"/>
      <c r="AM144" s="490"/>
      <c r="AN144" s="490"/>
      <c r="AO144" s="490"/>
      <c r="AP144" s="490"/>
      <c r="AQ144" s="490"/>
      <c r="AR144" s="491"/>
      <c r="AS144" s="490"/>
      <c r="AT144" s="490"/>
      <c r="AU144" s="490"/>
      <c r="AV144" s="490"/>
      <c r="AW144" s="490"/>
      <c r="AX144" s="490"/>
      <c r="AY144" s="490"/>
      <c r="AZ144" s="490"/>
      <c r="BA144" s="490"/>
      <c r="BB144" s="490"/>
      <c r="BC144" s="490"/>
      <c r="BD144" s="490"/>
      <c r="BE144" s="490"/>
      <c r="BF144" s="492"/>
      <c r="BG144" s="143"/>
      <c r="BH144" s="22"/>
      <c r="BI144" s="22"/>
      <c r="BJ144" s="22"/>
      <c r="BL144" s="258">
        <f t="shared" si="0"/>
        <v>0</v>
      </c>
    </row>
    <row r="145" spans="2:64" ht="25.9" hidden="1" customHeight="1" x14ac:dyDescent="0.3">
      <c r="C145" s="1"/>
      <c r="D145" s="487"/>
      <c r="E145" s="488"/>
      <c r="F145" s="488"/>
      <c r="G145" s="488"/>
      <c r="H145" s="488"/>
      <c r="I145" s="488"/>
      <c r="J145" s="488"/>
      <c r="K145" s="488"/>
      <c r="L145" s="488"/>
      <c r="M145" s="488"/>
      <c r="N145" s="488"/>
      <c r="O145" s="488"/>
      <c r="P145" s="488"/>
      <c r="Q145" s="488"/>
      <c r="R145" s="488"/>
      <c r="S145" s="488"/>
      <c r="T145" s="488"/>
      <c r="U145" s="488"/>
      <c r="V145" s="488"/>
      <c r="W145" s="488"/>
      <c r="X145" s="488"/>
      <c r="Y145" s="488"/>
      <c r="Z145" s="488"/>
      <c r="AA145" s="488"/>
      <c r="AB145" s="488"/>
      <c r="AC145" s="488"/>
      <c r="AD145" s="488"/>
      <c r="AE145" s="489"/>
      <c r="AF145" s="490"/>
      <c r="AG145" s="490"/>
      <c r="AH145" s="490"/>
      <c r="AI145" s="490"/>
      <c r="AJ145" s="490"/>
      <c r="AK145" s="490"/>
      <c r="AL145" s="490"/>
      <c r="AM145" s="490"/>
      <c r="AN145" s="490"/>
      <c r="AO145" s="490"/>
      <c r="AP145" s="490"/>
      <c r="AQ145" s="490"/>
      <c r="AR145" s="491"/>
      <c r="AS145" s="490"/>
      <c r="AT145" s="490"/>
      <c r="AU145" s="490"/>
      <c r="AV145" s="490"/>
      <c r="AW145" s="490"/>
      <c r="AX145" s="490"/>
      <c r="AY145" s="490"/>
      <c r="AZ145" s="490"/>
      <c r="BA145" s="490"/>
      <c r="BB145" s="490"/>
      <c r="BC145" s="490"/>
      <c r="BD145" s="490"/>
      <c r="BE145" s="490"/>
      <c r="BF145" s="492"/>
      <c r="BG145" s="143"/>
      <c r="BH145" s="22"/>
      <c r="BI145" s="22"/>
      <c r="BJ145" s="22"/>
      <c r="BL145" s="258">
        <f t="shared" si="0"/>
        <v>0</v>
      </c>
    </row>
    <row r="146" spans="2:64" ht="25.9" hidden="1" customHeight="1" x14ac:dyDescent="0.3">
      <c r="C146" s="1"/>
      <c r="D146" s="487"/>
      <c r="E146" s="488"/>
      <c r="F146" s="488"/>
      <c r="G146" s="488"/>
      <c r="H146" s="488"/>
      <c r="I146" s="488"/>
      <c r="J146" s="488"/>
      <c r="K146" s="488"/>
      <c r="L146" s="488"/>
      <c r="M146" s="488"/>
      <c r="N146" s="488"/>
      <c r="O146" s="488"/>
      <c r="P146" s="488"/>
      <c r="Q146" s="488"/>
      <c r="R146" s="488"/>
      <c r="S146" s="488"/>
      <c r="T146" s="488"/>
      <c r="U146" s="488"/>
      <c r="V146" s="488"/>
      <c r="W146" s="488"/>
      <c r="X146" s="488"/>
      <c r="Y146" s="488"/>
      <c r="Z146" s="488"/>
      <c r="AA146" s="488"/>
      <c r="AB146" s="488"/>
      <c r="AC146" s="488"/>
      <c r="AD146" s="488"/>
      <c r="AE146" s="489"/>
      <c r="AF146" s="490"/>
      <c r="AG146" s="490"/>
      <c r="AH146" s="490"/>
      <c r="AI146" s="490"/>
      <c r="AJ146" s="490"/>
      <c r="AK146" s="490"/>
      <c r="AL146" s="490"/>
      <c r="AM146" s="490"/>
      <c r="AN146" s="490"/>
      <c r="AO146" s="490"/>
      <c r="AP146" s="490"/>
      <c r="AQ146" s="490"/>
      <c r="AR146" s="491"/>
      <c r="AS146" s="490"/>
      <c r="AT146" s="490"/>
      <c r="AU146" s="490"/>
      <c r="AV146" s="490"/>
      <c r="AW146" s="490"/>
      <c r="AX146" s="490"/>
      <c r="AY146" s="490"/>
      <c r="AZ146" s="490"/>
      <c r="BA146" s="490"/>
      <c r="BB146" s="490"/>
      <c r="BC146" s="490"/>
      <c r="BD146" s="490"/>
      <c r="BE146" s="490"/>
      <c r="BF146" s="492"/>
      <c r="BG146" s="143"/>
      <c r="BH146" s="22"/>
      <c r="BI146" s="22"/>
      <c r="BJ146" s="22"/>
      <c r="BL146" s="258">
        <f t="shared" si="0"/>
        <v>0</v>
      </c>
    </row>
    <row r="147" spans="2:64" s="5" customFormat="1" ht="28.5" customHeight="1" x14ac:dyDescent="0.6">
      <c r="B147" s="301"/>
      <c r="C147" s="165"/>
      <c r="D147" s="176" t="s">
        <v>608</v>
      </c>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c r="BA147" s="166"/>
      <c r="BB147" s="166"/>
      <c r="BC147" s="166"/>
      <c r="BD147" s="166"/>
      <c r="BE147" s="166"/>
      <c r="BF147" s="166"/>
      <c r="BH147" s="19"/>
      <c r="BI147" s="19"/>
      <c r="BJ147" s="29"/>
    </row>
    <row r="148" spans="2:64" ht="21" customHeight="1" x14ac:dyDescent="0.3">
      <c r="C148" s="178"/>
      <c r="D148" s="179" t="s">
        <v>609</v>
      </c>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
    </row>
    <row r="149" spans="2:64" s="3" customFormat="1" ht="24" customHeight="1" x14ac:dyDescent="0.3">
      <c r="B149" s="305"/>
      <c r="D149" s="675" t="s">
        <v>298</v>
      </c>
      <c r="E149" s="676"/>
      <c r="F149" s="676"/>
      <c r="G149" s="676"/>
      <c r="H149" s="676"/>
      <c r="I149" s="676"/>
      <c r="J149" s="676"/>
      <c r="K149" s="676"/>
      <c r="L149" s="676"/>
      <c r="M149" s="676"/>
      <c r="N149" s="676"/>
      <c r="O149" s="676"/>
      <c r="P149" s="676"/>
      <c r="Q149" s="676"/>
      <c r="R149" s="676"/>
      <c r="S149" s="676"/>
      <c r="T149" s="676"/>
      <c r="U149" s="676"/>
      <c r="V149" s="676"/>
      <c r="W149" s="676"/>
      <c r="X149" s="676"/>
      <c r="Y149" s="676"/>
      <c r="Z149" s="676"/>
      <c r="AA149" s="676"/>
      <c r="AB149" s="676"/>
      <c r="AC149" s="676"/>
      <c r="AD149" s="676"/>
      <c r="AE149" s="676"/>
      <c r="AF149" s="676"/>
      <c r="AG149" s="676"/>
      <c r="AH149" s="676"/>
      <c r="AI149" s="676"/>
      <c r="AJ149" s="676"/>
      <c r="AK149" s="676"/>
      <c r="AL149" s="676"/>
      <c r="AM149" s="676"/>
      <c r="AN149" s="676"/>
      <c r="AO149" s="676"/>
      <c r="AP149" s="676"/>
      <c r="AQ149" s="676"/>
      <c r="AR149" s="676"/>
      <c r="AS149" s="676"/>
      <c r="AT149" s="676"/>
      <c r="AU149" s="676"/>
      <c r="AV149" s="676"/>
      <c r="AW149" s="676"/>
      <c r="AX149" s="676"/>
      <c r="AY149" s="676"/>
      <c r="AZ149" s="676"/>
      <c r="BA149" s="676"/>
      <c r="BB149" s="676"/>
      <c r="BC149" s="676"/>
      <c r="BD149" s="676"/>
      <c r="BE149" s="676"/>
      <c r="BF149" s="676"/>
      <c r="BH149" s="18"/>
      <c r="BI149" s="18"/>
      <c r="BJ149" s="22"/>
    </row>
    <row r="150" spans="2:64" s="7" customFormat="1" ht="21.75" customHeight="1" x14ac:dyDescent="0.3">
      <c r="B150" s="303"/>
      <c r="D150" s="89" t="s">
        <v>299</v>
      </c>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217"/>
      <c r="AC150" s="465" t="s">
        <v>333</v>
      </c>
      <c r="AD150" s="885"/>
      <c r="AE150" s="885"/>
      <c r="AF150" s="885"/>
      <c r="AG150" s="885"/>
      <c r="AH150" s="885"/>
      <c r="AI150" s="885"/>
      <c r="AJ150" s="885"/>
      <c r="AK150" s="885"/>
      <c r="AL150" s="885"/>
      <c r="AM150" s="885"/>
      <c r="AN150" s="885"/>
      <c r="AO150" s="885"/>
      <c r="AP150" s="885"/>
      <c r="AQ150" s="885"/>
      <c r="AR150" s="885"/>
      <c r="AS150" s="885"/>
      <c r="AT150" s="885"/>
      <c r="AU150" s="885"/>
      <c r="AV150" s="885"/>
      <c r="AW150" s="885"/>
      <c r="AX150" s="885"/>
      <c r="AY150" s="885"/>
      <c r="AZ150" s="885"/>
      <c r="BA150" s="885"/>
      <c r="BB150" s="885"/>
      <c r="BC150" s="885"/>
      <c r="BD150" s="885"/>
      <c r="BE150" s="885"/>
      <c r="BF150" s="886"/>
      <c r="BH150" s="213" t="s">
        <v>331</v>
      </c>
      <c r="BI150" s="213" t="s">
        <v>232</v>
      </c>
      <c r="BJ150" s="213" t="s">
        <v>333</v>
      </c>
    </row>
    <row r="151" spans="2:64" s="7" customFormat="1" ht="39.75" hidden="1" customHeight="1" x14ac:dyDescent="0.3">
      <c r="B151" s="303"/>
      <c r="D151" s="671" t="s">
        <v>2</v>
      </c>
      <c r="E151" s="552"/>
      <c r="F151" s="552"/>
      <c r="G151" s="552"/>
      <c r="H151" s="552"/>
      <c r="I151" s="552"/>
      <c r="J151" s="552"/>
      <c r="K151" s="552"/>
      <c r="L151" s="552"/>
      <c r="M151" s="552"/>
      <c r="N151" s="552"/>
      <c r="O151" s="552"/>
      <c r="P151" s="552"/>
      <c r="Q151" s="552"/>
      <c r="R151" s="552"/>
      <c r="S151" s="552"/>
      <c r="T151" s="552"/>
      <c r="U151" s="552"/>
      <c r="V151" s="552"/>
      <c r="W151" s="552"/>
      <c r="X151" s="552"/>
      <c r="Y151" s="552"/>
      <c r="Z151" s="552"/>
      <c r="AA151" s="552"/>
      <c r="AB151" s="553"/>
      <c r="AC151" s="883" t="s">
        <v>29</v>
      </c>
      <c r="AD151" s="884"/>
      <c r="AE151" s="884"/>
      <c r="AF151" s="884"/>
      <c r="AG151" s="884"/>
      <c r="AH151" s="884"/>
      <c r="AI151" s="551" t="s">
        <v>30</v>
      </c>
      <c r="AJ151" s="552"/>
      <c r="AK151" s="552"/>
      <c r="AL151" s="552"/>
      <c r="AM151" s="552"/>
      <c r="AN151" s="552"/>
      <c r="AO151" s="552"/>
      <c r="AP151" s="552"/>
      <c r="AQ151" s="552"/>
      <c r="AR151" s="552"/>
      <c r="AS151" s="552"/>
      <c r="AT151" s="553"/>
      <c r="AU151" s="554" t="s">
        <v>64</v>
      </c>
      <c r="AV151" s="551"/>
      <c r="AW151" s="551"/>
      <c r="AX151" s="551"/>
      <c r="AY151" s="551"/>
      <c r="AZ151" s="551"/>
      <c r="BA151" s="551"/>
      <c r="BB151" s="551"/>
      <c r="BC151" s="551"/>
      <c r="BD151" s="551"/>
      <c r="BE151" s="551"/>
      <c r="BF151" s="555"/>
      <c r="BH151" s="20"/>
      <c r="BI151" s="20"/>
      <c r="BJ151" s="30"/>
    </row>
    <row r="152" spans="2:64" s="7" customFormat="1" ht="19.5" hidden="1" customHeight="1" x14ac:dyDescent="0.3">
      <c r="B152" s="303"/>
      <c r="D152" s="532"/>
      <c r="E152" s="533"/>
      <c r="F152" s="533"/>
      <c r="G152" s="533"/>
      <c r="H152" s="533"/>
      <c r="I152" s="533"/>
      <c r="J152" s="533"/>
      <c r="K152" s="533"/>
      <c r="L152" s="533"/>
      <c r="M152" s="533"/>
      <c r="N152" s="533"/>
      <c r="O152" s="533"/>
      <c r="P152" s="533"/>
      <c r="Q152" s="533"/>
      <c r="R152" s="533"/>
      <c r="S152" s="533"/>
      <c r="T152" s="533"/>
      <c r="U152" s="533"/>
      <c r="V152" s="533"/>
      <c r="W152" s="533"/>
      <c r="X152" s="533"/>
      <c r="Y152" s="533"/>
      <c r="Z152" s="533"/>
      <c r="AA152" s="533"/>
      <c r="AB152" s="534"/>
      <c r="AC152" s="473"/>
      <c r="AD152" s="473"/>
      <c r="AE152" s="473"/>
      <c r="AF152" s="473"/>
      <c r="AG152" s="473"/>
      <c r="AH152" s="473"/>
      <c r="AI152" s="617"/>
      <c r="AJ152" s="618"/>
      <c r="AK152" s="618"/>
      <c r="AL152" s="618"/>
      <c r="AM152" s="618"/>
      <c r="AN152" s="618"/>
      <c r="AO152" s="618"/>
      <c r="AP152" s="618"/>
      <c r="AQ152" s="618"/>
      <c r="AR152" s="618"/>
      <c r="AS152" s="618"/>
      <c r="AT152" s="619"/>
      <c r="AU152" s="467">
        <f t="shared" ref="AU152:AU158" si="1">AC152*AI152</f>
        <v>0</v>
      </c>
      <c r="AV152" s="468"/>
      <c r="AW152" s="468"/>
      <c r="AX152" s="468"/>
      <c r="AY152" s="468"/>
      <c r="AZ152" s="468"/>
      <c r="BA152" s="468"/>
      <c r="BB152" s="468"/>
      <c r="BC152" s="468"/>
      <c r="BD152" s="468"/>
      <c r="BE152" s="468"/>
      <c r="BF152" s="469"/>
      <c r="BH152" s="20"/>
      <c r="BI152" s="20"/>
      <c r="BJ152" s="30"/>
    </row>
    <row r="153" spans="2:64" s="7" customFormat="1" ht="19.5" hidden="1" customHeight="1" x14ac:dyDescent="0.3">
      <c r="B153" s="303"/>
      <c r="D153" s="532"/>
      <c r="E153" s="533"/>
      <c r="F153" s="533"/>
      <c r="G153" s="533"/>
      <c r="H153" s="533"/>
      <c r="I153" s="533"/>
      <c r="J153" s="533"/>
      <c r="K153" s="533"/>
      <c r="L153" s="533"/>
      <c r="M153" s="533"/>
      <c r="N153" s="533"/>
      <c r="O153" s="533"/>
      <c r="P153" s="533"/>
      <c r="Q153" s="533"/>
      <c r="R153" s="533"/>
      <c r="S153" s="533"/>
      <c r="T153" s="533"/>
      <c r="U153" s="533"/>
      <c r="V153" s="533"/>
      <c r="W153" s="533"/>
      <c r="X153" s="533"/>
      <c r="Y153" s="533"/>
      <c r="Z153" s="533"/>
      <c r="AA153" s="533"/>
      <c r="AB153" s="534"/>
      <c r="AC153" s="473"/>
      <c r="AD153" s="473"/>
      <c r="AE153" s="473"/>
      <c r="AF153" s="473"/>
      <c r="AG153" s="473"/>
      <c r="AH153" s="473"/>
      <c r="AI153" s="474"/>
      <c r="AJ153" s="474"/>
      <c r="AK153" s="474"/>
      <c r="AL153" s="474"/>
      <c r="AM153" s="474"/>
      <c r="AN153" s="474"/>
      <c r="AO153" s="474"/>
      <c r="AP153" s="474"/>
      <c r="AQ153" s="474"/>
      <c r="AR153" s="474"/>
      <c r="AS153" s="474"/>
      <c r="AT153" s="475"/>
      <c r="AU153" s="467">
        <f t="shared" si="1"/>
        <v>0</v>
      </c>
      <c r="AV153" s="468"/>
      <c r="AW153" s="468"/>
      <c r="AX153" s="468"/>
      <c r="AY153" s="468"/>
      <c r="AZ153" s="468"/>
      <c r="BA153" s="468"/>
      <c r="BB153" s="468"/>
      <c r="BC153" s="468"/>
      <c r="BD153" s="468"/>
      <c r="BE153" s="468"/>
      <c r="BF153" s="469"/>
      <c r="BH153" s="20"/>
      <c r="BI153" s="20"/>
      <c r="BJ153" s="30"/>
    </row>
    <row r="154" spans="2:64" s="7" customFormat="1" ht="19.5" hidden="1" customHeight="1" x14ac:dyDescent="0.3">
      <c r="B154" s="303"/>
      <c r="D154" s="532"/>
      <c r="E154" s="533"/>
      <c r="F154" s="533"/>
      <c r="G154" s="533"/>
      <c r="H154" s="533"/>
      <c r="I154" s="533"/>
      <c r="J154" s="533"/>
      <c r="K154" s="533"/>
      <c r="L154" s="533"/>
      <c r="M154" s="533"/>
      <c r="N154" s="533"/>
      <c r="O154" s="533"/>
      <c r="P154" s="533"/>
      <c r="Q154" s="533"/>
      <c r="R154" s="533"/>
      <c r="S154" s="533"/>
      <c r="T154" s="533"/>
      <c r="U154" s="533"/>
      <c r="V154" s="533"/>
      <c r="W154" s="533"/>
      <c r="X154" s="533"/>
      <c r="Y154" s="533"/>
      <c r="Z154" s="533"/>
      <c r="AA154" s="533"/>
      <c r="AB154" s="534"/>
      <c r="AC154" s="473"/>
      <c r="AD154" s="473"/>
      <c r="AE154" s="473"/>
      <c r="AF154" s="473"/>
      <c r="AG154" s="473"/>
      <c r="AH154" s="473"/>
      <c r="AI154" s="474"/>
      <c r="AJ154" s="474"/>
      <c r="AK154" s="474"/>
      <c r="AL154" s="474"/>
      <c r="AM154" s="474"/>
      <c r="AN154" s="474"/>
      <c r="AO154" s="474"/>
      <c r="AP154" s="474"/>
      <c r="AQ154" s="474"/>
      <c r="AR154" s="474"/>
      <c r="AS154" s="474"/>
      <c r="AT154" s="475"/>
      <c r="AU154" s="467">
        <f t="shared" si="1"/>
        <v>0</v>
      </c>
      <c r="AV154" s="468"/>
      <c r="AW154" s="468"/>
      <c r="AX154" s="468"/>
      <c r="AY154" s="468"/>
      <c r="AZ154" s="468"/>
      <c r="BA154" s="468"/>
      <c r="BB154" s="468"/>
      <c r="BC154" s="468"/>
      <c r="BD154" s="468"/>
      <c r="BE154" s="468"/>
      <c r="BF154" s="469"/>
      <c r="BH154" s="20"/>
      <c r="BI154" s="20"/>
      <c r="BJ154" s="30"/>
    </row>
    <row r="155" spans="2:64" s="7" customFormat="1" ht="19.5" hidden="1" customHeight="1" x14ac:dyDescent="0.3">
      <c r="B155" s="303"/>
      <c r="D155" s="532"/>
      <c r="E155" s="533"/>
      <c r="F155" s="533"/>
      <c r="G155" s="533"/>
      <c r="H155" s="533"/>
      <c r="I155" s="533"/>
      <c r="J155" s="533"/>
      <c r="K155" s="533"/>
      <c r="L155" s="533"/>
      <c r="M155" s="533"/>
      <c r="N155" s="533"/>
      <c r="O155" s="533"/>
      <c r="P155" s="533"/>
      <c r="Q155" s="533"/>
      <c r="R155" s="533"/>
      <c r="S155" s="533"/>
      <c r="T155" s="533"/>
      <c r="U155" s="533"/>
      <c r="V155" s="533"/>
      <c r="W155" s="533"/>
      <c r="X155" s="533"/>
      <c r="Y155" s="533"/>
      <c r="Z155" s="533"/>
      <c r="AA155" s="533"/>
      <c r="AB155" s="534"/>
      <c r="AC155" s="473"/>
      <c r="AD155" s="473"/>
      <c r="AE155" s="473"/>
      <c r="AF155" s="473"/>
      <c r="AG155" s="473"/>
      <c r="AH155" s="473"/>
      <c r="AI155" s="474"/>
      <c r="AJ155" s="474"/>
      <c r="AK155" s="474"/>
      <c r="AL155" s="474"/>
      <c r="AM155" s="474"/>
      <c r="AN155" s="474"/>
      <c r="AO155" s="474"/>
      <c r="AP155" s="474"/>
      <c r="AQ155" s="474"/>
      <c r="AR155" s="474"/>
      <c r="AS155" s="474"/>
      <c r="AT155" s="475"/>
      <c r="AU155" s="467">
        <f t="shared" si="1"/>
        <v>0</v>
      </c>
      <c r="AV155" s="468"/>
      <c r="AW155" s="468"/>
      <c r="AX155" s="468"/>
      <c r="AY155" s="468"/>
      <c r="AZ155" s="468"/>
      <c r="BA155" s="468"/>
      <c r="BB155" s="468"/>
      <c r="BC155" s="468"/>
      <c r="BD155" s="468"/>
      <c r="BE155" s="468"/>
      <c r="BF155" s="469"/>
      <c r="BH155" s="20"/>
      <c r="BI155" s="20"/>
      <c r="BJ155" s="30"/>
    </row>
    <row r="156" spans="2:64" s="7" customFormat="1" ht="19.5" hidden="1" customHeight="1" x14ac:dyDescent="0.3">
      <c r="B156" s="303"/>
      <c r="D156" s="532"/>
      <c r="E156" s="533"/>
      <c r="F156" s="533"/>
      <c r="G156" s="533"/>
      <c r="H156" s="533"/>
      <c r="I156" s="533"/>
      <c r="J156" s="533"/>
      <c r="K156" s="533"/>
      <c r="L156" s="533"/>
      <c r="M156" s="533"/>
      <c r="N156" s="533"/>
      <c r="O156" s="533"/>
      <c r="P156" s="533"/>
      <c r="Q156" s="533"/>
      <c r="R156" s="533"/>
      <c r="S156" s="533"/>
      <c r="T156" s="533"/>
      <c r="U156" s="533"/>
      <c r="V156" s="533"/>
      <c r="W156" s="533"/>
      <c r="X156" s="533"/>
      <c r="Y156" s="533"/>
      <c r="Z156" s="533"/>
      <c r="AA156" s="533"/>
      <c r="AB156" s="534"/>
      <c r="AC156" s="473"/>
      <c r="AD156" s="473"/>
      <c r="AE156" s="473"/>
      <c r="AF156" s="473"/>
      <c r="AG156" s="473"/>
      <c r="AH156" s="473"/>
      <c r="AI156" s="474"/>
      <c r="AJ156" s="474"/>
      <c r="AK156" s="474"/>
      <c r="AL156" s="474"/>
      <c r="AM156" s="474"/>
      <c r="AN156" s="474"/>
      <c r="AO156" s="474"/>
      <c r="AP156" s="474"/>
      <c r="AQ156" s="474"/>
      <c r="AR156" s="474"/>
      <c r="AS156" s="474"/>
      <c r="AT156" s="475"/>
      <c r="AU156" s="467">
        <f t="shared" si="1"/>
        <v>0</v>
      </c>
      <c r="AV156" s="468"/>
      <c r="AW156" s="468"/>
      <c r="AX156" s="468"/>
      <c r="AY156" s="468"/>
      <c r="AZ156" s="468"/>
      <c r="BA156" s="468"/>
      <c r="BB156" s="468"/>
      <c r="BC156" s="468"/>
      <c r="BD156" s="468"/>
      <c r="BE156" s="468"/>
      <c r="BF156" s="469"/>
      <c r="BH156" s="20"/>
      <c r="BI156" s="20"/>
      <c r="BJ156" s="30"/>
    </row>
    <row r="157" spans="2:64" s="7" customFormat="1" ht="19.5" hidden="1" customHeight="1" x14ac:dyDescent="0.3">
      <c r="B157" s="303"/>
      <c r="D157" s="532"/>
      <c r="E157" s="533"/>
      <c r="F157" s="533"/>
      <c r="G157" s="533"/>
      <c r="H157" s="533"/>
      <c r="I157" s="533"/>
      <c r="J157" s="533"/>
      <c r="K157" s="533"/>
      <c r="L157" s="533"/>
      <c r="M157" s="533"/>
      <c r="N157" s="533"/>
      <c r="O157" s="533"/>
      <c r="P157" s="533"/>
      <c r="Q157" s="533"/>
      <c r="R157" s="533"/>
      <c r="S157" s="533"/>
      <c r="T157" s="533"/>
      <c r="U157" s="533"/>
      <c r="V157" s="533"/>
      <c r="W157" s="533"/>
      <c r="X157" s="533"/>
      <c r="Y157" s="533"/>
      <c r="Z157" s="533"/>
      <c r="AA157" s="533"/>
      <c r="AB157" s="534"/>
      <c r="AC157" s="473"/>
      <c r="AD157" s="473"/>
      <c r="AE157" s="473"/>
      <c r="AF157" s="473"/>
      <c r="AG157" s="473"/>
      <c r="AH157" s="473"/>
      <c r="AI157" s="474"/>
      <c r="AJ157" s="474"/>
      <c r="AK157" s="474"/>
      <c r="AL157" s="474"/>
      <c r="AM157" s="474"/>
      <c r="AN157" s="474"/>
      <c r="AO157" s="474"/>
      <c r="AP157" s="474"/>
      <c r="AQ157" s="474"/>
      <c r="AR157" s="474"/>
      <c r="AS157" s="474"/>
      <c r="AT157" s="475"/>
      <c r="AU157" s="467">
        <f t="shared" si="1"/>
        <v>0</v>
      </c>
      <c r="AV157" s="468"/>
      <c r="AW157" s="468"/>
      <c r="AX157" s="468"/>
      <c r="AY157" s="468"/>
      <c r="AZ157" s="468"/>
      <c r="BA157" s="468"/>
      <c r="BB157" s="468"/>
      <c r="BC157" s="468"/>
      <c r="BD157" s="468"/>
      <c r="BE157" s="468"/>
      <c r="BF157" s="469"/>
      <c r="BH157" s="20"/>
      <c r="BI157" s="20"/>
      <c r="BJ157" s="30"/>
    </row>
    <row r="158" spans="2:64" s="7" customFormat="1" ht="26.25" hidden="1" customHeight="1" x14ac:dyDescent="0.3">
      <c r="B158" s="303"/>
      <c r="D158" s="532"/>
      <c r="E158" s="533"/>
      <c r="F158" s="533"/>
      <c r="G158" s="533"/>
      <c r="H158" s="533"/>
      <c r="I158" s="533"/>
      <c r="J158" s="533"/>
      <c r="K158" s="533"/>
      <c r="L158" s="533"/>
      <c r="M158" s="533"/>
      <c r="N158" s="533"/>
      <c r="O158" s="533"/>
      <c r="P158" s="533"/>
      <c r="Q158" s="533"/>
      <c r="R158" s="533"/>
      <c r="S158" s="533"/>
      <c r="T158" s="533"/>
      <c r="U158" s="533"/>
      <c r="V158" s="533"/>
      <c r="W158" s="533"/>
      <c r="X158" s="533"/>
      <c r="Y158" s="533"/>
      <c r="Z158" s="533"/>
      <c r="AA158" s="533"/>
      <c r="AB158" s="534"/>
      <c r="AC158" s="473"/>
      <c r="AD158" s="473"/>
      <c r="AE158" s="473"/>
      <c r="AF158" s="473"/>
      <c r="AG158" s="473"/>
      <c r="AH158" s="473"/>
      <c r="AI158" s="474"/>
      <c r="AJ158" s="474"/>
      <c r="AK158" s="474"/>
      <c r="AL158" s="474"/>
      <c r="AM158" s="474"/>
      <c r="AN158" s="474"/>
      <c r="AO158" s="474"/>
      <c r="AP158" s="474"/>
      <c r="AQ158" s="474"/>
      <c r="AR158" s="474"/>
      <c r="AS158" s="474"/>
      <c r="AT158" s="475"/>
      <c r="AU158" s="467">
        <f t="shared" si="1"/>
        <v>0</v>
      </c>
      <c r="AV158" s="468"/>
      <c r="AW158" s="468"/>
      <c r="AX158" s="468"/>
      <c r="AY158" s="468"/>
      <c r="AZ158" s="468"/>
      <c r="BA158" s="468"/>
      <c r="BB158" s="468"/>
      <c r="BC158" s="468"/>
      <c r="BD158" s="468"/>
      <c r="BE158" s="468"/>
      <c r="BF158" s="469"/>
      <c r="BH158" s="20"/>
      <c r="BI158" s="20"/>
      <c r="BJ158" s="30"/>
    </row>
    <row r="159" spans="2:64" s="7" customFormat="1" ht="15.75" hidden="1" customHeight="1" x14ac:dyDescent="0.3">
      <c r="B159" s="303"/>
      <c r="D159" s="192" t="s">
        <v>3</v>
      </c>
      <c r="E159" s="193"/>
      <c r="F159" s="193"/>
      <c r="G159" s="193"/>
      <c r="H159" s="193"/>
      <c r="I159" s="193"/>
      <c r="J159" s="193"/>
      <c r="K159" s="193"/>
      <c r="L159" s="193"/>
      <c r="M159" s="193"/>
      <c r="N159" s="193"/>
      <c r="O159" s="193"/>
      <c r="P159" s="193"/>
      <c r="Q159" s="193"/>
      <c r="R159" s="193"/>
      <c r="S159" s="193"/>
      <c r="T159" s="194"/>
      <c r="U159" s="194"/>
      <c r="V159" s="194"/>
      <c r="W159" s="194"/>
      <c r="X159" s="194"/>
      <c r="Y159" s="194"/>
      <c r="Z159" s="194"/>
      <c r="AA159" s="194"/>
      <c r="AB159" s="194"/>
      <c r="AC159" s="194"/>
      <c r="AD159" s="194"/>
      <c r="AE159" s="194"/>
      <c r="AF159" s="194"/>
      <c r="AG159" s="194"/>
      <c r="AH159" s="194"/>
      <c r="AI159" s="564"/>
      <c r="AJ159" s="565"/>
      <c r="AK159" s="565"/>
      <c r="AL159" s="565"/>
      <c r="AM159" s="565"/>
      <c r="AN159" s="565"/>
      <c r="AO159" s="195"/>
      <c r="AP159" s="196"/>
      <c r="AQ159" s="196"/>
      <c r="AR159" s="196"/>
      <c r="AS159" s="196"/>
      <c r="AT159" s="197"/>
      <c r="AU159" s="556">
        <f>SUM(AU152:AU158)</f>
        <v>0</v>
      </c>
      <c r="AV159" s="557"/>
      <c r="AW159" s="557"/>
      <c r="AX159" s="557"/>
      <c r="AY159" s="557"/>
      <c r="AZ159" s="557"/>
      <c r="BA159" s="557"/>
      <c r="BB159" s="557"/>
      <c r="BC159" s="557"/>
      <c r="BD159" s="557"/>
      <c r="BE159" s="557"/>
      <c r="BF159" s="558"/>
      <c r="BH159" s="20"/>
      <c r="BI159" s="20"/>
      <c r="BJ159" s="30"/>
    </row>
    <row r="160" spans="2:64" s="7" customFormat="1" x14ac:dyDescent="0.3">
      <c r="B160" s="303"/>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c r="AB160" s="181"/>
      <c r="AC160" s="181"/>
      <c r="AD160" s="181"/>
      <c r="AE160" s="181"/>
      <c r="AF160" s="181"/>
      <c r="AG160" s="181"/>
      <c r="AH160" s="181"/>
      <c r="AI160" s="181"/>
      <c r="AJ160" s="181"/>
      <c r="AK160" s="181"/>
      <c r="AL160" s="181"/>
      <c r="AM160" s="181"/>
      <c r="AN160" s="181"/>
      <c r="AO160" s="181"/>
      <c r="AP160" s="181"/>
      <c r="AQ160" s="181"/>
      <c r="AR160" s="181"/>
      <c r="AS160" s="181"/>
      <c r="AT160" s="181"/>
      <c r="AU160" s="181"/>
      <c r="AV160" s="181"/>
      <c r="AW160" s="181"/>
      <c r="AX160" s="181"/>
      <c r="AY160" s="181"/>
      <c r="AZ160" s="181"/>
      <c r="BA160" s="181"/>
      <c r="BB160" s="181"/>
      <c r="BC160" s="181"/>
      <c r="BD160" s="181"/>
      <c r="BE160" s="181"/>
      <c r="BF160" s="181"/>
      <c r="BH160" s="20"/>
      <c r="BI160" s="20"/>
      <c r="BJ160" s="30"/>
    </row>
    <row r="161" spans="2:89" ht="14.25" customHeight="1" x14ac:dyDescent="0.35">
      <c r="C161" s="1"/>
      <c r="D161" s="622" t="str">
        <f>IF(AC150="Vyberte ze seznamu"," ",AC150)</f>
        <v>NEINVESTIČNÍ</v>
      </c>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872" t="s">
        <v>30</v>
      </c>
      <c r="AD161" s="873"/>
      <c r="AE161" s="873"/>
      <c r="AF161" s="873"/>
      <c r="AG161" s="873"/>
      <c r="AH161" s="873"/>
      <c r="AI161" s="873"/>
      <c r="AJ161" s="873"/>
      <c r="AK161" s="873"/>
      <c r="AL161" s="873"/>
      <c r="AM161" s="873"/>
      <c r="AN161" s="876"/>
      <c r="AO161" s="872" t="s">
        <v>29</v>
      </c>
      <c r="AP161" s="873"/>
      <c r="AQ161" s="873"/>
      <c r="AR161" s="873"/>
      <c r="AS161" s="873"/>
      <c r="AT161" s="873"/>
      <c r="AU161" s="636" t="s">
        <v>300</v>
      </c>
      <c r="AV161" s="637"/>
      <c r="AW161" s="637"/>
      <c r="AX161" s="637"/>
      <c r="AY161" s="637"/>
      <c r="AZ161" s="637"/>
      <c r="BA161" s="637"/>
      <c r="BB161" s="637"/>
      <c r="BC161" s="637"/>
      <c r="BD161" s="637"/>
      <c r="BE161" s="637"/>
      <c r="BF161" s="638"/>
      <c r="BG161" s="1"/>
      <c r="BT161" s="853"/>
      <c r="BU161" s="854"/>
      <c r="BV161" s="854"/>
      <c r="BW161" s="854"/>
      <c r="BX161" s="854"/>
      <c r="BY161" s="854"/>
      <c r="BZ161" s="853"/>
      <c r="CA161" s="854"/>
      <c r="CB161" s="854"/>
      <c r="CC161" s="854"/>
      <c r="CD161" s="854"/>
      <c r="CE161" s="854"/>
      <c r="CF161" s="854"/>
      <c r="CG161" s="854"/>
      <c r="CH161" s="854"/>
      <c r="CI161" s="854"/>
      <c r="CJ161" s="854"/>
      <c r="CK161" s="854"/>
    </row>
    <row r="162" spans="2:89" ht="14.25" customHeight="1" x14ac:dyDescent="0.3">
      <c r="C162" s="1"/>
      <c r="D162" s="620" t="s">
        <v>334</v>
      </c>
      <c r="E162" s="621"/>
      <c r="F162" s="621"/>
      <c r="G162" s="621"/>
      <c r="H162" s="621"/>
      <c r="I162" s="621"/>
      <c r="J162" s="621"/>
      <c r="K162" s="621"/>
      <c r="L162" s="621"/>
      <c r="M162" s="621"/>
      <c r="N162" s="621"/>
      <c r="O162" s="621"/>
      <c r="P162" s="621"/>
      <c r="Q162" s="621"/>
      <c r="R162" s="621"/>
      <c r="S162" s="621"/>
      <c r="T162" s="621"/>
      <c r="U162" s="621"/>
      <c r="V162" s="621"/>
      <c r="W162" s="621"/>
      <c r="X162" s="621"/>
      <c r="Y162" s="621"/>
      <c r="Z162" s="621"/>
      <c r="AA162" s="621"/>
      <c r="AB162" s="621"/>
      <c r="AC162" s="874"/>
      <c r="AD162" s="875"/>
      <c r="AE162" s="875"/>
      <c r="AF162" s="875"/>
      <c r="AG162" s="875"/>
      <c r="AH162" s="875"/>
      <c r="AI162" s="875"/>
      <c r="AJ162" s="875"/>
      <c r="AK162" s="875"/>
      <c r="AL162" s="875"/>
      <c r="AM162" s="875"/>
      <c r="AN162" s="877"/>
      <c r="AO162" s="874"/>
      <c r="AP162" s="875"/>
      <c r="AQ162" s="875"/>
      <c r="AR162" s="875"/>
      <c r="AS162" s="875"/>
      <c r="AT162" s="875"/>
      <c r="AU162" s="860" t="str">
        <f>IF(AM107="","(Kč)",IF(AM107="NE","vč. DPH (Kč)",IF(AND(AM107="ANO",AM108="ANO"),"bez DPH (Kč)",IF(AND(AM107="ANO",AM108="NE"),"vč. DPH (Kč)","bez/vč. DPH"))))</f>
        <v>bez/vč. DPH</v>
      </c>
      <c r="AV162" s="860"/>
      <c r="AW162" s="860"/>
      <c r="AX162" s="860"/>
      <c r="AY162" s="860"/>
      <c r="AZ162" s="860"/>
      <c r="BA162" s="860"/>
      <c r="BB162" s="860"/>
      <c r="BC162" s="860"/>
      <c r="BD162" s="860"/>
      <c r="BE162" s="860"/>
      <c r="BF162" s="861"/>
      <c r="BG162" s="1"/>
      <c r="BH162" s="22" t="s">
        <v>661</v>
      </c>
      <c r="BJ162" s="22"/>
      <c r="BT162" s="855"/>
      <c r="BU162" s="855"/>
      <c r="BV162" s="855"/>
      <c r="BW162" s="855"/>
      <c r="BX162" s="855"/>
      <c r="BY162" s="855"/>
      <c r="BZ162" s="856"/>
      <c r="CA162" s="855"/>
      <c r="CB162" s="855"/>
      <c r="CC162" s="855"/>
      <c r="CD162" s="855"/>
      <c r="CE162" s="855"/>
      <c r="CF162" s="855"/>
      <c r="CG162" s="855"/>
      <c r="CH162" s="855"/>
      <c r="CI162" s="855"/>
      <c r="CJ162" s="855"/>
      <c r="CK162" s="855"/>
    </row>
    <row r="163" spans="2:89" ht="21.75" customHeight="1" x14ac:dyDescent="0.3">
      <c r="C163" s="1"/>
      <c r="D163" s="540" t="s">
        <v>585</v>
      </c>
      <c r="E163" s="541"/>
      <c r="F163" s="541"/>
      <c r="G163" s="541"/>
      <c r="H163" s="541"/>
      <c r="I163" s="541"/>
      <c r="J163" s="541"/>
      <c r="K163" s="541"/>
      <c r="L163" s="541"/>
      <c r="M163" s="541"/>
      <c r="N163" s="541"/>
      <c r="O163" s="541"/>
      <c r="P163" s="541"/>
      <c r="Q163" s="541"/>
      <c r="R163" s="541"/>
      <c r="S163" s="541"/>
      <c r="T163" s="541"/>
      <c r="U163" s="541"/>
      <c r="V163" s="541"/>
      <c r="W163" s="541"/>
      <c r="X163" s="541"/>
      <c r="Y163" s="541"/>
      <c r="Z163" s="541"/>
      <c r="AA163" s="541"/>
      <c r="AB163" s="541"/>
      <c r="AC163" s="867" t="s">
        <v>332</v>
      </c>
      <c r="AD163" s="868"/>
      <c r="AE163" s="868"/>
      <c r="AF163" s="868"/>
      <c r="AG163" s="868"/>
      <c r="AH163" s="868"/>
      <c r="AI163" s="868"/>
      <c r="AJ163" s="868"/>
      <c r="AK163" s="868"/>
      <c r="AL163" s="868"/>
      <c r="AM163" s="868"/>
      <c r="AN163" s="869"/>
      <c r="AO163" s="878">
        <v>1</v>
      </c>
      <c r="AP163" s="879"/>
      <c r="AQ163" s="879"/>
      <c r="AR163" s="879"/>
      <c r="AS163" s="879"/>
      <c r="AT163" s="879"/>
      <c r="AU163" s="862"/>
      <c r="AV163" s="862"/>
      <c r="AW163" s="862"/>
      <c r="AX163" s="862"/>
      <c r="AY163" s="862"/>
      <c r="AZ163" s="862"/>
      <c r="BA163" s="862"/>
      <c r="BB163" s="862"/>
      <c r="BC163" s="862"/>
      <c r="BD163" s="862"/>
      <c r="BE163" s="862"/>
      <c r="BF163" s="863"/>
      <c r="BG163" s="1"/>
      <c r="BH163" s="23"/>
      <c r="BT163" s="855"/>
      <c r="BU163" s="855"/>
      <c r="BV163" s="855"/>
      <c r="BW163" s="855"/>
      <c r="BX163" s="855"/>
      <c r="BY163" s="855"/>
      <c r="BZ163" s="856"/>
      <c r="CA163" s="855"/>
      <c r="CB163" s="855"/>
      <c r="CC163" s="855"/>
      <c r="CD163" s="855"/>
      <c r="CE163" s="855"/>
      <c r="CF163" s="855"/>
      <c r="CG163" s="855"/>
      <c r="CH163" s="855"/>
      <c r="CI163" s="855"/>
      <c r="CJ163" s="855"/>
      <c r="CK163" s="855"/>
    </row>
    <row r="164" spans="2:89" ht="21.75" customHeight="1" x14ac:dyDescent="0.3">
      <c r="C164" s="1"/>
      <c r="D164" s="540" t="s">
        <v>586</v>
      </c>
      <c r="E164" s="541"/>
      <c r="F164" s="541"/>
      <c r="G164" s="541"/>
      <c r="H164" s="541"/>
      <c r="I164" s="541"/>
      <c r="J164" s="541"/>
      <c r="K164" s="541"/>
      <c r="L164" s="541"/>
      <c r="M164" s="541"/>
      <c r="N164" s="541"/>
      <c r="O164" s="541"/>
      <c r="P164" s="541"/>
      <c r="Q164" s="541"/>
      <c r="R164" s="541"/>
      <c r="S164" s="541"/>
      <c r="T164" s="541"/>
      <c r="U164" s="541"/>
      <c r="V164" s="541"/>
      <c r="W164" s="541"/>
      <c r="X164" s="541"/>
      <c r="Y164" s="541"/>
      <c r="Z164" s="541"/>
      <c r="AA164" s="541"/>
      <c r="AB164" s="541"/>
      <c r="AC164" s="867" t="s">
        <v>332</v>
      </c>
      <c r="AD164" s="868"/>
      <c r="AE164" s="868"/>
      <c r="AF164" s="868"/>
      <c r="AG164" s="868"/>
      <c r="AH164" s="868"/>
      <c r="AI164" s="868"/>
      <c r="AJ164" s="868"/>
      <c r="AK164" s="868"/>
      <c r="AL164" s="868"/>
      <c r="AM164" s="868"/>
      <c r="AN164" s="869"/>
      <c r="AO164" s="878">
        <v>1</v>
      </c>
      <c r="AP164" s="879"/>
      <c r="AQ164" s="879"/>
      <c r="AR164" s="879"/>
      <c r="AS164" s="879"/>
      <c r="AT164" s="879"/>
      <c r="AU164" s="862"/>
      <c r="AV164" s="862"/>
      <c r="AW164" s="862"/>
      <c r="AX164" s="862"/>
      <c r="AY164" s="862"/>
      <c r="AZ164" s="862"/>
      <c r="BA164" s="862"/>
      <c r="BB164" s="862"/>
      <c r="BC164" s="862"/>
      <c r="BD164" s="862"/>
      <c r="BE164" s="862"/>
      <c r="BF164" s="863"/>
      <c r="BG164" s="1"/>
      <c r="BT164" s="855"/>
      <c r="BU164" s="855"/>
      <c r="BV164" s="855"/>
      <c r="BW164" s="855"/>
      <c r="BX164" s="855"/>
      <c r="BY164" s="855"/>
      <c r="BZ164" s="856"/>
      <c r="CA164" s="855"/>
      <c r="CB164" s="855"/>
      <c r="CC164" s="855"/>
      <c r="CD164" s="855"/>
      <c r="CE164" s="855"/>
      <c r="CF164" s="855"/>
      <c r="CG164" s="855"/>
      <c r="CH164" s="855"/>
      <c r="CI164" s="855"/>
      <c r="CJ164" s="855"/>
      <c r="CK164" s="855"/>
    </row>
    <row r="165" spans="2:89" ht="21.75" customHeight="1" x14ac:dyDescent="0.3">
      <c r="C165" s="1"/>
      <c r="D165" s="540" t="s">
        <v>587</v>
      </c>
      <c r="E165" s="541"/>
      <c r="F165" s="541"/>
      <c r="G165" s="541"/>
      <c r="H165" s="541"/>
      <c r="I165" s="541"/>
      <c r="J165" s="541"/>
      <c r="K165" s="541"/>
      <c r="L165" s="541"/>
      <c r="M165" s="541"/>
      <c r="N165" s="541"/>
      <c r="O165" s="541"/>
      <c r="P165" s="541"/>
      <c r="Q165" s="541"/>
      <c r="R165" s="541"/>
      <c r="S165" s="541"/>
      <c r="T165" s="541"/>
      <c r="U165" s="541"/>
      <c r="V165" s="541"/>
      <c r="W165" s="541"/>
      <c r="X165" s="541"/>
      <c r="Y165" s="541"/>
      <c r="Z165" s="541"/>
      <c r="AA165" s="541"/>
      <c r="AB165" s="541"/>
      <c r="AC165" s="867" t="s">
        <v>332</v>
      </c>
      <c r="AD165" s="868"/>
      <c r="AE165" s="868"/>
      <c r="AF165" s="868"/>
      <c r="AG165" s="868"/>
      <c r="AH165" s="868"/>
      <c r="AI165" s="868"/>
      <c r="AJ165" s="868"/>
      <c r="AK165" s="868"/>
      <c r="AL165" s="868"/>
      <c r="AM165" s="868"/>
      <c r="AN165" s="869"/>
      <c r="AO165" s="878">
        <v>1</v>
      </c>
      <c r="AP165" s="879"/>
      <c r="AQ165" s="879"/>
      <c r="AR165" s="879"/>
      <c r="AS165" s="879"/>
      <c r="AT165" s="879"/>
      <c r="AU165" s="862"/>
      <c r="AV165" s="862"/>
      <c r="AW165" s="862"/>
      <c r="AX165" s="862"/>
      <c r="AY165" s="862"/>
      <c r="AZ165" s="862"/>
      <c r="BA165" s="862"/>
      <c r="BB165" s="862"/>
      <c r="BC165" s="862"/>
      <c r="BD165" s="862"/>
      <c r="BE165" s="862"/>
      <c r="BF165" s="863"/>
      <c r="BG165" s="1"/>
      <c r="BT165" s="855"/>
      <c r="BU165" s="855"/>
      <c r="BV165" s="855"/>
      <c r="BW165" s="855"/>
      <c r="BX165" s="855"/>
      <c r="BY165" s="855"/>
      <c r="BZ165" s="856"/>
      <c r="CA165" s="855"/>
      <c r="CB165" s="855"/>
      <c r="CC165" s="855"/>
      <c r="CD165" s="855"/>
      <c r="CE165" s="855"/>
      <c r="CF165" s="855"/>
      <c r="CG165" s="855"/>
      <c r="CH165" s="855"/>
      <c r="CI165" s="855"/>
      <c r="CJ165" s="855"/>
      <c r="CK165" s="855"/>
    </row>
    <row r="166" spans="2:89" ht="26.25" hidden="1" customHeight="1" x14ac:dyDescent="0.3">
      <c r="C166" s="1"/>
      <c r="D166" s="542"/>
      <c r="E166" s="543"/>
      <c r="F166" s="543"/>
      <c r="G166" s="543"/>
      <c r="H166" s="543"/>
      <c r="I166" s="543"/>
      <c r="J166" s="543"/>
      <c r="K166" s="543"/>
      <c r="L166" s="543"/>
      <c r="M166" s="543"/>
      <c r="N166" s="543"/>
      <c r="O166" s="543"/>
      <c r="P166" s="543"/>
      <c r="Q166" s="543"/>
      <c r="R166" s="543"/>
      <c r="S166" s="543"/>
      <c r="T166" s="543"/>
      <c r="U166" s="543"/>
      <c r="V166" s="543"/>
      <c r="W166" s="543"/>
      <c r="X166" s="543"/>
      <c r="Y166" s="543"/>
      <c r="Z166" s="543"/>
      <c r="AA166" s="543"/>
      <c r="AB166" s="544"/>
      <c r="AC166" s="870"/>
      <c r="AD166" s="782"/>
      <c r="AE166" s="782"/>
      <c r="AF166" s="782"/>
      <c r="AG166" s="782"/>
      <c r="AH166" s="782"/>
      <c r="AI166" s="782"/>
      <c r="AJ166" s="782"/>
      <c r="AK166" s="782"/>
      <c r="AL166" s="782"/>
      <c r="AM166" s="782"/>
      <c r="AN166" s="871"/>
      <c r="AO166" s="486"/>
      <c r="AP166" s="486"/>
      <c r="AQ166" s="486"/>
      <c r="AR166" s="486"/>
      <c r="AS166" s="486"/>
      <c r="AT166" s="486"/>
      <c r="AU166" s="864"/>
      <c r="AV166" s="865"/>
      <c r="AW166" s="865"/>
      <c r="AX166" s="865"/>
      <c r="AY166" s="865"/>
      <c r="AZ166" s="865"/>
      <c r="BA166" s="865"/>
      <c r="BB166" s="865"/>
      <c r="BC166" s="865"/>
      <c r="BD166" s="865"/>
      <c r="BE166" s="865"/>
      <c r="BF166" s="866"/>
      <c r="BG166" s="1"/>
      <c r="BT166" s="855"/>
      <c r="BU166" s="855"/>
      <c r="BV166" s="855"/>
      <c r="BW166" s="855"/>
      <c r="BX166" s="855"/>
      <c r="BY166" s="855"/>
      <c r="BZ166" s="856"/>
      <c r="CA166" s="855"/>
      <c r="CB166" s="855"/>
      <c r="CC166" s="855"/>
      <c r="CD166" s="855"/>
      <c r="CE166" s="855"/>
      <c r="CF166" s="855"/>
      <c r="CG166" s="855"/>
      <c r="CH166" s="855"/>
      <c r="CI166" s="855"/>
      <c r="CJ166" s="855"/>
      <c r="CK166" s="855"/>
    </row>
    <row r="167" spans="2:89" ht="26.25" hidden="1" customHeight="1" x14ac:dyDescent="0.3">
      <c r="C167" s="1"/>
      <c r="D167" s="542"/>
      <c r="E167" s="543"/>
      <c r="F167" s="543"/>
      <c r="G167" s="543"/>
      <c r="H167" s="543"/>
      <c r="I167" s="543"/>
      <c r="J167" s="543"/>
      <c r="K167" s="543"/>
      <c r="L167" s="543"/>
      <c r="M167" s="543"/>
      <c r="N167" s="543"/>
      <c r="O167" s="543"/>
      <c r="P167" s="543"/>
      <c r="Q167" s="543"/>
      <c r="R167" s="543"/>
      <c r="S167" s="543"/>
      <c r="T167" s="543"/>
      <c r="U167" s="543"/>
      <c r="V167" s="543"/>
      <c r="W167" s="543"/>
      <c r="X167" s="543"/>
      <c r="Y167" s="543"/>
      <c r="Z167" s="543"/>
      <c r="AA167" s="543"/>
      <c r="AB167" s="544"/>
      <c r="AC167" s="870"/>
      <c r="AD167" s="782"/>
      <c r="AE167" s="782"/>
      <c r="AF167" s="782"/>
      <c r="AG167" s="782"/>
      <c r="AH167" s="782"/>
      <c r="AI167" s="782"/>
      <c r="AJ167" s="782"/>
      <c r="AK167" s="782"/>
      <c r="AL167" s="782"/>
      <c r="AM167" s="782"/>
      <c r="AN167" s="871"/>
      <c r="AO167" s="486"/>
      <c r="AP167" s="486"/>
      <c r="AQ167" s="486"/>
      <c r="AR167" s="486"/>
      <c r="AS167" s="486"/>
      <c r="AT167" s="486"/>
      <c r="AU167" s="864"/>
      <c r="AV167" s="865"/>
      <c r="AW167" s="865"/>
      <c r="AX167" s="865"/>
      <c r="AY167" s="865"/>
      <c r="AZ167" s="865"/>
      <c r="BA167" s="865"/>
      <c r="BB167" s="865"/>
      <c r="BC167" s="865"/>
      <c r="BD167" s="865"/>
      <c r="BE167" s="865"/>
      <c r="BF167" s="866"/>
      <c r="BG167" s="1"/>
    </row>
    <row r="168" spans="2:89" ht="15.75" customHeight="1" x14ac:dyDescent="0.3">
      <c r="C168" s="1"/>
      <c r="D168" s="13" t="s">
        <v>31</v>
      </c>
      <c r="E168" s="44"/>
      <c r="F168" s="44"/>
      <c r="G168" s="44"/>
      <c r="H168" s="44"/>
      <c r="I168" s="44"/>
      <c r="J168" s="857"/>
      <c r="K168" s="858"/>
      <c r="L168" s="858"/>
      <c r="M168" s="858"/>
      <c r="N168" s="858"/>
      <c r="O168" s="858"/>
      <c r="P168" s="858"/>
      <c r="Q168" s="858"/>
      <c r="R168" s="858"/>
      <c r="S168" s="858"/>
      <c r="T168" s="858"/>
      <c r="U168" s="858"/>
      <c r="V168" s="858"/>
      <c r="W168" s="858"/>
      <c r="X168" s="858"/>
      <c r="Y168" s="858"/>
      <c r="Z168" s="858"/>
      <c r="AA168" s="858"/>
      <c r="AB168" s="858"/>
      <c r="AC168" s="858"/>
      <c r="AD168" s="858"/>
      <c r="AE168" s="858"/>
      <c r="AF168" s="858"/>
      <c r="AG168" s="858"/>
      <c r="AH168" s="858"/>
      <c r="AI168" s="858"/>
      <c r="AJ168" s="858"/>
      <c r="AK168" s="858"/>
      <c r="AL168" s="858"/>
      <c r="AM168" s="858"/>
      <c r="AN168" s="858"/>
      <c r="AO168" s="858"/>
      <c r="AP168" s="858"/>
      <c r="AQ168" s="858"/>
      <c r="AR168" s="858"/>
      <c r="AS168" s="858"/>
      <c r="AT168" s="859"/>
      <c r="AU168" s="880">
        <f>SUM(AU163:BF167)</f>
        <v>0</v>
      </c>
      <c r="AV168" s="880"/>
      <c r="AW168" s="880"/>
      <c r="AX168" s="880"/>
      <c r="AY168" s="880"/>
      <c r="AZ168" s="880"/>
      <c r="BA168" s="880"/>
      <c r="BB168" s="880"/>
      <c r="BC168" s="880"/>
      <c r="BD168" s="880"/>
      <c r="BE168" s="880"/>
      <c r="BF168" s="881"/>
      <c r="BG168" s="1"/>
    </row>
    <row r="169" spans="2:89" ht="15.75" hidden="1" customHeight="1" x14ac:dyDescent="0.3">
      <c r="C169" s="1"/>
      <c r="D169" s="198"/>
      <c r="E169" s="198"/>
      <c r="F169" s="198"/>
      <c r="G169" s="198"/>
      <c r="H169" s="198"/>
      <c r="I169" s="198"/>
      <c r="J169" s="198"/>
      <c r="K169" s="198"/>
      <c r="L169" s="198"/>
      <c r="M169" s="198"/>
      <c r="N169" s="198"/>
      <c r="O169" s="198"/>
      <c r="P169" s="198"/>
      <c r="Q169" s="198"/>
      <c r="R169" s="198"/>
      <c r="S169" s="198"/>
      <c r="T169" s="199"/>
      <c r="U169" s="199"/>
      <c r="V169" s="199"/>
      <c r="W169" s="199"/>
      <c r="X169" s="199"/>
      <c r="Y169" s="199"/>
      <c r="Z169" s="199"/>
      <c r="AA169" s="199"/>
      <c r="AB169" s="199"/>
      <c r="AC169" s="199"/>
      <c r="AD169" s="199"/>
      <c r="AE169" s="199"/>
      <c r="AF169" s="199"/>
      <c r="AG169" s="199"/>
      <c r="AH169" s="199"/>
      <c r="AI169" s="200"/>
      <c r="AJ169" s="201"/>
      <c r="AK169" s="201"/>
      <c r="AL169" s="201"/>
      <c r="AM169" s="201"/>
      <c r="AN169" s="201"/>
      <c r="AO169" s="200"/>
      <c r="AP169" s="201"/>
      <c r="AQ169" s="201"/>
      <c r="AR169" s="201"/>
      <c r="AS169" s="201"/>
      <c r="AT169" s="201"/>
      <c r="AU169" s="202"/>
      <c r="AV169" s="202"/>
      <c r="AW169" s="202"/>
      <c r="AX169" s="202"/>
      <c r="AY169" s="202"/>
      <c r="AZ169" s="202"/>
      <c r="BA169" s="202"/>
      <c r="BB169" s="202"/>
      <c r="BC169" s="202"/>
      <c r="BD169" s="202"/>
      <c r="BE169" s="202"/>
      <c r="BF169" s="202"/>
      <c r="BG169" s="1"/>
    </row>
    <row r="170" spans="2:89" s="7" customFormat="1" ht="15.75" hidden="1" customHeight="1" x14ac:dyDescent="0.3">
      <c r="B170" s="303"/>
      <c r="D170" s="192" t="s">
        <v>66</v>
      </c>
      <c r="E170" s="203"/>
      <c r="F170" s="203"/>
      <c r="G170" s="203"/>
      <c r="H170" s="203"/>
      <c r="I170" s="203"/>
      <c r="J170" s="203"/>
      <c r="K170" s="203"/>
      <c r="L170" s="203"/>
      <c r="M170" s="203"/>
      <c r="N170" s="203"/>
      <c r="O170" s="203"/>
      <c r="P170" s="203"/>
      <c r="Q170" s="203"/>
      <c r="R170" s="203"/>
      <c r="S170" s="203"/>
      <c r="T170" s="204"/>
      <c r="U170" s="204"/>
      <c r="V170" s="204"/>
      <c r="W170" s="204"/>
      <c r="X170" s="204"/>
      <c r="Y170" s="204"/>
      <c r="Z170" s="204"/>
      <c r="AA170" s="204"/>
      <c r="AB170" s="204"/>
      <c r="AC170" s="204"/>
      <c r="AD170" s="204"/>
      <c r="AE170" s="204"/>
      <c r="AF170" s="204"/>
      <c r="AG170" s="204"/>
      <c r="AH170" s="204"/>
      <c r="AI170" s="882"/>
      <c r="AJ170" s="565"/>
      <c r="AK170" s="565"/>
      <c r="AL170" s="565"/>
      <c r="AM170" s="565"/>
      <c r="AN170" s="565"/>
      <c r="AO170" s="205"/>
      <c r="AP170" s="196"/>
      <c r="AQ170" s="196"/>
      <c r="AR170" s="196"/>
      <c r="AS170" s="196"/>
      <c r="AT170" s="197"/>
      <c r="AU170" s="556">
        <f>AU159+AU168</f>
        <v>0</v>
      </c>
      <c r="AV170" s="557"/>
      <c r="AW170" s="557"/>
      <c r="AX170" s="557"/>
      <c r="AY170" s="557"/>
      <c r="AZ170" s="557"/>
      <c r="BA170" s="557"/>
      <c r="BB170" s="557"/>
      <c r="BC170" s="557"/>
      <c r="BD170" s="557"/>
      <c r="BE170" s="557"/>
      <c r="BF170" s="558"/>
      <c r="BG170" s="20"/>
      <c r="BH170" s="20"/>
      <c r="BI170" s="20"/>
      <c r="BJ170" s="30" t="s">
        <v>97</v>
      </c>
    </row>
    <row r="171" spans="2:89" ht="21" customHeight="1" x14ac:dyDescent="0.3">
      <c r="C171" s="178"/>
      <c r="D171" s="179" t="s">
        <v>610</v>
      </c>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
    </row>
    <row r="172" spans="2:89" ht="20.25" customHeight="1" x14ac:dyDescent="0.35">
      <c r="C172" s="1"/>
      <c r="D172" s="624" t="s">
        <v>616</v>
      </c>
      <c r="E172" s="625"/>
      <c r="F172" s="625"/>
      <c r="G172" s="625"/>
      <c r="H172" s="625"/>
      <c r="I172" s="625"/>
      <c r="J172" s="625"/>
      <c r="K172" s="625"/>
      <c r="L172" s="625"/>
      <c r="M172" s="625"/>
      <c r="N172" s="625"/>
      <c r="O172" s="625"/>
      <c r="P172" s="625"/>
      <c r="Q172" s="625"/>
      <c r="R172" s="625"/>
      <c r="S172" s="625"/>
      <c r="T172" s="625"/>
      <c r="U172" s="625"/>
      <c r="V172" s="625"/>
      <c r="W172" s="625"/>
      <c r="X172" s="625"/>
      <c r="Y172" s="625"/>
      <c r="Z172" s="625"/>
      <c r="AA172" s="625"/>
      <c r="AB172" s="625"/>
      <c r="AC172" s="625"/>
      <c r="AD172" s="625"/>
      <c r="AE172" s="625"/>
      <c r="AF172" s="625"/>
      <c r="AG172" s="625"/>
      <c r="AH172" s="625"/>
      <c r="AI172" s="625"/>
      <c r="AJ172" s="625"/>
      <c r="AK172" s="625"/>
      <c r="AL172" s="625"/>
      <c r="AM172" s="625"/>
      <c r="AN172" s="625"/>
      <c r="AO172" s="625"/>
      <c r="AP172" s="625"/>
      <c r="AQ172" s="625"/>
      <c r="AR172" s="625"/>
      <c r="AS172" s="625"/>
      <c r="AT172" s="625"/>
      <c r="AU172" s="625"/>
      <c r="AV172" s="625"/>
      <c r="AW172" s="625"/>
      <c r="AX172" s="625"/>
      <c r="AY172" s="625"/>
      <c r="AZ172" s="625"/>
      <c r="BA172" s="625"/>
      <c r="BB172" s="625"/>
      <c r="BC172" s="625"/>
      <c r="BD172" s="625"/>
      <c r="BE172" s="625"/>
      <c r="BF172" s="626"/>
      <c r="BG172" s="1"/>
      <c r="BH172" s="91" t="s">
        <v>233</v>
      </c>
      <c r="BI172" s="416" t="s">
        <v>234</v>
      </c>
      <c r="BJ172" s="417"/>
      <c r="BK172" s="418"/>
    </row>
    <row r="173" spans="2:89" ht="15" hidden="1" customHeight="1" x14ac:dyDescent="0.35">
      <c r="C173" s="1"/>
      <c r="D173" s="264" t="s">
        <v>568</v>
      </c>
      <c r="E173" s="627" t="s">
        <v>612</v>
      </c>
      <c r="F173" s="628"/>
      <c r="G173" s="628"/>
      <c r="H173" s="628"/>
      <c r="I173" s="628"/>
      <c r="J173" s="628"/>
      <c r="K173" s="628"/>
      <c r="L173" s="628"/>
      <c r="M173" s="628"/>
      <c r="N173" s="628"/>
      <c r="O173" s="628"/>
      <c r="P173" s="628"/>
      <c r="Q173" s="628"/>
      <c r="R173" s="628"/>
      <c r="S173" s="628"/>
      <c r="T173" s="628"/>
      <c r="U173" s="628"/>
      <c r="V173" s="628"/>
      <c r="W173" s="628"/>
      <c r="X173" s="628"/>
      <c r="Y173" s="628"/>
      <c r="Z173" s="628"/>
      <c r="AA173" s="628"/>
      <c r="AB173" s="628"/>
      <c r="AC173" s="628"/>
      <c r="AD173" s="628"/>
      <c r="AE173" s="628"/>
      <c r="AF173" s="628"/>
      <c r="AG173" s="628"/>
      <c r="AH173" s="628"/>
      <c r="AI173" s="628"/>
      <c r="AJ173" s="628"/>
      <c r="AK173" s="628"/>
      <c r="AL173" s="628"/>
      <c r="AM173" s="628"/>
      <c r="AN173" s="628"/>
      <c r="AO173" s="628"/>
      <c r="AP173" s="628"/>
      <c r="AQ173" s="628"/>
      <c r="AR173" s="628"/>
      <c r="AS173" s="628"/>
      <c r="AT173" s="628"/>
      <c r="AU173" s="628"/>
      <c r="AV173" s="628"/>
      <c r="AW173" s="628"/>
      <c r="AX173" s="628"/>
      <c r="AY173" s="628"/>
      <c r="AZ173" s="628"/>
      <c r="BA173" s="628"/>
      <c r="BB173" s="628"/>
      <c r="BC173" s="628"/>
      <c r="BD173" s="628"/>
      <c r="BE173" s="628"/>
      <c r="BF173" s="629"/>
      <c r="BG173" s="1"/>
      <c r="BH173" s="91" t="s">
        <v>233</v>
      </c>
      <c r="BI173" s="419"/>
      <c r="BJ173" s="420"/>
      <c r="BK173" s="421"/>
    </row>
    <row r="174" spans="2:89" ht="21" customHeight="1" x14ac:dyDescent="0.3">
      <c r="B174" s="306" t="s">
        <v>653</v>
      </c>
      <c r="C174" s="1"/>
      <c r="D174" s="630" t="s">
        <v>594</v>
      </c>
      <c r="E174" s="631"/>
      <c r="F174" s="631"/>
      <c r="G174" s="631"/>
      <c r="H174" s="631"/>
      <c r="I174" s="631"/>
      <c r="J174" s="631"/>
      <c r="K174" s="631"/>
      <c r="L174" s="631"/>
      <c r="M174" s="631"/>
      <c r="N174" s="631"/>
      <c r="O174" s="631"/>
      <c r="P174" s="631"/>
      <c r="Q174" s="631"/>
      <c r="R174" s="631"/>
      <c r="S174" s="631"/>
      <c r="T174" s="632"/>
      <c r="U174" s="632"/>
      <c r="V174" s="632"/>
      <c r="W174" s="632"/>
      <c r="X174" s="632"/>
      <c r="Y174" s="632"/>
      <c r="Z174" s="632"/>
      <c r="AA174" s="632"/>
      <c r="AB174" s="632"/>
      <c r="AC174" s="632"/>
      <c r="AD174" s="632"/>
      <c r="AE174" s="632"/>
      <c r="AF174" s="632"/>
      <c r="AG174" s="633"/>
      <c r="AH174" s="633"/>
      <c r="AI174" s="599" t="str">
        <f>IF(BH174&gt;=15000,BH174,"Dotace nedosahuje min. výše 15 000 Kč*")</f>
        <v>Specifikujte návštěvnický režim v kap 2.4!</v>
      </c>
      <c r="AJ174" s="600"/>
      <c r="AK174" s="600"/>
      <c r="AL174" s="600"/>
      <c r="AM174" s="600"/>
      <c r="AN174" s="600"/>
      <c r="AO174" s="600"/>
      <c r="AP174" s="600"/>
      <c r="AQ174" s="600"/>
      <c r="AR174" s="600"/>
      <c r="AS174" s="600"/>
      <c r="AT174" s="600"/>
      <c r="AU174" s="601"/>
      <c r="AV174" s="601"/>
      <c r="AW174" s="601"/>
      <c r="AX174" s="601"/>
      <c r="AY174" s="601"/>
      <c r="AZ174" s="601"/>
      <c r="BA174" s="601"/>
      <c r="BB174" s="601"/>
      <c r="BC174" s="601"/>
      <c r="BD174" s="601"/>
      <c r="BE174" s="601"/>
      <c r="BF174" s="602"/>
      <c r="BG174" s="1"/>
      <c r="BH174" s="347" t="str">
        <f>IF(OR($I138=$BH$138,$S138=$BH$138,$AC138=$BH$138,$AM138=$BH$138,$AW138=$BH$138),"Specifikujte návštěvnický režim v kap 2.4!",IF(AU163="","Vyplňte Honorář průvodců 2025 v řádku 163",IF((AU163*BM132)&lt;BR138,(AU163*BM132),BR138)))</f>
        <v>Specifikujte návštěvnický režim v kap 2.4!</v>
      </c>
      <c r="BI174" s="419"/>
      <c r="BJ174" s="420"/>
      <c r="BK174" s="421"/>
    </row>
    <row r="175" spans="2:89" ht="21" customHeight="1" x14ac:dyDescent="0.3">
      <c r="C175" s="1"/>
      <c r="D175" s="630" t="s">
        <v>595</v>
      </c>
      <c r="E175" s="631"/>
      <c r="F175" s="631"/>
      <c r="G175" s="631"/>
      <c r="H175" s="631"/>
      <c r="I175" s="631"/>
      <c r="J175" s="631"/>
      <c r="K175" s="631"/>
      <c r="L175" s="631"/>
      <c r="M175" s="631"/>
      <c r="N175" s="631"/>
      <c r="O175" s="631"/>
      <c r="P175" s="631"/>
      <c r="Q175" s="631"/>
      <c r="R175" s="631"/>
      <c r="S175" s="631"/>
      <c r="T175" s="632"/>
      <c r="U175" s="632"/>
      <c r="V175" s="632"/>
      <c r="W175" s="632"/>
      <c r="X175" s="632"/>
      <c r="Y175" s="632"/>
      <c r="Z175" s="632"/>
      <c r="AA175" s="632"/>
      <c r="AB175" s="632"/>
      <c r="AC175" s="632"/>
      <c r="AD175" s="632"/>
      <c r="AE175" s="632"/>
      <c r="AF175" s="632"/>
      <c r="AG175" s="633"/>
      <c r="AH175" s="633"/>
      <c r="AI175" s="599" t="str">
        <f>IF(BH175&gt;=15000,BH175,"Dotace nedosahuje min. výše 15 000 Kč*")</f>
        <v>Specifikujte návštěvnický režim v kap 2.4!</v>
      </c>
      <c r="AJ175" s="600"/>
      <c r="AK175" s="600"/>
      <c r="AL175" s="600"/>
      <c r="AM175" s="600"/>
      <c r="AN175" s="600"/>
      <c r="AO175" s="600"/>
      <c r="AP175" s="600"/>
      <c r="AQ175" s="600"/>
      <c r="AR175" s="600"/>
      <c r="AS175" s="600"/>
      <c r="AT175" s="600"/>
      <c r="AU175" s="601"/>
      <c r="AV175" s="601"/>
      <c r="AW175" s="601"/>
      <c r="AX175" s="601"/>
      <c r="AY175" s="601"/>
      <c r="AZ175" s="601"/>
      <c r="BA175" s="601"/>
      <c r="BB175" s="601"/>
      <c r="BC175" s="601"/>
      <c r="BD175" s="601"/>
      <c r="BE175" s="601"/>
      <c r="BF175" s="602"/>
      <c r="BG175" s="1"/>
      <c r="BH175" s="347" t="str">
        <f>IF(OR($I139=$BH$138,$S139=$BH$138,$AC139=$BH$138,$AM139=$BH$138,$AW139=$BH$138),"Specifikujte návštěvnický režim v kap 2.4!",IF($AU164="","Vyplňte Honorář průvodců 2025 v řádku 163",IF(($AU164*$BM$132)&lt;$BR139,($AU164*$BM$132),$BR139)))</f>
        <v>Specifikujte návštěvnický režim v kap 2.4!</v>
      </c>
      <c r="BI175" s="419"/>
      <c r="BJ175" s="420"/>
      <c r="BK175" s="421"/>
    </row>
    <row r="176" spans="2:89" ht="21" customHeight="1" x14ac:dyDescent="0.3">
      <c r="C176" s="1"/>
      <c r="D176" s="630" t="s">
        <v>596</v>
      </c>
      <c r="E176" s="631"/>
      <c r="F176" s="631"/>
      <c r="G176" s="631"/>
      <c r="H176" s="631"/>
      <c r="I176" s="631"/>
      <c r="J176" s="631"/>
      <c r="K176" s="631"/>
      <c r="L176" s="631"/>
      <c r="M176" s="631"/>
      <c r="N176" s="631"/>
      <c r="O176" s="631"/>
      <c r="P176" s="631"/>
      <c r="Q176" s="631"/>
      <c r="R176" s="631"/>
      <c r="S176" s="631"/>
      <c r="T176" s="632"/>
      <c r="U176" s="632"/>
      <c r="V176" s="632"/>
      <c r="W176" s="632"/>
      <c r="X176" s="632"/>
      <c r="Y176" s="632"/>
      <c r="Z176" s="632"/>
      <c r="AA176" s="632"/>
      <c r="AB176" s="632"/>
      <c r="AC176" s="632"/>
      <c r="AD176" s="632"/>
      <c r="AE176" s="632"/>
      <c r="AF176" s="632"/>
      <c r="AG176" s="633"/>
      <c r="AH176" s="633"/>
      <c r="AI176" s="599" t="str">
        <f>IF(BH176&gt;=15000,BH176,"Dotace nedosahuje min. výše 15 000 Kč*")</f>
        <v>Specifikujte návštěvnický režim v kap 2.4!</v>
      </c>
      <c r="AJ176" s="600"/>
      <c r="AK176" s="600"/>
      <c r="AL176" s="600"/>
      <c r="AM176" s="600"/>
      <c r="AN176" s="600"/>
      <c r="AO176" s="600"/>
      <c r="AP176" s="600"/>
      <c r="AQ176" s="600"/>
      <c r="AR176" s="600"/>
      <c r="AS176" s="600"/>
      <c r="AT176" s="600"/>
      <c r="AU176" s="601"/>
      <c r="AV176" s="601"/>
      <c r="AW176" s="601"/>
      <c r="AX176" s="601"/>
      <c r="AY176" s="601"/>
      <c r="AZ176" s="601"/>
      <c r="BA176" s="601"/>
      <c r="BB176" s="601"/>
      <c r="BC176" s="601"/>
      <c r="BD176" s="601"/>
      <c r="BE176" s="601"/>
      <c r="BF176" s="602"/>
      <c r="BG176" s="1"/>
      <c r="BH176" s="347" t="str">
        <f>IF(OR($I140=$BH$138,$S140=$BH$138,$AC140=$BH$138,$AM140=$BH$138,$AW140=$BH$138),"Specifikujte návštěvnický režim v kap 2.4!",IF($AU165="","Vyplňte Honorář průvodců 2025 v řádku 163",IF(($AU165*$BM$132)&lt;$BR140,($AU165*$BM$132),$BR140)))</f>
        <v>Specifikujte návštěvnický režim v kap 2.4!</v>
      </c>
      <c r="BI176" s="419"/>
      <c r="BJ176" s="420"/>
      <c r="BK176" s="421"/>
    </row>
    <row r="177" spans="2:96" ht="31.5" customHeight="1" x14ac:dyDescent="0.3">
      <c r="C177" s="1"/>
      <c r="D177" s="363" t="s">
        <v>664</v>
      </c>
      <c r="E177" s="364"/>
      <c r="F177" s="364"/>
      <c r="G177" s="364"/>
      <c r="H177" s="364"/>
      <c r="I177" s="364"/>
      <c r="J177" s="364"/>
      <c r="K177" s="364"/>
      <c r="L177" s="364"/>
      <c r="M177" s="364"/>
      <c r="N177" s="364"/>
      <c r="O177" s="364"/>
      <c r="P177" s="364"/>
      <c r="Q177" s="364"/>
      <c r="R177" s="364"/>
      <c r="S177" s="364"/>
      <c r="T177" s="364"/>
      <c r="U177" s="364"/>
      <c r="V177" s="364"/>
      <c r="W177" s="364"/>
      <c r="X177" s="364"/>
      <c r="Y177" s="364"/>
      <c r="Z177" s="364"/>
      <c r="AA177" s="364"/>
      <c r="AB177" s="364"/>
      <c r="AC177" s="364"/>
      <c r="AD177" s="364"/>
      <c r="AE177" s="364"/>
      <c r="AF177" s="364"/>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364"/>
      <c r="BB177" s="364"/>
      <c r="BC177" s="364"/>
      <c r="BD177" s="364"/>
      <c r="BE177" s="364"/>
      <c r="BF177" s="365"/>
      <c r="BG177" s="1"/>
      <c r="BH177" s="255"/>
      <c r="BI177" s="419"/>
      <c r="BJ177" s="420"/>
      <c r="BK177" s="421"/>
    </row>
    <row r="178" spans="2:96" ht="6" customHeight="1" x14ac:dyDescent="0.35">
      <c r="C178" s="1"/>
      <c r="D178" s="339"/>
      <c r="E178" s="340"/>
      <c r="F178" s="340"/>
      <c r="G178" s="341"/>
      <c r="H178" s="342"/>
      <c r="I178" s="342"/>
      <c r="J178" s="342"/>
      <c r="K178" s="342"/>
      <c r="L178" s="342"/>
      <c r="M178" s="342"/>
      <c r="N178" s="342"/>
      <c r="O178" s="342"/>
      <c r="P178" s="342"/>
      <c r="Q178" s="342"/>
      <c r="R178" s="342"/>
      <c r="S178" s="342"/>
      <c r="T178" s="342"/>
      <c r="U178" s="342"/>
      <c r="V178" s="342"/>
      <c r="W178" s="342"/>
      <c r="X178" s="342"/>
      <c r="Y178" s="342"/>
      <c r="Z178" s="342"/>
      <c r="AA178" s="342"/>
      <c r="AB178" s="342"/>
      <c r="AC178" s="342"/>
      <c r="AD178" s="342"/>
      <c r="AE178" s="342"/>
      <c r="AF178" s="342"/>
      <c r="AG178" s="342"/>
      <c r="AH178" s="342"/>
      <c r="AI178" s="343"/>
      <c r="AJ178" s="344"/>
      <c r="AK178" s="344"/>
      <c r="AL178" s="344"/>
      <c r="AM178" s="344"/>
      <c r="AN178" s="344"/>
      <c r="AO178" s="344"/>
      <c r="AP178" s="344"/>
      <c r="AQ178" s="344"/>
      <c r="AR178" s="344"/>
      <c r="AS178" s="344"/>
      <c r="AT178" s="344"/>
      <c r="AU178" s="345"/>
      <c r="AV178" s="345"/>
      <c r="AW178" s="345"/>
      <c r="AX178" s="345"/>
      <c r="AY178" s="345"/>
      <c r="AZ178" s="345"/>
      <c r="BA178" s="345"/>
      <c r="BB178" s="345"/>
      <c r="BC178" s="345"/>
      <c r="BD178" s="345"/>
      <c r="BE178" s="345"/>
      <c r="BF178" s="346"/>
      <c r="BG178" s="1"/>
      <c r="BH178" s="255"/>
      <c r="BI178" s="419"/>
      <c r="BJ178" s="420"/>
      <c r="BK178" s="421"/>
    </row>
    <row r="179" spans="2:96" ht="29.25" customHeight="1" x14ac:dyDescent="0.3">
      <c r="C179" s="1"/>
      <c r="D179" s="354" t="s">
        <v>611</v>
      </c>
      <c r="E179" s="355"/>
      <c r="F179" s="355"/>
      <c r="G179" s="355"/>
      <c r="H179" s="355"/>
      <c r="I179" s="355"/>
      <c r="J179" s="355"/>
      <c r="K179" s="355"/>
      <c r="L179" s="355"/>
      <c r="M179" s="355"/>
      <c r="N179" s="355"/>
      <c r="O179" s="355"/>
      <c r="P179" s="355"/>
      <c r="Q179" s="355"/>
      <c r="R179" s="355"/>
      <c r="S179" s="355"/>
      <c r="T179" s="355"/>
      <c r="U179" s="355"/>
      <c r="V179" s="355"/>
      <c r="W179" s="355"/>
      <c r="X179" s="355"/>
      <c r="Y179" s="355"/>
      <c r="Z179" s="355"/>
      <c r="AA179" s="355"/>
      <c r="AB179" s="355"/>
      <c r="AC179" s="355"/>
      <c r="AD179" s="355"/>
      <c r="AE179" s="355"/>
      <c r="AF179" s="355"/>
      <c r="AG179" s="355"/>
      <c r="AH179" s="366"/>
      <c r="AI179" s="360" t="str">
        <f>IF(AM107="","Částka (Kč)",IF(AM107="NE","Částka vč. DPH",IF(AND(AM107="ANO",AM108="ANO"),"Částka bez DPH",IF(AND(AM107="ANO",AM108="NE"),"Částka vč. DPH","Částka (Kč)"))))</f>
        <v>Částka (Kč)</v>
      </c>
      <c r="AJ179" s="361"/>
      <c r="AK179" s="361"/>
      <c r="AL179" s="361"/>
      <c r="AM179" s="361"/>
      <c r="AN179" s="361"/>
      <c r="AO179" s="361"/>
      <c r="AP179" s="361"/>
      <c r="AQ179" s="361"/>
      <c r="AR179" s="361"/>
      <c r="AS179" s="361"/>
      <c r="AT179" s="362"/>
      <c r="AU179" s="358" t="s">
        <v>663</v>
      </c>
      <c r="AV179" s="358"/>
      <c r="AW179" s="358"/>
      <c r="AX179" s="358"/>
      <c r="AY179" s="358"/>
      <c r="AZ179" s="358"/>
      <c r="BA179" s="358"/>
      <c r="BB179" s="358"/>
      <c r="BC179" s="358"/>
      <c r="BD179" s="358"/>
      <c r="BE179" s="358"/>
      <c r="BF179" s="359"/>
      <c r="BG179" s="1"/>
      <c r="BI179" s="419"/>
      <c r="BJ179" s="420"/>
      <c r="BK179" s="421"/>
      <c r="BL179" s="22" t="s">
        <v>661</v>
      </c>
    </row>
    <row r="180" spans="2:96" ht="27" customHeight="1" x14ac:dyDescent="0.35">
      <c r="B180" s="306" t="s">
        <v>604</v>
      </c>
      <c r="C180" s="1"/>
      <c r="D180" s="348"/>
      <c r="E180" s="367" t="s">
        <v>588</v>
      </c>
      <c r="F180" s="368"/>
      <c r="G180" s="368"/>
      <c r="H180" s="368"/>
      <c r="I180" s="368"/>
      <c r="J180" s="368"/>
      <c r="K180" s="368"/>
      <c r="L180" s="368"/>
      <c r="M180" s="368"/>
      <c r="N180" s="368"/>
      <c r="O180" s="368"/>
      <c r="P180" s="368"/>
      <c r="Q180" s="368"/>
      <c r="R180" s="368"/>
      <c r="S180" s="368"/>
      <c r="T180" s="368"/>
      <c r="U180" s="368"/>
      <c r="V180" s="368"/>
      <c r="W180" s="368"/>
      <c r="X180" s="368"/>
      <c r="Y180" s="368"/>
      <c r="Z180" s="368"/>
      <c r="AA180" s="368"/>
      <c r="AB180" s="368"/>
      <c r="AC180" s="368"/>
      <c r="AD180" s="368"/>
      <c r="AE180" s="368"/>
      <c r="AF180" s="368"/>
      <c r="AG180" s="368"/>
      <c r="AH180" s="369"/>
      <c r="AI180" s="634"/>
      <c r="AJ180" s="635"/>
      <c r="AK180" s="635"/>
      <c r="AL180" s="635"/>
      <c r="AM180" s="635"/>
      <c r="AN180" s="635"/>
      <c r="AO180" s="635"/>
      <c r="AP180" s="635"/>
      <c r="AQ180" s="635"/>
      <c r="AR180" s="635"/>
      <c r="AS180" s="635"/>
      <c r="AT180" s="635"/>
      <c r="AU180" s="903" t="str">
        <f>IF(OR($AU163=0,$AI180=0),"vygeneruje se",AI180/(AU163))</f>
        <v>vygeneruje se</v>
      </c>
      <c r="AV180" s="904"/>
      <c r="AW180" s="904"/>
      <c r="AX180" s="904"/>
      <c r="AY180" s="904"/>
      <c r="AZ180" s="904"/>
      <c r="BA180" s="904"/>
      <c r="BB180" s="904"/>
      <c r="BC180" s="904"/>
      <c r="BD180" s="904"/>
      <c r="BE180" s="904"/>
      <c r="BF180" s="905"/>
      <c r="BG180" s="1"/>
      <c r="BH180" s="255"/>
      <c r="BI180" s="419"/>
      <c r="BJ180" s="420"/>
      <c r="BK180" s="421"/>
      <c r="BL180" s="23"/>
      <c r="CR180" s="5"/>
    </row>
    <row r="181" spans="2:96" ht="27" customHeight="1" x14ac:dyDescent="0.35">
      <c r="B181" s="306" t="s">
        <v>604</v>
      </c>
      <c r="C181" s="1"/>
      <c r="D181" s="348"/>
      <c r="E181" s="370" t="s">
        <v>589</v>
      </c>
      <c r="F181" s="371"/>
      <c r="G181" s="371"/>
      <c r="H181" s="371"/>
      <c r="I181" s="371"/>
      <c r="J181" s="371"/>
      <c r="K181" s="371"/>
      <c r="L181" s="371"/>
      <c r="M181" s="371"/>
      <c r="N181" s="371"/>
      <c r="O181" s="371"/>
      <c r="P181" s="371"/>
      <c r="Q181" s="371"/>
      <c r="R181" s="371"/>
      <c r="S181" s="371"/>
      <c r="T181" s="371"/>
      <c r="U181" s="371"/>
      <c r="V181" s="371"/>
      <c r="W181" s="371"/>
      <c r="X181" s="371"/>
      <c r="Y181" s="371"/>
      <c r="Z181" s="371"/>
      <c r="AA181" s="371"/>
      <c r="AB181" s="371"/>
      <c r="AC181" s="371"/>
      <c r="AD181" s="371"/>
      <c r="AE181" s="371"/>
      <c r="AF181" s="371"/>
      <c r="AG181" s="371"/>
      <c r="AH181" s="372"/>
      <c r="AI181" s="634"/>
      <c r="AJ181" s="635"/>
      <c r="AK181" s="635"/>
      <c r="AL181" s="635"/>
      <c r="AM181" s="635"/>
      <c r="AN181" s="635"/>
      <c r="AO181" s="635"/>
      <c r="AP181" s="635"/>
      <c r="AQ181" s="635"/>
      <c r="AR181" s="635"/>
      <c r="AS181" s="635"/>
      <c r="AT181" s="635"/>
      <c r="AU181" s="903" t="str">
        <f>IF(OR($AU164=0,$AI181=0),"vygeneruje se",AI181/(AU164))</f>
        <v>vygeneruje se</v>
      </c>
      <c r="AV181" s="904"/>
      <c r="AW181" s="904"/>
      <c r="AX181" s="904"/>
      <c r="AY181" s="904"/>
      <c r="AZ181" s="904"/>
      <c r="BA181" s="904"/>
      <c r="BB181" s="904"/>
      <c r="BC181" s="904"/>
      <c r="BD181" s="904"/>
      <c r="BE181" s="904"/>
      <c r="BF181" s="905"/>
      <c r="BG181" s="1"/>
      <c r="BH181" s="255"/>
      <c r="BI181" s="419"/>
      <c r="BJ181" s="420"/>
      <c r="BK181" s="421"/>
      <c r="BL181" s="23"/>
    </row>
    <row r="182" spans="2:96" ht="27" customHeight="1" x14ac:dyDescent="0.35">
      <c r="B182" s="306" t="s">
        <v>604</v>
      </c>
      <c r="C182" s="1"/>
      <c r="D182" s="349"/>
      <c r="E182" s="373" t="s">
        <v>590</v>
      </c>
      <c r="F182" s="374"/>
      <c r="G182" s="374"/>
      <c r="H182" s="374"/>
      <c r="I182" s="374"/>
      <c r="J182" s="374"/>
      <c r="K182" s="374"/>
      <c r="L182" s="374"/>
      <c r="M182" s="374"/>
      <c r="N182" s="374"/>
      <c r="O182" s="374"/>
      <c r="P182" s="374"/>
      <c r="Q182" s="374"/>
      <c r="R182" s="374"/>
      <c r="S182" s="374"/>
      <c r="T182" s="374"/>
      <c r="U182" s="374"/>
      <c r="V182" s="374"/>
      <c r="W182" s="374"/>
      <c r="X182" s="374"/>
      <c r="Y182" s="374"/>
      <c r="Z182" s="374"/>
      <c r="AA182" s="374"/>
      <c r="AB182" s="374"/>
      <c r="AC182" s="374"/>
      <c r="AD182" s="374"/>
      <c r="AE182" s="374"/>
      <c r="AF182" s="374"/>
      <c r="AG182" s="374"/>
      <c r="AH182" s="375"/>
      <c r="AI182" s="921"/>
      <c r="AJ182" s="922"/>
      <c r="AK182" s="922"/>
      <c r="AL182" s="922"/>
      <c r="AM182" s="922"/>
      <c r="AN182" s="922"/>
      <c r="AO182" s="922"/>
      <c r="AP182" s="922"/>
      <c r="AQ182" s="922"/>
      <c r="AR182" s="922"/>
      <c r="AS182" s="922"/>
      <c r="AT182" s="922"/>
      <c r="AU182" s="906" t="str">
        <f>IF(OR($AU165=0,$AI182=0),"vygeneruje se",AI182/(AU165))</f>
        <v>vygeneruje se</v>
      </c>
      <c r="AV182" s="906"/>
      <c r="AW182" s="906"/>
      <c r="AX182" s="906"/>
      <c r="AY182" s="906"/>
      <c r="AZ182" s="906"/>
      <c r="BA182" s="906"/>
      <c r="BB182" s="906"/>
      <c r="BC182" s="906"/>
      <c r="BD182" s="906"/>
      <c r="BE182" s="906"/>
      <c r="BF182" s="907"/>
      <c r="BG182" s="1"/>
      <c r="BH182" s="255"/>
      <c r="BI182" s="419"/>
      <c r="BJ182" s="420"/>
      <c r="BK182" s="421"/>
      <c r="BL182" s="23"/>
    </row>
    <row r="183" spans="2:96" ht="13.5" hidden="1" customHeight="1" x14ac:dyDescent="0.3">
      <c r="C183" s="1"/>
      <c r="D183" s="354"/>
      <c r="E183" s="355"/>
      <c r="F183" s="355"/>
      <c r="G183" s="355"/>
      <c r="H183" s="355"/>
      <c r="I183" s="355"/>
      <c r="J183" s="355"/>
      <c r="K183" s="355"/>
      <c r="L183" s="355"/>
      <c r="M183" s="355"/>
      <c r="N183" s="355"/>
      <c r="O183" s="355"/>
      <c r="P183" s="355"/>
      <c r="Q183" s="355"/>
      <c r="R183" s="355"/>
      <c r="S183" s="355"/>
      <c r="T183" s="355"/>
      <c r="U183" s="355"/>
      <c r="V183" s="355"/>
      <c r="W183" s="355"/>
      <c r="X183" s="355"/>
      <c r="Y183" s="355"/>
      <c r="Z183" s="355"/>
      <c r="AA183" s="355"/>
      <c r="AB183" s="355"/>
      <c r="AC183" s="355"/>
      <c r="AD183" s="355"/>
      <c r="AE183" s="355"/>
      <c r="AF183" s="356"/>
      <c r="AG183" s="356"/>
      <c r="AH183" s="357"/>
      <c r="AI183" s="360" t="str">
        <f>IF(AM104="","Částka (Kč)",IF(AM104="NE","Částka vč. DPH (Kč)",IF(AND(AM104="ANO",AM105="ANO"),"Částka bez DPH (Kč)",IF(AND(AM104="ANO",AM105="NE"),"Částka vč. DPH (Kč)","Částka (Kč)"))))</f>
        <v>Částka (Kč)</v>
      </c>
      <c r="AJ183" s="361"/>
      <c r="AK183" s="361"/>
      <c r="AL183" s="361"/>
      <c r="AM183" s="361"/>
      <c r="AN183" s="361"/>
      <c r="AO183" s="361"/>
      <c r="AP183" s="361"/>
      <c r="AQ183" s="361"/>
      <c r="AR183" s="361"/>
      <c r="AS183" s="361"/>
      <c r="AT183" s="362"/>
      <c r="AU183" s="358" t="s">
        <v>32</v>
      </c>
      <c r="AV183" s="358"/>
      <c r="AW183" s="358"/>
      <c r="AX183" s="358"/>
      <c r="AY183" s="358"/>
      <c r="AZ183" s="358"/>
      <c r="BA183" s="358"/>
      <c r="BB183" s="358"/>
      <c r="BC183" s="358"/>
      <c r="BD183" s="358"/>
      <c r="BE183" s="358"/>
      <c r="BF183" s="359"/>
      <c r="BG183" s="1"/>
      <c r="BH183" s="255"/>
      <c r="BI183" s="419"/>
      <c r="BJ183" s="420"/>
      <c r="BK183" s="421"/>
    </row>
    <row r="184" spans="2:96" ht="23.25" hidden="1" customHeight="1" x14ac:dyDescent="0.35">
      <c r="C184" s="1"/>
      <c r="D184" s="256"/>
      <c r="E184" s="257"/>
      <c r="F184" s="257"/>
      <c r="G184" s="912" t="s">
        <v>652</v>
      </c>
      <c r="H184" s="913"/>
      <c r="I184" s="913"/>
      <c r="J184" s="913"/>
      <c r="K184" s="913"/>
      <c r="L184" s="913"/>
      <c r="M184" s="913"/>
      <c r="N184" s="913"/>
      <c r="O184" s="913"/>
      <c r="P184" s="913"/>
      <c r="Q184" s="913"/>
      <c r="R184" s="913"/>
      <c r="S184" s="913"/>
      <c r="T184" s="913"/>
      <c r="U184" s="913"/>
      <c r="V184" s="913"/>
      <c r="W184" s="913"/>
      <c r="X184" s="913"/>
      <c r="Y184" s="913"/>
      <c r="Z184" s="913"/>
      <c r="AA184" s="913"/>
      <c r="AB184" s="913"/>
      <c r="AC184" s="913"/>
      <c r="AD184" s="913"/>
      <c r="AE184" s="913"/>
      <c r="AF184" s="913"/>
      <c r="AG184" s="913"/>
      <c r="AH184" s="913"/>
      <c r="AI184" s="908" t="str">
        <f>IF(SUM(AI180:AT182)=0,"Vygeneruje se",SUM(AI180:AT182))</f>
        <v>Vygeneruje se</v>
      </c>
      <c r="AJ184" s="909"/>
      <c r="AK184" s="909"/>
      <c r="AL184" s="909"/>
      <c r="AM184" s="909"/>
      <c r="AN184" s="909"/>
      <c r="AO184" s="909"/>
      <c r="AP184" s="909"/>
      <c r="AQ184" s="909"/>
      <c r="AR184" s="909"/>
      <c r="AS184" s="909"/>
      <c r="AT184" s="909"/>
      <c r="AU184" s="910" t="str">
        <f>IF(OR(AU168=0,SUM(AI180:AT182)=0),"vygeneruje se",(SUM(AI180:AT182))/AU168)</f>
        <v>vygeneruje se</v>
      </c>
      <c r="AV184" s="910"/>
      <c r="AW184" s="910"/>
      <c r="AX184" s="910"/>
      <c r="AY184" s="910"/>
      <c r="AZ184" s="910"/>
      <c r="BA184" s="910"/>
      <c r="BB184" s="910"/>
      <c r="BC184" s="910"/>
      <c r="BD184" s="910"/>
      <c r="BE184" s="910"/>
      <c r="BF184" s="911"/>
      <c r="BG184" s="1"/>
      <c r="BH184" s="255"/>
      <c r="BI184" s="419"/>
      <c r="BJ184" s="420"/>
      <c r="BK184" s="421"/>
    </row>
    <row r="185" spans="2:96" ht="6" customHeight="1" x14ac:dyDescent="0.35">
      <c r="C185" s="1"/>
      <c r="D185" s="339"/>
      <c r="E185" s="340"/>
      <c r="F185" s="340"/>
      <c r="G185" s="341"/>
      <c r="H185" s="342"/>
      <c r="I185" s="342"/>
      <c r="J185" s="342"/>
      <c r="K185" s="342"/>
      <c r="L185" s="342"/>
      <c r="M185" s="342"/>
      <c r="N185" s="342"/>
      <c r="O185" s="342"/>
      <c r="P185" s="342"/>
      <c r="Q185" s="342"/>
      <c r="R185" s="342"/>
      <c r="S185" s="342"/>
      <c r="T185" s="342"/>
      <c r="U185" s="342"/>
      <c r="V185" s="342"/>
      <c r="W185" s="342"/>
      <c r="X185" s="342"/>
      <c r="Y185" s="342"/>
      <c r="Z185" s="342"/>
      <c r="AA185" s="342"/>
      <c r="AB185" s="342"/>
      <c r="AC185" s="342"/>
      <c r="AD185" s="342"/>
      <c r="AE185" s="342"/>
      <c r="AF185" s="342"/>
      <c r="AG185" s="342"/>
      <c r="AH185" s="342"/>
      <c r="AI185" s="343"/>
      <c r="AJ185" s="344"/>
      <c r="AK185" s="344"/>
      <c r="AL185" s="344"/>
      <c r="AM185" s="344"/>
      <c r="AN185" s="344"/>
      <c r="AO185" s="344"/>
      <c r="AP185" s="344"/>
      <c r="AQ185" s="344"/>
      <c r="AR185" s="344"/>
      <c r="AS185" s="344"/>
      <c r="AT185" s="344"/>
      <c r="AU185" s="345"/>
      <c r="AV185" s="345"/>
      <c r="AW185" s="345"/>
      <c r="AX185" s="345"/>
      <c r="AY185" s="345"/>
      <c r="AZ185" s="345"/>
      <c r="BA185" s="345"/>
      <c r="BB185" s="345"/>
      <c r="BC185" s="345"/>
      <c r="BD185" s="345"/>
      <c r="BE185" s="345"/>
      <c r="BF185" s="346"/>
      <c r="BG185" s="1"/>
      <c r="BH185" s="255"/>
      <c r="BI185" s="419"/>
      <c r="BJ185" s="420"/>
      <c r="BK185" s="421"/>
    </row>
    <row r="186" spans="2:96" ht="13.5" customHeight="1" x14ac:dyDescent="0.3">
      <c r="C186" s="1"/>
      <c r="D186" s="354" t="s">
        <v>665</v>
      </c>
      <c r="E186" s="355"/>
      <c r="F186" s="355"/>
      <c r="G186" s="355"/>
      <c r="H186" s="355"/>
      <c r="I186" s="355"/>
      <c r="J186" s="355"/>
      <c r="K186" s="355"/>
      <c r="L186" s="355"/>
      <c r="M186" s="355"/>
      <c r="N186" s="355"/>
      <c r="O186" s="355"/>
      <c r="P186" s="355"/>
      <c r="Q186" s="355"/>
      <c r="R186" s="355"/>
      <c r="S186" s="355"/>
      <c r="T186" s="355"/>
      <c r="U186" s="355"/>
      <c r="V186" s="355"/>
      <c r="W186" s="355"/>
      <c r="X186" s="355"/>
      <c r="Y186" s="355"/>
      <c r="Z186" s="355"/>
      <c r="AA186" s="355"/>
      <c r="AB186" s="355"/>
      <c r="AC186" s="355"/>
      <c r="AD186" s="355"/>
      <c r="AE186" s="355"/>
      <c r="AF186" s="356"/>
      <c r="AG186" s="356"/>
      <c r="AH186" s="357"/>
      <c r="AI186" s="360" t="str">
        <f>IF(AM107="","Částka (Kč)",IF(AM107="NE","Částka vč. DPH",IF(AND(AM107="ANO",AM108="ANO"),"Částka bez DPH",IF(AND(AM107="ANO",AM108="NE"),"Částka vč. DPH","Částka (Kč)"))))</f>
        <v>Částka (Kč)</v>
      </c>
      <c r="AJ186" s="361"/>
      <c r="AK186" s="361"/>
      <c r="AL186" s="361"/>
      <c r="AM186" s="361"/>
      <c r="AN186" s="361"/>
      <c r="AO186" s="361"/>
      <c r="AP186" s="361"/>
      <c r="AQ186" s="361"/>
      <c r="AR186" s="361"/>
      <c r="AS186" s="361"/>
      <c r="AT186" s="362"/>
      <c r="AU186" s="358" t="s">
        <v>32</v>
      </c>
      <c r="AV186" s="358"/>
      <c r="AW186" s="358"/>
      <c r="AX186" s="358"/>
      <c r="AY186" s="358"/>
      <c r="AZ186" s="358"/>
      <c r="BA186" s="358"/>
      <c r="BB186" s="358"/>
      <c r="BC186" s="358"/>
      <c r="BD186" s="358"/>
      <c r="BE186" s="358"/>
      <c r="BF186" s="359"/>
      <c r="BG186" s="1"/>
      <c r="BH186" s="255"/>
      <c r="BI186" s="419"/>
      <c r="BJ186" s="420"/>
      <c r="BK186" s="421"/>
    </row>
    <row r="187" spans="2:96" ht="27" customHeight="1" x14ac:dyDescent="0.3">
      <c r="C187" s="1"/>
      <c r="D187" s="615" t="s">
        <v>231</v>
      </c>
      <c r="E187" s="604"/>
      <c r="F187" s="604"/>
      <c r="G187" s="604"/>
      <c r="H187" s="604"/>
      <c r="I187" s="604"/>
      <c r="J187" s="604"/>
      <c r="K187" s="604"/>
      <c r="L187" s="604"/>
      <c r="M187" s="604"/>
      <c r="N187" s="604"/>
      <c r="O187" s="604"/>
      <c r="P187" s="604"/>
      <c r="Q187" s="604"/>
      <c r="R187" s="604"/>
      <c r="S187" s="604"/>
      <c r="T187" s="604"/>
      <c r="U187" s="604"/>
      <c r="V187" s="604"/>
      <c r="W187" s="604"/>
      <c r="X187" s="604"/>
      <c r="Y187" s="604"/>
      <c r="Z187" s="604"/>
      <c r="AA187" s="604"/>
      <c r="AB187" s="604"/>
      <c r="AC187" s="604"/>
      <c r="AD187" s="604"/>
      <c r="AE187" s="604"/>
      <c r="AF187" s="604"/>
      <c r="AG187" s="604"/>
      <c r="AH187" s="604"/>
      <c r="AI187" s="566"/>
      <c r="AJ187" s="567"/>
      <c r="AK187" s="567"/>
      <c r="AL187" s="567"/>
      <c r="AM187" s="567"/>
      <c r="AN187" s="567"/>
      <c r="AO187" s="567"/>
      <c r="AP187" s="567"/>
      <c r="AQ187" s="567"/>
      <c r="AR187" s="567"/>
      <c r="AS187" s="567"/>
      <c r="AT187" s="568"/>
      <c r="AU187" s="483" t="str">
        <f>IF(OR((AU159+AU168)=0,AI187="vygeneruje se"),"vygeneruje se",AI187/(AU159+AU168))</f>
        <v>vygeneruje se</v>
      </c>
      <c r="AV187" s="483"/>
      <c r="AW187" s="483"/>
      <c r="AX187" s="483"/>
      <c r="AY187" s="483"/>
      <c r="AZ187" s="483"/>
      <c r="BA187" s="483"/>
      <c r="BB187" s="483"/>
      <c r="BC187" s="483"/>
      <c r="BD187" s="483"/>
      <c r="BE187" s="483"/>
      <c r="BF187" s="484"/>
      <c r="BG187" s="1"/>
      <c r="BI187" s="422"/>
      <c r="BJ187" s="420"/>
      <c r="BK187" s="421"/>
    </row>
    <row r="188" spans="2:96" ht="27" customHeight="1" x14ac:dyDescent="0.3">
      <c r="C188" s="1" t="s">
        <v>603</v>
      </c>
      <c r="D188" s="603" t="s">
        <v>58</v>
      </c>
      <c r="E188" s="604"/>
      <c r="F188" s="604"/>
      <c r="G188" s="604"/>
      <c r="H188" s="604"/>
      <c r="I188" s="604"/>
      <c r="J188" s="604"/>
      <c r="K188" s="604"/>
      <c r="L188" s="604"/>
      <c r="M188" s="604"/>
      <c r="N188" s="604"/>
      <c r="O188" s="604"/>
      <c r="P188" s="604"/>
      <c r="Q188" s="604"/>
      <c r="R188" s="604"/>
      <c r="S188" s="604"/>
      <c r="T188" s="604"/>
      <c r="U188" s="604"/>
      <c r="V188" s="604"/>
      <c r="W188" s="604"/>
      <c r="X188" s="604"/>
      <c r="Y188" s="604"/>
      <c r="Z188" s="604"/>
      <c r="AA188" s="604"/>
      <c r="AB188" s="604"/>
      <c r="AC188" s="604"/>
      <c r="AD188" s="604"/>
      <c r="AE188" s="604"/>
      <c r="AF188" s="604"/>
      <c r="AG188" s="604"/>
      <c r="AH188" s="604"/>
      <c r="AI188" s="566"/>
      <c r="AJ188" s="567"/>
      <c r="AK188" s="567"/>
      <c r="AL188" s="567"/>
      <c r="AM188" s="567"/>
      <c r="AN188" s="567"/>
      <c r="AO188" s="567"/>
      <c r="AP188" s="567"/>
      <c r="AQ188" s="567"/>
      <c r="AR188" s="567"/>
      <c r="AS188" s="567"/>
      <c r="AT188" s="568"/>
      <c r="AU188" s="483" t="str">
        <f>IF((AU159+AU168)=0,"vygeneruje se",AI188/(AU159+AU168))</f>
        <v>vygeneruje se</v>
      </c>
      <c r="AV188" s="483"/>
      <c r="AW188" s="483"/>
      <c r="AX188" s="483"/>
      <c r="AY188" s="483"/>
      <c r="AZ188" s="483"/>
      <c r="BA188" s="483"/>
      <c r="BB188" s="483"/>
      <c r="BC188" s="483"/>
      <c r="BD188" s="483"/>
      <c r="BE188" s="483"/>
      <c r="BF188" s="484"/>
      <c r="BG188" s="1"/>
      <c r="BI188" s="422"/>
      <c r="BJ188" s="420"/>
      <c r="BK188" s="421"/>
    </row>
    <row r="189" spans="2:96" ht="27.75" customHeight="1" x14ac:dyDescent="0.3">
      <c r="C189" s="1"/>
      <c r="D189" s="605" t="s">
        <v>59</v>
      </c>
      <c r="E189" s="606"/>
      <c r="F189" s="606"/>
      <c r="G189" s="606"/>
      <c r="H189" s="606"/>
      <c r="I189" s="606"/>
      <c r="J189" s="606"/>
      <c r="K189" s="606"/>
      <c r="L189" s="606"/>
      <c r="M189" s="606"/>
      <c r="N189" s="606"/>
      <c r="O189" s="606"/>
      <c r="P189" s="606"/>
      <c r="Q189" s="606"/>
      <c r="R189" s="606"/>
      <c r="S189" s="606"/>
      <c r="T189" s="606"/>
      <c r="U189" s="606"/>
      <c r="V189" s="606"/>
      <c r="W189" s="606"/>
      <c r="X189" s="606"/>
      <c r="Y189" s="606"/>
      <c r="Z189" s="606"/>
      <c r="AA189" s="606"/>
      <c r="AB189" s="606"/>
      <c r="AC189" s="606"/>
      <c r="AD189" s="606"/>
      <c r="AE189" s="606"/>
      <c r="AF189" s="606"/>
      <c r="AG189" s="606"/>
      <c r="AH189" s="606"/>
      <c r="AI189" s="537"/>
      <c r="AJ189" s="538"/>
      <c r="AK189" s="538"/>
      <c r="AL189" s="538"/>
      <c r="AM189" s="538"/>
      <c r="AN189" s="538"/>
      <c r="AO189" s="538"/>
      <c r="AP189" s="538"/>
      <c r="AQ189" s="538"/>
      <c r="AR189" s="538"/>
      <c r="AS189" s="538"/>
      <c r="AT189" s="539"/>
      <c r="AU189" s="485"/>
      <c r="AV189" s="486"/>
      <c r="AW189" s="486"/>
      <c r="AX189" s="486"/>
      <c r="AY189" s="486"/>
      <c r="AZ189" s="486"/>
      <c r="BA189" s="486"/>
      <c r="BB189" s="486"/>
      <c r="BC189" s="486"/>
      <c r="BD189" s="486"/>
      <c r="BE189" s="486"/>
      <c r="BF189" s="486"/>
      <c r="BG189" s="1"/>
      <c r="BI189" s="422"/>
      <c r="BJ189" s="420"/>
      <c r="BK189" s="421"/>
    </row>
    <row r="190" spans="2:96" ht="10.5" customHeight="1" x14ac:dyDescent="0.3">
      <c r="C190" s="1"/>
      <c r="D190" s="218"/>
      <c r="E190" s="219" t="s">
        <v>60</v>
      </c>
      <c r="F190" s="219"/>
      <c r="G190" s="219"/>
      <c r="H190" s="219"/>
      <c r="I190" s="219"/>
      <c r="J190" s="219"/>
      <c r="K190" s="219"/>
      <c r="L190" s="219"/>
      <c r="M190" s="219"/>
      <c r="N190" s="219"/>
      <c r="O190" s="220"/>
      <c r="P190" s="220"/>
      <c r="Q190" s="220"/>
      <c r="R190" s="220"/>
      <c r="S190" s="220"/>
      <c r="T190" s="220"/>
      <c r="U190" s="220"/>
      <c r="V190" s="220"/>
      <c r="W190" s="220"/>
      <c r="X190" s="220"/>
      <c r="Y190" s="220"/>
      <c r="Z190" s="220"/>
      <c r="AA190" s="220"/>
      <c r="AB190" s="220"/>
      <c r="AC190" s="220"/>
      <c r="AD190" s="220"/>
      <c r="AE190" s="220"/>
      <c r="AF190" s="220"/>
      <c r="AG190" s="220"/>
      <c r="AH190" s="220"/>
      <c r="AI190" s="452"/>
      <c r="AJ190" s="453"/>
      <c r="AK190" s="453"/>
      <c r="AL190" s="453"/>
      <c r="AM190" s="453"/>
      <c r="AN190" s="453"/>
      <c r="AO190" s="453"/>
      <c r="AP190" s="453"/>
      <c r="AQ190" s="453"/>
      <c r="AR190" s="453"/>
      <c r="AS190" s="453"/>
      <c r="AT190" s="454"/>
      <c r="AU190" s="610" t="str">
        <f>IF((AU159+AU168)=0,"vygeneruje se",(IF(AI190/(AU159+AU168)&gt;70%,"Nemůže být &gt; 70%!!!",AI190/(AU159+AU168))))</f>
        <v>vygeneruje se</v>
      </c>
      <c r="AV190" s="611"/>
      <c r="AW190" s="611"/>
      <c r="AX190" s="611"/>
      <c r="AY190" s="611"/>
      <c r="AZ190" s="611"/>
      <c r="BA190" s="611"/>
      <c r="BB190" s="611"/>
      <c r="BC190" s="611"/>
      <c r="BD190" s="611"/>
      <c r="BE190" s="611"/>
      <c r="BF190" s="612"/>
      <c r="BG190" s="1"/>
      <c r="BI190" s="422"/>
      <c r="BJ190" s="420"/>
      <c r="BK190" s="421"/>
    </row>
    <row r="191" spans="2:96" ht="20.25" customHeight="1" x14ac:dyDescent="0.3">
      <c r="C191" s="1"/>
      <c r="D191" s="132"/>
      <c r="E191" s="450"/>
      <c r="F191" s="451"/>
      <c r="G191" s="451"/>
      <c r="H191" s="451"/>
      <c r="I191" s="451"/>
      <c r="J191" s="451"/>
      <c r="K191" s="451"/>
      <c r="L191" s="451"/>
      <c r="M191" s="451"/>
      <c r="N191" s="451"/>
      <c r="O191" s="451"/>
      <c r="P191" s="451"/>
      <c r="Q191" s="451"/>
      <c r="R191" s="451"/>
      <c r="S191" s="451"/>
      <c r="T191" s="451"/>
      <c r="U191" s="451"/>
      <c r="V191" s="451"/>
      <c r="W191" s="451"/>
      <c r="X191" s="451"/>
      <c r="Y191" s="451"/>
      <c r="Z191" s="451"/>
      <c r="AA191" s="451"/>
      <c r="AB191" s="451"/>
      <c r="AC191" s="451"/>
      <c r="AD191" s="451"/>
      <c r="AE191" s="451"/>
      <c r="AF191" s="451"/>
      <c r="AG191" s="451"/>
      <c r="AH191" s="451"/>
      <c r="AI191" s="455"/>
      <c r="AJ191" s="456"/>
      <c r="AK191" s="456"/>
      <c r="AL191" s="456"/>
      <c r="AM191" s="456"/>
      <c r="AN191" s="456"/>
      <c r="AO191" s="456"/>
      <c r="AP191" s="456"/>
      <c r="AQ191" s="456"/>
      <c r="AR191" s="456"/>
      <c r="AS191" s="456"/>
      <c r="AT191" s="457"/>
      <c r="AU191" s="613"/>
      <c r="AV191" s="613"/>
      <c r="AW191" s="613"/>
      <c r="AX191" s="613"/>
      <c r="AY191" s="613"/>
      <c r="AZ191" s="613"/>
      <c r="BA191" s="613"/>
      <c r="BB191" s="613"/>
      <c r="BC191" s="613"/>
      <c r="BD191" s="613"/>
      <c r="BE191" s="613"/>
      <c r="BF191" s="614"/>
      <c r="BG191" s="1"/>
      <c r="BI191" s="422"/>
      <c r="BJ191" s="420"/>
      <c r="BK191" s="421"/>
    </row>
    <row r="192" spans="2:96" ht="10.5" hidden="1" customHeight="1" x14ac:dyDescent="0.3">
      <c r="C192" s="1"/>
      <c r="D192" s="131"/>
      <c r="E192" s="128" t="s">
        <v>60</v>
      </c>
      <c r="F192" s="128"/>
      <c r="G192" s="128"/>
      <c r="H192" s="128"/>
      <c r="I192" s="128"/>
      <c r="J192" s="128"/>
      <c r="K192" s="128"/>
      <c r="L192" s="128"/>
      <c r="M192" s="128"/>
      <c r="N192" s="128"/>
      <c r="O192" s="129"/>
      <c r="P192" s="129"/>
      <c r="Q192" s="129"/>
      <c r="R192" s="129"/>
      <c r="S192" s="129"/>
      <c r="T192" s="129"/>
      <c r="U192" s="129"/>
      <c r="V192" s="129"/>
      <c r="W192" s="129"/>
      <c r="X192" s="129"/>
      <c r="Y192" s="129"/>
      <c r="Z192" s="129"/>
      <c r="AA192" s="129"/>
      <c r="AB192" s="129"/>
      <c r="AC192" s="129"/>
      <c r="AD192" s="129"/>
      <c r="AE192" s="129"/>
      <c r="AF192" s="129"/>
      <c r="AG192" s="129"/>
      <c r="AH192" s="129"/>
      <c r="AI192" s="914"/>
      <c r="AJ192" s="915"/>
      <c r="AK192" s="915"/>
      <c r="AL192" s="915"/>
      <c r="AM192" s="915"/>
      <c r="AN192" s="915"/>
      <c r="AO192" s="915"/>
      <c r="AP192" s="915"/>
      <c r="AQ192" s="915"/>
      <c r="AR192" s="915"/>
      <c r="AS192" s="915"/>
      <c r="AT192" s="916"/>
      <c r="AU192" s="616" t="str">
        <f>IF((AU159+AU168)=0,"vygeneruje se",(IF(AI192/(AU159+AU168)&gt;70%,"Nemůže být &gt; 70%!!!",AI192/(AU159+AU168))))</f>
        <v>vygeneruje se</v>
      </c>
      <c r="AV192" s="611"/>
      <c r="AW192" s="611"/>
      <c r="AX192" s="611"/>
      <c r="AY192" s="611"/>
      <c r="AZ192" s="611"/>
      <c r="BA192" s="611"/>
      <c r="BB192" s="611"/>
      <c r="BC192" s="611"/>
      <c r="BD192" s="611"/>
      <c r="BE192" s="611"/>
      <c r="BF192" s="612"/>
      <c r="BG192" s="1"/>
      <c r="BI192" s="422"/>
      <c r="BJ192" s="420"/>
      <c r="BK192" s="421"/>
    </row>
    <row r="193" spans="2:63" ht="20.25" hidden="1" customHeight="1" x14ac:dyDescent="0.3">
      <c r="C193" s="1"/>
      <c r="D193" s="130"/>
      <c r="E193" s="917"/>
      <c r="F193" s="918"/>
      <c r="G193" s="918"/>
      <c r="H193" s="918"/>
      <c r="I193" s="918"/>
      <c r="J193" s="918"/>
      <c r="K193" s="918"/>
      <c r="L193" s="918"/>
      <c r="M193" s="918"/>
      <c r="N193" s="918"/>
      <c r="O193" s="918"/>
      <c r="P193" s="918"/>
      <c r="Q193" s="918"/>
      <c r="R193" s="918"/>
      <c r="S193" s="918"/>
      <c r="T193" s="918"/>
      <c r="U193" s="918"/>
      <c r="V193" s="918"/>
      <c r="W193" s="918"/>
      <c r="X193" s="918"/>
      <c r="Y193" s="918"/>
      <c r="Z193" s="918"/>
      <c r="AA193" s="918"/>
      <c r="AB193" s="918"/>
      <c r="AC193" s="918"/>
      <c r="AD193" s="918"/>
      <c r="AE193" s="918"/>
      <c r="AF193" s="918"/>
      <c r="AG193" s="918"/>
      <c r="AH193" s="918"/>
      <c r="AI193" s="914"/>
      <c r="AJ193" s="915"/>
      <c r="AK193" s="915"/>
      <c r="AL193" s="915"/>
      <c r="AM193" s="915"/>
      <c r="AN193" s="915"/>
      <c r="AO193" s="915"/>
      <c r="AP193" s="915"/>
      <c r="AQ193" s="915"/>
      <c r="AR193" s="915"/>
      <c r="AS193" s="915"/>
      <c r="AT193" s="916"/>
      <c r="AU193" s="613"/>
      <c r="AV193" s="613"/>
      <c r="AW193" s="613"/>
      <c r="AX193" s="613"/>
      <c r="AY193" s="613"/>
      <c r="AZ193" s="613"/>
      <c r="BA193" s="613"/>
      <c r="BB193" s="613"/>
      <c r="BC193" s="613"/>
      <c r="BD193" s="613"/>
      <c r="BE193" s="613"/>
      <c r="BF193" s="614"/>
      <c r="BG193" s="1"/>
      <c r="BI193" s="422"/>
      <c r="BJ193" s="420"/>
      <c r="BK193" s="421"/>
    </row>
    <row r="194" spans="2:63" ht="10.5" hidden="1" customHeight="1" x14ac:dyDescent="0.3">
      <c r="C194" s="1"/>
      <c r="D194" s="218"/>
      <c r="E194" s="219" t="s">
        <v>60</v>
      </c>
      <c r="F194" s="219"/>
      <c r="G194" s="219"/>
      <c r="H194" s="219"/>
      <c r="I194" s="219"/>
      <c r="J194" s="219"/>
      <c r="K194" s="219"/>
      <c r="L194" s="219"/>
      <c r="M194" s="219"/>
      <c r="N194" s="219"/>
      <c r="O194" s="220"/>
      <c r="P194" s="220"/>
      <c r="Q194" s="220"/>
      <c r="R194" s="220"/>
      <c r="S194" s="220"/>
      <c r="T194" s="220"/>
      <c r="U194" s="220"/>
      <c r="V194" s="220"/>
      <c r="W194" s="220"/>
      <c r="X194" s="220"/>
      <c r="Y194" s="220"/>
      <c r="Z194" s="220"/>
      <c r="AA194" s="220"/>
      <c r="AB194" s="220"/>
      <c r="AC194" s="220"/>
      <c r="AD194" s="220"/>
      <c r="AE194" s="220"/>
      <c r="AF194" s="220"/>
      <c r="AG194" s="220"/>
      <c r="AH194" s="220"/>
      <c r="AI194" s="452"/>
      <c r="AJ194" s="453"/>
      <c r="AK194" s="453"/>
      <c r="AL194" s="453"/>
      <c r="AM194" s="453"/>
      <c r="AN194" s="453"/>
      <c r="AO194" s="453"/>
      <c r="AP194" s="453"/>
      <c r="AQ194" s="453"/>
      <c r="AR194" s="453"/>
      <c r="AS194" s="453"/>
      <c r="AT194" s="454"/>
      <c r="AU194" s="616" t="str">
        <f>IF((AU159+AU168)=0,"vygeneruje se",(IF(AI194/(AU159+AU168)&gt;70%,"Nemůže být &gt; 70%!!!",AI194/(AU159+AU168))))</f>
        <v>vygeneruje se</v>
      </c>
      <c r="AV194" s="611"/>
      <c r="AW194" s="611"/>
      <c r="AX194" s="611"/>
      <c r="AY194" s="611"/>
      <c r="AZ194" s="611"/>
      <c r="BA194" s="611"/>
      <c r="BB194" s="611"/>
      <c r="BC194" s="611"/>
      <c r="BD194" s="611"/>
      <c r="BE194" s="611"/>
      <c r="BF194" s="612"/>
      <c r="BG194" s="1"/>
      <c r="BI194" s="422"/>
      <c r="BJ194" s="420"/>
      <c r="BK194" s="421"/>
    </row>
    <row r="195" spans="2:63" ht="20.25" hidden="1" customHeight="1" x14ac:dyDescent="0.3">
      <c r="C195" s="1"/>
      <c r="D195" s="132"/>
      <c r="E195" s="450"/>
      <c r="F195" s="451"/>
      <c r="G195" s="451"/>
      <c r="H195" s="451"/>
      <c r="I195" s="451"/>
      <c r="J195" s="451"/>
      <c r="K195" s="451"/>
      <c r="L195" s="451"/>
      <c r="M195" s="451"/>
      <c r="N195" s="451"/>
      <c r="O195" s="451"/>
      <c r="P195" s="451"/>
      <c r="Q195" s="451"/>
      <c r="R195" s="451"/>
      <c r="S195" s="451"/>
      <c r="T195" s="451"/>
      <c r="U195" s="451"/>
      <c r="V195" s="451"/>
      <c r="W195" s="451"/>
      <c r="X195" s="451"/>
      <c r="Y195" s="451"/>
      <c r="Z195" s="451"/>
      <c r="AA195" s="451"/>
      <c r="AB195" s="451"/>
      <c r="AC195" s="451"/>
      <c r="AD195" s="451"/>
      <c r="AE195" s="451"/>
      <c r="AF195" s="451"/>
      <c r="AG195" s="451"/>
      <c r="AH195" s="451"/>
      <c r="AI195" s="455"/>
      <c r="AJ195" s="456"/>
      <c r="AK195" s="456"/>
      <c r="AL195" s="456"/>
      <c r="AM195" s="456"/>
      <c r="AN195" s="456"/>
      <c r="AO195" s="456"/>
      <c r="AP195" s="456"/>
      <c r="AQ195" s="456"/>
      <c r="AR195" s="456"/>
      <c r="AS195" s="456"/>
      <c r="AT195" s="457"/>
      <c r="AU195" s="613"/>
      <c r="AV195" s="613"/>
      <c r="AW195" s="613"/>
      <c r="AX195" s="613"/>
      <c r="AY195" s="613"/>
      <c r="AZ195" s="613"/>
      <c r="BA195" s="613"/>
      <c r="BB195" s="613"/>
      <c r="BC195" s="613"/>
      <c r="BD195" s="613"/>
      <c r="BE195" s="613"/>
      <c r="BF195" s="614"/>
      <c r="BG195" s="1"/>
      <c r="BH195" s="133"/>
      <c r="BI195" s="422"/>
      <c r="BJ195" s="420"/>
      <c r="BK195" s="421"/>
    </row>
    <row r="196" spans="2:63" s="7" customFormat="1" ht="20.25" hidden="1" customHeight="1" x14ac:dyDescent="0.3">
      <c r="B196" s="303"/>
      <c r="D196" s="589" t="s">
        <v>567</v>
      </c>
      <c r="E196" s="598"/>
      <c r="F196" s="598"/>
      <c r="G196" s="598"/>
      <c r="H196" s="598"/>
      <c r="I196" s="598"/>
      <c r="J196" s="598"/>
      <c r="K196" s="598"/>
      <c r="L196" s="598"/>
      <c r="M196" s="598"/>
      <c r="N196" s="598"/>
      <c r="O196" s="598"/>
      <c r="P196" s="598"/>
      <c r="Q196" s="598"/>
      <c r="R196" s="598"/>
      <c r="S196" s="598"/>
      <c r="T196" s="598"/>
      <c r="U196" s="598"/>
      <c r="V196" s="598"/>
      <c r="W196" s="598"/>
      <c r="X196" s="598"/>
      <c r="Y196" s="598"/>
      <c r="Z196" s="598"/>
      <c r="AA196" s="598"/>
      <c r="AB196" s="598"/>
      <c r="AC196" s="598"/>
      <c r="AD196" s="598"/>
      <c r="AE196" s="598"/>
      <c r="AF196" s="598"/>
      <c r="AG196" s="598"/>
      <c r="AH196" s="598"/>
      <c r="AI196" s="595" t="str">
        <f>IF(AI172=0,"vygeneruje se",AI172+AI187+AI188+AI190+AI192+AI194)</f>
        <v>vygeneruje se</v>
      </c>
      <c r="AJ196" s="596"/>
      <c r="AK196" s="596"/>
      <c r="AL196" s="596"/>
      <c r="AM196" s="596"/>
      <c r="AN196" s="596"/>
      <c r="AO196" s="596"/>
      <c r="AP196" s="596"/>
      <c r="AQ196" s="596"/>
      <c r="AR196" s="596"/>
      <c r="AS196" s="596"/>
      <c r="AT196" s="597"/>
      <c r="AU196" s="448" t="str">
        <f>IF( ISERROR(BH196),"vygeneruje se",(BH196))</f>
        <v>vygeneruje se</v>
      </c>
      <c r="AV196" s="449"/>
      <c r="AW196" s="449"/>
      <c r="AX196" s="449"/>
      <c r="AY196" s="449"/>
      <c r="AZ196" s="449"/>
      <c r="BA196" s="449"/>
      <c r="BB196" s="449"/>
      <c r="BC196" s="449"/>
      <c r="BD196" s="449"/>
      <c r="BE196" s="449"/>
      <c r="BF196" s="449"/>
      <c r="BH196" s="259" t="e">
        <f>AU184+AU187+AU188+AU190+AU192+AU194</f>
        <v>#VALUE!</v>
      </c>
      <c r="BI196" s="422"/>
      <c r="BJ196" s="420"/>
      <c r="BK196" s="421"/>
    </row>
    <row r="197" spans="2:63" s="7" customFormat="1" ht="20.25" hidden="1" customHeight="1" x14ac:dyDescent="0.3">
      <c r="B197" s="303"/>
      <c r="D197" s="589" t="s">
        <v>61</v>
      </c>
      <c r="E197" s="590"/>
      <c r="F197" s="590"/>
      <c r="G197" s="590"/>
      <c r="H197" s="590"/>
      <c r="I197" s="590"/>
      <c r="J197" s="590"/>
      <c r="K197" s="590"/>
      <c r="L197" s="590"/>
      <c r="M197" s="590"/>
      <c r="N197" s="590"/>
      <c r="O197" s="590"/>
      <c r="P197" s="590"/>
      <c r="Q197" s="590"/>
      <c r="R197" s="590"/>
      <c r="S197" s="590"/>
      <c r="T197" s="590"/>
      <c r="U197" s="590"/>
      <c r="V197" s="590"/>
      <c r="W197" s="590"/>
      <c r="X197" s="590"/>
      <c r="Y197" s="590"/>
      <c r="Z197" s="590"/>
      <c r="AA197" s="590"/>
      <c r="AB197" s="590"/>
      <c r="AC197" s="590"/>
      <c r="AD197" s="590"/>
      <c r="AE197" s="590"/>
      <c r="AF197" s="590"/>
      <c r="AG197" s="590"/>
      <c r="AH197" s="590"/>
      <c r="AI197" s="573"/>
      <c r="AJ197" s="574"/>
      <c r="AK197" s="574"/>
      <c r="AL197" s="574"/>
      <c r="AM197" s="574"/>
      <c r="AN197" s="574"/>
      <c r="AO197" s="574"/>
      <c r="AP197" s="574"/>
      <c r="AQ197" s="574"/>
      <c r="AR197" s="574"/>
      <c r="AS197" s="574"/>
      <c r="AT197" s="575"/>
      <c r="AU197" s="448" t="str">
        <f>IF((AU159+AU168)=0,"vygeneruje se",(IF(AI197/(AU159+AU168)&gt;70%,"Nemůže být &gt; 70%!!!",AI197/(AU159+AU168))))</f>
        <v>vygeneruje se</v>
      </c>
      <c r="AV197" s="449"/>
      <c r="AW197" s="449"/>
      <c r="AX197" s="449"/>
      <c r="AY197" s="449"/>
      <c r="AZ197" s="449"/>
      <c r="BA197" s="449"/>
      <c r="BB197" s="449"/>
      <c r="BC197" s="449"/>
      <c r="BD197" s="449"/>
      <c r="BE197" s="449"/>
      <c r="BF197" s="449"/>
      <c r="BH197" s="181"/>
      <c r="BI197" s="422"/>
      <c r="BJ197" s="420"/>
      <c r="BK197" s="421"/>
    </row>
    <row r="198" spans="2:63" ht="10.5" customHeight="1" x14ac:dyDescent="0.3">
      <c r="C198" s="1"/>
      <c r="D198" s="579" t="s">
        <v>62</v>
      </c>
      <c r="E198" s="580"/>
      <c r="F198" s="580"/>
      <c r="G198" s="580"/>
      <c r="H198" s="580"/>
      <c r="I198" s="580"/>
      <c r="J198" s="580"/>
      <c r="K198" s="580"/>
      <c r="L198" s="580"/>
      <c r="M198" s="580"/>
      <c r="N198" s="580"/>
      <c r="O198" s="580"/>
      <c r="P198" s="580"/>
      <c r="Q198" s="580"/>
      <c r="R198" s="580"/>
      <c r="S198" s="580"/>
      <c r="T198" s="580"/>
      <c r="U198" s="580"/>
      <c r="V198" s="580"/>
      <c r="W198" s="580"/>
      <c r="X198" s="580"/>
      <c r="Y198" s="580"/>
      <c r="Z198" s="580"/>
      <c r="AA198" s="580"/>
      <c r="AB198" s="580"/>
      <c r="AC198" s="580"/>
      <c r="AD198" s="580"/>
      <c r="AE198" s="580"/>
      <c r="AF198" s="580"/>
      <c r="AG198" s="580"/>
      <c r="AH198" s="580"/>
      <c r="AI198" s="593"/>
      <c r="AJ198" s="576"/>
      <c r="AK198" s="576"/>
      <c r="AL198" s="576"/>
      <c r="AM198" s="576"/>
      <c r="AN198" s="576"/>
      <c r="AO198" s="576"/>
      <c r="AP198" s="576"/>
      <c r="AQ198" s="576"/>
      <c r="AR198" s="576"/>
      <c r="AS198" s="576"/>
      <c r="AT198" s="594"/>
      <c r="AU198" s="576" t="str">
        <f>IF(AU184="Nemůže být &gt; 40%!!!","Chyba ve výši dotace ZK!",IF(ISERROR(BH198),"",(BH198)))</f>
        <v/>
      </c>
      <c r="AV198" s="577"/>
      <c r="AW198" s="577"/>
      <c r="AX198" s="577"/>
      <c r="AY198" s="577"/>
      <c r="AZ198" s="577"/>
      <c r="BA198" s="577"/>
      <c r="BB198" s="577"/>
      <c r="BC198" s="577"/>
      <c r="BD198" s="577"/>
      <c r="BE198" s="577"/>
      <c r="BF198" s="578"/>
      <c r="BG198" s="1"/>
      <c r="BH198" s="92" t="e">
        <f>IF((AU184+AU187+AU188+AU190+AU192+AU194+AU197)=0%,"POZOR!",(IF((AU184+AU187+AU188+AU190+AU192+AU194+AU197)&lt;&gt;100%,"POZOR!",(""))))</f>
        <v>#VALUE!</v>
      </c>
      <c r="BI198" s="422"/>
      <c r="BJ198" s="420"/>
      <c r="BK198" s="421"/>
    </row>
    <row r="199" spans="2:63" ht="18.75" customHeight="1" x14ac:dyDescent="0.3">
      <c r="C199" s="1"/>
      <c r="D199" s="581"/>
      <c r="E199" s="582"/>
      <c r="F199" s="582"/>
      <c r="G199" s="582"/>
      <c r="H199" s="582"/>
      <c r="I199" s="582"/>
      <c r="J199" s="582"/>
      <c r="K199" s="582"/>
      <c r="L199" s="582"/>
      <c r="M199" s="582"/>
      <c r="N199" s="582"/>
      <c r="O199" s="582"/>
      <c r="P199" s="582"/>
      <c r="Q199" s="582"/>
      <c r="R199" s="582"/>
      <c r="S199" s="582"/>
      <c r="T199" s="582"/>
      <c r="U199" s="582"/>
      <c r="V199" s="582"/>
      <c r="W199" s="582"/>
      <c r="X199" s="582"/>
      <c r="Y199" s="582"/>
      <c r="Z199" s="582"/>
      <c r="AA199" s="582"/>
      <c r="AB199" s="582"/>
      <c r="AC199" s="582"/>
      <c r="AD199" s="582"/>
      <c r="AE199" s="582"/>
      <c r="AF199" s="582"/>
      <c r="AG199" s="582"/>
      <c r="AH199" s="582"/>
      <c r="AI199" s="561" t="str">
        <f>IF(OR(AI184="vygeneruje se",AI187+AI188+AI190+AI197=0),"vygeneruje se",AI180+AI181+AI182+AI187+AI188+AI190+AI192+AI194+AI197)</f>
        <v>vygeneruje se</v>
      </c>
      <c r="AJ199" s="562"/>
      <c r="AK199" s="562"/>
      <c r="AL199" s="562"/>
      <c r="AM199" s="562"/>
      <c r="AN199" s="562"/>
      <c r="AO199" s="562"/>
      <c r="AP199" s="562"/>
      <c r="AQ199" s="562"/>
      <c r="AR199" s="562"/>
      <c r="AS199" s="562"/>
      <c r="AT199" s="563"/>
      <c r="AU199" s="585" t="str">
        <f>IF( ISERROR(BH199),"vygeneruje se",(BH199))</f>
        <v>vygeneruje se</v>
      </c>
      <c r="AV199" s="586"/>
      <c r="AW199" s="586"/>
      <c r="AX199" s="586"/>
      <c r="AY199" s="586"/>
      <c r="AZ199" s="586"/>
      <c r="BA199" s="586"/>
      <c r="BB199" s="586"/>
      <c r="BC199" s="586"/>
      <c r="BD199" s="586"/>
      <c r="BE199" s="586"/>
      <c r="BF199" s="586"/>
      <c r="BG199" s="1"/>
      <c r="BH199" s="92" t="e">
        <f>IF((AU184+AU187+AU188+AU190+AU192+AU194+AU197)=0%," ",(AU184+AU187+AU188+AU190+AU192+AU194+AU197))</f>
        <v>#VALUE!</v>
      </c>
      <c r="BI199" s="422"/>
      <c r="BJ199" s="420"/>
      <c r="BK199" s="421"/>
    </row>
    <row r="200" spans="2:63" ht="9.75" customHeight="1" x14ac:dyDescent="0.3">
      <c r="C200" s="1"/>
      <c r="D200" s="583"/>
      <c r="E200" s="584"/>
      <c r="F200" s="584"/>
      <c r="G200" s="584"/>
      <c r="H200" s="584"/>
      <c r="I200" s="584"/>
      <c r="J200" s="584"/>
      <c r="K200" s="584"/>
      <c r="L200" s="584"/>
      <c r="M200" s="584"/>
      <c r="N200" s="584"/>
      <c r="O200" s="584"/>
      <c r="P200" s="584"/>
      <c r="Q200" s="584"/>
      <c r="R200" s="584"/>
      <c r="S200" s="584"/>
      <c r="T200" s="584"/>
      <c r="U200" s="584"/>
      <c r="V200" s="584"/>
      <c r="W200" s="584"/>
      <c r="X200" s="584"/>
      <c r="Y200" s="584"/>
      <c r="Z200" s="584"/>
      <c r="AA200" s="584"/>
      <c r="AB200" s="584"/>
      <c r="AC200" s="584"/>
      <c r="AD200" s="584"/>
      <c r="AE200" s="584"/>
      <c r="AF200" s="584"/>
      <c r="AG200" s="584"/>
      <c r="AH200" s="584"/>
      <c r="AI200" s="445"/>
      <c r="AJ200" s="446"/>
      <c r="AK200" s="446"/>
      <c r="AL200" s="446"/>
      <c r="AM200" s="446"/>
      <c r="AN200" s="446"/>
      <c r="AO200" s="446"/>
      <c r="AP200" s="446"/>
      <c r="AQ200" s="446"/>
      <c r="AR200" s="446"/>
      <c r="AS200" s="446"/>
      <c r="AT200" s="447"/>
      <c r="AU200" s="587" t="str">
        <f>IF( ISERROR(BH200),"",(BH200))</f>
        <v/>
      </c>
      <c r="AV200" s="446"/>
      <c r="AW200" s="446"/>
      <c r="AX200" s="446"/>
      <c r="AY200" s="446"/>
      <c r="AZ200" s="446"/>
      <c r="BA200" s="446"/>
      <c r="BB200" s="446"/>
      <c r="BC200" s="446"/>
      <c r="BD200" s="446"/>
      <c r="BE200" s="446"/>
      <c r="BF200" s="588"/>
      <c r="BG200" s="1"/>
      <c r="BH200" s="92" t="e">
        <f>IF((AU184+AU187+AU188+AU190+AU192+AU194+AU197)=0%,"Vyplňte sloupec Částka Kč vč. DPH",(IF((AU184+AU187+AU188+AU190+AU192+AU194+AU197)&lt;&gt;100%,"Součet se musí rovnat 100%!",(""))))</f>
        <v>#VALUE!</v>
      </c>
      <c r="BI200" s="423"/>
      <c r="BJ200" s="424"/>
      <c r="BK200" s="425"/>
    </row>
    <row r="201" spans="2:63" s="5" customFormat="1" ht="28.5" customHeight="1" x14ac:dyDescent="0.6">
      <c r="B201" s="301"/>
      <c r="C201" s="165"/>
      <c r="D201" s="176" t="s">
        <v>67</v>
      </c>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6"/>
      <c r="AG201" s="166"/>
      <c r="AH201" s="166"/>
      <c r="AI201" s="166"/>
      <c r="AJ201" s="166"/>
      <c r="AK201" s="166"/>
      <c r="AL201" s="166"/>
      <c r="AM201" s="166"/>
      <c r="AN201" s="166"/>
      <c r="AO201" s="166"/>
      <c r="AP201" s="166"/>
      <c r="AQ201" s="166"/>
      <c r="AR201" s="166"/>
      <c r="AS201" s="166"/>
      <c r="AT201" s="166"/>
      <c r="AU201" s="166"/>
      <c r="AV201" s="166"/>
      <c r="AW201" s="166"/>
      <c r="AX201" s="166"/>
      <c r="AY201" s="166"/>
      <c r="AZ201" s="166"/>
      <c r="BA201" s="166"/>
      <c r="BB201" s="166"/>
      <c r="BC201" s="166"/>
      <c r="BD201" s="166"/>
      <c r="BE201" s="166"/>
      <c r="BF201" s="166"/>
      <c r="BH201" s="19"/>
      <c r="BI201" s="19"/>
    </row>
    <row r="202" spans="2:63" ht="14.25" customHeight="1" x14ac:dyDescent="0.35">
      <c r="C202" s="145"/>
      <c r="D202" s="437" t="s">
        <v>337</v>
      </c>
      <c r="E202" s="438"/>
      <c r="F202" s="438"/>
      <c r="G202" s="438"/>
      <c r="H202" s="438"/>
      <c r="I202" s="438"/>
      <c r="J202" s="438"/>
      <c r="K202" s="438"/>
      <c r="L202" s="438"/>
      <c r="M202" s="438"/>
      <c r="N202" s="438"/>
      <c r="O202" s="438"/>
      <c r="P202" s="438"/>
      <c r="Q202" s="438"/>
      <c r="R202" s="438"/>
      <c r="S202" s="438"/>
      <c r="T202" s="439"/>
      <c r="U202" s="439"/>
      <c r="V202" s="439"/>
      <c r="W202" s="439"/>
      <c r="X202" s="439"/>
      <c r="Y202" s="439"/>
      <c r="Z202" s="439"/>
      <c r="AA202" s="439"/>
      <c r="AB202" s="439"/>
      <c r="AC202" s="439"/>
      <c r="AD202" s="439"/>
      <c r="AE202" s="439"/>
      <c r="AF202" s="439"/>
      <c r="AG202" s="439"/>
      <c r="AH202" s="439"/>
      <c r="AI202" s="439"/>
      <c r="AJ202" s="439"/>
      <c r="AK202" s="439"/>
      <c r="AL202" s="439"/>
      <c r="AM202" s="439"/>
      <c r="AN202" s="439"/>
      <c r="AO202" s="439"/>
      <c r="AP202" s="439"/>
      <c r="AQ202" s="439"/>
      <c r="AR202" s="439"/>
      <c r="AS202" s="439"/>
      <c r="AT202" s="439"/>
      <c r="AU202" s="439"/>
      <c r="AV202" s="439"/>
      <c r="AW202" s="439"/>
      <c r="AX202" s="439"/>
      <c r="AY202" s="439"/>
      <c r="AZ202" s="439"/>
      <c r="BA202" s="439"/>
      <c r="BB202" s="439"/>
      <c r="BC202" s="439"/>
      <c r="BD202" s="439"/>
      <c r="BE202" s="439"/>
      <c r="BF202" s="440"/>
      <c r="BG202" s="146"/>
      <c r="BI202" s="90"/>
    </row>
    <row r="203" spans="2:63" ht="102" customHeight="1" x14ac:dyDescent="0.3">
      <c r="C203" s="1"/>
      <c r="D203" s="434"/>
      <c r="E203" s="435"/>
      <c r="F203" s="435"/>
      <c r="G203" s="435"/>
      <c r="H203" s="435"/>
      <c r="I203" s="435"/>
      <c r="J203" s="435"/>
      <c r="K203" s="435"/>
      <c r="L203" s="435"/>
      <c r="M203" s="435"/>
      <c r="N203" s="435"/>
      <c r="O203" s="435"/>
      <c r="P203" s="435"/>
      <c r="Q203" s="435"/>
      <c r="R203" s="435"/>
      <c r="S203" s="435"/>
      <c r="T203" s="435"/>
      <c r="U203" s="435"/>
      <c r="V203" s="435"/>
      <c r="W203" s="435"/>
      <c r="X203" s="435"/>
      <c r="Y203" s="435"/>
      <c r="Z203" s="435"/>
      <c r="AA203" s="435"/>
      <c r="AB203" s="435"/>
      <c r="AC203" s="435"/>
      <c r="AD203" s="435"/>
      <c r="AE203" s="435"/>
      <c r="AF203" s="435"/>
      <c r="AG203" s="435"/>
      <c r="AH203" s="435"/>
      <c r="AI203" s="435"/>
      <c r="AJ203" s="435"/>
      <c r="AK203" s="435"/>
      <c r="AL203" s="435"/>
      <c r="AM203" s="435"/>
      <c r="AN203" s="435"/>
      <c r="AO203" s="435"/>
      <c r="AP203" s="435"/>
      <c r="AQ203" s="435"/>
      <c r="AR203" s="435"/>
      <c r="AS203" s="435"/>
      <c r="AT203" s="435"/>
      <c r="AU203" s="435"/>
      <c r="AV203" s="435"/>
      <c r="AW203" s="435"/>
      <c r="AX203" s="435"/>
      <c r="AY203" s="435"/>
      <c r="AZ203" s="435"/>
      <c r="BA203" s="435"/>
      <c r="BB203" s="435"/>
      <c r="BC203" s="435"/>
      <c r="BD203" s="435"/>
      <c r="BE203" s="435"/>
      <c r="BF203" s="436"/>
      <c r="BG203" s="1"/>
    </row>
    <row r="204" spans="2:63" ht="69" customHeight="1" x14ac:dyDescent="0.35">
      <c r="C204" s="145"/>
      <c r="D204" s="437" t="s">
        <v>615</v>
      </c>
      <c r="E204" s="438"/>
      <c r="F204" s="438"/>
      <c r="G204" s="438"/>
      <c r="H204" s="438"/>
      <c r="I204" s="438"/>
      <c r="J204" s="438"/>
      <c r="K204" s="438"/>
      <c r="L204" s="438"/>
      <c r="M204" s="438"/>
      <c r="N204" s="438"/>
      <c r="O204" s="438"/>
      <c r="P204" s="438"/>
      <c r="Q204" s="438"/>
      <c r="R204" s="438"/>
      <c r="S204" s="438"/>
      <c r="T204" s="439"/>
      <c r="U204" s="439"/>
      <c r="V204" s="439"/>
      <c r="W204" s="439"/>
      <c r="X204" s="439"/>
      <c r="Y204" s="439"/>
      <c r="Z204" s="439"/>
      <c r="AA204" s="439"/>
      <c r="AB204" s="439"/>
      <c r="AC204" s="439"/>
      <c r="AD204" s="439"/>
      <c r="AE204" s="439"/>
      <c r="AF204" s="439"/>
      <c r="AG204" s="439"/>
      <c r="AH204" s="439"/>
      <c r="AI204" s="439"/>
      <c r="AJ204" s="439"/>
      <c r="AK204" s="439"/>
      <c r="AL204" s="439"/>
      <c r="AM204" s="439"/>
      <c r="AN204" s="439"/>
      <c r="AO204" s="439"/>
      <c r="AP204" s="439"/>
      <c r="AQ204" s="439"/>
      <c r="AR204" s="439"/>
      <c r="AS204" s="439"/>
      <c r="AT204" s="439"/>
      <c r="AU204" s="439"/>
      <c r="AV204" s="439"/>
      <c r="AW204" s="439"/>
      <c r="AX204" s="439"/>
      <c r="AY204" s="439"/>
      <c r="AZ204" s="439"/>
      <c r="BA204" s="439"/>
      <c r="BB204" s="439"/>
      <c r="BC204" s="439"/>
      <c r="BD204" s="439"/>
      <c r="BE204" s="439"/>
      <c r="BF204" s="440"/>
      <c r="BG204" s="146"/>
    </row>
    <row r="205" spans="2:63" ht="102" customHeight="1" x14ac:dyDescent="0.3">
      <c r="C205" s="1"/>
      <c r="D205" s="434"/>
      <c r="E205" s="435"/>
      <c r="F205" s="435"/>
      <c r="G205" s="435"/>
      <c r="H205" s="435"/>
      <c r="I205" s="435"/>
      <c r="J205" s="435"/>
      <c r="K205" s="435"/>
      <c r="L205" s="435"/>
      <c r="M205" s="435"/>
      <c r="N205" s="435"/>
      <c r="O205" s="435"/>
      <c r="P205" s="435"/>
      <c r="Q205" s="435"/>
      <c r="R205" s="435"/>
      <c r="S205" s="435"/>
      <c r="T205" s="435"/>
      <c r="U205" s="435"/>
      <c r="V205" s="435"/>
      <c r="W205" s="435"/>
      <c r="X205" s="435"/>
      <c r="Y205" s="435"/>
      <c r="Z205" s="435"/>
      <c r="AA205" s="435"/>
      <c r="AB205" s="435"/>
      <c r="AC205" s="435"/>
      <c r="AD205" s="435"/>
      <c r="AE205" s="435"/>
      <c r="AF205" s="435"/>
      <c r="AG205" s="435"/>
      <c r="AH205" s="435"/>
      <c r="AI205" s="435"/>
      <c r="AJ205" s="435"/>
      <c r="AK205" s="435"/>
      <c r="AL205" s="435"/>
      <c r="AM205" s="435"/>
      <c r="AN205" s="435"/>
      <c r="AO205" s="435"/>
      <c r="AP205" s="435"/>
      <c r="AQ205" s="435"/>
      <c r="AR205" s="435"/>
      <c r="AS205" s="435"/>
      <c r="AT205" s="435"/>
      <c r="AU205" s="435"/>
      <c r="AV205" s="435"/>
      <c r="AW205" s="435"/>
      <c r="AX205" s="435"/>
      <c r="AY205" s="435"/>
      <c r="AZ205" s="435"/>
      <c r="BA205" s="435"/>
      <c r="BB205" s="435"/>
      <c r="BC205" s="435"/>
      <c r="BD205" s="435"/>
      <c r="BE205" s="435"/>
      <c r="BF205" s="436"/>
      <c r="BG205" s="1"/>
    </row>
    <row r="206" spans="2:63" s="4" customFormat="1" ht="25.5" hidden="1" customHeight="1" x14ac:dyDescent="0.3">
      <c r="B206" s="307"/>
      <c r="C206" s="1"/>
      <c r="D206" s="441" t="s">
        <v>92</v>
      </c>
      <c r="E206" s="442"/>
      <c r="F206" s="442"/>
      <c r="G206" s="442"/>
      <c r="H206" s="442"/>
      <c r="I206" s="442"/>
      <c r="J206" s="442"/>
      <c r="K206" s="442"/>
      <c r="L206" s="442"/>
      <c r="M206" s="442"/>
      <c r="N206" s="442"/>
      <c r="O206" s="442"/>
      <c r="P206" s="442"/>
      <c r="Q206" s="442"/>
      <c r="R206" s="442"/>
      <c r="S206" s="442"/>
      <c r="T206" s="442"/>
      <c r="U206" s="442"/>
      <c r="V206" s="442"/>
      <c r="W206" s="442"/>
      <c r="X206" s="442"/>
      <c r="Y206" s="442"/>
      <c r="Z206" s="442"/>
      <c r="AA206" s="442"/>
      <c r="AB206" s="442"/>
      <c r="AC206" s="442"/>
      <c r="AD206" s="442"/>
      <c r="AE206" s="442"/>
      <c r="AF206" s="442"/>
      <c r="AG206" s="442"/>
      <c r="AH206" s="442"/>
      <c r="AI206" s="442"/>
      <c r="AJ206" s="442"/>
      <c r="AK206" s="442"/>
      <c r="AL206" s="442"/>
      <c r="AM206" s="442"/>
      <c r="AN206" s="442"/>
      <c r="AO206" s="442"/>
      <c r="AP206" s="442"/>
      <c r="AQ206" s="442"/>
      <c r="AR206" s="442"/>
      <c r="AS206" s="442"/>
      <c r="AT206" s="442"/>
      <c r="AU206" s="442"/>
      <c r="AV206" s="442"/>
      <c r="AW206" s="442"/>
      <c r="AX206" s="442"/>
      <c r="AY206" s="442"/>
      <c r="AZ206" s="442"/>
      <c r="BA206" s="442"/>
      <c r="BB206" s="442"/>
      <c r="BC206" s="442"/>
      <c r="BD206" s="442"/>
      <c r="BE206" s="442"/>
      <c r="BF206" s="443"/>
      <c r="BG206" s="1"/>
      <c r="BH206" s="27"/>
      <c r="BI206" s="27"/>
    </row>
    <row r="207" spans="2:63" ht="51" customHeight="1" x14ac:dyDescent="0.35">
      <c r="C207" s="145"/>
      <c r="D207" s="444" t="s">
        <v>569</v>
      </c>
      <c r="E207" s="439"/>
      <c r="F207" s="439"/>
      <c r="G207" s="439"/>
      <c r="H207" s="439"/>
      <c r="I207" s="439"/>
      <c r="J207" s="439"/>
      <c r="K207" s="439"/>
      <c r="L207" s="439"/>
      <c r="M207" s="439"/>
      <c r="N207" s="439"/>
      <c r="O207" s="439"/>
      <c r="P207" s="439"/>
      <c r="Q207" s="439"/>
      <c r="R207" s="439"/>
      <c r="S207" s="439"/>
      <c r="T207" s="439"/>
      <c r="U207" s="439"/>
      <c r="V207" s="439"/>
      <c r="W207" s="439"/>
      <c r="X207" s="439"/>
      <c r="Y207" s="439"/>
      <c r="Z207" s="439"/>
      <c r="AA207" s="439"/>
      <c r="AB207" s="439"/>
      <c r="AC207" s="439"/>
      <c r="AD207" s="439"/>
      <c r="AE207" s="439"/>
      <c r="AF207" s="439"/>
      <c r="AG207" s="439"/>
      <c r="AH207" s="439"/>
      <c r="AI207" s="439"/>
      <c r="AJ207" s="439"/>
      <c r="AK207" s="439"/>
      <c r="AL207" s="439"/>
      <c r="AM207" s="439"/>
      <c r="AN207" s="439"/>
      <c r="AO207" s="439"/>
      <c r="AP207" s="439"/>
      <c r="AQ207" s="439"/>
      <c r="AR207" s="439"/>
      <c r="AS207" s="439"/>
      <c r="AT207" s="439"/>
      <c r="AU207" s="439"/>
      <c r="AV207" s="439"/>
      <c r="AW207" s="439"/>
      <c r="AX207" s="439"/>
      <c r="AY207" s="439"/>
      <c r="AZ207" s="439"/>
      <c r="BA207" s="439"/>
      <c r="BB207" s="439"/>
      <c r="BC207" s="439"/>
      <c r="BD207" s="439"/>
      <c r="BE207" s="439"/>
      <c r="BF207" s="440"/>
      <c r="BG207" s="146"/>
    </row>
    <row r="208" spans="2:63" ht="115.5" customHeight="1" x14ac:dyDescent="0.3">
      <c r="C208" s="1"/>
      <c r="D208" s="434"/>
      <c r="E208" s="435"/>
      <c r="F208" s="435"/>
      <c r="G208" s="435"/>
      <c r="H208" s="435"/>
      <c r="I208" s="435"/>
      <c r="J208" s="435"/>
      <c r="K208" s="435"/>
      <c r="L208" s="435"/>
      <c r="M208" s="435"/>
      <c r="N208" s="435"/>
      <c r="O208" s="435"/>
      <c r="P208" s="435"/>
      <c r="Q208" s="435"/>
      <c r="R208" s="435"/>
      <c r="S208" s="435"/>
      <c r="T208" s="435"/>
      <c r="U208" s="435"/>
      <c r="V208" s="435"/>
      <c r="W208" s="435"/>
      <c r="X208" s="435"/>
      <c r="Y208" s="435"/>
      <c r="Z208" s="435"/>
      <c r="AA208" s="435"/>
      <c r="AB208" s="435"/>
      <c r="AC208" s="435"/>
      <c r="AD208" s="435"/>
      <c r="AE208" s="435"/>
      <c r="AF208" s="435"/>
      <c r="AG208" s="435"/>
      <c r="AH208" s="435"/>
      <c r="AI208" s="435"/>
      <c r="AJ208" s="435"/>
      <c r="AK208" s="435"/>
      <c r="AL208" s="435"/>
      <c r="AM208" s="435"/>
      <c r="AN208" s="435"/>
      <c r="AO208" s="435"/>
      <c r="AP208" s="435"/>
      <c r="AQ208" s="435"/>
      <c r="AR208" s="435"/>
      <c r="AS208" s="435"/>
      <c r="AT208" s="435"/>
      <c r="AU208" s="435"/>
      <c r="AV208" s="435"/>
      <c r="AW208" s="435"/>
      <c r="AX208" s="435"/>
      <c r="AY208" s="435"/>
      <c r="AZ208" s="435"/>
      <c r="BA208" s="435"/>
      <c r="BB208" s="435"/>
      <c r="BC208" s="435"/>
      <c r="BD208" s="435"/>
      <c r="BE208" s="435"/>
      <c r="BF208" s="436"/>
      <c r="BG208" s="1"/>
    </row>
    <row r="209" spans="1:63" s="5" customFormat="1" ht="27.75" customHeight="1" x14ac:dyDescent="0.35">
      <c r="B209" s="301"/>
      <c r="C209" s="165"/>
      <c r="D209" s="559" t="s">
        <v>336</v>
      </c>
      <c r="E209" s="560"/>
      <c r="F209" s="560"/>
      <c r="G209" s="560"/>
      <c r="H209" s="560"/>
      <c r="I209" s="560"/>
      <c r="J209" s="560"/>
      <c r="K209" s="560"/>
      <c r="L209" s="560"/>
      <c r="M209" s="560"/>
      <c r="N209" s="560"/>
      <c r="O209" s="560"/>
      <c r="P209" s="560"/>
      <c r="Q209" s="560"/>
      <c r="R209" s="560"/>
      <c r="S209" s="560"/>
      <c r="T209" s="560"/>
      <c r="U209" s="560"/>
      <c r="V209" s="560"/>
      <c r="W209" s="560"/>
      <c r="X209" s="560"/>
      <c r="Y209" s="560"/>
      <c r="Z209" s="560"/>
      <c r="AA209" s="560"/>
      <c r="AB209" s="560"/>
      <c r="AC209" s="560"/>
      <c r="AD209" s="560"/>
      <c r="AE209" s="560"/>
      <c r="AF209" s="560"/>
      <c r="AG209" s="560"/>
      <c r="AH209" s="560"/>
      <c r="AI209" s="560"/>
      <c r="AJ209" s="560"/>
      <c r="AK209" s="560"/>
      <c r="AL209" s="560"/>
      <c r="AM209" s="560"/>
      <c r="AN209" s="560"/>
      <c r="AO209" s="560"/>
      <c r="AP209" s="560"/>
      <c r="AQ209" s="560"/>
      <c r="AR209" s="560"/>
      <c r="AS209" s="560"/>
      <c r="AT209" s="560"/>
      <c r="AU209" s="560"/>
      <c r="AV209" s="560"/>
      <c r="AW209" s="560"/>
      <c r="AX209" s="560"/>
      <c r="AY209" s="560"/>
      <c r="AZ209" s="560"/>
      <c r="BA209" s="560"/>
      <c r="BB209" s="560"/>
      <c r="BC209" s="560"/>
      <c r="BD209" s="560"/>
      <c r="BE209" s="560"/>
      <c r="BF209" s="560"/>
      <c r="BH209" s="19"/>
      <c r="BI209" s="19"/>
      <c r="BJ209" s="29"/>
    </row>
    <row r="210" spans="1:63" s="5" customFormat="1" ht="13.5" customHeight="1" x14ac:dyDescent="0.35">
      <c r="B210" s="301"/>
      <c r="C210" s="165"/>
      <c r="D210" s="214" t="s">
        <v>335</v>
      </c>
      <c r="BH210" s="19"/>
      <c r="BI210" s="19"/>
      <c r="BJ210" s="29"/>
    </row>
    <row r="211" spans="1:63" s="4" customFormat="1" ht="42" customHeight="1" x14ac:dyDescent="0.3">
      <c r="B211" s="307"/>
      <c r="C211" s="1"/>
      <c r="D211" s="607" t="s">
        <v>660</v>
      </c>
      <c r="E211" s="608"/>
      <c r="F211" s="608"/>
      <c r="G211" s="608"/>
      <c r="H211" s="608"/>
      <c r="I211" s="608"/>
      <c r="J211" s="608"/>
      <c r="K211" s="608"/>
      <c r="L211" s="608"/>
      <c r="M211" s="608"/>
      <c r="N211" s="608"/>
      <c r="O211" s="608"/>
      <c r="P211" s="608"/>
      <c r="Q211" s="608"/>
      <c r="R211" s="608"/>
      <c r="S211" s="608"/>
      <c r="T211" s="608"/>
      <c r="U211" s="608"/>
      <c r="V211" s="608"/>
      <c r="W211" s="608"/>
      <c r="X211" s="608"/>
      <c r="Y211" s="608"/>
      <c r="Z211" s="608"/>
      <c r="AA211" s="608"/>
      <c r="AB211" s="608"/>
      <c r="AC211" s="608"/>
      <c r="AD211" s="608"/>
      <c r="AE211" s="356"/>
      <c r="AF211" s="356"/>
      <c r="AG211" s="356"/>
      <c r="AH211" s="356"/>
      <c r="AI211" s="356"/>
      <c r="AJ211" s="356"/>
      <c r="AK211" s="356"/>
      <c r="AL211" s="356"/>
      <c r="AM211" s="356"/>
      <c r="AN211" s="356"/>
      <c r="AO211" s="356"/>
      <c r="AP211" s="356"/>
      <c r="AQ211" s="356"/>
      <c r="AR211" s="356"/>
      <c r="AS211" s="356"/>
      <c r="AT211" s="356"/>
      <c r="AU211" s="356"/>
      <c r="AV211" s="356"/>
      <c r="AW211" s="356"/>
      <c r="AX211" s="356"/>
      <c r="AY211" s="356"/>
      <c r="AZ211" s="356"/>
      <c r="BA211" s="356"/>
      <c r="BB211" s="356"/>
      <c r="BC211" s="356"/>
      <c r="BD211" s="356"/>
      <c r="BE211" s="356"/>
      <c r="BF211" s="609"/>
      <c r="BG211" s="1"/>
      <c r="BH211" s="27"/>
      <c r="BI211" s="27"/>
      <c r="BJ211" s="29"/>
    </row>
    <row r="212" spans="1:63" ht="400.5" customHeight="1" x14ac:dyDescent="0.3">
      <c r="C212" s="1"/>
      <c r="D212" s="434"/>
      <c r="E212" s="435"/>
      <c r="F212" s="435"/>
      <c r="G212" s="435"/>
      <c r="H212" s="435"/>
      <c r="I212" s="435"/>
      <c r="J212" s="435"/>
      <c r="K212" s="435"/>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c r="AI212" s="435"/>
      <c r="AJ212" s="435"/>
      <c r="AK212" s="435"/>
      <c r="AL212" s="435"/>
      <c r="AM212" s="435"/>
      <c r="AN212" s="435"/>
      <c r="AO212" s="435"/>
      <c r="AP212" s="435"/>
      <c r="AQ212" s="435"/>
      <c r="AR212" s="435"/>
      <c r="AS212" s="435"/>
      <c r="AT212" s="435"/>
      <c r="AU212" s="435"/>
      <c r="AV212" s="435"/>
      <c r="AW212" s="435"/>
      <c r="AX212" s="435"/>
      <c r="AY212" s="435"/>
      <c r="AZ212" s="435"/>
      <c r="BA212" s="435"/>
      <c r="BB212" s="435"/>
      <c r="BC212" s="435"/>
      <c r="BD212" s="435"/>
      <c r="BE212" s="435"/>
      <c r="BF212" s="436"/>
      <c r="BG212" s="1"/>
      <c r="BH212" s="18" t="s">
        <v>571</v>
      </c>
    </row>
    <row r="213" spans="1:63" s="5" customFormat="1" ht="25.5" customHeight="1" x14ac:dyDescent="0.3">
      <c r="A213" s="1"/>
      <c r="B213" s="1"/>
      <c r="C213" s="209"/>
      <c r="D213" s="336" t="s">
        <v>662</v>
      </c>
      <c r="E213" s="337"/>
      <c r="F213" s="337"/>
      <c r="G213" s="337"/>
      <c r="H213" s="337"/>
      <c r="I213" s="337"/>
      <c r="J213" s="337"/>
      <c r="K213" s="337"/>
      <c r="L213" s="337"/>
      <c r="M213" s="337"/>
      <c r="N213" s="337"/>
      <c r="O213" s="337"/>
      <c r="P213" s="337"/>
      <c r="Q213" s="337"/>
      <c r="R213" s="337"/>
      <c r="S213" s="337"/>
      <c r="T213" s="337"/>
      <c r="U213" s="337"/>
      <c r="V213" s="337"/>
      <c r="W213" s="337"/>
      <c r="X213" s="337"/>
      <c r="Y213" s="337"/>
      <c r="Z213" s="337"/>
      <c r="AA213" s="337"/>
      <c r="AB213" s="337"/>
      <c r="AC213" s="337"/>
      <c r="AD213" s="337"/>
      <c r="AE213" s="337"/>
      <c r="AF213" s="337"/>
      <c r="AG213" s="337"/>
      <c r="AH213" s="337"/>
      <c r="AI213" s="337"/>
      <c r="AJ213" s="337"/>
      <c r="AK213" s="337"/>
      <c r="AL213" s="337"/>
      <c r="AM213" s="337"/>
      <c r="AN213" s="337"/>
      <c r="AO213" s="337"/>
      <c r="AP213" s="337"/>
      <c r="AQ213" s="337"/>
      <c r="AR213" s="337"/>
      <c r="AS213" s="337"/>
      <c r="AT213" s="337"/>
      <c r="AU213" s="337"/>
      <c r="AV213" s="337"/>
      <c r="AW213" s="337"/>
      <c r="AX213" s="337"/>
      <c r="AY213" s="337"/>
      <c r="AZ213" s="337"/>
      <c r="BA213" s="337"/>
      <c r="BB213" s="337"/>
      <c r="BG213" s="1"/>
      <c r="BH213" s="19"/>
      <c r="BI213" s="19"/>
    </row>
    <row r="214" spans="1:63" ht="15.75" customHeight="1" x14ac:dyDescent="0.3">
      <c r="B214" s="1"/>
      <c r="C214" s="209"/>
      <c r="D214" s="919" t="s">
        <v>28</v>
      </c>
      <c r="E214" s="920"/>
      <c r="F214" s="920"/>
      <c r="G214" s="920"/>
      <c r="H214" s="920"/>
      <c r="I214" s="920"/>
      <c r="J214" s="920"/>
      <c r="K214" s="920"/>
      <c r="L214" s="920"/>
      <c r="M214" s="920"/>
      <c r="N214" s="920"/>
      <c r="O214" s="920"/>
      <c r="P214" s="920"/>
      <c r="Q214" s="920"/>
      <c r="R214" s="920"/>
      <c r="S214" s="920"/>
      <c r="T214" s="920"/>
      <c r="U214" s="920"/>
      <c r="V214" s="920"/>
      <c r="W214" s="920"/>
      <c r="X214" s="920"/>
      <c r="Y214" s="920"/>
      <c r="Z214" s="920"/>
      <c r="AA214" s="920"/>
      <c r="AB214" s="920"/>
      <c r="AC214" s="920"/>
      <c r="AD214" s="920"/>
      <c r="AE214" s="920"/>
      <c r="AF214" s="920"/>
      <c r="AG214" s="920"/>
      <c r="AH214" s="920"/>
      <c r="AI214" s="920"/>
      <c r="AJ214" s="920"/>
      <c r="AK214" s="920"/>
      <c r="AL214" s="920"/>
      <c r="AM214" s="920"/>
      <c r="AN214" s="920"/>
      <c r="AO214" s="920"/>
      <c r="AP214" s="920"/>
      <c r="AQ214" s="920"/>
      <c r="AR214" s="920"/>
      <c r="AS214" s="920"/>
      <c r="AT214" s="920"/>
      <c r="AU214" s="920"/>
      <c r="AV214" s="920"/>
      <c r="AW214" s="920"/>
      <c r="AX214" s="920"/>
      <c r="AY214" s="920"/>
      <c r="AZ214" s="920"/>
      <c r="BA214" s="920"/>
      <c r="BB214" s="920"/>
      <c r="BC214" s="920"/>
      <c r="BD214" s="920"/>
      <c r="BE214" s="920"/>
      <c r="BF214" s="920"/>
      <c r="BG214" s="1"/>
    </row>
    <row r="215" spans="1:63" s="292" customFormat="1" ht="22.5" customHeight="1" x14ac:dyDescent="0.3">
      <c r="A215" s="1"/>
      <c r="B215" s="1"/>
      <c r="C215" s="209"/>
      <c r="D215" s="920" t="s">
        <v>617</v>
      </c>
      <c r="E215" s="920"/>
      <c r="F215" s="920"/>
      <c r="G215" s="920"/>
      <c r="H215" s="920"/>
      <c r="I215" s="920"/>
      <c r="J215" s="920"/>
      <c r="K215" s="920"/>
      <c r="L215" s="920"/>
      <c r="M215" s="920"/>
      <c r="N215" s="920"/>
      <c r="O215" s="920"/>
      <c r="P215" s="920"/>
      <c r="Q215" s="920"/>
      <c r="R215" s="920"/>
      <c r="S215" s="920"/>
      <c r="T215" s="920"/>
      <c r="U215" s="920"/>
      <c r="V215" s="920"/>
      <c r="W215" s="920"/>
      <c r="X215" s="920"/>
      <c r="Y215" s="920"/>
      <c r="Z215" s="920"/>
      <c r="AA215" s="920"/>
      <c r="AB215" s="920"/>
      <c r="AC215" s="920"/>
      <c r="AD215" s="920"/>
      <c r="AE215" s="920"/>
      <c r="AF215" s="920"/>
      <c r="AG215" s="920"/>
      <c r="AH215" s="920"/>
      <c r="AI215" s="920"/>
      <c r="AJ215" s="920"/>
      <c r="AK215" s="920"/>
      <c r="AL215" s="920"/>
      <c r="AM215" s="920"/>
      <c r="AN215" s="920"/>
      <c r="AO215" s="920"/>
      <c r="AP215" s="920"/>
      <c r="AQ215" s="920"/>
      <c r="AR215" s="920"/>
      <c r="AS215" s="920"/>
      <c r="AT215" s="920"/>
      <c r="AU215" s="920"/>
      <c r="AV215" s="920"/>
      <c r="AW215" s="920"/>
      <c r="AX215" s="920"/>
      <c r="AY215" s="920"/>
      <c r="AZ215" s="920"/>
      <c r="BA215" s="920"/>
      <c r="BB215" s="920"/>
      <c r="BC215" s="920"/>
      <c r="BD215" s="920"/>
      <c r="BE215" s="920"/>
      <c r="BF215" s="920"/>
      <c r="BG215" s="1"/>
      <c r="BK215" s="293"/>
    </row>
    <row r="216" spans="1:63" s="292" customFormat="1" ht="21.5" customHeight="1" x14ac:dyDescent="0.3">
      <c r="A216" s="1"/>
      <c r="B216" s="1"/>
      <c r="C216" s="209"/>
      <c r="D216" s="923" t="s">
        <v>618</v>
      </c>
      <c r="E216" s="923"/>
      <c r="F216" s="923"/>
      <c r="G216" s="923"/>
      <c r="H216" s="923"/>
      <c r="I216" s="923"/>
      <c r="J216" s="923"/>
      <c r="K216" s="923"/>
      <c r="L216" s="923"/>
      <c r="M216" s="923"/>
      <c r="N216" s="923"/>
      <c r="O216" s="923"/>
      <c r="P216" s="923"/>
      <c r="Q216" s="923"/>
      <c r="R216" s="923"/>
      <c r="S216" s="923"/>
      <c r="T216" s="923"/>
      <c r="U216" s="923"/>
      <c r="V216" s="923"/>
      <c r="W216" s="923"/>
      <c r="X216" s="923"/>
      <c r="Y216" s="923"/>
      <c r="Z216" s="923"/>
      <c r="AA216" s="923"/>
      <c r="AB216" s="923"/>
      <c r="AC216" s="923"/>
      <c r="AD216" s="923"/>
      <c r="AE216" s="923"/>
      <c r="AF216" s="923"/>
      <c r="AG216" s="923"/>
      <c r="AH216" s="923"/>
      <c r="AI216" s="923"/>
      <c r="AJ216" s="923"/>
      <c r="AK216" s="923"/>
      <c r="AL216" s="923"/>
      <c r="AM216" s="923"/>
      <c r="AN216" s="923"/>
      <c r="AO216" s="923"/>
      <c r="AP216" s="923"/>
      <c r="AQ216" s="923"/>
      <c r="AR216" s="923"/>
      <c r="AS216" s="923"/>
      <c r="AT216" s="923"/>
      <c r="AU216" s="923"/>
      <c r="AV216" s="923"/>
      <c r="AW216" s="923"/>
      <c r="AX216" s="923"/>
      <c r="AY216" s="923"/>
      <c r="AZ216" s="923"/>
      <c r="BA216" s="923"/>
      <c r="BB216" s="923"/>
      <c r="BC216" s="923"/>
      <c r="BD216" s="923"/>
      <c r="BE216" s="923"/>
      <c r="BF216" s="923"/>
      <c r="BG216" s="1"/>
      <c r="BK216" s="293"/>
    </row>
    <row r="217" spans="1:63" s="292" customFormat="1" ht="46.5" customHeight="1" x14ac:dyDescent="0.3">
      <c r="A217" s="1"/>
      <c r="B217" s="1"/>
      <c r="C217" s="209"/>
      <c r="D217" s="923" t="s">
        <v>619</v>
      </c>
      <c r="E217" s="923"/>
      <c r="F217" s="923"/>
      <c r="G217" s="923"/>
      <c r="H217" s="923"/>
      <c r="I217" s="923"/>
      <c r="J217" s="923"/>
      <c r="K217" s="923"/>
      <c r="L217" s="923"/>
      <c r="M217" s="923"/>
      <c r="N217" s="923"/>
      <c r="O217" s="923"/>
      <c r="P217" s="923"/>
      <c r="Q217" s="923"/>
      <c r="R217" s="923"/>
      <c r="S217" s="923"/>
      <c r="T217" s="923"/>
      <c r="U217" s="923"/>
      <c r="V217" s="923"/>
      <c r="W217" s="923"/>
      <c r="X217" s="923"/>
      <c r="Y217" s="923"/>
      <c r="Z217" s="923"/>
      <c r="AA217" s="923"/>
      <c r="AB217" s="923"/>
      <c r="AC217" s="923"/>
      <c r="AD217" s="923"/>
      <c r="AE217" s="923"/>
      <c r="AF217" s="923"/>
      <c r="AG217" s="923"/>
      <c r="AH217" s="923"/>
      <c r="AI217" s="923"/>
      <c r="AJ217" s="923"/>
      <c r="AK217" s="923"/>
      <c r="AL217" s="923"/>
      <c r="AM217" s="923"/>
      <c r="AN217" s="923"/>
      <c r="AO217" s="923"/>
      <c r="AP217" s="923"/>
      <c r="AQ217" s="923"/>
      <c r="AR217" s="923"/>
      <c r="AS217" s="923"/>
      <c r="AT217" s="923"/>
      <c r="AU217" s="923"/>
      <c r="AV217" s="923"/>
      <c r="AW217" s="923"/>
      <c r="AX217" s="923"/>
      <c r="AY217" s="923"/>
      <c r="AZ217" s="923"/>
      <c r="BA217" s="923"/>
      <c r="BB217" s="923"/>
      <c r="BC217" s="923"/>
      <c r="BD217" s="923"/>
      <c r="BE217" s="923"/>
      <c r="BF217" s="923"/>
      <c r="BG217" s="1"/>
      <c r="BK217" s="293"/>
    </row>
    <row r="218" spans="1:63" s="292" customFormat="1" ht="12.75" customHeight="1" x14ac:dyDescent="0.3">
      <c r="A218" s="1"/>
      <c r="B218" s="1"/>
      <c r="C218" s="209"/>
      <c r="D218" s="923" t="s">
        <v>620</v>
      </c>
      <c r="E218" s="923"/>
      <c r="F218" s="923"/>
      <c r="G218" s="923"/>
      <c r="H218" s="923"/>
      <c r="I218" s="923"/>
      <c r="J218" s="923"/>
      <c r="K218" s="923"/>
      <c r="L218" s="923"/>
      <c r="M218" s="923"/>
      <c r="N218" s="923"/>
      <c r="O218" s="923"/>
      <c r="P218" s="923"/>
      <c r="Q218" s="923"/>
      <c r="R218" s="923"/>
      <c r="S218" s="923"/>
      <c r="T218" s="923"/>
      <c r="U218" s="923"/>
      <c r="V218" s="923"/>
      <c r="W218" s="923"/>
      <c r="X218" s="923"/>
      <c r="Y218" s="923"/>
      <c r="Z218" s="923"/>
      <c r="AA218" s="923"/>
      <c r="AB218" s="923"/>
      <c r="AC218" s="923"/>
      <c r="AD218" s="923"/>
      <c r="AE218" s="923"/>
      <c r="AF218" s="923"/>
      <c r="AG218" s="923"/>
      <c r="AH218" s="923"/>
      <c r="AI218" s="923"/>
      <c r="AJ218" s="923"/>
      <c r="AK218" s="923"/>
      <c r="AL218" s="923"/>
      <c r="AM218" s="923"/>
      <c r="AN218" s="923"/>
      <c r="AO218" s="923"/>
      <c r="AP218" s="923"/>
      <c r="AQ218" s="923"/>
      <c r="AR218" s="923"/>
      <c r="AS218" s="923"/>
      <c r="AT218" s="923"/>
      <c r="AU218" s="923"/>
      <c r="AV218" s="923"/>
      <c r="AW218" s="923"/>
      <c r="AX218" s="923"/>
      <c r="AY218" s="923"/>
      <c r="AZ218" s="923"/>
      <c r="BA218" s="923"/>
      <c r="BB218" s="923"/>
      <c r="BC218" s="923"/>
      <c r="BD218" s="923"/>
      <c r="BE218" s="923"/>
      <c r="BF218" s="923"/>
      <c r="BG218" s="1"/>
      <c r="BK218" s="293"/>
    </row>
    <row r="219" spans="1:63" s="292" customFormat="1" ht="34" customHeight="1" x14ac:dyDescent="0.3">
      <c r="A219" s="1"/>
      <c r="B219" s="1"/>
      <c r="C219" s="209"/>
      <c r="D219" s="920" t="s">
        <v>621</v>
      </c>
      <c r="E219" s="920"/>
      <c r="F219" s="920"/>
      <c r="G219" s="920"/>
      <c r="H219" s="920"/>
      <c r="I219" s="920"/>
      <c r="J219" s="920"/>
      <c r="K219" s="920"/>
      <c r="L219" s="920"/>
      <c r="M219" s="920"/>
      <c r="N219" s="920"/>
      <c r="O219" s="920"/>
      <c r="P219" s="920"/>
      <c r="Q219" s="920"/>
      <c r="R219" s="920"/>
      <c r="S219" s="920"/>
      <c r="T219" s="920"/>
      <c r="U219" s="920"/>
      <c r="V219" s="920"/>
      <c r="W219" s="920"/>
      <c r="X219" s="920"/>
      <c r="Y219" s="920"/>
      <c r="Z219" s="920"/>
      <c r="AA219" s="920"/>
      <c r="AB219" s="920"/>
      <c r="AC219" s="920"/>
      <c r="AD219" s="920"/>
      <c r="AE219" s="920"/>
      <c r="AF219" s="920"/>
      <c r="AG219" s="920"/>
      <c r="AH219" s="920"/>
      <c r="AI219" s="920"/>
      <c r="AJ219" s="920"/>
      <c r="AK219" s="920"/>
      <c r="AL219" s="920"/>
      <c r="AM219" s="920"/>
      <c r="AN219" s="920"/>
      <c r="AO219" s="920"/>
      <c r="AP219" s="920"/>
      <c r="AQ219" s="920"/>
      <c r="AR219" s="920"/>
      <c r="AS219" s="920"/>
      <c r="AT219" s="920"/>
      <c r="AU219" s="920"/>
      <c r="AV219" s="920"/>
      <c r="AW219" s="920"/>
      <c r="AX219" s="920"/>
      <c r="AY219" s="920"/>
      <c r="AZ219" s="920"/>
      <c r="BA219" s="920"/>
      <c r="BB219" s="920"/>
      <c r="BC219" s="920"/>
      <c r="BD219" s="920"/>
      <c r="BE219" s="920"/>
      <c r="BF219" s="920"/>
      <c r="BG219" s="1"/>
      <c r="BK219" s="293"/>
    </row>
    <row r="220" spans="1:63" s="292" customFormat="1" ht="91.5" customHeight="1" x14ac:dyDescent="0.3">
      <c r="A220" s="1"/>
      <c r="B220" s="1"/>
      <c r="C220" s="209"/>
      <c r="D220" s="920" t="s">
        <v>622</v>
      </c>
      <c r="E220" s="920"/>
      <c r="F220" s="920"/>
      <c r="G220" s="920"/>
      <c r="H220" s="920"/>
      <c r="I220" s="920"/>
      <c r="J220" s="920"/>
      <c r="K220" s="920"/>
      <c r="L220" s="920"/>
      <c r="M220" s="920"/>
      <c r="N220" s="920"/>
      <c r="O220" s="920"/>
      <c r="P220" s="920"/>
      <c r="Q220" s="920"/>
      <c r="R220" s="920"/>
      <c r="S220" s="920"/>
      <c r="T220" s="920"/>
      <c r="U220" s="920"/>
      <c r="V220" s="920"/>
      <c r="W220" s="920"/>
      <c r="X220" s="920"/>
      <c r="Y220" s="920"/>
      <c r="Z220" s="920"/>
      <c r="AA220" s="920"/>
      <c r="AB220" s="920"/>
      <c r="AC220" s="920"/>
      <c r="AD220" s="920"/>
      <c r="AE220" s="920"/>
      <c r="AF220" s="920"/>
      <c r="AG220" s="920"/>
      <c r="AH220" s="920"/>
      <c r="AI220" s="920"/>
      <c r="AJ220" s="920"/>
      <c r="AK220" s="920"/>
      <c r="AL220" s="920"/>
      <c r="AM220" s="920"/>
      <c r="AN220" s="920"/>
      <c r="AO220" s="920"/>
      <c r="AP220" s="920"/>
      <c r="AQ220" s="920"/>
      <c r="AR220" s="920"/>
      <c r="AS220" s="920"/>
      <c r="AT220" s="920"/>
      <c r="AU220" s="920"/>
      <c r="AV220" s="920"/>
      <c r="AW220" s="920"/>
      <c r="AX220" s="920"/>
      <c r="AY220" s="920"/>
      <c r="AZ220" s="920"/>
      <c r="BA220" s="920"/>
      <c r="BB220" s="920"/>
      <c r="BC220" s="920"/>
      <c r="BD220" s="920"/>
      <c r="BE220" s="920"/>
      <c r="BF220" s="920"/>
      <c r="BG220" s="1"/>
      <c r="BK220" s="293"/>
    </row>
    <row r="221" spans="1:63" s="292" customFormat="1" ht="21.5" customHeight="1" x14ac:dyDescent="0.3">
      <c r="A221" s="1"/>
      <c r="B221" s="1"/>
      <c r="C221" s="209"/>
      <c r="D221" s="920" t="s">
        <v>623</v>
      </c>
      <c r="E221" s="920"/>
      <c r="F221" s="920"/>
      <c r="G221" s="920"/>
      <c r="H221" s="920"/>
      <c r="I221" s="920"/>
      <c r="J221" s="920"/>
      <c r="K221" s="920"/>
      <c r="L221" s="920"/>
      <c r="M221" s="920"/>
      <c r="N221" s="920"/>
      <c r="O221" s="920"/>
      <c r="P221" s="920"/>
      <c r="Q221" s="920"/>
      <c r="R221" s="920"/>
      <c r="S221" s="920"/>
      <c r="T221" s="920"/>
      <c r="U221" s="920"/>
      <c r="V221" s="920"/>
      <c r="W221" s="920"/>
      <c r="X221" s="920"/>
      <c r="Y221" s="920"/>
      <c r="Z221" s="920"/>
      <c r="AA221" s="920"/>
      <c r="AB221" s="920"/>
      <c r="AC221" s="920"/>
      <c r="AD221" s="920"/>
      <c r="AE221" s="920"/>
      <c r="AF221" s="920"/>
      <c r="AG221" s="920"/>
      <c r="AH221" s="920"/>
      <c r="AI221" s="920"/>
      <c r="AJ221" s="920"/>
      <c r="AK221" s="920"/>
      <c r="AL221" s="920"/>
      <c r="AM221" s="920"/>
      <c r="AN221" s="920"/>
      <c r="AO221" s="920"/>
      <c r="AP221" s="920"/>
      <c r="AQ221" s="920"/>
      <c r="AR221" s="920"/>
      <c r="AS221" s="920"/>
      <c r="AT221" s="920"/>
      <c r="AU221" s="920"/>
      <c r="AV221" s="920"/>
      <c r="AW221" s="920"/>
      <c r="AX221" s="920"/>
      <c r="AY221" s="920"/>
      <c r="AZ221" s="920"/>
      <c r="BA221" s="920"/>
      <c r="BB221" s="920"/>
      <c r="BC221" s="920"/>
      <c r="BD221" s="920"/>
      <c r="BE221" s="920"/>
      <c r="BF221" s="920"/>
      <c r="BG221" s="1"/>
      <c r="BK221" s="293"/>
    </row>
    <row r="222" spans="1:63" s="292" customFormat="1" ht="24" customHeight="1" x14ac:dyDescent="0.3">
      <c r="A222" s="1"/>
      <c r="B222" s="1"/>
      <c r="C222" s="209"/>
      <c r="D222" s="920" t="s">
        <v>624</v>
      </c>
      <c r="E222" s="920"/>
      <c r="F222" s="920"/>
      <c r="G222" s="920"/>
      <c r="H222" s="920"/>
      <c r="I222" s="920"/>
      <c r="J222" s="920"/>
      <c r="K222" s="920"/>
      <c r="L222" s="920"/>
      <c r="M222" s="920"/>
      <c r="N222" s="920"/>
      <c r="O222" s="920"/>
      <c r="P222" s="920"/>
      <c r="Q222" s="920"/>
      <c r="R222" s="920"/>
      <c r="S222" s="920"/>
      <c r="T222" s="920"/>
      <c r="U222" s="920"/>
      <c r="V222" s="920"/>
      <c r="W222" s="920"/>
      <c r="X222" s="920"/>
      <c r="Y222" s="920"/>
      <c r="Z222" s="920"/>
      <c r="AA222" s="920"/>
      <c r="AB222" s="920"/>
      <c r="AC222" s="920"/>
      <c r="AD222" s="920"/>
      <c r="AE222" s="920"/>
      <c r="AF222" s="920"/>
      <c r="AG222" s="920"/>
      <c r="AH222" s="920"/>
      <c r="AI222" s="920"/>
      <c r="AJ222" s="920"/>
      <c r="AK222" s="920"/>
      <c r="AL222" s="920"/>
      <c r="AM222" s="920"/>
      <c r="AN222" s="920"/>
      <c r="AO222" s="920"/>
      <c r="AP222" s="920"/>
      <c r="AQ222" s="920"/>
      <c r="AR222" s="920"/>
      <c r="AS222" s="920"/>
      <c r="AT222" s="920"/>
      <c r="AU222" s="920"/>
      <c r="AV222" s="920"/>
      <c r="AW222" s="920"/>
      <c r="AX222" s="920"/>
      <c r="AY222" s="920"/>
      <c r="AZ222" s="920"/>
      <c r="BA222" s="920"/>
      <c r="BB222" s="920"/>
      <c r="BC222" s="920"/>
      <c r="BD222" s="920"/>
      <c r="BE222" s="920"/>
      <c r="BF222" s="920"/>
      <c r="BG222" s="1"/>
      <c r="BK222" s="293"/>
    </row>
    <row r="223" spans="1:63" s="292" customFormat="1" ht="17" customHeight="1" x14ac:dyDescent="0.3">
      <c r="A223" s="1"/>
      <c r="B223" s="1"/>
      <c r="C223" s="209"/>
      <c r="D223" s="920" t="s">
        <v>625</v>
      </c>
      <c r="E223" s="920"/>
      <c r="F223" s="920"/>
      <c r="G223" s="920"/>
      <c r="H223" s="920"/>
      <c r="I223" s="920"/>
      <c r="J223" s="920"/>
      <c r="K223" s="920"/>
      <c r="L223" s="920"/>
      <c r="M223" s="920"/>
      <c r="N223" s="920"/>
      <c r="O223" s="920"/>
      <c r="P223" s="920"/>
      <c r="Q223" s="920"/>
      <c r="R223" s="920"/>
      <c r="S223" s="920"/>
      <c r="T223" s="920"/>
      <c r="U223" s="920"/>
      <c r="V223" s="920"/>
      <c r="W223" s="920"/>
      <c r="X223" s="920"/>
      <c r="Y223" s="920"/>
      <c r="Z223" s="920"/>
      <c r="AA223" s="920"/>
      <c r="AB223" s="920"/>
      <c r="AC223" s="920"/>
      <c r="AD223" s="920"/>
      <c r="AE223" s="920"/>
      <c r="AF223" s="920"/>
      <c r="AG223" s="920"/>
      <c r="AH223" s="920"/>
      <c r="AI223" s="920"/>
      <c r="AJ223" s="920"/>
      <c r="AK223" s="920"/>
      <c r="AL223" s="920"/>
      <c r="AM223" s="920"/>
      <c r="AN223" s="920"/>
      <c r="AO223" s="920"/>
      <c r="AP223" s="920"/>
      <c r="AQ223" s="920"/>
      <c r="AR223" s="920"/>
      <c r="AS223" s="920"/>
      <c r="AT223" s="920"/>
      <c r="AU223" s="920"/>
      <c r="AV223" s="920"/>
      <c r="AW223" s="920"/>
      <c r="AX223" s="920"/>
      <c r="AY223" s="920"/>
      <c r="AZ223" s="920"/>
      <c r="BA223" s="920"/>
      <c r="BB223" s="920"/>
      <c r="BC223" s="920"/>
      <c r="BD223" s="920"/>
      <c r="BE223" s="920"/>
      <c r="BF223" s="920"/>
      <c r="BG223" s="1"/>
      <c r="BK223" s="293"/>
    </row>
    <row r="224" spans="1:63" s="292" customFormat="1" ht="38.25" customHeight="1" x14ac:dyDescent="0.3">
      <c r="A224" s="1"/>
      <c r="B224" s="1"/>
      <c r="C224" s="1"/>
      <c r="D224" s="920" t="s">
        <v>626</v>
      </c>
      <c r="E224" s="920"/>
      <c r="F224" s="920"/>
      <c r="G224" s="920"/>
      <c r="H224" s="920"/>
      <c r="I224" s="920"/>
      <c r="J224" s="920"/>
      <c r="K224" s="920"/>
      <c r="L224" s="920"/>
      <c r="M224" s="920"/>
      <c r="N224" s="920"/>
      <c r="O224" s="920"/>
      <c r="P224" s="920"/>
      <c r="Q224" s="920"/>
      <c r="R224" s="920"/>
      <c r="S224" s="920"/>
      <c r="T224" s="920"/>
      <c r="U224" s="920"/>
      <c r="V224" s="920"/>
      <c r="W224" s="920"/>
      <c r="X224" s="920"/>
      <c r="Y224" s="920"/>
      <c r="Z224" s="920"/>
      <c r="AA224" s="920"/>
      <c r="AB224" s="920"/>
      <c r="AC224" s="920"/>
      <c r="AD224" s="920"/>
      <c r="AE224" s="920"/>
      <c r="AF224" s="920"/>
      <c r="AG224" s="920"/>
      <c r="AH224" s="920"/>
      <c r="AI224" s="920"/>
      <c r="AJ224" s="920"/>
      <c r="AK224" s="920"/>
      <c r="AL224" s="920"/>
      <c r="AM224" s="920"/>
      <c r="AN224" s="920"/>
      <c r="AO224" s="920"/>
      <c r="AP224" s="920"/>
      <c r="AQ224" s="920"/>
      <c r="AR224" s="920"/>
      <c r="AS224" s="920"/>
      <c r="AT224" s="920"/>
      <c r="AU224" s="920"/>
      <c r="AV224" s="920"/>
      <c r="AW224" s="920"/>
      <c r="AX224" s="920"/>
      <c r="AY224" s="920"/>
      <c r="AZ224" s="920"/>
      <c r="BA224" s="920"/>
      <c r="BB224" s="920"/>
      <c r="BC224" s="920"/>
      <c r="BD224" s="920"/>
      <c r="BE224" s="920"/>
      <c r="BF224" s="920"/>
      <c r="BG224" s="1"/>
      <c r="BK224" s="293"/>
    </row>
    <row r="225" spans="1:63" s="43" customFormat="1" ht="24.75" customHeight="1" x14ac:dyDescent="0.3">
      <c r="A225" s="143"/>
      <c r="B225" s="143"/>
      <c r="C225" s="143"/>
      <c r="D225" s="923" t="s">
        <v>627</v>
      </c>
      <c r="E225" s="923"/>
      <c r="F225" s="923"/>
      <c r="G225" s="923"/>
      <c r="H225" s="923"/>
      <c r="I225" s="923"/>
      <c r="J225" s="923"/>
      <c r="K225" s="923"/>
      <c r="L225" s="923"/>
      <c r="M225" s="923"/>
      <c r="N225" s="923"/>
      <c r="O225" s="923"/>
      <c r="P225" s="923"/>
      <c r="Q225" s="923"/>
      <c r="R225" s="923"/>
      <c r="S225" s="923"/>
      <c r="T225" s="923"/>
      <c r="U225" s="923"/>
      <c r="V225" s="923"/>
      <c r="W225" s="923"/>
      <c r="X225" s="923"/>
      <c r="Y225" s="923"/>
      <c r="Z225" s="923"/>
      <c r="AA225" s="923"/>
      <c r="AB225" s="923"/>
      <c r="AC225" s="923"/>
      <c r="AD225" s="923"/>
      <c r="AE225" s="923"/>
      <c r="AF225" s="923"/>
      <c r="AG225" s="923"/>
      <c r="AH225" s="923"/>
      <c r="AI225" s="923"/>
      <c r="AJ225" s="923"/>
      <c r="AK225" s="923"/>
      <c r="AL225" s="923"/>
      <c r="AM225" s="923"/>
      <c r="AN225" s="923"/>
      <c r="AO225" s="923"/>
      <c r="AP225" s="923"/>
      <c r="AQ225" s="923"/>
      <c r="AR225" s="923"/>
      <c r="AS225" s="923"/>
      <c r="AT225" s="923"/>
      <c r="AU225" s="923"/>
      <c r="AV225" s="923"/>
      <c r="AW225" s="923"/>
      <c r="AX225" s="923"/>
      <c r="AY225" s="923"/>
      <c r="AZ225" s="923"/>
      <c r="BA225" s="923"/>
      <c r="BB225" s="923"/>
      <c r="BC225" s="923"/>
      <c r="BD225" s="923"/>
      <c r="BE225" s="923"/>
      <c r="BF225" s="923"/>
      <c r="BG225" s="143"/>
      <c r="BK225" s="294"/>
    </row>
    <row r="226" spans="1:63" s="292" customFormat="1" ht="35" customHeight="1" x14ac:dyDescent="0.3">
      <c r="A226" s="1"/>
      <c r="B226" s="1"/>
      <c r="C226" s="1"/>
      <c r="D226" s="920" t="s">
        <v>628</v>
      </c>
      <c r="E226" s="920"/>
      <c r="F226" s="920"/>
      <c r="G226" s="920"/>
      <c r="H226" s="920"/>
      <c r="I226" s="920"/>
      <c r="J226" s="920"/>
      <c r="K226" s="920"/>
      <c r="L226" s="920"/>
      <c r="M226" s="920"/>
      <c r="N226" s="920"/>
      <c r="O226" s="920"/>
      <c r="P226" s="920"/>
      <c r="Q226" s="920"/>
      <c r="R226" s="920"/>
      <c r="S226" s="920"/>
      <c r="T226" s="920"/>
      <c r="U226" s="920"/>
      <c r="V226" s="920"/>
      <c r="W226" s="920"/>
      <c r="X226" s="920"/>
      <c r="Y226" s="920"/>
      <c r="Z226" s="920"/>
      <c r="AA226" s="920"/>
      <c r="AB226" s="920"/>
      <c r="AC226" s="920"/>
      <c r="AD226" s="920"/>
      <c r="AE226" s="920"/>
      <c r="AF226" s="920"/>
      <c r="AG226" s="920"/>
      <c r="AH226" s="920"/>
      <c r="AI226" s="920"/>
      <c r="AJ226" s="920"/>
      <c r="AK226" s="920"/>
      <c r="AL226" s="920"/>
      <c r="AM226" s="920"/>
      <c r="AN226" s="920"/>
      <c r="AO226" s="920"/>
      <c r="AP226" s="920"/>
      <c r="AQ226" s="920"/>
      <c r="AR226" s="920"/>
      <c r="AS226" s="920"/>
      <c r="AT226" s="920"/>
      <c r="AU226" s="920"/>
      <c r="AV226" s="920"/>
      <c r="AW226" s="920"/>
      <c r="AX226" s="920"/>
      <c r="AY226" s="920"/>
      <c r="AZ226" s="920"/>
      <c r="BA226" s="920"/>
      <c r="BB226" s="920"/>
      <c r="BC226" s="920"/>
      <c r="BD226" s="920"/>
      <c r="BE226" s="920"/>
      <c r="BF226" s="920"/>
      <c r="BG226" s="1"/>
      <c r="BK226" s="293"/>
    </row>
    <row r="227" spans="1:63" s="292" customFormat="1" ht="48" customHeight="1" x14ac:dyDescent="0.3">
      <c r="A227" s="1"/>
      <c r="B227" s="1"/>
      <c r="C227" s="1"/>
      <c r="D227" s="920" t="s">
        <v>629</v>
      </c>
      <c r="E227" s="920"/>
      <c r="F227" s="920"/>
      <c r="G227" s="920"/>
      <c r="H227" s="920"/>
      <c r="I227" s="920"/>
      <c r="J227" s="920"/>
      <c r="K227" s="920"/>
      <c r="L227" s="920"/>
      <c r="M227" s="920"/>
      <c r="N227" s="920"/>
      <c r="O227" s="920"/>
      <c r="P227" s="920"/>
      <c r="Q227" s="920"/>
      <c r="R227" s="920"/>
      <c r="S227" s="920"/>
      <c r="T227" s="920"/>
      <c r="U227" s="920"/>
      <c r="V227" s="920"/>
      <c r="W227" s="920"/>
      <c r="X227" s="920"/>
      <c r="Y227" s="920"/>
      <c r="Z227" s="920"/>
      <c r="AA227" s="920"/>
      <c r="AB227" s="920"/>
      <c r="AC227" s="920"/>
      <c r="AD227" s="920"/>
      <c r="AE227" s="920"/>
      <c r="AF227" s="920"/>
      <c r="AG227" s="920"/>
      <c r="AH227" s="920"/>
      <c r="AI227" s="920"/>
      <c r="AJ227" s="920"/>
      <c r="AK227" s="920"/>
      <c r="AL227" s="920"/>
      <c r="AM227" s="920"/>
      <c r="AN227" s="920"/>
      <c r="AO227" s="920"/>
      <c r="AP227" s="920"/>
      <c r="AQ227" s="920"/>
      <c r="AR227" s="920"/>
      <c r="AS227" s="920"/>
      <c r="AT227" s="920"/>
      <c r="AU227" s="920"/>
      <c r="AV227" s="920"/>
      <c r="AW227" s="920"/>
      <c r="AX227" s="920"/>
      <c r="AY227" s="920"/>
      <c r="AZ227" s="920"/>
      <c r="BA227" s="920"/>
      <c r="BB227" s="920"/>
      <c r="BC227" s="920"/>
      <c r="BD227" s="920"/>
      <c r="BE227" s="920"/>
      <c r="BF227" s="920"/>
      <c r="BG227" s="1"/>
      <c r="BK227" s="293"/>
    </row>
    <row r="228" spans="1:63" s="292" customFormat="1" ht="12.75" customHeight="1" x14ac:dyDescent="0.3">
      <c r="A228" s="1"/>
      <c r="B228" s="1"/>
      <c r="C228" s="1"/>
      <c r="D228" s="924" t="s">
        <v>630</v>
      </c>
      <c r="E228" s="924"/>
      <c r="F228" s="924"/>
      <c r="G228" s="924"/>
      <c r="H228" s="924"/>
      <c r="I228" s="924"/>
      <c r="J228" s="924"/>
      <c r="K228" s="924"/>
      <c r="L228" s="924"/>
      <c r="M228" s="924"/>
      <c r="N228" s="924"/>
      <c r="O228" s="924"/>
      <c r="P228" s="924"/>
      <c r="Q228" s="924"/>
      <c r="R228" s="924"/>
      <c r="S228" s="924"/>
      <c r="T228" s="924"/>
      <c r="U228" s="924"/>
      <c r="V228" s="924"/>
      <c r="W228" s="924"/>
      <c r="X228" s="924"/>
      <c r="Y228" s="924"/>
      <c r="Z228" s="924"/>
      <c r="AA228" s="924"/>
      <c r="AB228" s="924"/>
      <c r="AC228" s="924"/>
      <c r="AD228" s="924"/>
      <c r="AE228" s="924"/>
      <c r="AF228" s="924"/>
      <c r="AG228" s="924"/>
      <c r="AH228" s="924"/>
      <c r="AI228" s="924"/>
      <c r="AJ228" s="924"/>
      <c r="AK228" s="924"/>
      <c r="AL228" s="924"/>
      <c r="AM228" s="924"/>
      <c r="AN228" s="924"/>
      <c r="AO228" s="924"/>
      <c r="AP228" s="924"/>
      <c r="AQ228" s="924"/>
      <c r="AR228" s="924"/>
      <c r="AS228" s="924"/>
      <c r="AT228" s="924"/>
      <c r="AU228" s="924"/>
      <c r="AV228" s="924"/>
      <c r="AW228" s="924"/>
      <c r="AX228" s="924"/>
      <c r="AY228" s="924"/>
      <c r="AZ228" s="924"/>
      <c r="BA228" s="924"/>
      <c r="BB228" s="924"/>
      <c r="BC228" s="924"/>
      <c r="BD228" s="924"/>
      <c r="BE228" s="924"/>
      <c r="BF228" s="924"/>
      <c r="BG228" s="1"/>
      <c r="BK228" s="293"/>
    </row>
    <row r="229" spans="1:63" s="292" customFormat="1" ht="34.5" customHeight="1" x14ac:dyDescent="0.3">
      <c r="A229" s="1"/>
      <c r="B229" s="1"/>
      <c r="C229" s="1"/>
      <c r="D229" s="924" t="s">
        <v>631</v>
      </c>
      <c r="E229" s="924"/>
      <c r="F229" s="924"/>
      <c r="G229" s="924"/>
      <c r="H229" s="924"/>
      <c r="I229" s="924"/>
      <c r="J229" s="924"/>
      <c r="K229" s="924"/>
      <c r="L229" s="924"/>
      <c r="M229" s="924"/>
      <c r="N229" s="924"/>
      <c r="O229" s="924"/>
      <c r="P229" s="924"/>
      <c r="Q229" s="924"/>
      <c r="R229" s="924"/>
      <c r="S229" s="924"/>
      <c r="T229" s="924"/>
      <c r="U229" s="924"/>
      <c r="V229" s="924"/>
      <c r="W229" s="924"/>
      <c r="X229" s="924"/>
      <c r="Y229" s="924"/>
      <c r="Z229" s="924"/>
      <c r="AA229" s="924"/>
      <c r="AB229" s="924"/>
      <c r="AC229" s="924"/>
      <c r="AD229" s="924"/>
      <c r="AE229" s="924"/>
      <c r="AF229" s="924"/>
      <c r="AG229" s="924"/>
      <c r="AH229" s="924"/>
      <c r="AI229" s="924"/>
      <c r="AJ229" s="924"/>
      <c r="AK229" s="924"/>
      <c r="AL229" s="924"/>
      <c r="AM229" s="924"/>
      <c r="AN229" s="924"/>
      <c r="AO229" s="924"/>
      <c r="AP229" s="924"/>
      <c r="AQ229" s="924"/>
      <c r="AR229" s="924"/>
      <c r="AS229" s="924"/>
      <c r="AT229" s="924"/>
      <c r="AU229" s="924"/>
      <c r="AV229" s="924"/>
      <c r="AW229" s="924"/>
      <c r="AX229" s="924"/>
      <c r="AY229" s="924"/>
      <c r="AZ229" s="924"/>
      <c r="BA229" s="924"/>
      <c r="BB229" s="924"/>
      <c r="BC229" s="924"/>
      <c r="BD229" s="924"/>
      <c r="BE229" s="924"/>
      <c r="BF229" s="924"/>
      <c r="BG229" s="1"/>
      <c r="BK229" s="293"/>
    </row>
    <row r="230" spans="1:63" s="292" customFormat="1" ht="17.25" customHeight="1" x14ac:dyDescent="0.3">
      <c r="A230" s="1"/>
      <c r="B230" s="1"/>
      <c r="C230" s="1"/>
      <c r="D230" s="919" t="s">
        <v>632</v>
      </c>
      <c r="E230" s="920"/>
      <c r="F230" s="920"/>
      <c r="G230" s="920"/>
      <c r="H230" s="920"/>
      <c r="I230" s="920"/>
      <c r="J230" s="920"/>
      <c r="K230" s="920"/>
      <c r="L230" s="920"/>
      <c r="M230" s="920"/>
      <c r="N230" s="920"/>
      <c r="O230" s="920"/>
      <c r="P230" s="920"/>
      <c r="Q230" s="920"/>
      <c r="R230" s="920"/>
      <c r="S230" s="920"/>
      <c r="T230" s="920"/>
      <c r="U230" s="920"/>
      <c r="V230" s="920"/>
      <c r="W230" s="920"/>
      <c r="X230" s="920"/>
      <c r="Y230" s="920"/>
      <c r="Z230" s="920"/>
      <c r="AA230" s="920"/>
      <c r="AB230" s="920"/>
      <c r="AC230" s="920"/>
      <c r="AD230" s="920"/>
      <c r="AE230" s="920"/>
      <c r="AF230" s="920"/>
      <c r="AG230" s="920"/>
      <c r="AH230" s="920"/>
      <c r="AI230" s="920"/>
      <c r="AJ230" s="920"/>
      <c r="AK230" s="920"/>
      <c r="AL230" s="920"/>
      <c r="AM230" s="920"/>
      <c r="AN230" s="920"/>
      <c r="AO230" s="920"/>
      <c r="AP230" s="920"/>
      <c r="AQ230" s="920"/>
      <c r="AR230" s="920"/>
      <c r="AS230" s="920"/>
      <c r="AT230" s="920"/>
      <c r="AU230" s="920"/>
      <c r="AV230" s="920"/>
      <c r="AW230" s="920"/>
      <c r="AX230" s="920"/>
      <c r="AY230" s="920"/>
      <c r="AZ230" s="920"/>
      <c r="BA230" s="920"/>
      <c r="BB230" s="920"/>
      <c r="BC230" s="920"/>
      <c r="BD230" s="920"/>
      <c r="BE230" s="920"/>
      <c r="BF230" s="920"/>
      <c r="BG230" s="1"/>
      <c r="BK230" s="293"/>
    </row>
    <row r="231" spans="1:63" s="292" customFormat="1" ht="103.5" customHeight="1" x14ac:dyDescent="0.3">
      <c r="A231" s="1"/>
      <c r="B231" s="1"/>
      <c r="C231" s="1"/>
      <c r="D231" s="923" t="s">
        <v>633</v>
      </c>
      <c r="E231" s="923"/>
      <c r="F231" s="923"/>
      <c r="G231" s="923"/>
      <c r="H231" s="923"/>
      <c r="I231" s="923"/>
      <c r="J231" s="923"/>
      <c r="K231" s="923"/>
      <c r="L231" s="923"/>
      <c r="M231" s="923"/>
      <c r="N231" s="923"/>
      <c r="O231" s="923"/>
      <c r="P231" s="923"/>
      <c r="Q231" s="923"/>
      <c r="R231" s="923"/>
      <c r="S231" s="923"/>
      <c r="T231" s="923"/>
      <c r="U231" s="923"/>
      <c r="V231" s="923"/>
      <c r="W231" s="923"/>
      <c r="X231" s="923"/>
      <c r="Y231" s="923"/>
      <c r="Z231" s="923"/>
      <c r="AA231" s="923"/>
      <c r="AB231" s="923"/>
      <c r="AC231" s="923"/>
      <c r="AD231" s="923"/>
      <c r="AE231" s="923"/>
      <c r="AF231" s="923"/>
      <c r="AG231" s="923"/>
      <c r="AH231" s="923"/>
      <c r="AI231" s="923"/>
      <c r="AJ231" s="923"/>
      <c r="AK231" s="923"/>
      <c r="AL231" s="923"/>
      <c r="AM231" s="923"/>
      <c r="AN231" s="923"/>
      <c r="AO231" s="923"/>
      <c r="AP231" s="923"/>
      <c r="AQ231" s="923"/>
      <c r="AR231" s="923"/>
      <c r="AS231" s="923"/>
      <c r="AT231" s="923"/>
      <c r="AU231" s="923"/>
      <c r="AV231" s="923"/>
      <c r="AW231" s="923"/>
      <c r="AX231" s="923"/>
      <c r="AY231" s="923"/>
      <c r="AZ231" s="923"/>
      <c r="BA231" s="923"/>
      <c r="BB231" s="923"/>
      <c r="BC231" s="923"/>
      <c r="BD231" s="923"/>
      <c r="BE231" s="923"/>
      <c r="BF231" s="923"/>
      <c r="BG231" s="1"/>
      <c r="BK231" s="293"/>
    </row>
    <row r="232" spans="1:63" ht="30" hidden="1" customHeight="1" x14ac:dyDescent="0.3">
      <c r="C232" s="206"/>
      <c r="D232" s="479"/>
      <c r="E232" s="479"/>
      <c r="F232" s="479"/>
      <c r="G232" s="479"/>
      <c r="H232" s="479"/>
      <c r="I232" s="479"/>
      <c r="J232" s="479"/>
      <c r="K232" s="479"/>
      <c r="L232" s="479"/>
      <c r="M232" s="479"/>
      <c r="N232" s="479"/>
      <c r="O232" s="479"/>
      <c r="P232" s="479"/>
      <c r="Q232" s="479"/>
      <c r="R232" s="479"/>
      <c r="S232" s="479"/>
      <c r="T232" s="479"/>
      <c r="U232" s="479"/>
      <c r="V232" s="479"/>
      <c r="W232" s="479"/>
      <c r="X232" s="479"/>
      <c r="Y232" s="479"/>
      <c r="Z232" s="479"/>
      <c r="AA232" s="479"/>
      <c r="AB232" s="479"/>
      <c r="AC232" s="479"/>
      <c r="AD232" s="479"/>
      <c r="AE232" s="479"/>
      <c r="AF232" s="479"/>
      <c r="AG232" s="479"/>
      <c r="AH232" s="479"/>
      <c r="AI232" s="479"/>
      <c r="AJ232" s="479"/>
      <c r="AK232" s="479"/>
      <c r="AL232" s="479"/>
      <c r="AM232" s="479"/>
      <c r="AN232" s="479"/>
      <c r="AO232" s="479"/>
      <c r="AP232" s="479"/>
      <c r="AQ232" s="479"/>
      <c r="AR232" s="479"/>
      <c r="AS232" s="479"/>
      <c r="AT232" s="479"/>
      <c r="AU232" s="479"/>
      <c r="AV232" s="479"/>
      <c r="AW232" s="479"/>
      <c r="AX232" s="479"/>
      <c r="AY232" s="479"/>
      <c r="AZ232" s="479"/>
      <c r="BA232" s="479"/>
      <c r="BB232" s="479"/>
      <c r="BC232" s="479"/>
      <c r="BD232" s="479"/>
      <c r="BE232" s="479"/>
      <c r="BF232" s="479"/>
      <c r="BG232" s="1"/>
    </row>
    <row r="233" spans="1:63" ht="30" hidden="1" customHeight="1" x14ac:dyDescent="0.3">
      <c r="C233" s="206"/>
      <c r="D233" s="298"/>
      <c r="E233" s="298"/>
      <c r="F233" s="298"/>
      <c r="G233" s="298"/>
      <c r="H233" s="298"/>
      <c r="I233" s="298"/>
      <c r="J233" s="298"/>
      <c r="K233" s="298"/>
      <c r="L233" s="298"/>
      <c r="M233" s="298"/>
      <c r="N233" s="298"/>
      <c r="O233" s="298"/>
      <c r="P233" s="298"/>
      <c r="Q233" s="298"/>
      <c r="R233" s="298"/>
      <c r="S233" s="298"/>
      <c r="T233" s="298"/>
      <c r="U233" s="298"/>
      <c r="V233" s="298"/>
      <c r="W233" s="298"/>
      <c r="X233" s="298"/>
      <c r="Y233" s="298"/>
      <c r="Z233" s="298"/>
      <c r="AA233" s="298"/>
      <c r="AB233" s="298"/>
      <c r="AC233" s="298"/>
      <c r="AD233" s="298"/>
      <c r="AE233" s="298"/>
      <c r="AF233" s="298"/>
      <c r="AG233" s="298"/>
      <c r="AH233" s="298"/>
      <c r="AI233" s="298"/>
      <c r="AJ233" s="298"/>
      <c r="AK233" s="298"/>
      <c r="AL233" s="298"/>
      <c r="AM233" s="298"/>
      <c r="AN233" s="298"/>
      <c r="AO233" s="298"/>
      <c r="AP233" s="298"/>
      <c r="AQ233" s="298"/>
      <c r="AR233" s="298"/>
      <c r="AS233" s="298"/>
      <c r="AT233" s="298"/>
      <c r="AU233" s="298"/>
      <c r="AV233" s="298"/>
      <c r="AW233" s="298"/>
      <c r="AX233" s="298"/>
      <c r="AY233" s="298"/>
      <c r="AZ233" s="298"/>
      <c r="BA233" s="298"/>
      <c r="BB233" s="298"/>
      <c r="BC233" s="298"/>
      <c r="BD233" s="298"/>
      <c r="BE233" s="298"/>
      <c r="BF233" s="298"/>
      <c r="BG233" s="1"/>
    </row>
    <row r="234" spans="1:63" ht="30" hidden="1" customHeight="1" x14ac:dyDescent="0.3">
      <c r="C234" s="206"/>
      <c r="D234" s="298"/>
      <c r="E234" s="298"/>
      <c r="F234" s="298"/>
      <c r="G234" s="298"/>
      <c r="H234" s="298"/>
      <c r="I234" s="298"/>
      <c r="J234" s="298"/>
      <c r="K234" s="298"/>
      <c r="L234" s="298"/>
      <c r="M234" s="298"/>
      <c r="N234" s="298"/>
      <c r="O234" s="298"/>
      <c r="P234" s="298"/>
      <c r="Q234" s="298"/>
      <c r="R234" s="298"/>
      <c r="S234" s="298"/>
      <c r="T234" s="298"/>
      <c r="U234" s="298"/>
      <c r="V234" s="298"/>
      <c r="W234" s="298"/>
      <c r="X234" s="298"/>
      <c r="Y234" s="298"/>
      <c r="Z234" s="298"/>
      <c r="AA234" s="298"/>
      <c r="AB234" s="298"/>
      <c r="AC234" s="298"/>
      <c r="AD234" s="298"/>
      <c r="AE234" s="298"/>
      <c r="AF234" s="298"/>
      <c r="AG234" s="298"/>
      <c r="AH234" s="298"/>
      <c r="AI234" s="298"/>
      <c r="AJ234" s="298"/>
      <c r="AK234" s="298"/>
      <c r="AL234" s="298"/>
      <c r="AM234" s="298"/>
      <c r="AN234" s="298"/>
      <c r="AO234" s="298"/>
      <c r="AP234" s="298"/>
      <c r="AQ234" s="298"/>
      <c r="AR234" s="298"/>
      <c r="AS234" s="298"/>
      <c r="AT234" s="298"/>
      <c r="AU234" s="298"/>
      <c r="AV234" s="298"/>
      <c r="AW234" s="298"/>
      <c r="AX234" s="298"/>
      <c r="AY234" s="298"/>
      <c r="AZ234" s="298"/>
      <c r="BA234" s="298"/>
      <c r="BB234" s="298"/>
      <c r="BC234" s="298"/>
      <c r="BD234" s="298"/>
      <c r="BE234" s="298"/>
      <c r="BF234" s="298"/>
      <c r="BG234" s="1"/>
    </row>
    <row r="235" spans="1:63" ht="30" hidden="1" customHeight="1" x14ac:dyDescent="0.3">
      <c r="C235" s="206"/>
      <c r="D235" s="298"/>
      <c r="E235" s="298"/>
      <c r="F235" s="298"/>
      <c r="G235" s="298"/>
      <c r="H235" s="298"/>
      <c r="I235" s="298"/>
      <c r="J235" s="298"/>
      <c r="K235" s="298"/>
      <c r="L235" s="298"/>
      <c r="M235" s="298"/>
      <c r="N235" s="298"/>
      <c r="O235" s="298"/>
      <c r="P235" s="298"/>
      <c r="Q235" s="298"/>
      <c r="R235" s="298"/>
      <c r="S235" s="298"/>
      <c r="T235" s="298"/>
      <c r="U235" s="298"/>
      <c r="V235" s="298"/>
      <c r="W235" s="298"/>
      <c r="X235" s="298"/>
      <c r="Y235" s="298"/>
      <c r="Z235" s="298"/>
      <c r="AA235" s="298"/>
      <c r="AB235" s="298"/>
      <c r="AC235" s="298"/>
      <c r="AD235" s="298"/>
      <c r="AE235" s="298"/>
      <c r="AF235" s="298"/>
      <c r="AG235" s="298"/>
      <c r="AH235" s="298"/>
      <c r="AI235" s="298"/>
      <c r="AJ235" s="298"/>
      <c r="AK235" s="298"/>
      <c r="AL235" s="298"/>
      <c r="AM235" s="298"/>
      <c r="AN235" s="298"/>
      <c r="AO235" s="298"/>
      <c r="AP235" s="298"/>
      <c r="AQ235" s="298"/>
      <c r="AR235" s="298"/>
      <c r="AS235" s="298"/>
      <c r="AT235" s="298"/>
      <c r="AU235" s="298"/>
      <c r="AV235" s="298"/>
      <c r="AW235" s="298"/>
      <c r="AX235" s="298"/>
      <c r="AY235" s="298"/>
      <c r="AZ235" s="298"/>
      <c r="BA235" s="298"/>
      <c r="BB235" s="298"/>
      <c r="BC235" s="298"/>
      <c r="BD235" s="298"/>
      <c r="BE235" s="298"/>
      <c r="BF235" s="298"/>
      <c r="BG235" s="1"/>
    </row>
    <row r="236" spans="1:63" s="139" customFormat="1" ht="24.75" customHeight="1" x14ac:dyDescent="0.6">
      <c r="B236" s="308"/>
      <c r="C236" s="207"/>
      <c r="D236" s="176" t="s">
        <v>566</v>
      </c>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c r="AA236" s="208"/>
      <c r="AB236" s="208"/>
      <c r="AC236" s="208"/>
      <c r="AD236" s="208"/>
      <c r="AE236" s="208"/>
      <c r="AF236" s="208"/>
      <c r="AG236" s="208"/>
      <c r="AH236" s="208"/>
      <c r="AI236" s="208"/>
      <c r="AJ236" s="208"/>
      <c r="AK236" s="208"/>
      <c r="AL236" s="208"/>
      <c r="AM236" s="208"/>
      <c r="AN236" s="208"/>
      <c r="AO236" s="208"/>
      <c r="AP236" s="208"/>
      <c r="AQ236" s="208"/>
      <c r="AR236" s="208"/>
      <c r="AS236" s="208"/>
      <c r="AT236" s="208"/>
      <c r="AU236" s="208"/>
      <c r="AV236" s="208"/>
      <c r="AW236" s="208"/>
      <c r="AX236" s="208"/>
      <c r="AY236" s="208"/>
      <c r="AZ236" s="208"/>
      <c r="BA236" s="208"/>
      <c r="BB236" s="208"/>
      <c r="BC236" s="208"/>
      <c r="BD236" s="208"/>
      <c r="BE236" s="208"/>
      <c r="BF236" s="208"/>
      <c r="BH236" s="137"/>
      <c r="BI236" s="138"/>
    </row>
    <row r="237" spans="1:63" s="139" customFormat="1" ht="11.25" customHeight="1" x14ac:dyDescent="0.3">
      <c r="B237" s="308"/>
      <c r="C237" s="207"/>
      <c r="D237" s="535" t="s">
        <v>103</v>
      </c>
      <c r="E237" s="536"/>
      <c r="F237" s="536"/>
      <c r="G237" s="536"/>
      <c r="H237" s="536"/>
      <c r="I237" s="536"/>
      <c r="J237" s="536"/>
      <c r="K237" s="536"/>
      <c r="L237" s="536"/>
      <c r="M237" s="536"/>
      <c r="N237" s="536"/>
      <c r="O237" s="536"/>
      <c r="P237" s="536"/>
      <c r="Q237" s="536"/>
      <c r="R237" s="536"/>
      <c r="S237" s="536"/>
      <c r="T237" s="536"/>
      <c r="U237" s="536"/>
      <c r="V237" s="536"/>
      <c r="W237" s="536"/>
      <c r="X237" s="536"/>
      <c r="Y237" s="536"/>
      <c r="Z237" s="536"/>
      <c r="AA237" s="536"/>
      <c r="AB237" s="536"/>
      <c r="AC237" s="536"/>
      <c r="AD237" s="536"/>
      <c r="AE237" s="536"/>
      <c r="AF237" s="536"/>
      <c r="AG237" s="536"/>
      <c r="AH237" s="536"/>
      <c r="AI237" s="536"/>
      <c r="AJ237" s="536"/>
      <c r="AK237" s="536"/>
      <c r="AL237" s="536"/>
      <c r="AM237" s="536"/>
      <c r="AN237" s="536"/>
      <c r="AO237" s="536"/>
      <c r="AP237" s="536"/>
      <c r="AQ237" s="536"/>
      <c r="AR237" s="536"/>
      <c r="AS237" s="536"/>
      <c r="AT237" s="536"/>
      <c r="AU237" s="536"/>
      <c r="AV237" s="536"/>
      <c r="AW237" s="536"/>
      <c r="AX237" s="536"/>
      <c r="AY237" s="536"/>
      <c r="AZ237" s="536"/>
      <c r="BA237" s="536"/>
      <c r="BB237" s="536"/>
      <c r="BC237" s="536"/>
      <c r="BD237" s="536"/>
      <c r="BE237" s="536"/>
      <c r="BF237" s="536"/>
      <c r="BG237" s="208"/>
      <c r="BH237" s="140"/>
      <c r="BI237" s="140"/>
      <c r="BJ237" s="140"/>
    </row>
    <row r="238" spans="1:63" ht="35.25" customHeight="1" x14ac:dyDescent="0.3">
      <c r="B238" s="1"/>
      <c r="C238" s="1"/>
      <c r="D238" s="430" t="s">
        <v>643</v>
      </c>
      <c r="E238" s="431"/>
      <c r="F238" s="431"/>
      <c r="G238" s="431"/>
      <c r="H238" s="431"/>
      <c r="I238" s="431"/>
      <c r="J238" s="431"/>
      <c r="K238" s="431"/>
      <c r="L238" s="431"/>
      <c r="M238" s="431"/>
      <c r="N238" s="431"/>
      <c r="O238" s="431"/>
      <c r="P238" s="431"/>
      <c r="Q238" s="431"/>
      <c r="R238" s="431"/>
      <c r="S238" s="431"/>
      <c r="T238" s="431"/>
      <c r="U238" s="431"/>
      <c r="V238" s="431"/>
      <c r="W238" s="431"/>
      <c r="X238" s="431"/>
      <c r="Y238" s="431"/>
      <c r="Z238" s="431"/>
      <c r="AA238" s="431"/>
      <c r="AB238" s="431"/>
      <c r="AC238" s="431"/>
      <c r="AD238" s="431"/>
      <c r="AE238" s="431"/>
      <c r="AF238" s="431"/>
      <c r="AG238" s="431"/>
      <c r="AH238" s="431"/>
      <c r="AI238" s="431"/>
      <c r="AJ238" s="431"/>
      <c r="AK238" s="431"/>
      <c r="AL238" s="431"/>
      <c r="AM238" s="431"/>
      <c r="AN238" s="431"/>
      <c r="AO238" s="431"/>
      <c r="AP238" s="431"/>
      <c r="AQ238" s="431"/>
      <c r="AR238" s="431"/>
      <c r="AS238" s="431"/>
      <c r="AT238" s="431"/>
      <c r="AU238" s="431"/>
      <c r="AV238" s="431"/>
      <c r="AW238" s="431"/>
      <c r="AX238" s="431"/>
      <c r="AY238" s="431"/>
      <c r="AZ238" s="431"/>
      <c r="BA238" s="431"/>
      <c r="BB238" s="431"/>
      <c r="BC238" s="431"/>
      <c r="BD238" s="431"/>
      <c r="BE238" s="431"/>
      <c r="BF238" s="431"/>
      <c r="BG238" s="338"/>
      <c r="BH238" s="1"/>
      <c r="BI238" s="1"/>
      <c r="BK238" s="297"/>
    </row>
    <row r="239" spans="1:63" ht="35.25" customHeight="1" x14ac:dyDescent="0.3">
      <c r="B239" s="1"/>
      <c r="C239" s="1"/>
      <c r="D239" s="430" t="s">
        <v>644</v>
      </c>
      <c r="E239" s="431"/>
      <c r="F239" s="431"/>
      <c r="G239" s="431"/>
      <c r="H239" s="431"/>
      <c r="I239" s="431"/>
      <c r="J239" s="431"/>
      <c r="K239" s="431"/>
      <c r="L239" s="431"/>
      <c r="M239" s="431"/>
      <c r="N239" s="431"/>
      <c r="O239" s="431"/>
      <c r="P239" s="431"/>
      <c r="Q239" s="431"/>
      <c r="R239" s="431"/>
      <c r="S239" s="431"/>
      <c r="T239" s="431"/>
      <c r="U239" s="431"/>
      <c r="V239" s="431"/>
      <c r="W239" s="431"/>
      <c r="X239" s="431"/>
      <c r="Y239" s="431"/>
      <c r="Z239" s="431"/>
      <c r="AA239" s="431"/>
      <c r="AB239" s="431"/>
      <c r="AC239" s="431"/>
      <c r="AD239" s="431"/>
      <c r="AE239" s="431"/>
      <c r="AF239" s="431"/>
      <c r="AG239" s="431"/>
      <c r="AH239" s="431"/>
      <c r="AI239" s="431"/>
      <c r="AJ239" s="431"/>
      <c r="AK239" s="431"/>
      <c r="AL239" s="431"/>
      <c r="AM239" s="431"/>
      <c r="AN239" s="431"/>
      <c r="AO239" s="431"/>
      <c r="AP239" s="431"/>
      <c r="AQ239" s="431"/>
      <c r="AR239" s="431"/>
      <c r="AS239" s="431"/>
      <c r="AT239" s="431"/>
      <c r="AU239" s="431"/>
      <c r="AV239" s="431"/>
      <c r="AW239" s="431"/>
      <c r="AX239" s="431"/>
      <c r="AY239" s="431"/>
      <c r="AZ239" s="431"/>
      <c r="BA239" s="431"/>
      <c r="BB239" s="431"/>
      <c r="BC239" s="431"/>
      <c r="BD239" s="431"/>
      <c r="BE239" s="431"/>
      <c r="BF239" s="431"/>
      <c r="BG239" s="338"/>
      <c r="BH239" s="1"/>
      <c r="BI239" s="1"/>
      <c r="BK239" s="297"/>
    </row>
    <row r="240" spans="1:63" ht="33.5" customHeight="1" x14ac:dyDescent="0.3">
      <c r="B240" s="1"/>
      <c r="C240" s="1"/>
      <c r="D240" s="430" t="s">
        <v>667</v>
      </c>
      <c r="E240" s="431"/>
      <c r="F240" s="431"/>
      <c r="G240" s="431"/>
      <c r="H240" s="431"/>
      <c r="I240" s="431"/>
      <c r="J240" s="431"/>
      <c r="K240" s="431"/>
      <c r="L240" s="431"/>
      <c r="M240" s="431"/>
      <c r="N240" s="431"/>
      <c r="O240" s="431"/>
      <c r="P240" s="431"/>
      <c r="Q240" s="431"/>
      <c r="R240" s="431"/>
      <c r="S240" s="431"/>
      <c r="T240" s="431"/>
      <c r="U240" s="431"/>
      <c r="V240" s="431"/>
      <c r="W240" s="431"/>
      <c r="X240" s="431"/>
      <c r="Y240" s="431"/>
      <c r="Z240" s="431"/>
      <c r="AA240" s="431"/>
      <c r="AB240" s="431"/>
      <c r="AC240" s="431"/>
      <c r="AD240" s="431"/>
      <c r="AE240" s="431"/>
      <c r="AF240" s="431"/>
      <c r="AG240" s="431"/>
      <c r="AH240" s="431"/>
      <c r="AI240" s="431"/>
      <c r="AJ240" s="431"/>
      <c r="AK240" s="431"/>
      <c r="AL240" s="431"/>
      <c r="AM240" s="431"/>
      <c r="AN240" s="431"/>
      <c r="AO240" s="431"/>
      <c r="AP240" s="431"/>
      <c r="AQ240" s="431"/>
      <c r="AR240" s="431"/>
      <c r="AS240" s="431"/>
      <c r="AT240" s="431"/>
      <c r="AU240" s="431"/>
      <c r="AV240" s="431"/>
      <c r="AW240" s="431"/>
      <c r="AX240" s="431"/>
      <c r="AY240" s="431"/>
      <c r="AZ240" s="431"/>
      <c r="BA240" s="431"/>
      <c r="BB240" s="431"/>
      <c r="BC240" s="431"/>
      <c r="BD240" s="431"/>
      <c r="BE240" s="431"/>
      <c r="BF240" s="431"/>
      <c r="BG240" s="338"/>
      <c r="BH240" s="1"/>
      <c r="BI240" s="1"/>
      <c r="BK240" s="297"/>
    </row>
    <row r="241" spans="2:75" ht="58.5" customHeight="1" x14ac:dyDescent="0.3">
      <c r="B241" s="1"/>
      <c r="C241" s="1"/>
      <c r="D241" s="430" t="s">
        <v>668</v>
      </c>
      <c r="E241" s="431"/>
      <c r="F241" s="431"/>
      <c r="G241" s="431"/>
      <c r="H241" s="431"/>
      <c r="I241" s="431"/>
      <c r="J241" s="431"/>
      <c r="K241" s="431"/>
      <c r="L241" s="431"/>
      <c r="M241" s="431"/>
      <c r="N241" s="431"/>
      <c r="O241" s="431"/>
      <c r="P241" s="431"/>
      <c r="Q241" s="431"/>
      <c r="R241" s="431"/>
      <c r="S241" s="431"/>
      <c r="T241" s="431"/>
      <c r="U241" s="431"/>
      <c r="V241" s="431"/>
      <c r="W241" s="431"/>
      <c r="X241" s="431"/>
      <c r="Y241" s="431"/>
      <c r="Z241" s="431"/>
      <c r="AA241" s="431"/>
      <c r="AB241" s="431"/>
      <c r="AC241" s="431"/>
      <c r="AD241" s="431"/>
      <c r="AE241" s="431"/>
      <c r="AF241" s="431"/>
      <c r="AG241" s="431"/>
      <c r="AH241" s="431"/>
      <c r="AI241" s="431"/>
      <c r="AJ241" s="431"/>
      <c r="AK241" s="431"/>
      <c r="AL241" s="431"/>
      <c r="AM241" s="431"/>
      <c r="AN241" s="431"/>
      <c r="AO241" s="431"/>
      <c r="AP241" s="431"/>
      <c r="AQ241" s="431"/>
      <c r="AR241" s="431"/>
      <c r="AS241" s="431"/>
      <c r="AT241" s="431"/>
      <c r="AU241" s="431"/>
      <c r="AV241" s="431"/>
      <c r="AW241" s="431"/>
      <c r="AX241" s="431"/>
      <c r="AY241" s="431"/>
      <c r="AZ241" s="431"/>
      <c r="BA241" s="431"/>
      <c r="BB241" s="431"/>
      <c r="BC241" s="431"/>
      <c r="BD241" s="431"/>
      <c r="BE241" s="431"/>
      <c r="BF241" s="431"/>
      <c r="BG241" s="338"/>
      <c r="BH241" s="1"/>
      <c r="BI241" s="1"/>
      <c r="BK241" s="297"/>
    </row>
    <row r="242" spans="2:75" ht="79.5" customHeight="1" x14ac:dyDescent="0.3">
      <c r="B242" s="1"/>
      <c r="C242" s="1"/>
      <c r="D242" s="432" t="s">
        <v>669</v>
      </c>
      <c r="E242" s="433"/>
      <c r="F242" s="433"/>
      <c r="G242" s="433"/>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3"/>
      <c r="AK242" s="433"/>
      <c r="AL242" s="433"/>
      <c r="AM242" s="433"/>
      <c r="AN242" s="433"/>
      <c r="AO242" s="433"/>
      <c r="AP242" s="433"/>
      <c r="AQ242" s="433"/>
      <c r="AR242" s="433"/>
      <c r="AS242" s="433"/>
      <c r="AT242" s="433"/>
      <c r="AU242" s="433"/>
      <c r="AV242" s="433"/>
      <c r="AW242" s="433"/>
      <c r="AX242" s="433"/>
      <c r="AY242" s="433"/>
      <c r="AZ242" s="433"/>
      <c r="BA242" s="433"/>
      <c r="BB242" s="433"/>
      <c r="BC242" s="433"/>
      <c r="BD242" s="433"/>
      <c r="BE242" s="433"/>
      <c r="BF242" s="433"/>
      <c r="BG242" s="338"/>
      <c r="BH242" s="1"/>
      <c r="BI242" s="1"/>
      <c r="BK242" s="297"/>
    </row>
    <row r="243" spans="2:75" ht="83" customHeight="1" x14ac:dyDescent="0.3">
      <c r="B243" s="1"/>
      <c r="C243" s="1"/>
      <c r="D243" s="430" t="s">
        <v>645</v>
      </c>
      <c r="E243" s="431"/>
      <c r="F243" s="431"/>
      <c r="G243" s="431"/>
      <c r="H243" s="431"/>
      <c r="I243" s="431"/>
      <c r="J243" s="431"/>
      <c r="K243" s="431"/>
      <c r="L243" s="431"/>
      <c r="M243" s="431"/>
      <c r="N243" s="431"/>
      <c r="O243" s="431"/>
      <c r="P243" s="431"/>
      <c r="Q243" s="431"/>
      <c r="R243" s="431"/>
      <c r="S243" s="431"/>
      <c r="T243" s="431"/>
      <c r="U243" s="431"/>
      <c r="V243" s="431"/>
      <c r="W243" s="431"/>
      <c r="X243" s="431"/>
      <c r="Y243" s="431"/>
      <c r="Z243" s="431"/>
      <c r="AA243" s="431"/>
      <c r="AB243" s="431"/>
      <c r="AC243" s="431"/>
      <c r="AD243" s="431"/>
      <c r="AE243" s="431"/>
      <c r="AF243" s="431"/>
      <c r="AG243" s="431"/>
      <c r="AH243" s="431"/>
      <c r="AI243" s="431"/>
      <c r="AJ243" s="431"/>
      <c r="AK243" s="431"/>
      <c r="AL243" s="431"/>
      <c r="AM243" s="431"/>
      <c r="AN243" s="431"/>
      <c r="AO243" s="431"/>
      <c r="AP243" s="431"/>
      <c r="AQ243" s="431"/>
      <c r="AR243" s="431"/>
      <c r="AS243" s="431"/>
      <c r="AT243" s="431"/>
      <c r="AU243" s="431"/>
      <c r="AV243" s="431"/>
      <c r="AW243" s="431"/>
      <c r="AX243" s="431"/>
      <c r="AY243" s="431"/>
      <c r="AZ243" s="431"/>
      <c r="BA243" s="431"/>
      <c r="BB243" s="431"/>
      <c r="BC243" s="431"/>
      <c r="BD243" s="431"/>
      <c r="BE243" s="431"/>
      <c r="BF243" s="431"/>
      <c r="BG243" s="338"/>
      <c r="BH243" s="1"/>
      <c r="BI243" s="1"/>
      <c r="BK243" s="297"/>
    </row>
    <row r="244" spans="2:75" ht="48" customHeight="1" x14ac:dyDescent="0.3">
      <c r="B244" s="1"/>
      <c r="C244" s="1"/>
      <c r="D244" s="430" t="s">
        <v>646</v>
      </c>
      <c r="E244" s="431"/>
      <c r="F244" s="431"/>
      <c r="G244" s="431"/>
      <c r="H244" s="431"/>
      <c r="I244" s="431"/>
      <c r="J244" s="431"/>
      <c r="K244" s="431"/>
      <c r="L244" s="431"/>
      <c r="M244" s="431"/>
      <c r="N244" s="431"/>
      <c r="O244" s="431"/>
      <c r="P244" s="431"/>
      <c r="Q244" s="431"/>
      <c r="R244" s="431"/>
      <c r="S244" s="431"/>
      <c r="T244" s="431"/>
      <c r="U244" s="431"/>
      <c r="V244" s="431"/>
      <c r="W244" s="431"/>
      <c r="X244" s="431"/>
      <c r="Y244" s="431"/>
      <c r="Z244" s="431"/>
      <c r="AA244" s="431"/>
      <c r="AB244" s="431"/>
      <c r="AC244" s="431"/>
      <c r="AD244" s="431"/>
      <c r="AE244" s="431"/>
      <c r="AF244" s="431"/>
      <c r="AG244" s="431"/>
      <c r="AH244" s="431"/>
      <c r="AI244" s="431"/>
      <c r="AJ244" s="431"/>
      <c r="AK244" s="431"/>
      <c r="AL244" s="431"/>
      <c r="AM244" s="431"/>
      <c r="AN244" s="431"/>
      <c r="AO244" s="431"/>
      <c r="AP244" s="431"/>
      <c r="AQ244" s="431"/>
      <c r="AR244" s="431"/>
      <c r="AS244" s="431"/>
      <c r="AT244" s="431"/>
      <c r="AU244" s="431"/>
      <c r="AV244" s="431"/>
      <c r="AW244" s="431"/>
      <c r="AX244" s="431"/>
      <c r="AY244" s="431"/>
      <c r="AZ244" s="431"/>
      <c r="BA244" s="431"/>
      <c r="BB244" s="431"/>
      <c r="BC244" s="431"/>
      <c r="BD244" s="431"/>
      <c r="BE244" s="431"/>
      <c r="BF244" s="431"/>
      <c r="BG244" s="338"/>
      <c r="BH244" s="1"/>
      <c r="BI244" s="1"/>
      <c r="BK244" s="297"/>
    </row>
    <row r="245" spans="2:75" ht="126" customHeight="1" x14ac:dyDescent="0.3">
      <c r="B245" s="1"/>
      <c r="C245" s="1"/>
      <c r="D245" s="430" t="s">
        <v>647</v>
      </c>
      <c r="E245" s="431"/>
      <c r="F245" s="431"/>
      <c r="G245" s="431"/>
      <c r="H245" s="431"/>
      <c r="I245" s="431"/>
      <c r="J245" s="431"/>
      <c r="K245" s="431"/>
      <c r="L245" s="431"/>
      <c r="M245" s="431"/>
      <c r="N245" s="431"/>
      <c r="O245" s="431"/>
      <c r="P245" s="431"/>
      <c r="Q245" s="431"/>
      <c r="R245" s="431"/>
      <c r="S245" s="431"/>
      <c r="T245" s="431"/>
      <c r="U245" s="431"/>
      <c r="V245" s="431"/>
      <c r="W245" s="431"/>
      <c r="X245" s="431"/>
      <c r="Y245" s="431"/>
      <c r="Z245" s="431"/>
      <c r="AA245" s="431"/>
      <c r="AB245" s="431"/>
      <c r="AC245" s="431"/>
      <c r="AD245" s="431"/>
      <c r="AE245" s="431"/>
      <c r="AF245" s="431"/>
      <c r="AG245" s="431"/>
      <c r="AH245" s="431"/>
      <c r="AI245" s="431"/>
      <c r="AJ245" s="431"/>
      <c r="AK245" s="431"/>
      <c r="AL245" s="431"/>
      <c r="AM245" s="431"/>
      <c r="AN245" s="431"/>
      <c r="AO245" s="431"/>
      <c r="AP245" s="431"/>
      <c r="AQ245" s="431"/>
      <c r="AR245" s="431"/>
      <c r="AS245" s="431"/>
      <c r="AT245" s="431"/>
      <c r="AU245" s="431"/>
      <c r="AV245" s="431"/>
      <c r="AW245" s="431"/>
      <c r="AX245" s="431"/>
      <c r="AY245" s="431"/>
      <c r="AZ245" s="431"/>
      <c r="BA245" s="431"/>
      <c r="BB245" s="431"/>
      <c r="BC245" s="431"/>
      <c r="BD245" s="431"/>
      <c r="BE245" s="431"/>
      <c r="BF245" s="431"/>
      <c r="BG245" s="338"/>
      <c r="BH245" s="1"/>
      <c r="BI245" s="1"/>
      <c r="BK245" s="297"/>
    </row>
    <row r="246" spans="2:75" ht="24.75" customHeight="1" x14ac:dyDescent="0.3">
      <c r="B246" s="1"/>
      <c r="C246" s="1"/>
      <c r="D246" s="430" t="s">
        <v>648</v>
      </c>
      <c r="E246" s="430"/>
      <c r="F246" s="430"/>
      <c r="G246" s="430"/>
      <c r="H246" s="430"/>
      <c r="I246" s="430"/>
      <c r="J246" s="430"/>
      <c r="K246" s="430"/>
      <c r="L246" s="430"/>
      <c r="M246" s="430"/>
      <c r="N246" s="430"/>
      <c r="O246" s="430"/>
      <c r="P246" s="430"/>
      <c r="Q246" s="430"/>
      <c r="R246" s="430"/>
      <c r="S246" s="430"/>
      <c r="T246" s="430"/>
      <c r="U246" s="430"/>
      <c r="V246" s="430"/>
      <c r="W246" s="430"/>
      <c r="X246" s="430"/>
      <c r="Y246" s="430"/>
      <c r="Z246" s="430"/>
      <c r="AA246" s="430"/>
      <c r="AB246" s="430"/>
      <c r="AC246" s="430"/>
      <c r="AD246" s="430"/>
      <c r="AE246" s="430"/>
      <c r="AF246" s="430"/>
      <c r="AG246" s="430"/>
      <c r="AH246" s="430"/>
      <c r="AI246" s="430"/>
      <c r="AJ246" s="430"/>
      <c r="AK246" s="430"/>
      <c r="AL246" s="430"/>
      <c r="AM246" s="430"/>
      <c r="AN246" s="430"/>
      <c r="AO246" s="430"/>
      <c r="AP246" s="430"/>
      <c r="AQ246" s="430"/>
      <c r="AR246" s="430"/>
      <c r="AS246" s="430"/>
      <c r="AT246" s="430"/>
      <c r="AU246" s="430"/>
      <c r="AV246" s="430"/>
      <c r="AW246" s="430"/>
      <c r="AX246" s="430"/>
      <c r="AY246" s="430"/>
      <c r="AZ246" s="430"/>
      <c r="BA246" s="430"/>
      <c r="BB246" s="430"/>
      <c r="BC246" s="430"/>
      <c r="BD246" s="430"/>
      <c r="BE246" s="430"/>
      <c r="BF246" s="430"/>
      <c r="BG246" s="430"/>
      <c r="BH246" s="1"/>
      <c r="BI246" s="1"/>
      <c r="BK246" s="297"/>
    </row>
    <row r="247" spans="2:75" ht="9" hidden="1" customHeight="1" x14ac:dyDescent="0.3">
      <c r="C247" s="209"/>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c r="AA247" s="210"/>
      <c r="AB247" s="210"/>
      <c r="AC247" s="210"/>
      <c r="AD247" s="210"/>
      <c r="AE247" s="210"/>
      <c r="AF247" s="210"/>
      <c r="AG247" s="210"/>
      <c r="AH247" s="210"/>
      <c r="AI247" s="210"/>
      <c r="AJ247" s="210"/>
      <c r="AK247" s="210"/>
      <c r="AL247" s="211"/>
      <c r="AM247" s="211"/>
      <c r="AN247" s="211"/>
      <c r="AO247" s="211"/>
      <c r="AP247" s="211"/>
      <c r="AQ247" s="211"/>
      <c r="AR247" s="211"/>
      <c r="AS247" s="211"/>
      <c r="AT247" s="211"/>
      <c r="AU247" s="211"/>
      <c r="AV247" s="211"/>
      <c r="AW247" s="211"/>
      <c r="AX247" s="211"/>
      <c r="AY247" s="211"/>
      <c r="AZ247" s="211"/>
      <c r="BA247" s="211"/>
      <c r="BB247" s="211"/>
      <c r="BC247" s="211"/>
      <c r="BD247" s="211"/>
      <c r="BE247" s="211"/>
      <c r="BF247" s="211"/>
      <c r="BG247" s="1"/>
      <c r="BJ247" s="22"/>
    </row>
    <row r="248" spans="2:75" s="5" customFormat="1" ht="35.25" customHeight="1" x14ac:dyDescent="0.35">
      <c r="B248" s="301"/>
      <c r="C248" s="165"/>
      <c r="D248" s="212" t="s">
        <v>70</v>
      </c>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166"/>
      <c r="AD248" s="166"/>
      <c r="AE248" s="166"/>
      <c r="AF248" s="166"/>
      <c r="AG248" s="166"/>
      <c r="AH248" s="166"/>
      <c r="AI248" s="166"/>
      <c r="AJ248" s="166"/>
      <c r="AK248" s="166"/>
      <c r="AL248" s="166"/>
      <c r="AM248" s="166"/>
      <c r="AN248" s="166"/>
      <c r="AO248" s="166"/>
      <c r="AP248" s="166"/>
      <c r="AQ248" s="166"/>
      <c r="AR248" s="166"/>
      <c r="AS248" s="166"/>
      <c r="AT248" s="166"/>
      <c r="AU248" s="166"/>
      <c r="AV248" s="166"/>
      <c r="AW248" s="166"/>
      <c r="AX248" s="166"/>
      <c r="AY248" s="166"/>
      <c r="AZ248" s="166"/>
      <c r="BA248" s="166"/>
      <c r="BB248" s="166"/>
      <c r="BC248" s="166"/>
      <c r="BD248" s="166"/>
      <c r="BE248" s="166"/>
      <c r="BF248" s="166"/>
      <c r="BH248" s="19"/>
      <c r="BI248" s="19"/>
    </row>
    <row r="249" spans="2:75" ht="19.5" customHeight="1" x14ac:dyDescent="0.3">
      <c r="C249" s="1"/>
      <c r="D249" s="407" t="s">
        <v>0</v>
      </c>
      <c r="E249" s="408"/>
      <c r="F249" s="409"/>
      <c r="G249" s="505" t="s">
        <v>9</v>
      </c>
      <c r="H249" s="506"/>
      <c r="I249" s="506"/>
      <c r="J249" s="506"/>
      <c r="K249" s="507"/>
      <c r="L249" s="500"/>
      <c r="M249" s="501"/>
      <c r="N249" s="501"/>
      <c r="O249" s="501"/>
      <c r="P249" s="501"/>
      <c r="Q249" s="501"/>
      <c r="R249" s="501"/>
      <c r="S249" s="501"/>
      <c r="T249" s="501"/>
      <c r="U249" s="501"/>
      <c r="V249" s="501"/>
      <c r="W249" s="501"/>
      <c r="X249" s="501"/>
      <c r="Y249" s="501"/>
      <c r="Z249" s="501"/>
      <c r="AA249" s="501"/>
      <c r="AB249" s="501"/>
      <c r="AC249" s="501"/>
      <c r="AD249" s="501"/>
      <c r="AE249" s="501"/>
      <c r="AF249" s="508"/>
      <c r="AG249" s="505" t="s">
        <v>7</v>
      </c>
      <c r="AH249" s="506"/>
      <c r="AI249" s="506"/>
      <c r="AJ249" s="506"/>
      <c r="AK249" s="507"/>
      <c r="AL249" s="500"/>
      <c r="AM249" s="501"/>
      <c r="AN249" s="501"/>
      <c r="AO249" s="501"/>
      <c r="AP249" s="501"/>
      <c r="AQ249" s="501"/>
      <c r="AR249" s="501"/>
      <c r="AS249" s="501"/>
      <c r="AT249" s="501"/>
      <c r="AU249" s="501"/>
      <c r="AV249" s="501"/>
      <c r="AW249" s="501"/>
      <c r="AX249" s="501"/>
      <c r="AY249" s="501"/>
      <c r="AZ249" s="501"/>
      <c r="BA249" s="501"/>
      <c r="BB249" s="501"/>
      <c r="BC249" s="501"/>
      <c r="BD249" s="501"/>
      <c r="BE249" s="501"/>
      <c r="BF249" s="502"/>
      <c r="BG249" s="1"/>
      <c r="BH249" s="260" t="str">
        <f>CONCATENATE(L249," ",AL249," ",L250,(IF((ISTEXT(AL250)),(CONCATENATE(", ",AL250)),"")))</f>
        <v xml:space="preserve">  </v>
      </c>
      <c r="BI249" s="25"/>
      <c r="BW249" s="21"/>
    </row>
    <row r="250" spans="2:75" ht="19.5" customHeight="1" x14ac:dyDescent="0.3">
      <c r="C250" s="1"/>
      <c r="D250" s="410"/>
      <c r="E250" s="411"/>
      <c r="F250" s="412"/>
      <c r="G250" s="480" t="s">
        <v>8</v>
      </c>
      <c r="H250" s="481"/>
      <c r="I250" s="481"/>
      <c r="J250" s="481"/>
      <c r="K250" s="482"/>
      <c r="L250" s="509"/>
      <c r="M250" s="510"/>
      <c r="N250" s="510"/>
      <c r="O250" s="510"/>
      <c r="P250" s="510"/>
      <c r="Q250" s="510"/>
      <c r="R250" s="510"/>
      <c r="S250" s="510"/>
      <c r="T250" s="510"/>
      <c r="U250" s="510"/>
      <c r="V250" s="510"/>
      <c r="W250" s="510"/>
      <c r="X250" s="510"/>
      <c r="Y250" s="510"/>
      <c r="Z250" s="510"/>
      <c r="AA250" s="510"/>
      <c r="AB250" s="510"/>
      <c r="AC250" s="510"/>
      <c r="AD250" s="510"/>
      <c r="AE250" s="510"/>
      <c r="AF250" s="511"/>
      <c r="AG250" s="512" t="s">
        <v>45</v>
      </c>
      <c r="AH250" s="513"/>
      <c r="AI250" s="513"/>
      <c r="AJ250" s="513"/>
      <c r="AK250" s="514"/>
      <c r="AL250" s="509"/>
      <c r="AM250" s="510"/>
      <c r="AN250" s="510"/>
      <c r="AO250" s="510"/>
      <c r="AP250" s="510"/>
      <c r="AQ250" s="510"/>
      <c r="AR250" s="510"/>
      <c r="AS250" s="510"/>
      <c r="AT250" s="510"/>
      <c r="AU250" s="510"/>
      <c r="AV250" s="510"/>
      <c r="AW250" s="510"/>
      <c r="AX250" s="510"/>
      <c r="AY250" s="510"/>
      <c r="AZ250" s="510"/>
      <c r="BA250" s="510"/>
      <c r="BB250" s="510"/>
      <c r="BC250" s="510"/>
      <c r="BD250" s="510"/>
      <c r="BE250" s="510"/>
      <c r="BF250" s="515"/>
      <c r="BG250" s="1"/>
      <c r="BH250" s="261"/>
      <c r="BI250" s="25"/>
      <c r="BW250" s="21"/>
    </row>
    <row r="251" spans="2:75" ht="19.5" customHeight="1" x14ac:dyDescent="0.3">
      <c r="C251" s="1"/>
      <c r="D251" s="413"/>
      <c r="E251" s="414"/>
      <c r="F251" s="415"/>
      <c r="G251" s="480" t="s">
        <v>46</v>
      </c>
      <c r="H251" s="481"/>
      <c r="I251" s="481"/>
      <c r="J251" s="481"/>
      <c r="K251" s="482"/>
      <c r="L251" s="426"/>
      <c r="M251" s="427"/>
      <c r="N251" s="427"/>
      <c r="O251" s="427"/>
      <c r="P251" s="427"/>
      <c r="Q251" s="427"/>
      <c r="R251" s="427"/>
      <c r="S251" s="427"/>
      <c r="T251" s="427"/>
      <c r="U251" s="427"/>
      <c r="V251" s="427"/>
      <c r="W251" s="427"/>
      <c r="X251" s="427"/>
      <c r="Y251" s="427"/>
      <c r="Z251" s="427"/>
      <c r="AA251" s="427"/>
      <c r="AB251" s="427"/>
      <c r="AC251" s="427"/>
      <c r="AD251" s="427"/>
      <c r="AE251" s="427"/>
      <c r="AF251" s="427"/>
      <c r="AG251" s="428"/>
      <c r="AH251" s="428"/>
      <c r="AI251" s="428"/>
      <c r="AJ251" s="428"/>
      <c r="AK251" s="428"/>
      <c r="AL251" s="428"/>
      <c r="AM251" s="428"/>
      <c r="AN251" s="428"/>
      <c r="AO251" s="428"/>
      <c r="AP251" s="428"/>
      <c r="AQ251" s="428"/>
      <c r="AR251" s="428"/>
      <c r="AS251" s="428"/>
      <c r="AT251" s="428"/>
      <c r="AU251" s="428"/>
      <c r="AV251" s="428"/>
      <c r="AW251" s="428"/>
      <c r="AX251" s="428"/>
      <c r="AY251" s="428"/>
      <c r="AZ251" s="428"/>
      <c r="BA251" s="428"/>
      <c r="BB251" s="428"/>
      <c r="BC251" s="428"/>
      <c r="BD251" s="428"/>
      <c r="BE251" s="428"/>
      <c r="BF251" s="429"/>
      <c r="BG251" s="1"/>
      <c r="BH251" s="262"/>
      <c r="BI251" s="25"/>
      <c r="BW251" s="21"/>
    </row>
    <row r="252" spans="2:75" ht="19.5" customHeight="1" x14ac:dyDescent="0.3">
      <c r="C252" s="1"/>
      <c r="D252" s="407" t="s">
        <v>1</v>
      </c>
      <c r="E252" s="408"/>
      <c r="F252" s="409"/>
      <c r="G252" s="505" t="s">
        <v>9</v>
      </c>
      <c r="H252" s="506"/>
      <c r="I252" s="506"/>
      <c r="J252" s="506"/>
      <c r="K252" s="507"/>
      <c r="L252" s="500"/>
      <c r="M252" s="501"/>
      <c r="N252" s="501"/>
      <c r="O252" s="501"/>
      <c r="P252" s="501"/>
      <c r="Q252" s="501"/>
      <c r="R252" s="501"/>
      <c r="S252" s="501"/>
      <c r="T252" s="501"/>
      <c r="U252" s="501"/>
      <c r="V252" s="501"/>
      <c r="W252" s="501"/>
      <c r="X252" s="501"/>
      <c r="Y252" s="501"/>
      <c r="Z252" s="501"/>
      <c r="AA252" s="501"/>
      <c r="AB252" s="501"/>
      <c r="AC252" s="501"/>
      <c r="AD252" s="501"/>
      <c r="AE252" s="501"/>
      <c r="AF252" s="508"/>
      <c r="AG252" s="505" t="s">
        <v>7</v>
      </c>
      <c r="AH252" s="506"/>
      <c r="AI252" s="506"/>
      <c r="AJ252" s="506"/>
      <c r="AK252" s="507"/>
      <c r="AL252" s="500"/>
      <c r="AM252" s="501"/>
      <c r="AN252" s="501"/>
      <c r="AO252" s="501"/>
      <c r="AP252" s="501"/>
      <c r="AQ252" s="501"/>
      <c r="AR252" s="501"/>
      <c r="AS252" s="501"/>
      <c r="AT252" s="501"/>
      <c r="AU252" s="501"/>
      <c r="AV252" s="501"/>
      <c r="AW252" s="501"/>
      <c r="AX252" s="501"/>
      <c r="AY252" s="501"/>
      <c r="AZ252" s="501"/>
      <c r="BA252" s="501"/>
      <c r="BB252" s="501"/>
      <c r="BC252" s="501"/>
      <c r="BD252" s="501"/>
      <c r="BE252" s="501"/>
      <c r="BF252" s="502"/>
      <c r="BG252" s="1"/>
      <c r="BH252" s="260" t="str">
        <f>CONCATENATE(L252," ",AL252," ",L253,(IF((ISTEXT(AL253)),(CONCATENATE(", ",AL253)),"")))</f>
        <v xml:space="preserve">  </v>
      </c>
      <c r="BI252" s="25"/>
      <c r="BW252" s="21"/>
    </row>
    <row r="253" spans="2:75" ht="19.5" customHeight="1" x14ac:dyDescent="0.3">
      <c r="C253" s="1"/>
      <c r="D253" s="410"/>
      <c r="E253" s="411"/>
      <c r="F253" s="412"/>
      <c r="G253" s="480" t="s">
        <v>8</v>
      </c>
      <c r="H253" s="481"/>
      <c r="I253" s="481"/>
      <c r="J253" s="481"/>
      <c r="K253" s="482"/>
      <c r="L253" s="509"/>
      <c r="M253" s="510"/>
      <c r="N253" s="510"/>
      <c r="O253" s="510"/>
      <c r="P253" s="510"/>
      <c r="Q253" s="510"/>
      <c r="R253" s="510"/>
      <c r="S253" s="510"/>
      <c r="T253" s="510"/>
      <c r="U253" s="510"/>
      <c r="V253" s="510"/>
      <c r="W253" s="510"/>
      <c r="X253" s="510"/>
      <c r="Y253" s="510"/>
      <c r="Z253" s="510"/>
      <c r="AA253" s="510"/>
      <c r="AB253" s="510"/>
      <c r="AC253" s="510"/>
      <c r="AD253" s="510"/>
      <c r="AE253" s="510"/>
      <c r="AF253" s="511"/>
      <c r="AG253" s="512" t="s">
        <v>45</v>
      </c>
      <c r="AH253" s="513"/>
      <c r="AI253" s="513"/>
      <c r="AJ253" s="513"/>
      <c r="AK253" s="514"/>
      <c r="AL253" s="509"/>
      <c r="AM253" s="510"/>
      <c r="AN253" s="510"/>
      <c r="AO253" s="510"/>
      <c r="AP253" s="510"/>
      <c r="AQ253" s="510"/>
      <c r="AR253" s="510"/>
      <c r="AS253" s="510"/>
      <c r="AT253" s="510"/>
      <c r="AU253" s="510"/>
      <c r="AV253" s="510"/>
      <c r="AW253" s="510"/>
      <c r="AX253" s="510"/>
      <c r="AY253" s="510"/>
      <c r="AZ253" s="510"/>
      <c r="BA253" s="510"/>
      <c r="BB253" s="510"/>
      <c r="BC253" s="510"/>
      <c r="BD253" s="510"/>
      <c r="BE253" s="510"/>
      <c r="BF253" s="515"/>
      <c r="BG253" s="1"/>
      <c r="BH253" s="261"/>
      <c r="BI253" s="25"/>
      <c r="BW253" s="21"/>
    </row>
    <row r="254" spans="2:75" ht="19.5" customHeight="1" x14ac:dyDescent="0.3">
      <c r="C254" s="1"/>
      <c r="D254" s="413"/>
      <c r="E254" s="414"/>
      <c r="F254" s="415"/>
      <c r="G254" s="480" t="s">
        <v>46</v>
      </c>
      <c r="H254" s="481"/>
      <c r="I254" s="481"/>
      <c r="J254" s="481"/>
      <c r="K254" s="482"/>
      <c r="L254" s="426"/>
      <c r="M254" s="427"/>
      <c r="N254" s="427"/>
      <c r="O254" s="427"/>
      <c r="P254" s="427"/>
      <c r="Q254" s="427"/>
      <c r="R254" s="427"/>
      <c r="S254" s="427"/>
      <c r="T254" s="427"/>
      <c r="U254" s="427"/>
      <c r="V254" s="427"/>
      <c r="W254" s="427"/>
      <c r="X254" s="427"/>
      <c r="Y254" s="427"/>
      <c r="Z254" s="427"/>
      <c r="AA254" s="427"/>
      <c r="AB254" s="427"/>
      <c r="AC254" s="427"/>
      <c r="AD254" s="427"/>
      <c r="AE254" s="427"/>
      <c r="AF254" s="427"/>
      <c r="AG254" s="428"/>
      <c r="AH254" s="428"/>
      <c r="AI254" s="428"/>
      <c r="AJ254" s="428"/>
      <c r="AK254" s="428"/>
      <c r="AL254" s="428"/>
      <c r="AM254" s="428"/>
      <c r="AN254" s="428"/>
      <c r="AO254" s="428"/>
      <c r="AP254" s="428"/>
      <c r="AQ254" s="428"/>
      <c r="AR254" s="428"/>
      <c r="AS254" s="428"/>
      <c r="AT254" s="428"/>
      <c r="AU254" s="428"/>
      <c r="AV254" s="428"/>
      <c r="AW254" s="428"/>
      <c r="AX254" s="428"/>
      <c r="AY254" s="428"/>
      <c r="AZ254" s="428"/>
      <c r="BA254" s="428"/>
      <c r="BB254" s="428"/>
      <c r="BC254" s="428"/>
      <c r="BD254" s="428"/>
      <c r="BE254" s="428"/>
      <c r="BF254" s="429"/>
      <c r="BG254" s="1"/>
      <c r="BH254" s="262"/>
      <c r="BI254" s="25"/>
      <c r="BW254" s="21"/>
    </row>
    <row r="255" spans="2:75" ht="19.5" customHeight="1" x14ac:dyDescent="0.3">
      <c r="C255" s="1"/>
      <c r="D255" s="407" t="s">
        <v>88</v>
      </c>
      <c r="E255" s="408"/>
      <c r="F255" s="409"/>
      <c r="G255" s="505" t="s">
        <v>9</v>
      </c>
      <c r="H255" s="506"/>
      <c r="I255" s="506"/>
      <c r="J255" s="506"/>
      <c r="K255" s="507"/>
      <c r="L255" s="500"/>
      <c r="M255" s="501"/>
      <c r="N255" s="501"/>
      <c r="O255" s="501"/>
      <c r="P255" s="501"/>
      <c r="Q255" s="501"/>
      <c r="R255" s="501"/>
      <c r="S255" s="501"/>
      <c r="T255" s="501"/>
      <c r="U255" s="501"/>
      <c r="V255" s="501"/>
      <c r="W255" s="501"/>
      <c r="X255" s="501"/>
      <c r="Y255" s="501"/>
      <c r="Z255" s="501"/>
      <c r="AA255" s="501"/>
      <c r="AB255" s="501"/>
      <c r="AC255" s="501"/>
      <c r="AD255" s="501"/>
      <c r="AE255" s="501"/>
      <c r="AF255" s="508"/>
      <c r="AG255" s="505" t="s">
        <v>7</v>
      </c>
      <c r="AH255" s="506"/>
      <c r="AI255" s="506"/>
      <c r="AJ255" s="506"/>
      <c r="AK255" s="507"/>
      <c r="AL255" s="500"/>
      <c r="AM255" s="501"/>
      <c r="AN255" s="501"/>
      <c r="AO255" s="501"/>
      <c r="AP255" s="501"/>
      <c r="AQ255" s="501"/>
      <c r="AR255" s="501"/>
      <c r="AS255" s="501"/>
      <c r="AT255" s="501"/>
      <c r="AU255" s="501"/>
      <c r="AV255" s="501"/>
      <c r="AW255" s="501"/>
      <c r="AX255" s="501"/>
      <c r="AY255" s="501"/>
      <c r="AZ255" s="501"/>
      <c r="BA255" s="501"/>
      <c r="BB255" s="501"/>
      <c r="BC255" s="501"/>
      <c r="BD255" s="501"/>
      <c r="BE255" s="501"/>
      <c r="BF255" s="502"/>
      <c r="BG255" s="1"/>
      <c r="BH255" s="260" t="str">
        <f>CONCATENATE(L255," ",AL255," ",L256,(IF((ISTEXT(AL256)),(CONCATENATE(", ",AL256)),"")))</f>
        <v xml:space="preserve">  </v>
      </c>
      <c r="BI255" s="25"/>
      <c r="BW255" s="21"/>
    </row>
    <row r="256" spans="2:75" ht="19.5" customHeight="1" x14ac:dyDescent="0.3">
      <c r="C256" s="1"/>
      <c r="D256" s="410"/>
      <c r="E256" s="411"/>
      <c r="F256" s="412"/>
      <c r="G256" s="480" t="s">
        <v>8</v>
      </c>
      <c r="H256" s="481"/>
      <c r="I256" s="481"/>
      <c r="J256" s="481"/>
      <c r="K256" s="482"/>
      <c r="L256" s="509"/>
      <c r="M256" s="510"/>
      <c r="N256" s="510"/>
      <c r="O256" s="510"/>
      <c r="P256" s="510"/>
      <c r="Q256" s="510"/>
      <c r="R256" s="510"/>
      <c r="S256" s="510"/>
      <c r="T256" s="510"/>
      <c r="U256" s="510"/>
      <c r="V256" s="510"/>
      <c r="W256" s="510"/>
      <c r="X256" s="510"/>
      <c r="Y256" s="510"/>
      <c r="Z256" s="510"/>
      <c r="AA256" s="510"/>
      <c r="AB256" s="510"/>
      <c r="AC256" s="510"/>
      <c r="AD256" s="510"/>
      <c r="AE256" s="510"/>
      <c r="AF256" s="511"/>
      <c r="AG256" s="512" t="s">
        <v>45</v>
      </c>
      <c r="AH256" s="513"/>
      <c r="AI256" s="513"/>
      <c r="AJ256" s="513"/>
      <c r="AK256" s="514"/>
      <c r="AL256" s="509"/>
      <c r="AM256" s="510"/>
      <c r="AN256" s="510"/>
      <c r="AO256" s="510"/>
      <c r="AP256" s="510"/>
      <c r="AQ256" s="510"/>
      <c r="AR256" s="510"/>
      <c r="AS256" s="510"/>
      <c r="AT256" s="510"/>
      <c r="AU256" s="510"/>
      <c r="AV256" s="510"/>
      <c r="AW256" s="510"/>
      <c r="AX256" s="510"/>
      <c r="AY256" s="510"/>
      <c r="AZ256" s="510"/>
      <c r="BA256" s="510"/>
      <c r="BB256" s="510"/>
      <c r="BC256" s="510"/>
      <c r="BD256" s="510"/>
      <c r="BE256" s="510"/>
      <c r="BF256" s="515"/>
      <c r="BG256" s="1"/>
      <c r="BH256" s="261" t="str">
        <f>CONCATENATE(L259," ",AL259," ",L262,(IF((ISTEXT(AL262)),(CONCATENATE(", ",AL262)),"")))</f>
        <v xml:space="preserve">  </v>
      </c>
      <c r="BI256" s="25"/>
      <c r="BW256" s="21"/>
    </row>
    <row r="257" spans="2:75" ht="19.5" customHeight="1" x14ac:dyDescent="0.3">
      <c r="C257" s="1"/>
      <c r="D257" s="413"/>
      <c r="E257" s="414"/>
      <c r="F257" s="415"/>
      <c r="G257" s="480" t="s">
        <v>46</v>
      </c>
      <c r="H257" s="481"/>
      <c r="I257" s="481"/>
      <c r="J257" s="481"/>
      <c r="K257" s="482"/>
      <c r="L257" s="426"/>
      <c r="M257" s="427"/>
      <c r="N257" s="427"/>
      <c r="O257" s="427"/>
      <c r="P257" s="427"/>
      <c r="Q257" s="427"/>
      <c r="R257" s="427"/>
      <c r="S257" s="427"/>
      <c r="T257" s="427"/>
      <c r="U257" s="427"/>
      <c r="V257" s="427"/>
      <c r="W257" s="427"/>
      <c r="X257" s="427"/>
      <c r="Y257" s="427"/>
      <c r="Z257" s="427"/>
      <c r="AA257" s="427"/>
      <c r="AB257" s="427"/>
      <c r="AC257" s="427"/>
      <c r="AD257" s="427"/>
      <c r="AE257" s="427"/>
      <c r="AF257" s="427"/>
      <c r="AG257" s="428"/>
      <c r="AH257" s="428"/>
      <c r="AI257" s="428"/>
      <c r="AJ257" s="428"/>
      <c r="AK257" s="428"/>
      <c r="AL257" s="428"/>
      <c r="AM257" s="428"/>
      <c r="AN257" s="428"/>
      <c r="AO257" s="428"/>
      <c r="AP257" s="428"/>
      <c r="AQ257" s="428"/>
      <c r="AR257" s="428"/>
      <c r="AS257" s="428"/>
      <c r="AT257" s="428"/>
      <c r="AU257" s="428"/>
      <c r="AV257" s="428"/>
      <c r="AW257" s="428"/>
      <c r="AX257" s="428"/>
      <c r="AY257" s="428"/>
      <c r="AZ257" s="428"/>
      <c r="BA257" s="428"/>
      <c r="BB257" s="428"/>
      <c r="BC257" s="428"/>
      <c r="BD257" s="428"/>
      <c r="BE257" s="428"/>
      <c r="BF257" s="429"/>
      <c r="BG257" s="1"/>
      <c r="BH257" s="263" t="str">
        <f>CONCATENATE(L262," ",AL262," ",L263,(IF((ISTEXT(AL263)),(CONCATENATE(", ",AL263)),"")))</f>
        <v xml:space="preserve">  </v>
      </c>
      <c r="BI257" s="25"/>
      <c r="BW257" s="21"/>
    </row>
    <row r="258" spans="2:75" ht="24" customHeight="1" x14ac:dyDescent="0.3">
      <c r="C258" s="1"/>
      <c r="D258" s="476" t="s">
        <v>68</v>
      </c>
      <c r="E258" s="462"/>
      <c r="F258" s="462"/>
      <c r="G258" s="462"/>
      <c r="H258" s="462"/>
      <c r="I258" s="462"/>
      <c r="J258" s="462"/>
      <c r="K258" s="462"/>
      <c r="L258" s="462"/>
      <c r="M258" s="462"/>
      <c r="N258" s="462"/>
      <c r="O258" s="462"/>
      <c r="P258" s="462"/>
      <c r="Q258" s="462"/>
      <c r="R258" s="462"/>
      <c r="S258" s="462"/>
      <c r="T258" s="462"/>
      <c r="U258" s="459"/>
      <c r="V258" s="463"/>
      <c r="W258" s="477"/>
      <c r="X258" s="477"/>
      <c r="Y258" s="477"/>
      <c r="Z258" s="477"/>
      <c r="AA258" s="477"/>
      <c r="AB258" s="477"/>
      <c r="AC258" s="477"/>
      <c r="AD258" s="477"/>
      <c r="AE258" s="477"/>
      <c r="AF258" s="477"/>
      <c r="AG258" s="477"/>
      <c r="AH258" s="477"/>
      <c r="AI258" s="477"/>
      <c r="AJ258" s="477"/>
      <c r="AK258" s="477"/>
      <c r="AL258" s="477"/>
      <c r="AM258" s="477"/>
      <c r="AN258" s="477"/>
      <c r="AO258" s="477"/>
      <c r="AP258" s="477"/>
      <c r="AQ258" s="477"/>
      <c r="AR258" s="477"/>
      <c r="AS258" s="477"/>
      <c r="AT258" s="477"/>
      <c r="AU258" s="477"/>
      <c r="AV258" s="477"/>
      <c r="AW258" s="477"/>
      <c r="AX258" s="477"/>
      <c r="AY258" s="477"/>
      <c r="AZ258" s="477"/>
      <c r="BA258" s="477"/>
      <c r="BB258" s="477"/>
      <c r="BC258" s="477"/>
      <c r="BD258" s="477"/>
      <c r="BE258" s="477"/>
      <c r="BF258" s="478"/>
      <c r="BG258" s="1"/>
    </row>
    <row r="259" spans="2:75" ht="24" customHeight="1" x14ac:dyDescent="0.3">
      <c r="C259" s="1"/>
      <c r="D259" s="476" t="s">
        <v>69</v>
      </c>
      <c r="E259" s="462"/>
      <c r="F259" s="462"/>
      <c r="G259" s="462"/>
      <c r="H259" s="462"/>
      <c r="I259" s="462"/>
      <c r="J259" s="462"/>
      <c r="K259" s="462"/>
      <c r="L259" s="462"/>
      <c r="M259" s="462"/>
      <c r="N259" s="462"/>
      <c r="O259" s="462"/>
      <c r="P259" s="462"/>
      <c r="Q259" s="462"/>
      <c r="R259" s="462"/>
      <c r="S259" s="462"/>
      <c r="T259" s="462"/>
      <c r="U259" s="459"/>
      <c r="V259" s="463"/>
      <c r="W259" s="477"/>
      <c r="X259" s="477"/>
      <c r="Y259" s="477"/>
      <c r="Z259" s="477"/>
      <c r="AA259" s="477"/>
      <c r="AB259" s="477"/>
      <c r="AC259" s="477"/>
      <c r="AD259" s="477"/>
      <c r="AE259" s="477"/>
      <c r="AF259" s="477"/>
      <c r="AG259" s="477"/>
      <c r="AH259" s="477"/>
      <c r="AI259" s="477"/>
      <c r="AJ259" s="477"/>
      <c r="AK259" s="477"/>
      <c r="AL259" s="477"/>
      <c r="AM259" s="477"/>
      <c r="AN259" s="477"/>
      <c r="AO259" s="477"/>
      <c r="AP259" s="477"/>
      <c r="AQ259" s="477"/>
      <c r="AR259" s="477"/>
      <c r="AS259" s="477"/>
      <c r="AT259" s="477"/>
      <c r="AU259" s="477"/>
      <c r="AV259" s="477"/>
      <c r="AW259" s="477"/>
      <c r="AX259" s="477"/>
      <c r="AY259" s="477"/>
      <c r="AZ259" s="477"/>
      <c r="BA259" s="477"/>
      <c r="BB259" s="477"/>
      <c r="BC259" s="477"/>
      <c r="BD259" s="477"/>
      <c r="BE259" s="477"/>
      <c r="BF259" s="478"/>
      <c r="BG259" s="1"/>
    </row>
    <row r="260" spans="2:75" ht="81.75" customHeight="1" x14ac:dyDescent="0.3">
      <c r="C260" s="1"/>
      <c r="D260" s="461" t="s">
        <v>305</v>
      </c>
      <c r="E260" s="462"/>
      <c r="F260" s="462"/>
      <c r="G260" s="462"/>
      <c r="H260" s="462"/>
      <c r="I260" s="462"/>
      <c r="J260" s="462"/>
      <c r="K260" s="462"/>
      <c r="L260" s="462"/>
      <c r="M260" s="462"/>
      <c r="N260" s="462"/>
      <c r="O260" s="462"/>
      <c r="P260" s="462"/>
      <c r="Q260" s="462"/>
      <c r="R260" s="462"/>
      <c r="S260" s="462"/>
      <c r="T260" s="462"/>
      <c r="U260" s="459"/>
      <c r="V260" s="463"/>
      <c r="W260" s="458"/>
      <c r="X260" s="459"/>
      <c r="Y260" s="459"/>
      <c r="Z260" s="459"/>
      <c r="AA260" s="459"/>
      <c r="AB260" s="459"/>
      <c r="AC260" s="459"/>
      <c r="AD260" s="459"/>
      <c r="AE260" s="459"/>
      <c r="AF260" s="459"/>
      <c r="AG260" s="459"/>
      <c r="AH260" s="459"/>
      <c r="AI260" s="459"/>
      <c r="AJ260" s="459"/>
      <c r="AK260" s="459"/>
      <c r="AL260" s="459"/>
      <c r="AM260" s="459"/>
      <c r="AN260" s="459"/>
      <c r="AO260" s="459"/>
      <c r="AP260" s="459"/>
      <c r="AQ260" s="459"/>
      <c r="AR260" s="459"/>
      <c r="AS260" s="459"/>
      <c r="AT260" s="459"/>
      <c r="AU260" s="459"/>
      <c r="AV260" s="459"/>
      <c r="AW260" s="459"/>
      <c r="AX260" s="459"/>
      <c r="AY260" s="459"/>
      <c r="AZ260" s="459"/>
      <c r="BA260" s="459"/>
      <c r="BB260" s="459"/>
      <c r="BC260" s="459"/>
      <c r="BD260" s="459"/>
      <c r="BE260" s="459"/>
      <c r="BF260" s="460"/>
      <c r="BG260" s="1"/>
    </row>
    <row r="261" spans="2:75" s="5" customFormat="1" ht="35.25" customHeight="1" x14ac:dyDescent="0.35">
      <c r="B261" s="301"/>
      <c r="C261" s="165"/>
      <c r="D261" s="401" t="s">
        <v>303</v>
      </c>
      <c r="E261" s="402"/>
      <c r="F261" s="402"/>
      <c r="G261" s="402"/>
      <c r="H261" s="402"/>
      <c r="I261" s="402"/>
      <c r="J261" s="402"/>
      <c r="K261" s="402"/>
      <c r="L261" s="402"/>
      <c r="M261" s="402"/>
      <c r="N261" s="402"/>
      <c r="O261" s="402"/>
      <c r="P261" s="402"/>
      <c r="Q261" s="402"/>
      <c r="R261" s="402"/>
      <c r="S261" s="402"/>
      <c r="T261" s="402"/>
      <c r="U261" s="402"/>
      <c r="V261" s="402"/>
      <c r="W261" s="402"/>
      <c r="X261" s="402"/>
      <c r="Y261" s="402"/>
      <c r="Z261" s="402"/>
      <c r="AA261" s="402"/>
      <c r="AB261" s="402"/>
      <c r="AC261" s="402"/>
      <c r="AD261" s="402"/>
      <c r="AE261" s="402"/>
      <c r="AF261" s="402"/>
      <c r="AG261" s="402"/>
      <c r="AH261" s="402"/>
      <c r="AI261" s="402"/>
      <c r="AJ261" s="402"/>
      <c r="AK261" s="402"/>
      <c r="AL261" s="402"/>
      <c r="AM261" s="402"/>
      <c r="AN261" s="402"/>
      <c r="AO261" s="402"/>
      <c r="AP261" s="402"/>
      <c r="AQ261" s="402"/>
      <c r="AR261" s="402"/>
      <c r="AS261" s="402"/>
      <c r="AT261" s="402"/>
      <c r="AU261" s="402"/>
      <c r="AV261" s="402"/>
      <c r="AW261" s="402"/>
      <c r="AX261" s="402"/>
      <c r="AY261" s="402"/>
      <c r="AZ261" s="402"/>
      <c r="BA261" s="402"/>
      <c r="BB261" s="402"/>
      <c r="BC261" s="402"/>
      <c r="BD261" s="402"/>
      <c r="BE261" s="402"/>
      <c r="BF261" s="402"/>
      <c r="BG261" s="402"/>
      <c r="BH261" s="19"/>
      <c r="BI261" s="19"/>
      <c r="BJ261" s="29"/>
    </row>
    <row r="262" spans="2:75" ht="35.25" customHeight="1" x14ac:dyDescent="0.3">
      <c r="C262" s="1"/>
      <c r="D262" s="519" t="s">
        <v>0</v>
      </c>
      <c r="E262" s="520"/>
      <c r="F262" s="527" t="s">
        <v>304</v>
      </c>
      <c r="G262" s="528"/>
      <c r="H262" s="528"/>
      <c r="I262" s="528"/>
      <c r="J262" s="528"/>
      <c r="K262" s="528"/>
      <c r="L262" s="528"/>
      <c r="M262" s="528"/>
      <c r="N262" s="528"/>
      <c r="O262" s="528"/>
      <c r="P262" s="528"/>
      <c r="Q262" s="528"/>
      <c r="R262" s="528"/>
      <c r="S262" s="528"/>
      <c r="T262" s="528"/>
      <c r="U262" s="528"/>
      <c r="V262" s="528"/>
      <c r="W262" s="528"/>
      <c r="X262" s="528"/>
      <c r="Y262" s="528"/>
      <c r="Z262" s="528"/>
      <c r="AA262" s="528"/>
      <c r="AB262" s="528"/>
      <c r="AC262" s="528"/>
      <c r="AD262" s="528"/>
      <c r="AE262" s="528"/>
      <c r="AF262" s="528"/>
      <c r="AG262" s="528"/>
      <c r="AH262" s="528"/>
      <c r="AI262" s="528"/>
      <c r="AJ262" s="528"/>
      <c r="AK262" s="528"/>
      <c r="AL262" s="528"/>
      <c r="AM262" s="528"/>
      <c r="AN262" s="528"/>
      <c r="AO262" s="528"/>
      <c r="AP262" s="528"/>
      <c r="AQ262" s="528"/>
      <c r="AR262" s="528"/>
      <c r="AS262" s="528"/>
      <c r="AT262" s="528"/>
      <c r="AU262" s="528"/>
      <c r="AV262" s="528"/>
      <c r="AW262" s="528"/>
      <c r="AX262" s="528"/>
      <c r="AY262" s="528"/>
      <c r="AZ262" s="528"/>
      <c r="BA262" s="528"/>
      <c r="BB262" s="528"/>
      <c r="BC262" s="528"/>
      <c r="BD262" s="528"/>
      <c r="BE262" s="528"/>
      <c r="BF262" s="529"/>
      <c r="BG262" s="1"/>
      <c r="BH262" s="403"/>
      <c r="BI262" s="404"/>
      <c r="BJ262" s="29"/>
    </row>
    <row r="263" spans="2:75" ht="58.5" customHeight="1" x14ac:dyDescent="0.3">
      <c r="C263" s="1"/>
      <c r="D263" s="530" t="s">
        <v>1</v>
      </c>
      <c r="E263" s="520"/>
      <c r="F263" s="527" t="s">
        <v>649</v>
      </c>
      <c r="G263" s="528"/>
      <c r="H263" s="528"/>
      <c r="I263" s="528"/>
      <c r="J263" s="528"/>
      <c r="K263" s="528"/>
      <c r="L263" s="528"/>
      <c r="M263" s="528"/>
      <c r="N263" s="528"/>
      <c r="O263" s="528"/>
      <c r="P263" s="528"/>
      <c r="Q263" s="528"/>
      <c r="R263" s="528"/>
      <c r="S263" s="528"/>
      <c r="T263" s="528"/>
      <c r="U263" s="528"/>
      <c r="V263" s="528"/>
      <c r="W263" s="528"/>
      <c r="X263" s="528"/>
      <c r="Y263" s="528"/>
      <c r="Z263" s="528"/>
      <c r="AA263" s="528"/>
      <c r="AB263" s="528"/>
      <c r="AC263" s="528"/>
      <c r="AD263" s="528"/>
      <c r="AE263" s="528"/>
      <c r="AF263" s="528"/>
      <c r="AG263" s="528"/>
      <c r="AH263" s="528"/>
      <c r="AI263" s="528"/>
      <c r="AJ263" s="528"/>
      <c r="AK263" s="528"/>
      <c r="AL263" s="528"/>
      <c r="AM263" s="528"/>
      <c r="AN263" s="528"/>
      <c r="AO263" s="528"/>
      <c r="AP263" s="528"/>
      <c r="AQ263" s="528"/>
      <c r="AR263" s="528"/>
      <c r="AS263" s="528"/>
      <c r="AT263" s="528"/>
      <c r="AU263" s="528"/>
      <c r="AV263" s="528"/>
      <c r="AW263" s="528"/>
      <c r="AX263" s="528"/>
      <c r="AY263" s="528"/>
      <c r="AZ263" s="528"/>
      <c r="BA263" s="528"/>
      <c r="BB263" s="528"/>
      <c r="BC263" s="528"/>
      <c r="BD263" s="528"/>
      <c r="BE263" s="528"/>
      <c r="BF263" s="529"/>
      <c r="BG263" s="1"/>
      <c r="BH263" s="405"/>
      <c r="BI263" s="406"/>
      <c r="BJ263" s="22"/>
    </row>
    <row r="264" spans="2:75" ht="115.5" customHeight="1" x14ac:dyDescent="0.3">
      <c r="C264" s="1"/>
      <c r="D264" s="519" t="s">
        <v>88</v>
      </c>
      <c r="E264" s="520"/>
      <c r="F264" s="527" t="s">
        <v>570</v>
      </c>
      <c r="G264" s="527"/>
      <c r="H264" s="527"/>
      <c r="I264" s="527"/>
      <c r="J264" s="527"/>
      <c r="K264" s="527"/>
      <c r="L264" s="527"/>
      <c r="M264" s="527"/>
      <c r="N264" s="527"/>
      <c r="O264" s="527"/>
      <c r="P264" s="527"/>
      <c r="Q264" s="527"/>
      <c r="R264" s="527"/>
      <c r="S264" s="527"/>
      <c r="T264" s="527"/>
      <c r="U264" s="527"/>
      <c r="V264" s="527"/>
      <c r="W264" s="527"/>
      <c r="X264" s="527"/>
      <c r="Y264" s="527"/>
      <c r="Z264" s="527"/>
      <c r="AA264" s="527"/>
      <c r="AB264" s="527"/>
      <c r="AC264" s="527"/>
      <c r="AD264" s="527"/>
      <c r="AE264" s="527"/>
      <c r="AF264" s="527"/>
      <c r="AG264" s="527"/>
      <c r="AH264" s="527"/>
      <c r="AI264" s="527"/>
      <c r="AJ264" s="527"/>
      <c r="AK264" s="527"/>
      <c r="AL264" s="527"/>
      <c r="AM264" s="527"/>
      <c r="AN264" s="527"/>
      <c r="AO264" s="527"/>
      <c r="AP264" s="527"/>
      <c r="AQ264" s="527"/>
      <c r="AR264" s="527"/>
      <c r="AS264" s="527"/>
      <c r="AT264" s="527"/>
      <c r="AU264" s="527"/>
      <c r="AV264" s="527"/>
      <c r="AW264" s="527"/>
      <c r="AX264" s="527"/>
      <c r="AY264" s="527"/>
      <c r="AZ264" s="527"/>
      <c r="BA264" s="527"/>
      <c r="BB264" s="527"/>
      <c r="BC264" s="527"/>
      <c r="BD264" s="527"/>
      <c r="BE264" s="527"/>
      <c r="BF264" s="531"/>
      <c r="BG264" s="1"/>
      <c r="BH264" s="405"/>
      <c r="BI264" s="406"/>
    </row>
    <row r="265" spans="2:75" ht="19.5" customHeight="1" x14ac:dyDescent="0.3">
      <c r="C265" s="1"/>
      <c r="D265" s="519" t="s">
        <v>89</v>
      </c>
      <c r="E265" s="520"/>
      <c r="F265" s="516" t="s">
        <v>650</v>
      </c>
      <c r="G265" s="517"/>
      <c r="H265" s="517"/>
      <c r="I265" s="517"/>
      <c r="J265" s="517"/>
      <c r="K265" s="517"/>
      <c r="L265" s="517"/>
      <c r="M265" s="517"/>
      <c r="N265" s="517"/>
      <c r="O265" s="517"/>
      <c r="P265" s="517"/>
      <c r="Q265" s="517"/>
      <c r="R265" s="517"/>
      <c r="S265" s="517"/>
      <c r="T265" s="517"/>
      <c r="U265" s="517"/>
      <c r="V265" s="517"/>
      <c r="W265" s="517"/>
      <c r="X265" s="517"/>
      <c r="Y265" s="517"/>
      <c r="Z265" s="517"/>
      <c r="AA265" s="517"/>
      <c r="AB265" s="517"/>
      <c r="AC265" s="517"/>
      <c r="AD265" s="517"/>
      <c r="AE265" s="517"/>
      <c r="AF265" s="517"/>
      <c r="AG265" s="517"/>
      <c r="AH265" s="517"/>
      <c r="AI265" s="517"/>
      <c r="AJ265" s="517"/>
      <c r="AK265" s="517"/>
      <c r="AL265" s="517"/>
      <c r="AM265" s="517"/>
      <c r="AN265" s="517"/>
      <c r="AO265" s="517"/>
      <c r="AP265" s="517"/>
      <c r="AQ265" s="517"/>
      <c r="AR265" s="517"/>
      <c r="AS265" s="517"/>
      <c r="AT265" s="517"/>
      <c r="AU265" s="517"/>
      <c r="AV265" s="517"/>
      <c r="AW265" s="517"/>
      <c r="AX265" s="517"/>
      <c r="AY265" s="517"/>
      <c r="AZ265" s="517"/>
      <c r="BA265" s="517"/>
      <c r="BB265" s="517"/>
      <c r="BC265" s="517"/>
      <c r="BD265" s="517"/>
      <c r="BE265" s="517"/>
      <c r="BF265" s="518"/>
      <c r="BG265" s="1"/>
      <c r="BH265" s="503"/>
      <c r="BI265" s="504"/>
    </row>
    <row r="266" spans="2:75" ht="27.75" customHeight="1" x14ac:dyDescent="0.3">
      <c r="C266" s="1"/>
      <c r="D266" s="519" t="s">
        <v>86</v>
      </c>
      <c r="E266" s="520"/>
      <c r="F266" s="516" t="s">
        <v>651</v>
      </c>
      <c r="G266" s="517"/>
      <c r="H266" s="517"/>
      <c r="I266" s="517"/>
      <c r="J266" s="517"/>
      <c r="K266" s="517"/>
      <c r="L266" s="517"/>
      <c r="M266" s="517"/>
      <c r="N266" s="517"/>
      <c r="O266" s="517"/>
      <c r="P266" s="517"/>
      <c r="Q266" s="517"/>
      <c r="R266" s="517"/>
      <c r="S266" s="517"/>
      <c r="T266" s="517"/>
      <c r="U266" s="517"/>
      <c r="V266" s="517"/>
      <c r="W266" s="517"/>
      <c r="X266" s="517"/>
      <c r="Y266" s="517"/>
      <c r="Z266" s="517"/>
      <c r="AA266" s="517"/>
      <c r="AB266" s="517"/>
      <c r="AC266" s="517"/>
      <c r="AD266" s="517"/>
      <c r="AE266" s="517"/>
      <c r="AF266" s="517"/>
      <c r="AG266" s="517"/>
      <c r="AH266" s="517"/>
      <c r="AI266" s="517"/>
      <c r="AJ266" s="517"/>
      <c r="AK266" s="517"/>
      <c r="AL266" s="517"/>
      <c r="AM266" s="517"/>
      <c r="AN266" s="517"/>
      <c r="AO266" s="517"/>
      <c r="AP266" s="517"/>
      <c r="AQ266" s="517"/>
      <c r="AR266" s="517"/>
      <c r="AS266" s="517"/>
      <c r="AT266" s="517"/>
      <c r="AU266" s="517"/>
      <c r="AV266" s="517"/>
      <c r="AW266" s="517"/>
      <c r="AX266" s="517"/>
      <c r="AY266" s="517"/>
      <c r="AZ266" s="517"/>
      <c r="BA266" s="517"/>
      <c r="BB266" s="517"/>
      <c r="BC266" s="517"/>
      <c r="BD266" s="517"/>
      <c r="BE266" s="517"/>
      <c r="BF266" s="518"/>
      <c r="BG266" s="1"/>
    </row>
    <row r="267" spans="2:75" ht="60" customHeight="1" x14ac:dyDescent="0.3">
      <c r="C267" s="1"/>
      <c r="D267" s="519" t="s">
        <v>90</v>
      </c>
      <c r="E267" s="520"/>
      <c r="F267" s="521" t="s">
        <v>584</v>
      </c>
      <c r="G267" s="522"/>
      <c r="H267" s="522"/>
      <c r="I267" s="522"/>
      <c r="J267" s="522"/>
      <c r="K267" s="522"/>
      <c r="L267" s="522"/>
      <c r="M267" s="522"/>
      <c r="N267" s="522"/>
      <c r="O267" s="522"/>
      <c r="P267" s="522"/>
      <c r="Q267" s="522"/>
      <c r="R267" s="522"/>
      <c r="S267" s="522"/>
      <c r="T267" s="522"/>
      <c r="U267" s="522"/>
      <c r="V267" s="522"/>
      <c r="W267" s="522"/>
      <c r="X267" s="522"/>
      <c r="Y267" s="522"/>
      <c r="Z267" s="522"/>
      <c r="AA267" s="522"/>
      <c r="AB267" s="522"/>
      <c r="AC267" s="522"/>
      <c r="AD267" s="522"/>
      <c r="AE267" s="522"/>
      <c r="AF267" s="522"/>
      <c r="AG267" s="522"/>
      <c r="AH267" s="522"/>
      <c r="AI267" s="522"/>
      <c r="AJ267" s="522"/>
      <c r="AK267" s="522"/>
      <c r="AL267" s="522"/>
      <c r="AM267" s="522"/>
      <c r="AN267" s="522"/>
      <c r="AO267" s="522"/>
      <c r="AP267" s="522"/>
      <c r="AQ267" s="522"/>
      <c r="AR267" s="522"/>
      <c r="AS267" s="522"/>
      <c r="AT267" s="522"/>
      <c r="AU267" s="522"/>
      <c r="AV267" s="522"/>
      <c r="AW267" s="522"/>
      <c r="AX267" s="522"/>
      <c r="AY267" s="522"/>
      <c r="AZ267" s="522"/>
      <c r="BA267" s="522"/>
      <c r="BB267" s="522"/>
      <c r="BC267" s="522"/>
      <c r="BD267" s="522"/>
      <c r="BE267" s="522"/>
      <c r="BF267" s="523"/>
      <c r="BG267" s="1"/>
    </row>
    <row r="268" spans="2:75" ht="19.5" customHeight="1" x14ac:dyDescent="0.3">
      <c r="C268" s="1"/>
      <c r="D268" s="519" t="s">
        <v>91</v>
      </c>
      <c r="E268" s="520"/>
      <c r="F268" s="524"/>
      <c r="G268" s="525"/>
      <c r="H268" s="525"/>
      <c r="I268" s="525"/>
      <c r="J268" s="525"/>
      <c r="K268" s="525"/>
      <c r="L268" s="525"/>
      <c r="M268" s="525"/>
      <c r="N268" s="525"/>
      <c r="O268" s="525"/>
      <c r="P268" s="525"/>
      <c r="Q268" s="525"/>
      <c r="R268" s="525"/>
      <c r="S268" s="525"/>
      <c r="T268" s="525"/>
      <c r="U268" s="525"/>
      <c r="V268" s="525"/>
      <c r="W268" s="525"/>
      <c r="X268" s="525"/>
      <c r="Y268" s="525"/>
      <c r="Z268" s="525"/>
      <c r="AA268" s="525"/>
      <c r="AB268" s="525"/>
      <c r="AC268" s="525"/>
      <c r="AD268" s="525"/>
      <c r="AE268" s="525"/>
      <c r="AF268" s="525"/>
      <c r="AG268" s="525"/>
      <c r="AH268" s="525"/>
      <c r="AI268" s="525"/>
      <c r="AJ268" s="525"/>
      <c r="AK268" s="525"/>
      <c r="AL268" s="525"/>
      <c r="AM268" s="525"/>
      <c r="AN268" s="525"/>
      <c r="AO268" s="525"/>
      <c r="AP268" s="525"/>
      <c r="AQ268" s="525"/>
      <c r="AR268" s="525"/>
      <c r="AS268" s="525"/>
      <c r="AT268" s="525"/>
      <c r="AU268" s="525"/>
      <c r="AV268" s="525"/>
      <c r="AW268" s="525"/>
      <c r="AX268" s="525"/>
      <c r="AY268" s="525"/>
      <c r="AZ268" s="525"/>
      <c r="BA268" s="525"/>
      <c r="BB268" s="525"/>
      <c r="BC268" s="525"/>
      <c r="BD268" s="525"/>
      <c r="BE268" s="525"/>
      <c r="BF268" s="526"/>
      <c r="BG268" s="1"/>
    </row>
    <row r="269" spans="2:75" x14ac:dyDescent="0.3">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row>
  </sheetData>
  <sheetProtection algorithmName="SHA-512" hashValue="G778rbihAin9BGNE8KCW9czVoOrEe38+XkZcYiePlFJG44/yM/2UaP1juh8sJk5gHf3/DI+n8khCWWCcmDM4xQ==" saltValue="VcXuNrvysQxl2wQ2WVgHkQ==" spinCount="100000" sheet="1" objects="1" scenarios="1" selectLockedCells="1"/>
  <protectedRanges>
    <protectedRange sqref="AO91 U104:BF105 AM107:BF109 E95:BE101 U112:BF116 AO68 E81:BE87" name="STR7"/>
    <protectedRange sqref="U66:BF66 U89:BF89 U258:BF260" name="STR5"/>
    <protectedRange sqref="T203 T212 T205 T208" name="STR2"/>
    <protectedRange sqref="D24:D25 D14 D55:D58 D27" name="STR1"/>
    <protectedRange sqref="AT152:AV158 BD152:BF158 AX152:AX158 AB152:AC152 AD152:AD158 AF152:AI158 AL152:AO158 AE153:AE158 D152:V158 Y152:Z158 W153:X158 AR152:AR158 AS153:AS158 AA153:AC158 W152 AA166:AB166 D167:AB167 BW162:BZ162 BT162:BU163 BV163:BZ163 D166:X166 AN166:AV167 AC166:AC167 BT164:BZ166 AR163:AV165 AN163:AP165 CK162:CK166 CI162:CI166 CC162:CF166 BD163:BF167 AX163:AX167 AL163:AL167 AF163:AI167 AG174 AF172:AF174 AG172:AH173 E173 AF175:AG177 F174:W177 AI172:AI177 H172:W173 D172:D177 E172:G172 D163:W165 AB163:AC165 Y163:Z166 AL180:AO182 AR180:AR182 AF180:AI182 AX180:AX182 BD180:BF182 AT180:AV182 Y180:Z182 AB180:AD182 D187:W197 Y187:Z197 AB187:AD197 AX187:AX197 BD187:BF197 AT187:AV197 AL187:AO197 AR187:AR197 AF187:AI197 AF186:AH186 D184:W185 AL184:AO185 AR184:AR185 AF184:AI185 AX184:AX185 BD184:BF185 AT184:AV185 Y184:Z185 AB184:AD185 AF183:AH183 H180:W182 D180:F182 D178:W178 AL172:AO178 AR172:AR178 AF178:AI178 AX172:AX178 BD172:BF178 AT172:AV178 Y172:Z178 AB172:AD178" name="STR3_3"/>
    <protectedRange sqref="AF132:BF134 P132:AD134 P262:BF268 P129:BF130 BL127:BN128 BI132:CM134" name="STR4_2"/>
    <protectedRange sqref="L138:AM140 AO138:BF140 D138:J140" name="STR4_3"/>
    <protectedRange sqref="P124:BF124" name="STR4"/>
    <protectedRange sqref="P121:X123 Z121:AH123 AN121:AT123 AX121:BF123 AJ121:AJ123 AV121:AV123 P125:X125 Z125:AH125 AC126:AH126 AJ125:AJ126 AN125:AT126 AX125:BF126 AV125:AV126" name="STR4_2_1"/>
    <protectedRange sqref="P126:AB126 P127:BF127" name="STR4_2_2"/>
    <protectedRange sqref="D144:BF146" name="STR4_3_1"/>
  </protectedRanges>
  <sortState xmlns:xlrd2="http://schemas.microsoft.com/office/spreadsheetml/2017/richdata2" ref="BI61:BI90">
    <sortCondition ref="BI61"/>
  </sortState>
  <mergeCells count="616">
    <mergeCell ref="D219:BF219"/>
    <mergeCell ref="D220:BF220"/>
    <mergeCell ref="D221:BF221"/>
    <mergeCell ref="D222:BF222"/>
    <mergeCell ref="D223:BF223"/>
    <mergeCell ref="D238:BF238"/>
    <mergeCell ref="D244:BF244"/>
    <mergeCell ref="D245:BF245"/>
    <mergeCell ref="D246:BG246"/>
    <mergeCell ref="D224:BF224"/>
    <mergeCell ref="D225:BF225"/>
    <mergeCell ref="D226:BF226"/>
    <mergeCell ref="D227:BF227"/>
    <mergeCell ref="D228:BF228"/>
    <mergeCell ref="D229:BF229"/>
    <mergeCell ref="D230:BF230"/>
    <mergeCell ref="D231:BF231"/>
    <mergeCell ref="G255:K255"/>
    <mergeCell ref="L255:AF255"/>
    <mergeCell ref="AG255:AK255"/>
    <mergeCell ref="G256:K256"/>
    <mergeCell ref="L256:AF256"/>
    <mergeCell ref="AG256:AK256"/>
    <mergeCell ref="AL256:BF256"/>
    <mergeCell ref="AU180:BF180"/>
    <mergeCell ref="AU181:BF181"/>
    <mergeCell ref="AU182:BF182"/>
    <mergeCell ref="AI184:AT184"/>
    <mergeCell ref="AU184:BF184"/>
    <mergeCell ref="G184:AH184"/>
    <mergeCell ref="AI192:AT193"/>
    <mergeCell ref="AU192:BF193"/>
    <mergeCell ref="E193:AH193"/>
    <mergeCell ref="D214:BF214"/>
    <mergeCell ref="D239:BF239"/>
    <mergeCell ref="AI180:AT180"/>
    <mergeCell ref="AI182:AT182"/>
    <mergeCell ref="D215:BF215"/>
    <mergeCell ref="D216:BF216"/>
    <mergeCell ref="D217:BF217"/>
    <mergeCell ref="D218:BF218"/>
    <mergeCell ref="D90:BF90"/>
    <mergeCell ref="E68:AN68"/>
    <mergeCell ref="AO68:BE68"/>
    <mergeCell ref="D163:AB163"/>
    <mergeCell ref="E85:M85"/>
    <mergeCell ref="N85:AC85"/>
    <mergeCell ref="AD85:AJ85"/>
    <mergeCell ref="AK85:AQ85"/>
    <mergeCell ref="AR85:AX85"/>
    <mergeCell ref="E81:M81"/>
    <mergeCell ref="N81:AC81"/>
    <mergeCell ref="AD81:AJ81"/>
    <mergeCell ref="AK81:AQ81"/>
    <mergeCell ref="AR81:AX81"/>
    <mergeCell ref="AY81:BE81"/>
    <mergeCell ref="E82:M82"/>
    <mergeCell ref="N82:AC82"/>
    <mergeCell ref="AD82:AJ82"/>
    <mergeCell ref="AR84:AX84"/>
    <mergeCell ref="AY84:BE84"/>
    <mergeCell ref="AY85:BE85"/>
    <mergeCell ref="AK82:AQ82"/>
    <mergeCell ref="AR82:AX82"/>
    <mergeCell ref="E87:M87"/>
    <mergeCell ref="AY94:BE94"/>
    <mergeCell ref="D44:R44"/>
    <mergeCell ref="S44:V44"/>
    <mergeCell ref="W44:AB44"/>
    <mergeCell ref="AC44:AP44"/>
    <mergeCell ref="AQ44:AZ44"/>
    <mergeCell ref="AR78:AX78"/>
    <mergeCell ref="AY78:BE78"/>
    <mergeCell ref="E79:BE79"/>
    <mergeCell ref="E80:M80"/>
    <mergeCell ref="N80:AC80"/>
    <mergeCell ref="AD80:AJ80"/>
    <mergeCell ref="AK80:AQ80"/>
    <mergeCell ref="AR80:AX80"/>
    <mergeCell ref="AY80:BE80"/>
    <mergeCell ref="E78:M78"/>
    <mergeCell ref="N78:S78"/>
    <mergeCell ref="T78:AC78"/>
    <mergeCell ref="Q61:V61"/>
    <mergeCell ref="E63:BE63"/>
    <mergeCell ref="D64:BF64"/>
    <mergeCell ref="D65:BF65"/>
    <mergeCell ref="AK73:AQ73"/>
    <mergeCell ref="AR73:AX73"/>
    <mergeCell ref="BZ163:CK163"/>
    <mergeCell ref="BT164:BY164"/>
    <mergeCell ref="BZ164:CK164"/>
    <mergeCell ref="BT165:BY165"/>
    <mergeCell ref="BZ165:CK165"/>
    <mergeCell ref="BT166:BY166"/>
    <mergeCell ref="N87:AC87"/>
    <mergeCell ref="AD87:AJ87"/>
    <mergeCell ref="AK87:AQ87"/>
    <mergeCell ref="AR87:AX87"/>
    <mergeCell ref="BT161:BY161"/>
    <mergeCell ref="AC151:AH151"/>
    <mergeCell ref="D149:BF149"/>
    <mergeCell ref="AC150:BF150"/>
    <mergeCell ref="AC138:AL138"/>
    <mergeCell ref="AM138:AV138"/>
    <mergeCell ref="E91:AN91"/>
    <mergeCell ref="AO91:BE91"/>
    <mergeCell ref="E93:BE93"/>
    <mergeCell ref="E94:M94"/>
    <mergeCell ref="N94:AC94"/>
    <mergeCell ref="AD94:AJ94"/>
    <mergeCell ref="AK94:AQ94"/>
    <mergeCell ref="AR94:AX94"/>
    <mergeCell ref="BZ161:CK161"/>
    <mergeCell ref="BT162:BY162"/>
    <mergeCell ref="BZ162:CK162"/>
    <mergeCell ref="BT163:BY163"/>
    <mergeCell ref="J168:AT168"/>
    <mergeCell ref="AU162:BF162"/>
    <mergeCell ref="AU163:BF163"/>
    <mergeCell ref="AU164:BF164"/>
    <mergeCell ref="AU165:BF165"/>
    <mergeCell ref="AU166:BF166"/>
    <mergeCell ref="AC165:AN165"/>
    <mergeCell ref="AC166:AN166"/>
    <mergeCell ref="AC167:AN167"/>
    <mergeCell ref="AU167:BF167"/>
    <mergeCell ref="AO161:AT162"/>
    <mergeCell ref="AC161:AN162"/>
    <mergeCell ref="AO165:AT165"/>
    <mergeCell ref="AO166:AT166"/>
    <mergeCell ref="AO167:AT167"/>
    <mergeCell ref="AC163:AN163"/>
    <mergeCell ref="AC164:AN164"/>
    <mergeCell ref="D165:AB165"/>
    <mergeCell ref="D166:AB166"/>
    <mergeCell ref="BZ166:CK166"/>
    <mergeCell ref="C8:AF8"/>
    <mergeCell ref="AG8:BG8"/>
    <mergeCell ref="D11:S11"/>
    <mergeCell ref="G17:BF17"/>
    <mergeCell ref="G18:BF18"/>
    <mergeCell ref="D26:Z26"/>
    <mergeCell ref="AA26:BF26"/>
    <mergeCell ref="D22:BF22"/>
    <mergeCell ref="D21:O21"/>
    <mergeCell ref="D13:O13"/>
    <mergeCell ref="P13:BF13"/>
    <mergeCell ref="C10:BG10"/>
    <mergeCell ref="D24:BF24"/>
    <mergeCell ref="D14:BF14"/>
    <mergeCell ref="D15:BF15"/>
    <mergeCell ref="D20:O20"/>
    <mergeCell ref="P20:BF20"/>
    <mergeCell ref="D16:BF16"/>
    <mergeCell ref="C5:BG5"/>
    <mergeCell ref="D104:T104"/>
    <mergeCell ref="U104:BF104"/>
    <mergeCell ref="D69:BF69"/>
    <mergeCell ref="E70:BE70"/>
    <mergeCell ref="E71:M71"/>
    <mergeCell ref="N71:S71"/>
    <mergeCell ref="T71:AC71"/>
    <mergeCell ref="AD71:AJ71"/>
    <mergeCell ref="AK71:AQ71"/>
    <mergeCell ref="AR71:AX71"/>
    <mergeCell ref="AY71:BE71"/>
    <mergeCell ref="E72:M72"/>
    <mergeCell ref="C9:BG9"/>
    <mergeCell ref="D23:BF23"/>
    <mergeCell ref="AA28:BF28"/>
    <mergeCell ref="D28:Z28"/>
    <mergeCell ref="AK78:AQ78"/>
    <mergeCell ref="D34:W34"/>
    <mergeCell ref="D33:W33"/>
    <mergeCell ref="D32:W32"/>
    <mergeCell ref="D31:W31"/>
    <mergeCell ref="X33:BF33"/>
    <mergeCell ref="X32:BF32"/>
    <mergeCell ref="D29:BF29"/>
    <mergeCell ref="P21:BF21"/>
    <mergeCell ref="AW37:BF37"/>
    <mergeCell ref="AM37:AV37"/>
    <mergeCell ref="X37:AL37"/>
    <mergeCell ref="X31:BF31"/>
    <mergeCell ref="X34:BF34"/>
    <mergeCell ref="AW38:BF38"/>
    <mergeCell ref="D35:W35"/>
    <mergeCell ref="X35:BF35"/>
    <mergeCell ref="D40:BF40"/>
    <mergeCell ref="D37:W38"/>
    <mergeCell ref="X38:AL38"/>
    <mergeCell ref="AM38:AV38"/>
    <mergeCell ref="D39:W39"/>
    <mergeCell ref="X39:BF39"/>
    <mergeCell ref="D36:W36"/>
    <mergeCell ref="X36:BF36"/>
    <mergeCell ref="AQ41:AZ41"/>
    <mergeCell ref="BA41:BF41"/>
    <mergeCell ref="D41:R41"/>
    <mergeCell ref="S41:V41"/>
    <mergeCell ref="W41:AB41"/>
    <mergeCell ref="AC41:AP41"/>
    <mergeCell ref="D67:BF67"/>
    <mergeCell ref="AW48:BF48"/>
    <mergeCell ref="F49:K49"/>
    <mergeCell ref="L49:Y49"/>
    <mergeCell ref="D47:E47"/>
    <mergeCell ref="D53:G53"/>
    <mergeCell ref="H53:O53"/>
    <mergeCell ref="W42:AB42"/>
    <mergeCell ref="AC42:AP42"/>
    <mergeCell ref="AQ42:AZ42"/>
    <mergeCell ref="P53:AD53"/>
    <mergeCell ref="AE53:AH53"/>
    <mergeCell ref="AI53:AP53"/>
    <mergeCell ref="AQ53:BF53"/>
    <mergeCell ref="AV56:BE56"/>
    <mergeCell ref="L47:Y47"/>
    <mergeCell ref="Z47:AQ47"/>
    <mergeCell ref="AV55:BF55"/>
    <mergeCell ref="BA42:BF42"/>
    <mergeCell ref="AW47:BF47"/>
    <mergeCell ref="AR47:AV47"/>
    <mergeCell ref="D43:BF43"/>
    <mergeCell ref="BA44:BF44"/>
    <mergeCell ref="F47:K47"/>
    <mergeCell ref="D45:R45"/>
    <mergeCell ref="S45:V45"/>
    <mergeCell ref="W45:AB45"/>
    <mergeCell ref="AC45:AP45"/>
    <mergeCell ref="AQ45:AZ45"/>
    <mergeCell ref="BA45:BF45"/>
    <mergeCell ref="D42:R42"/>
    <mergeCell ref="S42:V42"/>
    <mergeCell ref="F48:K48"/>
    <mergeCell ref="L48:Y48"/>
    <mergeCell ref="Z48:AQ48"/>
    <mergeCell ref="AR48:AV48"/>
    <mergeCell ref="D48:E48"/>
    <mergeCell ref="D46:BF46"/>
    <mergeCell ref="Z49:AQ49"/>
    <mergeCell ref="AR49:AV49"/>
    <mergeCell ref="AW49:BF49"/>
    <mergeCell ref="D52:G52"/>
    <mergeCell ref="H52:O52"/>
    <mergeCell ref="P52:AD52"/>
    <mergeCell ref="AE52:AH52"/>
    <mergeCell ref="AI52:AP52"/>
    <mergeCell ref="AQ52:BF52"/>
    <mergeCell ref="D50:E50"/>
    <mergeCell ref="F50:K50"/>
    <mergeCell ref="L50:Y50"/>
    <mergeCell ref="Z50:AQ50"/>
    <mergeCell ref="AR50:AV50"/>
    <mergeCell ref="AW50:BF50"/>
    <mergeCell ref="D51:BF51"/>
    <mergeCell ref="D49:E49"/>
    <mergeCell ref="N72:S72"/>
    <mergeCell ref="T72:AC72"/>
    <mergeCell ref="AD72:AJ72"/>
    <mergeCell ref="AK72:AQ72"/>
    <mergeCell ref="AR72:AX72"/>
    <mergeCell ref="AY72:BE72"/>
    <mergeCell ref="E74:M74"/>
    <mergeCell ref="N74:S74"/>
    <mergeCell ref="T74:AC74"/>
    <mergeCell ref="AD74:AJ74"/>
    <mergeCell ref="AK74:AQ74"/>
    <mergeCell ref="AR74:AX74"/>
    <mergeCell ref="AY74:BE74"/>
    <mergeCell ref="E73:M73"/>
    <mergeCell ref="N73:S73"/>
    <mergeCell ref="T73:AC73"/>
    <mergeCell ref="AD73:AJ73"/>
    <mergeCell ref="AY73:BE73"/>
    <mergeCell ref="AY82:BE82"/>
    <mergeCell ref="AD78:AJ78"/>
    <mergeCell ref="E86:M86"/>
    <mergeCell ref="AD86:AJ86"/>
    <mergeCell ref="AK86:AQ86"/>
    <mergeCell ref="AR86:AX86"/>
    <mergeCell ref="AY86:BE86"/>
    <mergeCell ref="AY87:BE87"/>
    <mergeCell ref="N86:AC86"/>
    <mergeCell ref="E83:M83"/>
    <mergeCell ref="N83:AC83"/>
    <mergeCell ref="AD83:AJ83"/>
    <mergeCell ref="AK83:AQ83"/>
    <mergeCell ref="AY83:BE83"/>
    <mergeCell ref="E84:M84"/>
    <mergeCell ref="N84:AC84"/>
    <mergeCell ref="AD84:AJ84"/>
    <mergeCell ref="E75:M75"/>
    <mergeCell ref="N75:S75"/>
    <mergeCell ref="T75:AC75"/>
    <mergeCell ref="AD75:AJ75"/>
    <mergeCell ref="AK75:AQ75"/>
    <mergeCell ref="AR75:AX75"/>
    <mergeCell ref="AY75:BE75"/>
    <mergeCell ref="AK84:AQ84"/>
    <mergeCell ref="D92:BF92"/>
    <mergeCell ref="E76:M76"/>
    <mergeCell ref="N76:S76"/>
    <mergeCell ref="T76:AC76"/>
    <mergeCell ref="AD76:AJ76"/>
    <mergeCell ref="AK76:AQ76"/>
    <mergeCell ref="AR76:AX76"/>
    <mergeCell ref="AY76:BE76"/>
    <mergeCell ref="E77:M77"/>
    <mergeCell ref="N77:S77"/>
    <mergeCell ref="T77:AC77"/>
    <mergeCell ref="AD77:AJ77"/>
    <mergeCell ref="AK77:AQ77"/>
    <mergeCell ref="AR77:AX77"/>
    <mergeCell ref="AY77:BE77"/>
    <mergeCell ref="AR83:AX83"/>
    <mergeCell ref="E95:M95"/>
    <mergeCell ref="N95:AC95"/>
    <mergeCell ref="AD95:AJ95"/>
    <mergeCell ref="AK95:AQ95"/>
    <mergeCell ref="AR95:AX95"/>
    <mergeCell ref="AY95:BE95"/>
    <mergeCell ref="E97:M97"/>
    <mergeCell ref="N97:AC97"/>
    <mergeCell ref="AD97:AJ97"/>
    <mergeCell ref="AK97:AQ97"/>
    <mergeCell ref="AR97:AX97"/>
    <mergeCell ref="AY97:BE97"/>
    <mergeCell ref="E96:M96"/>
    <mergeCell ref="N96:AC96"/>
    <mergeCell ref="AD96:AJ96"/>
    <mergeCell ref="AK96:AQ96"/>
    <mergeCell ref="AR96:AX96"/>
    <mergeCell ref="AY96:BE96"/>
    <mergeCell ref="E100:M100"/>
    <mergeCell ref="N100:AC100"/>
    <mergeCell ref="AD100:AJ100"/>
    <mergeCell ref="AK100:AQ100"/>
    <mergeCell ref="AR100:AX100"/>
    <mergeCell ref="AY100:BE100"/>
    <mergeCell ref="D136:BF136"/>
    <mergeCell ref="D130:AB130"/>
    <mergeCell ref="AC130:BF130"/>
    <mergeCell ref="D132:AB132"/>
    <mergeCell ref="D133:AB133"/>
    <mergeCell ref="D119:BF119"/>
    <mergeCell ref="D124:BF124"/>
    <mergeCell ref="AC123:AL123"/>
    <mergeCell ref="AM123:AV123"/>
    <mergeCell ref="AW123:BF123"/>
    <mergeCell ref="D121:AB121"/>
    <mergeCell ref="AC121:AL121"/>
    <mergeCell ref="AM121:AV121"/>
    <mergeCell ref="AW121:BF121"/>
    <mergeCell ref="D127:AB127"/>
    <mergeCell ref="AC126:AL126"/>
    <mergeCell ref="AM126:AV126"/>
    <mergeCell ref="D134:AB134"/>
    <mergeCell ref="D114:T114"/>
    <mergeCell ref="U114:BF114"/>
    <mergeCell ref="D115:T115"/>
    <mergeCell ref="U115:BF115"/>
    <mergeCell ref="D116:T116"/>
    <mergeCell ref="U116:BF116"/>
    <mergeCell ref="AW125:BF125"/>
    <mergeCell ref="AW138:BF138"/>
    <mergeCell ref="S137:AB137"/>
    <mergeCell ref="AC137:AL137"/>
    <mergeCell ref="AM137:AV137"/>
    <mergeCell ref="D107:AL107"/>
    <mergeCell ref="AM107:BF107"/>
    <mergeCell ref="D108:AL108"/>
    <mergeCell ref="AM108:BF108"/>
    <mergeCell ref="D109:AL109"/>
    <mergeCell ref="AM109:BF109"/>
    <mergeCell ref="D111:BF111"/>
    <mergeCell ref="D112:T112"/>
    <mergeCell ref="U112:BF112"/>
    <mergeCell ref="AW126:BF126"/>
    <mergeCell ref="AC127:AL127"/>
    <mergeCell ref="AM127:AV127"/>
    <mergeCell ref="AC134:BF134"/>
    <mergeCell ref="D137:H137"/>
    <mergeCell ref="D138:H138"/>
    <mergeCell ref="I137:R137"/>
    <mergeCell ref="I138:R138"/>
    <mergeCell ref="S138:AB138"/>
    <mergeCell ref="D126:AB126"/>
    <mergeCell ref="AI181:AT181"/>
    <mergeCell ref="AU161:BF161"/>
    <mergeCell ref="D155:AB155"/>
    <mergeCell ref="AI188:AT188"/>
    <mergeCell ref="AI179:AT179"/>
    <mergeCell ref="AC132:BF132"/>
    <mergeCell ref="D144:AD144"/>
    <mergeCell ref="AE144:AR144"/>
    <mergeCell ref="AS144:BF144"/>
    <mergeCell ref="D143:AD143"/>
    <mergeCell ref="D139:H139"/>
    <mergeCell ref="I139:R139"/>
    <mergeCell ref="S139:AB139"/>
    <mergeCell ref="AC139:AL139"/>
    <mergeCell ref="AM139:AV139"/>
    <mergeCell ref="AW139:BF139"/>
    <mergeCell ref="D140:H140"/>
    <mergeCell ref="I140:R140"/>
    <mergeCell ref="S140:AB140"/>
    <mergeCell ref="AC140:AL140"/>
    <mergeCell ref="AC155:AH155"/>
    <mergeCell ref="AI155:AT155"/>
    <mergeCell ref="D151:AB151"/>
    <mergeCell ref="AO163:AT163"/>
    <mergeCell ref="AI174:BF174"/>
    <mergeCell ref="AI175:BF175"/>
    <mergeCell ref="D174:AH174"/>
    <mergeCell ref="D175:AH175"/>
    <mergeCell ref="D176:AH176"/>
    <mergeCell ref="AC154:AH154"/>
    <mergeCell ref="AI154:AT154"/>
    <mergeCell ref="AU154:BF154"/>
    <mergeCell ref="AU155:BF155"/>
    <mergeCell ref="AO164:AT164"/>
    <mergeCell ref="AU168:BF168"/>
    <mergeCell ref="AI170:AN170"/>
    <mergeCell ref="D188:AH188"/>
    <mergeCell ref="D189:AH189"/>
    <mergeCell ref="D211:BF211"/>
    <mergeCell ref="D212:BF212"/>
    <mergeCell ref="E195:AH195"/>
    <mergeCell ref="AU197:BF197"/>
    <mergeCell ref="AU190:BF191"/>
    <mergeCell ref="D187:AH187"/>
    <mergeCell ref="AI194:AT195"/>
    <mergeCell ref="AU194:BF195"/>
    <mergeCell ref="C6:BG6"/>
    <mergeCell ref="D258:V258"/>
    <mergeCell ref="W258:BF258"/>
    <mergeCell ref="D142:BF142"/>
    <mergeCell ref="D156:AB156"/>
    <mergeCell ref="AC156:AH156"/>
    <mergeCell ref="AI156:AT156"/>
    <mergeCell ref="D153:AB153"/>
    <mergeCell ref="AI197:AT197"/>
    <mergeCell ref="AU198:BF198"/>
    <mergeCell ref="D198:AH200"/>
    <mergeCell ref="AU199:BF199"/>
    <mergeCell ref="AU200:BF200"/>
    <mergeCell ref="D197:AH197"/>
    <mergeCell ref="D125:AB125"/>
    <mergeCell ref="AC125:AL125"/>
    <mergeCell ref="AM125:AV125"/>
    <mergeCell ref="D202:BF202"/>
    <mergeCell ref="AI198:AT198"/>
    <mergeCell ref="AI196:AT196"/>
    <mergeCell ref="D196:AH196"/>
    <mergeCell ref="D157:AB157"/>
    <mergeCell ref="AC157:AH157"/>
    <mergeCell ref="AI157:AT157"/>
    <mergeCell ref="D237:BF237"/>
    <mergeCell ref="AI189:AT189"/>
    <mergeCell ref="D164:AB164"/>
    <mergeCell ref="D167:AB167"/>
    <mergeCell ref="AW137:BF137"/>
    <mergeCell ref="D129:AB129"/>
    <mergeCell ref="AC129:BF129"/>
    <mergeCell ref="AI151:AT151"/>
    <mergeCell ref="AU151:BF151"/>
    <mergeCell ref="AU170:BF170"/>
    <mergeCell ref="D203:BF203"/>
    <mergeCell ref="D209:BF209"/>
    <mergeCell ref="AU157:BF157"/>
    <mergeCell ref="AI199:AT199"/>
    <mergeCell ref="D158:AB158"/>
    <mergeCell ref="AC158:AH158"/>
    <mergeCell ref="AI158:AT158"/>
    <mergeCell ref="AU158:BF158"/>
    <mergeCell ref="AI159:AN159"/>
    <mergeCell ref="AU159:BF159"/>
    <mergeCell ref="AI187:AT187"/>
    <mergeCell ref="AU179:BF179"/>
    <mergeCell ref="AI176:BF176"/>
    <mergeCell ref="AU187:BF187"/>
    <mergeCell ref="D266:E266"/>
    <mergeCell ref="F266:BF266"/>
    <mergeCell ref="D267:E267"/>
    <mergeCell ref="F267:BF267"/>
    <mergeCell ref="D268:E268"/>
    <mergeCell ref="F268:BF268"/>
    <mergeCell ref="D262:E262"/>
    <mergeCell ref="F262:BF262"/>
    <mergeCell ref="D263:E263"/>
    <mergeCell ref="F263:BF263"/>
    <mergeCell ref="D264:E264"/>
    <mergeCell ref="F264:BF264"/>
    <mergeCell ref="D265:E265"/>
    <mergeCell ref="BH265:BI265"/>
    <mergeCell ref="G249:K249"/>
    <mergeCell ref="L249:AF249"/>
    <mergeCell ref="AG249:AK249"/>
    <mergeCell ref="AL249:BF249"/>
    <mergeCell ref="G250:K250"/>
    <mergeCell ref="L250:AF250"/>
    <mergeCell ref="AG250:AK250"/>
    <mergeCell ref="AL250:BF250"/>
    <mergeCell ref="G251:K251"/>
    <mergeCell ref="L251:BF251"/>
    <mergeCell ref="F265:BF265"/>
    <mergeCell ref="D252:F254"/>
    <mergeCell ref="G252:K252"/>
    <mergeCell ref="L252:AF252"/>
    <mergeCell ref="AG252:AK252"/>
    <mergeCell ref="AL252:BF252"/>
    <mergeCell ref="G253:K253"/>
    <mergeCell ref="L253:AF253"/>
    <mergeCell ref="AG253:AK253"/>
    <mergeCell ref="AL253:BF253"/>
    <mergeCell ref="G254:K254"/>
    <mergeCell ref="L254:BF254"/>
    <mergeCell ref="D255:F257"/>
    <mergeCell ref="D123:AB123"/>
    <mergeCell ref="D122:AB122"/>
    <mergeCell ref="AC122:AL122"/>
    <mergeCell ref="AM122:AV122"/>
    <mergeCell ref="AW122:BF122"/>
    <mergeCell ref="AC153:AH153"/>
    <mergeCell ref="AI153:AT153"/>
    <mergeCell ref="D259:V259"/>
    <mergeCell ref="W259:BF259"/>
    <mergeCell ref="D232:BF232"/>
    <mergeCell ref="D240:BF240"/>
    <mergeCell ref="G257:K257"/>
    <mergeCell ref="AU188:BF188"/>
    <mergeCell ref="AU189:BF189"/>
    <mergeCell ref="D145:AD145"/>
    <mergeCell ref="AE145:AR145"/>
    <mergeCell ref="AS145:BF145"/>
    <mergeCell ref="D146:AD146"/>
    <mergeCell ref="AE143:AR143"/>
    <mergeCell ref="AS143:BF143"/>
    <mergeCell ref="AC133:BF133"/>
    <mergeCell ref="AL255:BF255"/>
    <mergeCell ref="AE146:AR146"/>
    <mergeCell ref="AS146:BF146"/>
    <mergeCell ref="AK99:AQ99"/>
    <mergeCell ref="AW127:BF127"/>
    <mergeCell ref="D261:BG261"/>
    <mergeCell ref="BH262:BI262"/>
    <mergeCell ref="BH263:BI263"/>
    <mergeCell ref="BH264:BI264"/>
    <mergeCell ref="D249:F251"/>
    <mergeCell ref="BI172:BK200"/>
    <mergeCell ref="L257:BF257"/>
    <mergeCell ref="D241:BF241"/>
    <mergeCell ref="D242:BF242"/>
    <mergeCell ref="D243:BF243"/>
    <mergeCell ref="D205:BF205"/>
    <mergeCell ref="D204:BF204"/>
    <mergeCell ref="D206:BF206"/>
    <mergeCell ref="D207:BF207"/>
    <mergeCell ref="D208:BF208"/>
    <mergeCell ref="AI200:AT200"/>
    <mergeCell ref="AU196:BF196"/>
    <mergeCell ref="E191:AH191"/>
    <mergeCell ref="AI190:AT191"/>
    <mergeCell ref="W260:BF260"/>
    <mergeCell ref="D260:V260"/>
    <mergeCell ref="D120:BF120"/>
    <mergeCell ref="C3:BG3"/>
    <mergeCell ref="C4:BG4"/>
    <mergeCell ref="D113:T113"/>
    <mergeCell ref="U113:BF113"/>
    <mergeCell ref="E101:M101"/>
    <mergeCell ref="N101:AC101"/>
    <mergeCell ref="AD101:AJ101"/>
    <mergeCell ref="AK101:AQ101"/>
    <mergeCell ref="AR101:AX101"/>
    <mergeCell ref="AY101:BE101"/>
    <mergeCell ref="D105:T105"/>
    <mergeCell ref="U105:BF105"/>
    <mergeCell ref="N98:AC98"/>
    <mergeCell ref="AD98:AJ98"/>
    <mergeCell ref="AK98:AQ98"/>
    <mergeCell ref="AR98:AX98"/>
    <mergeCell ref="AY98:BE98"/>
    <mergeCell ref="E99:M99"/>
    <mergeCell ref="N99:AC99"/>
    <mergeCell ref="AD99:AJ99"/>
    <mergeCell ref="AR99:AX99"/>
    <mergeCell ref="AY99:BE99"/>
    <mergeCell ref="E98:M98"/>
    <mergeCell ref="D55:AU57"/>
    <mergeCell ref="AM140:AV140"/>
    <mergeCell ref="AW140:BF140"/>
    <mergeCell ref="D186:AH186"/>
    <mergeCell ref="AU186:BF186"/>
    <mergeCell ref="AI186:AT186"/>
    <mergeCell ref="D177:BF177"/>
    <mergeCell ref="D183:AH183"/>
    <mergeCell ref="AI183:AT183"/>
    <mergeCell ref="AU183:BF183"/>
    <mergeCell ref="D179:AH179"/>
    <mergeCell ref="E180:AH180"/>
    <mergeCell ref="E181:AH181"/>
    <mergeCell ref="E182:AH182"/>
    <mergeCell ref="AU156:BF156"/>
    <mergeCell ref="AU153:BF153"/>
    <mergeCell ref="D154:AB154"/>
    <mergeCell ref="D152:AB152"/>
    <mergeCell ref="AC152:AH152"/>
    <mergeCell ref="AI152:AT152"/>
    <mergeCell ref="AU152:BF152"/>
    <mergeCell ref="D162:AB162"/>
    <mergeCell ref="D161:AB161"/>
    <mergeCell ref="D172:BF172"/>
    <mergeCell ref="E173:BF173"/>
  </mergeCells>
  <phoneticPr fontId="132" type="noConversion"/>
  <conditionalFormatting sqref="D59">
    <cfRule type="expression" dxfId="67" priority="62" stopIfTrue="1">
      <formula>$W$30="Fyzická podnikající osoba"</formula>
    </cfRule>
  </conditionalFormatting>
  <conditionalFormatting sqref="D60:D61">
    <cfRule type="expression" dxfId="66" priority="47" stopIfTrue="1">
      <formula>$W$30="Fyzická podnikající osoba"</formula>
    </cfRule>
  </conditionalFormatting>
  <conditionalFormatting sqref="D62:D63">
    <cfRule type="expression" dxfId="65" priority="41" stopIfTrue="1">
      <formula>$W$30="Fyzická podnikající osoba"</formula>
    </cfRule>
  </conditionalFormatting>
  <conditionalFormatting sqref="D24:BF24">
    <cfRule type="containsText" dxfId="64" priority="38" operator="containsText" text="Doplní se automaticky">
      <formula>NOT(ISERROR(SEARCH("Doplní se automaticky",D24)))</formula>
    </cfRule>
  </conditionalFormatting>
  <conditionalFormatting sqref="D37:BF39">
    <cfRule type="expression" dxfId="63" priority="34">
      <formula>$X$31="Fyzická osoba podnikající"</formula>
    </cfRule>
  </conditionalFormatting>
  <conditionalFormatting sqref="D55:BF57">
    <cfRule type="expression" dxfId="62" priority="33">
      <formula>$X$31="Fyzická osoba podnikající"</formula>
    </cfRule>
  </conditionalFormatting>
  <conditionalFormatting sqref="D64:BF64">
    <cfRule type="expression" dxfId="61" priority="50" stopIfTrue="1">
      <formula>$X$31="Fyzická podnikající osoba"</formula>
    </cfRule>
    <cfRule type="expression" dxfId="60" priority="64" stopIfTrue="1">
      <formula>$Q$61="ANO"</formula>
    </cfRule>
  </conditionalFormatting>
  <conditionalFormatting sqref="D65:BF65">
    <cfRule type="expression" dxfId="59" priority="49" stopIfTrue="1">
      <formula>$W$30="Fyzická podnikající osoba"</formula>
    </cfRule>
    <cfRule type="expression" dxfId="58" priority="63" stopIfTrue="1">
      <formula>$Q$61="ANO"</formula>
    </cfRule>
  </conditionalFormatting>
  <conditionalFormatting sqref="D108:BF108">
    <cfRule type="expression" dxfId="57" priority="95">
      <formula>$AM$108="Ano"</formula>
    </cfRule>
  </conditionalFormatting>
  <conditionalFormatting sqref="D108:BF109">
    <cfRule type="expression" dxfId="56" priority="96">
      <formula>$AM$107="Ne"</formula>
    </cfRule>
  </conditionalFormatting>
  <conditionalFormatting sqref="D109:BF109">
    <cfRule type="expression" dxfId="55" priority="94">
      <formula>$AM$109="Ano"</formula>
    </cfRule>
  </conditionalFormatting>
  <conditionalFormatting sqref="D236:BG246">
    <cfRule type="expression" dxfId="54" priority="37" stopIfTrue="1">
      <formula>$X$31="právnická osoba"</formula>
    </cfRule>
  </conditionalFormatting>
  <conditionalFormatting sqref="D238:BG246">
    <cfRule type="expression" dxfId="53" priority="28" stopIfTrue="1">
      <formula>$W$125="právnická osoba"</formula>
    </cfRule>
  </conditionalFormatting>
  <conditionalFormatting sqref="E60">
    <cfRule type="expression" dxfId="52" priority="60" stopIfTrue="1">
      <formula>$W$30="Fyzická podnikající osoba"</formula>
    </cfRule>
  </conditionalFormatting>
  <conditionalFormatting sqref="E61">
    <cfRule type="expression" dxfId="51" priority="61" stopIfTrue="1">
      <formula>$W$30="Fyzická podnikající osoba"</formula>
    </cfRule>
  </conditionalFormatting>
  <conditionalFormatting sqref="E62">
    <cfRule type="expression" dxfId="50" priority="54" stopIfTrue="1">
      <formula>$W$30="Fyzická podnikající osoba"</formula>
    </cfRule>
  </conditionalFormatting>
  <conditionalFormatting sqref="E72:BE78">
    <cfRule type="expression" dxfId="49" priority="90">
      <formula>$AO$68="Ne"</formula>
    </cfRule>
  </conditionalFormatting>
  <conditionalFormatting sqref="E81:BE87">
    <cfRule type="expression" dxfId="48" priority="91">
      <formula>$AO$68="Ne"</formula>
    </cfRule>
  </conditionalFormatting>
  <conditionalFormatting sqref="E95:BE101">
    <cfRule type="expression" dxfId="47" priority="97">
      <formula>$AO$91="Ne"</formula>
    </cfRule>
  </conditionalFormatting>
  <conditionalFormatting sqref="F60:BD60">
    <cfRule type="expression" dxfId="46" priority="58" stopIfTrue="1">
      <formula>$W$30="Fyzická podnikající osoba"</formula>
    </cfRule>
  </conditionalFormatting>
  <conditionalFormatting sqref="F62:BD62">
    <cfRule type="expression" dxfId="45" priority="52" stopIfTrue="1">
      <formula>$W$30="Fyzická podnikající osoba"</formula>
    </cfRule>
  </conditionalFormatting>
  <conditionalFormatting sqref="G17:BF18">
    <cfRule type="cellIs" dxfId="44" priority="104" operator="equal">
      <formula>"Vyberte z následujícího seznamu"</formula>
    </cfRule>
  </conditionalFormatting>
  <conditionalFormatting sqref="I138:I140 AC138:AC140 AM138:AM140 AW138:AW140">
    <cfRule type="cellIs" dxfId="43" priority="70" operator="equal">
      <formula>$BH$144</formula>
    </cfRule>
    <cfRule type="cellIs" dxfId="42" priority="69" operator="equal">
      <formula>$BH$138</formula>
    </cfRule>
  </conditionalFormatting>
  <conditionalFormatting sqref="S138:Z140">
    <cfRule type="cellIs" dxfId="41" priority="78" operator="equal">
      <formula>$BH$138</formula>
    </cfRule>
    <cfRule type="cellIs" dxfId="40" priority="79" operator="equal">
      <formula>$BH$144</formula>
    </cfRule>
  </conditionalFormatting>
  <conditionalFormatting sqref="U112:BF116">
    <cfRule type="expression" priority="80">
      <formula>$X$32&lt;&gt;"Obec"</formula>
    </cfRule>
  </conditionalFormatting>
  <conditionalFormatting sqref="X31:BF31">
    <cfRule type="cellIs" dxfId="39" priority="82" operator="equal">
      <formula>"Vyberte ze seznamu"</formula>
    </cfRule>
  </conditionalFormatting>
  <conditionalFormatting sqref="X32:BF32">
    <cfRule type="expression" dxfId="38" priority="83">
      <formula>$X$31="Fyzická osoba podnikající"</formula>
    </cfRule>
    <cfRule type="cellIs" dxfId="37" priority="103" operator="equal">
      <formula>"Vyberte ze seznamu"</formula>
    </cfRule>
  </conditionalFormatting>
  <conditionalFormatting sqref="AC150:BF150">
    <cfRule type="cellIs" dxfId="36" priority="98" operator="equal">
      <formula>"Vyberte ze seznamu"</formula>
    </cfRule>
  </conditionalFormatting>
  <conditionalFormatting sqref="AI174:AI176">
    <cfRule type="cellIs" dxfId="35" priority="73" operator="equal">
      <formula>"Specifikujte návštěvnický režim v kap 2.4!"</formula>
    </cfRule>
  </conditionalFormatting>
  <conditionalFormatting sqref="AI174:BF176">
    <cfRule type="containsText" dxfId="34" priority="23" operator="containsText" text="Dotace nedosahuje min. výše 15 000 Kč*">
      <formula>NOT(ISERROR(SEARCH("Dotace nedosahuje min. výše 15 000 Kč*",AI174)))</formula>
    </cfRule>
  </conditionalFormatting>
  <conditionalFormatting sqref="AM107:BF109">
    <cfRule type="cellIs" dxfId="33" priority="99" operator="equal">
      <formula>"Vyberte ze seznamu"</formula>
    </cfRule>
  </conditionalFormatting>
  <conditionalFormatting sqref="AO68:BE68">
    <cfRule type="cellIs" dxfId="32" priority="92" operator="equal">
      <formula>"Vyberte ze seznamu"</formula>
    </cfRule>
  </conditionalFormatting>
  <conditionalFormatting sqref="AO91:BE91">
    <cfRule type="cellIs" dxfId="31" priority="100" operator="equal">
      <formula>"Vyberte ze seznamu"</formula>
    </cfRule>
  </conditionalFormatting>
  <conditionalFormatting sqref="AQ42:AZ42">
    <cfRule type="cellIs" dxfId="30" priority="102" operator="equal">
      <formula>"Vyberte ze seznamu"</formula>
    </cfRule>
  </conditionalFormatting>
  <conditionalFormatting sqref="AQ45:AZ45">
    <cfRule type="cellIs" dxfId="29" priority="89" operator="equal">
      <formula>"Vyberte ze seznamu"</formula>
    </cfRule>
  </conditionalFormatting>
  <conditionalFormatting sqref="AU180:BF180">
    <cfRule type="expression" dxfId="28" priority="18">
      <formula>AND(AU180&gt;50%,AU180&lt;&gt;"Vygeneruje se")</formula>
    </cfRule>
    <cfRule type="containsText" dxfId="27" priority="8" operator="containsText" text="vygeneruje se">
      <formula>NOT(ISERROR(SEARCH("vygeneruje se",AU180)))</formula>
    </cfRule>
  </conditionalFormatting>
  <conditionalFormatting sqref="AU181:BF181">
    <cfRule type="expression" dxfId="26" priority="19">
      <formula>AND(AU181&gt;50%,AU181&lt;&gt;"Vygeneruje se")</formula>
    </cfRule>
    <cfRule type="containsText" dxfId="25" priority="7" operator="containsText" text="vygeneruje se">
      <formula>NOT(ISERROR(SEARCH("vygeneruje se",AU181)))</formula>
    </cfRule>
  </conditionalFormatting>
  <conditionalFormatting sqref="AU182:BF182">
    <cfRule type="expression" dxfId="24" priority="17">
      <formula>AND(AU182&gt;50%,AU182&lt;&gt;"Vygeneruje se")</formula>
    </cfRule>
    <cfRule type="containsText" dxfId="23" priority="6" operator="containsText" text="vygeneruje se">
      <formula>NOT(ISERROR(SEARCH("vygeneruje se",AU182)))</formula>
    </cfRule>
  </conditionalFormatting>
  <conditionalFormatting sqref="AU199:BF199">
    <cfRule type="expression" dxfId="0" priority="26">
      <formula>AND(AU199&lt;&gt;"vygeneruje se",AU199&gt;1)</formula>
    </cfRule>
    <cfRule type="containsText" dxfId="1" priority="1" operator="containsText" text="vygeneruje se">
      <formula>NOT(ISERROR(SEARCH("vygeneruje se",AU199)))</formula>
    </cfRule>
  </conditionalFormatting>
  <conditionalFormatting sqref="AV56:BE56">
    <cfRule type="expression" dxfId="22" priority="84">
      <formula>OR($X$32="Vyberte ze seznamu",$X$32="Obec nebo městská část hlavního města Prahy")</formula>
    </cfRule>
  </conditionalFormatting>
  <conditionalFormatting sqref="AW48:BF50">
    <cfRule type="cellIs" dxfId="21" priority="101" operator="equal">
      <formula>"Vyberte ze seznamu"</formula>
    </cfRule>
  </conditionalFormatting>
  <conditionalFormatting sqref="BE60">
    <cfRule type="expression" dxfId="20" priority="57" stopIfTrue="1">
      <formula>$W$30="Fyzická podnikající osoba"</formula>
    </cfRule>
  </conditionalFormatting>
  <conditionalFormatting sqref="BE61">
    <cfRule type="expression" dxfId="19" priority="56" stopIfTrue="1">
      <formula>$W$30="Fyzická podnikající osoba"</formula>
    </cfRule>
  </conditionalFormatting>
  <conditionalFormatting sqref="BE62">
    <cfRule type="expression" dxfId="18" priority="55" stopIfTrue="1">
      <formula>$W$30="Fyzická podnikající osoba"</formula>
    </cfRule>
  </conditionalFormatting>
  <conditionalFormatting sqref="BF59">
    <cfRule type="expression" dxfId="17" priority="51" stopIfTrue="1">
      <formula>$W$30="Fyzická podnikající osoba"</formula>
    </cfRule>
  </conditionalFormatting>
  <conditionalFormatting sqref="BF60:BF61">
    <cfRule type="expression" dxfId="16" priority="45" stopIfTrue="1">
      <formula>$W$30="Fyzická podnikající osoba"</formula>
    </cfRule>
  </conditionalFormatting>
  <conditionalFormatting sqref="BF62:BF63">
    <cfRule type="expression" dxfId="15" priority="42" stopIfTrue="1">
      <formula>$W$30="Fyzická podnikající osoba"</formula>
    </cfRule>
  </conditionalFormatting>
  <conditionalFormatting sqref="BF63 D63:E63">
    <cfRule type="expression" dxfId="14" priority="65" stopIfTrue="1">
      <formula>$Q$61="ANO"</formula>
    </cfRule>
  </conditionalFormatting>
  <conditionalFormatting sqref="Q61:V61">
    <cfRule type="containsText" dxfId="13" priority="16" operator="containsText" text="vyberte">
      <formula>NOT(ISERROR(SEARCH("vyberte",Q61)))</formula>
    </cfRule>
  </conditionalFormatting>
  <conditionalFormatting sqref="D177:BF177">
    <cfRule type="expression" dxfId="12" priority="15">
      <formula>OR(AI174="Dotace nedosahuje min. výše 15 000 Kč*",AI175="Dotace nedosahuje min. výše 15 000 Kč*",AI176="Dotace nedosahuje min. výše 15 000 Kč*")</formula>
    </cfRule>
  </conditionalFormatting>
  <conditionalFormatting sqref="P20:BF20">
    <cfRule type="containsText" dxfId="11" priority="14" operator="containsText" text="zde nevyplňovat">
      <formula>NOT(ISERROR(SEARCH("zde nevyplňovat",P20)))</formula>
    </cfRule>
  </conditionalFormatting>
  <conditionalFormatting sqref="P21:BF21">
    <cfRule type="containsText" dxfId="10" priority="13" operator="containsText" text="zde nevyplňovat">
      <formula>NOT(ISERROR(SEARCH("zde nevyplňovat",P21)))</formula>
    </cfRule>
  </conditionalFormatting>
  <conditionalFormatting sqref="AA28:BF28">
    <cfRule type="containsText" dxfId="9" priority="12" operator="containsText" text="Zde nevyplňovat">
      <formula>NOT(ISERROR(SEARCH("Zde nevyplňovat",AA28)))</formula>
    </cfRule>
  </conditionalFormatting>
  <conditionalFormatting sqref="BA45:BF45">
    <cfRule type="containsText" dxfId="8" priority="11" operator="containsText" text="Načítá">
      <formula>NOT(ISERROR(SEARCH("Načítá",BA45)))</formula>
    </cfRule>
  </conditionalFormatting>
  <conditionalFormatting sqref="AC132:BF132">
    <cfRule type="containsText" dxfId="7" priority="10" operator="containsText" text="Vygeneruje se">
      <formula>NOT(ISERROR(SEARCH("Vygeneruje se",AC132)))</formula>
    </cfRule>
  </conditionalFormatting>
  <conditionalFormatting sqref="AC133:BF133">
    <cfRule type="containsText" dxfId="6" priority="9" operator="containsText" text="Vygeneruje se">
      <formula>NOT(ISERROR(SEARCH("Vygeneruje se",AC133)))</formula>
    </cfRule>
  </conditionalFormatting>
  <conditionalFormatting sqref="AU187:BF187">
    <cfRule type="containsText" dxfId="5" priority="5" operator="containsText" text="vygeneruje se">
      <formula>NOT(ISERROR(SEARCH("vygeneruje se",AU187)))</formula>
    </cfRule>
  </conditionalFormatting>
  <conditionalFormatting sqref="AU188:BF188">
    <cfRule type="containsText" dxfId="4" priority="4" operator="containsText" text="vygeneruje se">
      <formula>NOT(ISERROR(SEARCH("vygeneruje se",AU188)))</formula>
    </cfRule>
  </conditionalFormatting>
  <conditionalFormatting sqref="AU190:BF191">
    <cfRule type="containsText" dxfId="3" priority="3" operator="containsText" text="vygeneruje se">
      <formula>NOT(ISERROR(SEARCH("vygeneruje se",AU190)))</formula>
    </cfRule>
  </conditionalFormatting>
  <conditionalFormatting sqref="AI199:AT199">
    <cfRule type="containsText" dxfId="2" priority="2" operator="containsText" text="vygeneruje se">
      <formula>NOT(ISERROR(SEARCH("vygeneruje se",AI199)))</formula>
    </cfRule>
  </conditionalFormatting>
  <dataValidations xWindow="1277" yWindow="840" count="37">
    <dataValidation type="decimal" operator="greaterThanOrEqual" allowBlank="1" showInputMessage="1" showErrorMessage="1" error="Je nutné zadat číslo." sqref="AU152:BF158 AU163:BF167" xr:uid="{00000000-0002-0000-0000-000000000000}">
      <formula1>0</formula1>
    </dataValidation>
    <dataValidation type="textLength" operator="equal" allowBlank="1" showInputMessage="1" showErrorMessage="1" error="IČ musí obsahovat přesně osm číslic." sqref="AD95:AJ101 AD72:AJ78 U113:BF113 AD81:AJ87" xr:uid="{00000000-0002-0000-0000-000001000000}">
      <formula1>8</formula1>
    </dataValidation>
    <dataValidation allowBlank="1" showInputMessage="1" showErrorMessage="1" promptTitle="ÚČEL PODPORY" prompt="Uveďte stručný a výstižný popis účelu, na který bude podpora použita." sqref="D25:BF25 D27:BF27" xr:uid="{00000000-0002-0000-0000-000002000000}"/>
    <dataValidation allowBlank="1" showInputMessage="1" showErrorMessage="1" promptTitle="VÝSTUPY včetně kvantifikace" prompt="Uveďte předpokládané výstupy, na které bude podpora využita, " sqref="D144:AD146 D138:D140" xr:uid="{00000000-0002-0000-0000-000003000000}"/>
    <dataValidation type="decimal" operator="greaterThanOrEqual" allowBlank="1" showInputMessage="1" showErrorMessage="1" sqref="AU159:BF159 AI152:AT158 AU168:BF170" xr:uid="{00000000-0002-0000-0000-000004000000}">
      <formula1>0</formula1>
    </dataValidation>
    <dataValidation type="whole" operator="greaterThanOrEqual" allowBlank="1" showInputMessage="1" showErrorMessage="1" error="Počet jednotek musí být uveden v celých číslech!" sqref="AC152:AH158 AO163:AT167 BT162:BY166" xr:uid="{00000000-0002-0000-0000-000005000000}">
      <formula1>0</formula1>
    </dataValidation>
    <dataValidation operator="equal" allowBlank="1" showInputMessage="1" showErrorMessage="1" error="IČ může obsahovat pouze číslice o  počtu 8 znaků" sqref="P20:BF20" xr:uid="{00000000-0002-0000-0000-000006000000}"/>
    <dataValidation allowBlank="1" showInputMessage="1" showErrorMessage="1" sqref="AC133:AC134 BL127:BN128 BI133:CM134" xr:uid="{00000000-0002-0000-0000-000007000000}"/>
    <dataValidation operator="greaterThanOrEqual" allowBlank="1" showInputMessage="1" showErrorMessage="1" error="Je nutné zadat číslo." sqref="AU192:BF192 AU194:BF194 AU196:BF197 AU187:BF190 AU163:BF163 AU180:AU182" xr:uid="{00000000-0002-0000-0000-000008000000}"/>
    <dataValidation operator="greaterThanOrEqual" allowBlank="1" showInputMessage="1" showErrorMessage="1" sqref="AU198:BF200 BZ162:CK166 AC163:AN167" xr:uid="{00000000-0002-0000-0000-000009000000}"/>
    <dataValidation type="textLength" operator="lessThanOrEqual" allowBlank="1" showErrorMessage="1" error="Překročen maximální počet znaků!" sqref="D212:BF212" xr:uid="{00000000-0002-0000-0000-00000A000000}">
      <formula1>2220</formula1>
    </dataValidation>
    <dataValidation type="list" allowBlank="1" showInputMessage="1" showErrorMessage="1" prompt="Vyberte jednu z možností uvedených v rozevíracím seznamu:" sqref="AM109:BF109 AM107:BF107" xr:uid="{00000000-0002-0000-0000-00000B000000}">
      <formula1>$BH$107:$BJ$107</formula1>
    </dataValidation>
    <dataValidation type="list" allowBlank="1" showInputMessage="1" prompt="Vyberte jednu z možností uvedených v rozevíracím seznamu:" sqref="AM108:BF108" xr:uid="{00000000-0002-0000-0000-00000C000000}">
      <formula1>$BH$107:$BJ$107</formula1>
    </dataValidation>
    <dataValidation allowBlank="1" showInputMessage="1" showErrorMessage="1" prompt="FYZICKÉ OSOBY žádající o podporu uvádí jméno a příjmení._x000a_PRÁVNICKÉ OSOBY uvádí název žadatele." sqref="P21:BF21" xr:uid="{00000000-0002-0000-0000-00000D000000}"/>
    <dataValidation type="list" allowBlank="1" showInputMessage="1" showErrorMessage="1" error="Vyberte ANO nebo NE z rozevíracího seznamu (klikněte na šipku vpravo)" prompt="Vyberte jednu z možností uvedených v rozevíracím seznamu:" sqref="AO91:BE91" xr:uid="{00000000-0002-0000-0000-00000E000000}">
      <formula1>$BH$91:$BJ$91</formula1>
    </dataValidation>
    <dataValidation type="textLength" operator="lessThanOrEqual" allowBlank="1" showInputMessage="1" showErrorMessage="1" sqref="D163:AB167" xr:uid="{00000000-0002-0000-0000-00000F000000}">
      <formula1>120</formula1>
    </dataValidation>
    <dataValidation type="textLength" operator="equal" allowBlank="1" showInputMessage="1" showErrorMessage="1" sqref="X34:BF34" xr:uid="{00000000-0002-0000-0000-000010000000}">
      <formula1>8</formula1>
    </dataValidation>
    <dataValidation allowBlank="1" showInputMessage="1" showErrorMessage="1" promptTitle="DATUM UKONČENÍ:" prompt="Uveďte dobu trvání projektu/akce/aktivity, v jejímž průběhu mají být uplatněny výdaje z požadované  podpory, tj. lhůta způsobilosti výdajů na požadovaný účel." sqref="AA124:BF124" xr:uid="{00000000-0002-0000-0000-000011000000}"/>
    <dataValidation allowBlank="1" showInputMessage="1" showErrorMessage="1" promptTitle="DOBA REALIZACE" sqref="D120:BF120" xr:uid="{00000000-0002-0000-0000-000012000000}"/>
    <dataValidation type="list" allowBlank="1" showInputMessage="1" showErrorMessage="1" prompt="Vyberte jednu z možností uvedených v rozevíracím seznamu:" sqref="AC150:BF150" xr:uid="{00000000-0002-0000-0000-000013000000}">
      <formula1>$BH$150:$BJ$150</formula1>
    </dataValidation>
    <dataValidation type="custom" showInputMessage="1" showErrorMessage="1" errorTitle="Kontrola" error="Nejdříve se ujistěte, zda jsou vyplněna všechna povinná pole výše - Typ žadatele a Právní forma." sqref="X33:BF33" xr:uid="{00000000-0002-0000-0000-000014000000}">
      <formula1>OR(X31="Fyzická osoba",X31="Fyzická osoba podnikající",AND(X31="Právnická osoba",X32&lt;&gt;"Vyberte ze seznamu"))</formula1>
    </dataValidation>
    <dataValidation type="list" allowBlank="1" showInputMessage="1" showErrorMessage="1" sqref="G17:BF18" xr:uid="{00000000-0002-0000-0000-000015000000}">
      <formula1>$BH$15:$BH$19</formula1>
    </dataValidation>
    <dataValidation type="list" allowBlank="1" showInputMessage="1" showErrorMessage="1" sqref="AW48:BF50" xr:uid="{00000000-0002-0000-0000-000016000000}">
      <formula1>$BH$47:$BJ$47</formula1>
    </dataValidation>
    <dataValidation type="textLength" operator="lessThanOrEqual" allowBlank="1" showErrorMessage="1" error="Překročen maximální počet znaků!" sqref="D203:BF203 D205:BF205 D208:BF208" xr:uid="{00000000-0002-0000-0000-000017000000}">
      <formula1>508</formula1>
    </dataValidation>
    <dataValidation type="list" allowBlank="1" showInputMessage="1" showErrorMessage="1" sqref="AQ42:AZ42 AQ45:AZ45" xr:uid="{00000000-0002-0000-0000-000018000000}">
      <formula1>$BH$42:$BU$42</formula1>
    </dataValidation>
    <dataValidation type="list" allowBlank="1" showInputMessage="1" showErrorMessage="1" error="Vyberte ANO nebo NE z rozevíracího seznamu (klikněte na šipku vpravo)" prompt="Vyberte jednu z možností uvedených v rozevíracím seznamu:" sqref="AO68:BE68" xr:uid="{00000000-0002-0000-0000-000019000000}">
      <formula1>$BH$68:$BJ$68</formula1>
    </dataValidation>
    <dataValidation type="list" allowBlank="1" showInputMessage="1" showErrorMessage="1" sqref="X31:BF31" xr:uid="{00000000-0002-0000-0000-00001A000000}">
      <formula1>$BH$31:$BJ$31</formula1>
    </dataValidation>
    <dataValidation type="date" allowBlank="1" showInputMessage="1" showErrorMessage="1" error="Datum neodpovídá intervalu uvedeném v kapitole 2.1.1." sqref="AC127:BF127" xr:uid="{00000000-0002-0000-0000-00001B000000}">
      <formula1>AC122</formula1>
      <formula2>AC123</formula2>
    </dataValidation>
    <dataValidation type="whole" operator="greaterThanOrEqual" allowBlank="1" showInputMessage="1" showErrorMessage="1" error="Kusy uvádějte v celých číslech." sqref="AS144:BF146" xr:uid="{00000000-0002-0000-0000-00001C000000}">
      <formula1>0</formula1>
    </dataValidation>
    <dataValidation type="list" allowBlank="1" showInputMessage="1" showErrorMessage="1" prompt="Vyberte jednu z možností uvedených v rozevíracím seznamu:" sqref="AL247:BF247" xr:uid="{00000000-0002-0000-0000-00001D000000}">
      <formula1>#REF!</formula1>
    </dataValidation>
    <dataValidation type="list" allowBlank="1" showInputMessage="1" showErrorMessage="1" prompt="Uveďte návštěvnický režim v daném měsíci na roky 2019. 2020 a 2021." sqref="S138:BF140" xr:uid="{00000000-0002-0000-0000-00001E000000}">
      <formula1>$BH$138:$BJ$138</formula1>
    </dataValidation>
    <dataValidation type="custom" allowBlank="1" showInputMessage="1" showErrorMessage="1" error="Požadovaná dotace není v intervalu min. a  max. možné výše dotace." prompt="Min. výše dotace je 15.000,-_x000a_Max. výše dotace je uvedena v řádku 176" sqref="AI182:AT182" xr:uid="{00000000-0002-0000-0000-00001F000000}">
      <formula1>AND(AI182&gt;=15000,AI182&lt;=AI176,MOD(AI182,100)=0)</formula1>
    </dataValidation>
    <dataValidation type="list" allowBlank="1" showInputMessage="1" showErrorMessage="1" promptTitle="VÝSTUPY včetně kvantifikace" prompt="Uveďte předpokládané výstupy, na které bude podpora využita, " sqref="I138:R140" xr:uid="{00000000-0002-0000-0000-000020000000}">
      <formula1>$BH$138:$BJ$138</formula1>
    </dataValidation>
    <dataValidation type="list" allowBlank="1" showInputMessage="1" showErrorMessage="1" sqref="E62:BD62" xr:uid="{00000000-0002-0000-0000-000021000000}">
      <formula1>$BG$161:$BG$163</formula1>
    </dataValidation>
    <dataValidation type="list" allowBlank="1" showInputMessage="1" showErrorMessage="1" sqref="Q61:V61" xr:uid="{00000000-0002-0000-0000-000022000000}">
      <formula1>$BH$59:$BH$61</formula1>
    </dataValidation>
    <dataValidation type="custom" allowBlank="1" showInputMessage="1" showErrorMessage="1" error="Požadovaná dotace není v intervalu min. a  max. možné výše dotace." prompt="Min. výše dotace je 15.000,-_x000a_Max. výše dotace je uvedena v řádku 174" sqref="AI180:AT180" xr:uid="{9F796067-3581-4BCE-8735-7E4D584EFDF4}">
      <formula1>AND(AI180&gt;=15000,AI180&lt;=AI174,MOD(AI180,100)=0)</formula1>
    </dataValidation>
    <dataValidation type="custom" allowBlank="1" showInputMessage="1" showErrorMessage="1" error="Požadovaná dotace není v intervalu min. a  max. možné výše dotace." prompt="Min. výše dotace je 15.000,-_x000a_Max. výše dotace je uvedena v řádku 175" sqref="AI181:AT181" xr:uid="{0B1771DE-5C15-48A1-9488-EFB7D9E44867}">
      <formula1>AND(AI181&gt;=15000,AI181&lt;=AI175,MOD(AI181,100)=0)</formula1>
    </dataValidation>
  </dataValidations>
  <printOptions horizontalCentered="1" verticalCentered="1"/>
  <pageMargins left="0.39370078740157483" right="0.39370078740157483" top="0.31496062992125984" bottom="0.47244094488188981" header="0" footer="0.23622047244094491"/>
  <pageSetup paperSize="9" scale="96" fitToHeight="0" orientation="portrait" r:id="rId1"/>
  <headerFooter>
    <oddFooter>&amp;CStránka &amp;P</oddFooter>
  </headerFooter>
  <rowBreaks count="1" manualBreakCount="1">
    <brk id="146" max="16383" man="1"/>
  </rowBreaks>
  <drawing r:id="rId2"/>
  <extLst>
    <ext xmlns:x14="http://schemas.microsoft.com/office/spreadsheetml/2009/9/main" uri="{CCE6A557-97BC-4b89-ADB6-D9C93CAAB3DF}">
      <x14:dataValidations xmlns:xm="http://schemas.microsoft.com/office/excel/2006/main" xWindow="1277" yWindow="840" count="1">
        <x14:dataValidation type="list" allowBlank="1" showInputMessage="1" xr:uid="{00000000-0002-0000-0000-000023000000}">
          <x14:formula1>
            <xm:f>Ares!$C$2:$C$100</xm:f>
          </x14:formula1>
          <xm:sqref>X32:BF32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C1:BW88"/>
  <sheetViews>
    <sheetView showGridLines="0" view="pageBreakPreview" topLeftCell="A2" zoomScale="110" zoomScaleNormal="100" zoomScaleSheetLayoutView="110" workbookViewId="0">
      <selection activeCell="W87" sqref="W87:BF87"/>
    </sheetView>
  </sheetViews>
  <sheetFormatPr defaultColWidth="1.7265625" defaultRowHeight="14" x14ac:dyDescent="0.3"/>
  <cols>
    <col min="1" max="3" width="1.7265625" style="1"/>
    <col min="4" max="4" width="1.54296875" style="1" customWidth="1"/>
    <col min="5" max="59" width="1.7265625" style="1"/>
    <col min="60" max="60" width="1.7265625" style="1" customWidth="1"/>
    <col min="61" max="61" width="1.7265625" style="1"/>
    <col min="62" max="62" width="2.26953125" style="1" bestFit="1" customWidth="1"/>
    <col min="63" max="16384" width="1.7265625" style="1"/>
  </cols>
  <sheetData>
    <row r="1" spans="3:75" ht="57" hidden="1" customHeight="1" x14ac:dyDescent="0.3">
      <c r="C1" s="1001" t="s">
        <v>204</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c r="AP1" s="1002"/>
      <c r="AQ1" s="1002"/>
      <c r="AR1" s="1002"/>
      <c r="AS1" s="1002"/>
      <c r="AT1" s="1002"/>
      <c r="AU1" s="1002"/>
      <c r="AV1" s="1002"/>
      <c r="AW1" s="1002"/>
      <c r="AX1" s="1002"/>
      <c r="AY1" s="1002"/>
      <c r="AZ1" s="1002"/>
      <c r="BA1" s="1002"/>
      <c r="BB1" s="1002"/>
      <c r="BC1" s="1002"/>
      <c r="BD1" s="1002"/>
      <c r="BE1" s="1002"/>
      <c r="BF1" s="1002"/>
      <c r="BG1" s="1002"/>
    </row>
    <row r="2" spans="3:75" ht="33" customHeight="1" x14ac:dyDescent="0.4">
      <c r="C2" s="1007" t="s">
        <v>189</v>
      </c>
      <c r="D2" s="1008"/>
      <c r="E2" s="1008"/>
      <c r="F2" s="1008"/>
      <c r="G2" s="1008"/>
      <c r="H2" s="1008"/>
      <c r="I2" s="1008"/>
      <c r="J2" s="1008"/>
      <c r="K2" s="1008"/>
      <c r="L2" s="1008"/>
      <c r="M2" s="1008"/>
      <c r="N2" s="1008"/>
      <c r="O2" s="1008"/>
      <c r="P2" s="1008"/>
      <c r="Q2" s="1008"/>
      <c r="R2" s="1008"/>
      <c r="S2" s="1008"/>
      <c r="T2" s="1008"/>
      <c r="U2" s="1008"/>
      <c r="V2" s="1008"/>
      <c r="W2" s="1008"/>
      <c r="X2" s="1008"/>
      <c r="Y2" s="1008"/>
      <c r="Z2" s="1008"/>
      <c r="AA2" s="1008"/>
      <c r="AB2" s="1008"/>
      <c r="AC2" s="1008"/>
      <c r="AD2" s="1008"/>
      <c r="AE2" s="1008"/>
      <c r="AF2" s="1008"/>
      <c r="AG2" s="1008"/>
      <c r="AH2" s="1008"/>
      <c r="AI2" s="1008"/>
      <c r="AJ2" s="1008"/>
      <c r="AK2" s="1008"/>
      <c r="AL2" s="1008"/>
      <c r="AM2" s="1008"/>
      <c r="AN2" s="1008"/>
      <c r="AO2" s="1008"/>
      <c r="AP2" s="1008"/>
      <c r="AQ2" s="1008"/>
      <c r="AR2" s="1008"/>
      <c r="AS2" s="1008"/>
      <c r="AT2" s="1008"/>
      <c r="AU2" s="1008"/>
      <c r="AV2" s="1008"/>
      <c r="AW2" s="1008"/>
      <c r="AX2" s="1008"/>
      <c r="AY2" s="1008"/>
      <c r="AZ2" s="1008"/>
      <c r="BA2" s="1008"/>
      <c r="BB2" s="1008"/>
      <c r="BC2" s="1009"/>
      <c r="BD2" s="1009"/>
      <c r="BE2" s="1009"/>
      <c r="BF2" s="1009"/>
      <c r="BG2" s="1009"/>
      <c r="BH2" s="18"/>
      <c r="BI2" s="18"/>
    </row>
    <row r="3" spans="3:75" s="71" customFormat="1" ht="15.75" customHeight="1" x14ac:dyDescent="0.35">
      <c r="C3" s="1010" t="s">
        <v>190</v>
      </c>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1"/>
      <c r="AO3" s="1011"/>
      <c r="AP3" s="1011"/>
      <c r="AQ3" s="1011"/>
      <c r="AR3" s="1011"/>
      <c r="AS3" s="1011"/>
      <c r="AT3" s="1011"/>
      <c r="AU3" s="1011"/>
      <c r="AV3" s="1011"/>
      <c r="AW3" s="1011"/>
      <c r="AX3" s="1011"/>
      <c r="AY3" s="1011"/>
      <c r="AZ3" s="1011"/>
      <c r="BA3" s="1011"/>
      <c r="BB3" s="1011"/>
      <c r="BC3" s="1012"/>
      <c r="BD3" s="1012"/>
      <c r="BE3" s="1012"/>
      <c r="BF3" s="1012"/>
      <c r="BG3" s="1012"/>
      <c r="BH3" s="70"/>
      <c r="BI3" s="70"/>
    </row>
    <row r="4" spans="3:75" ht="9" customHeight="1" x14ac:dyDescent="0.3">
      <c r="C4" s="1013"/>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c r="AP4" s="1014"/>
      <c r="AQ4" s="1014"/>
      <c r="AR4" s="1014"/>
      <c r="AS4" s="1014"/>
      <c r="AT4" s="1014"/>
      <c r="AU4" s="1014"/>
      <c r="AV4" s="1014"/>
      <c r="AW4" s="1014"/>
      <c r="AX4" s="1014"/>
      <c r="AY4" s="1014"/>
      <c r="AZ4" s="1014"/>
      <c r="BA4" s="1014"/>
      <c r="BB4" s="1014"/>
      <c r="BC4" s="1015"/>
      <c r="BD4" s="1015"/>
      <c r="BE4" s="1015"/>
      <c r="BF4" s="1015"/>
      <c r="BG4" s="1015"/>
      <c r="BH4" s="18"/>
      <c r="BI4" s="18"/>
    </row>
    <row r="5" spans="3:75" ht="27" customHeight="1" x14ac:dyDescent="0.3">
      <c r="C5" s="4"/>
      <c r="D5" s="772" t="s">
        <v>192</v>
      </c>
      <c r="E5" s="1003"/>
      <c r="F5" s="1003"/>
      <c r="G5" s="1003"/>
      <c r="H5" s="1003"/>
      <c r="I5" s="1003"/>
      <c r="J5" s="1003"/>
      <c r="K5" s="1003"/>
      <c r="L5" s="1003"/>
      <c r="M5" s="1003"/>
      <c r="N5" s="1003"/>
      <c r="O5" s="1003"/>
      <c r="P5" s="1003"/>
      <c r="Q5" s="1003"/>
      <c r="R5" s="1003"/>
      <c r="S5" s="1003"/>
      <c r="T5" s="1003"/>
      <c r="U5" s="1003"/>
      <c r="V5" s="1004"/>
      <c r="W5" s="1005"/>
      <c r="X5" s="354" t="str">
        <f>(IF((ZADOST!X31="Fyzická osoba"),"Jste fyzická osoba, tato příloha není určena pro Vás!",(IF(AND(OR(ZADOST!X31="Právnická osoba",ZADOST!X31="Fyzická podnikající osoba"),ZADOST!X33&lt;&gt;0),ZADOST!X33,(IF(AND(ZADOST!X31="Právnická osoba",ZADOST!X33=0),"Doplňte v ŽÁDOSTI 'Název žadatele / Jméno a příjmení' v kapitole 1. Identifikace žadatele"," "))))))</f>
        <v xml:space="preserve"> </v>
      </c>
      <c r="Y5" s="361"/>
      <c r="Z5" s="361"/>
      <c r="AA5" s="361"/>
      <c r="AB5" s="361"/>
      <c r="AC5" s="361"/>
      <c r="AD5" s="361"/>
      <c r="AE5" s="361"/>
      <c r="AF5" s="361"/>
      <c r="AG5" s="361"/>
      <c r="AH5" s="361"/>
      <c r="AI5" s="361"/>
      <c r="AJ5" s="361"/>
      <c r="AK5" s="361"/>
      <c r="AL5" s="361"/>
      <c r="AM5" s="361"/>
      <c r="AN5" s="361"/>
      <c r="AO5" s="361"/>
      <c r="AP5" s="361"/>
      <c r="AQ5" s="361"/>
      <c r="AR5" s="361"/>
      <c r="AS5" s="361"/>
      <c r="AT5" s="361"/>
      <c r="AU5" s="361"/>
      <c r="AV5" s="361"/>
      <c r="AW5" s="361"/>
      <c r="AX5" s="361"/>
      <c r="AY5" s="361"/>
      <c r="AZ5" s="361"/>
      <c r="BA5" s="361"/>
      <c r="BB5" s="361"/>
      <c r="BC5" s="361"/>
      <c r="BD5" s="361"/>
      <c r="BE5" s="361"/>
      <c r="BF5" s="1006"/>
      <c r="BG5" s="4"/>
      <c r="BH5" s="54"/>
      <c r="BI5" s="54"/>
      <c r="BJ5" s="22"/>
      <c r="BW5" s="55"/>
    </row>
    <row r="6" spans="3:75" ht="27" customHeight="1" x14ac:dyDescent="0.3">
      <c r="C6" s="4"/>
      <c r="D6" s="772" t="s">
        <v>191</v>
      </c>
      <c r="E6" s="1003"/>
      <c r="F6" s="1003"/>
      <c r="G6" s="1003"/>
      <c r="H6" s="1003"/>
      <c r="I6" s="1003"/>
      <c r="J6" s="1003"/>
      <c r="K6" s="1003"/>
      <c r="L6" s="1003"/>
      <c r="M6" s="1003"/>
      <c r="N6" s="1003"/>
      <c r="O6" s="1003"/>
      <c r="P6" s="1003"/>
      <c r="Q6" s="1003"/>
      <c r="R6" s="1003"/>
      <c r="S6" s="1003"/>
      <c r="T6" s="1003"/>
      <c r="U6" s="1003"/>
      <c r="V6" s="1004"/>
      <c r="W6" s="1005"/>
      <c r="X6" s="354" t="str">
        <f>IF(AND(OR(ZADOST!X31="Fyzická podnikající osoba",ZADOST!X31="Právnická osoba"),ZADOST!BH41&lt;&gt;" ,  "),ZADOST!BH41,IF(AND(OR(ZADOST!X31="Fyzická podnikající osoba",ZADOST!X31="Právnická osoba"),ZADOST!BH41=" ,  "),"Doplňte v ŽÁDOSTI 'Sídlo', respektive 'Adresu trvalého bydliště' v kapitole 1. Identifikace žadatele",""))</f>
        <v/>
      </c>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c r="BC6" s="361"/>
      <c r="BD6" s="361"/>
      <c r="BE6" s="361"/>
      <c r="BF6" s="1006"/>
      <c r="BG6" s="4"/>
      <c r="BH6" s="54"/>
      <c r="BI6" s="54"/>
      <c r="BJ6" s="22"/>
      <c r="BW6" s="55"/>
    </row>
    <row r="7" spans="3:75" ht="27" customHeight="1" x14ac:dyDescent="0.3">
      <c r="C7" s="4"/>
      <c r="D7" s="772" t="s">
        <v>642</v>
      </c>
      <c r="E7" s="1003"/>
      <c r="F7" s="1003"/>
      <c r="G7" s="1003"/>
      <c r="H7" s="1003"/>
      <c r="I7" s="1003"/>
      <c r="J7" s="1003"/>
      <c r="K7" s="1003"/>
      <c r="L7" s="1003"/>
      <c r="M7" s="1003"/>
      <c r="N7" s="1003"/>
      <c r="O7" s="1003"/>
      <c r="P7" s="1003"/>
      <c r="Q7" s="1003"/>
      <c r="R7" s="1003"/>
      <c r="S7" s="1003"/>
      <c r="T7" s="1003"/>
      <c r="U7" s="1003"/>
      <c r="V7" s="1004"/>
      <c r="W7" s="1005"/>
      <c r="X7" s="354" t="str">
        <f>IF(ISTEXT(ZADOST!X34),ZADOST!X34,"Doplňte v ŽÁDOSTI 'IČO'")</f>
        <v>Doplňte v ŽÁDOSTI 'IČO'</v>
      </c>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1006"/>
      <c r="BG7" s="4"/>
      <c r="BH7" s="54"/>
      <c r="BI7" s="54"/>
      <c r="BJ7" s="22"/>
      <c r="BW7" s="55"/>
    </row>
    <row r="8" spans="3:75" ht="9" customHeight="1" x14ac:dyDescent="0.3">
      <c r="C8" s="4"/>
      <c r="D8" s="56"/>
      <c r="E8" s="56"/>
      <c r="F8" s="56"/>
      <c r="G8" s="56"/>
      <c r="H8" s="56"/>
      <c r="I8" s="56"/>
      <c r="J8" s="56"/>
      <c r="K8" s="56"/>
      <c r="L8" s="56"/>
      <c r="M8" s="56"/>
      <c r="N8" s="56"/>
      <c r="O8" s="56"/>
      <c r="P8" s="56"/>
      <c r="Q8" s="56"/>
      <c r="R8" s="56"/>
      <c r="S8" s="56"/>
      <c r="T8" s="56"/>
      <c r="U8" s="56"/>
      <c r="V8" s="9"/>
      <c r="W8" s="9"/>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4"/>
      <c r="BH8" s="54"/>
      <c r="BI8" s="54"/>
      <c r="BJ8" s="22"/>
      <c r="BW8" s="55"/>
    </row>
    <row r="9" spans="3:75" s="5" customFormat="1" ht="18" customHeight="1" x14ac:dyDescent="0.35">
      <c r="C9" s="8"/>
      <c r="D9" s="48" t="s">
        <v>194</v>
      </c>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6"/>
      <c r="BH9" s="46"/>
      <c r="BI9" s="47"/>
    </row>
    <row r="10" spans="3:75" ht="19.5" customHeight="1" x14ac:dyDescent="0.3">
      <c r="C10" s="4"/>
      <c r="D10" s="49"/>
      <c r="E10" s="50"/>
      <c r="F10" s="51"/>
      <c r="G10" s="45" t="s">
        <v>193</v>
      </c>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3"/>
      <c r="BG10" s="4"/>
    </row>
    <row r="11" spans="3:75" ht="19.5" customHeight="1" x14ac:dyDescent="0.3">
      <c r="C11" s="4"/>
      <c r="D11" s="49"/>
      <c r="E11" s="50"/>
      <c r="F11" s="50"/>
      <c r="G11" s="768" t="s">
        <v>196</v>
      </c>
      <c r="H11" s="936"/>
      <c r="I11" s="936"/>
      <c r="J11" s="936"/>
      <c r="K11" s="936"/>
      <c r="L11" s="936"/>
      <c r="M11" s="936"/>
      <c r="N11" s="936"/>
      <c r="O11" s="936"/>
      <c r="P11" s="936"/>
      <c r="Q11" s="993" t="s">
        <v>197</v>
      </c>
      <c r="R11" s="994"/>
      <c r="S11" s="992" t="s">
        <v>195</v>
      </c>
      <c r="T11" s="768"/>
      <c r="U11" s="768"/>
      <c r="V11" s="768"/>
      <c r="W11" s="768"/>
      <c r="X11" s="768"/>
      <c r="Y11" s="769"/>
      <c r="Z11" s="995"/>
      <c r="AA11" s="996"/>
      <c r="AB11" s="996"/>
      <c r="AC11" s="996"/>
      <c r="AD11" s="996"/>
      <c r="AE11" s="996"/>
      <c r="AF11" s="996"/>
      <c r="AG11" s="996"/>
      <c r="AH11" s="996"/>
      <c r="AI11" s="996"/>
      <c r="AJ11" s="996"/>
      <c r="AK11" s="996"/>
      <c r="AL11" s="996"/>
      <c r="AM11" s="992" t="s">
        <v>198</v>
      </c>
      <c r="AN11" s="885"/>
      <c r="AO11" s="885"/>
      <c r="AP11" s="885"/>
      <c r="AQ11" s="885"/>
      <c r="AR11" s="885"/>
      <c r="AS11" s="997"/>
      <c r="AT11" s="998"/>
      <c r="AU11" s="996"/>
      <c r="AV11" s="996"/>
      <c r="AW11" s="996"/>
      <c r="AX11" s="996"/>
      <c r="AY11" s="996"/>
      <c r="AZ11" s="996"/>
      <c r="BA11" s="996"/>
      <c r="BB11" s="996"/>
      <c r="BC11" s="996"/>
      <c r="BD11" s="996"/>
      <c r="BE11" s="996"/>
      <c r="BF11" s="999"/>
      <c r="BG11" s="4"/>
    </row>
    <row r="12" spans="3:75" ht="47.25" customHeight="1" x14ac:dyDescent="0.3">
      <c r="C12" s="4"/>
      <c r="D12" s="606" t="s">
        <v>634</v>
      </c>
      <c r="E12" s="1000"/>
      <c r="F12" s="1000"/>
      <c r="G12" s="1000"/>
      <c r="H12" s="1000"/>
      <c r="I12" s="1000"/>
      <c r="J12" s="1000"/>
      <c r="K12" s="1000"/>
      <c r="L12" s="1000"/>
      <c r="M12" s="1000"/>
      <c r="N12" s="1000"/>
      <c r="O12" s="1000"/>
      <c r="P12" s="1000"/>
      <c r="Q12" s="1000"/>
      <c r="R12" s="1000"/>
      <c r="S12" s="1000"/>
      <c r="T12" s="1000"/>
      <c r="U12" s="1000"/>
      <c r="V12" s="1000"/>
      <c r="W12" s="1000"/>
      <c r="X12" s="1000"/>
      <c r="Y12" s="1000"/>
      <c r="Z12" s="1000"/>
      <c r="AA12" s="1000"/>
      <c r="AB12" s="1000"/>
      <c r="AC12" s="1000"/>
      <c r="AD12" s="1000"/>
      <c r="AE12" s="1000"/>
      <c r="AF12" s="1000"/>
      <c r="AG12" s="1000"/>
      <c r="AH12" s="1000"/>
      <c r="AI12" s="1000"/>
      <c r="AJ12" s="1000"/>
      <c r="AK12" s="1000"/>
      <c r="AL12" s="1000"/>
      <c r="AM12" s="1000"/>
      <c r="AN12" s="1000"/>
      <c r="AO12" s="1000"/>
      <c r="AP12" s="1000"/>
      <c r="AQ12" s="1000"/>
      <c r="AR12" s="1000"/>
      <c r="AS12" s="1000"/>
      <c r="AT12" s="1000"/>
      <c r="AU12" s="1000"/>
      <c r="AV12" s="1000"/>
      <c r="AW12" s="1000"/>
      <c r="AX12" s="1000"/>
      <c r="AY12" s="1000"/>
      <c r="AZ12" s="1000"/>
      <c r="BA12" s="1000"/>
      <c r="BB12" s="1000"/>
      <c r="BC12" s="1000"/>
      <c r="BD12" s="1000"/>
      <c r="BE12" s="1000"/>
      <c r="BF12" s="1000"/>
      <c r="BG12" s="4"/>
      <c r="BH12" s="54"/>
      <c r="BI12" s="54"/>
      <c r="BJ12" s="22"/>
      <c r="BW12" s="55"/>
    </row>
    <row r="13" spans="3:75" ht="9" customHeight="1" x14ac:dyDescent="0.3">
      <c r="C13" s="4"/>
      <c r="D13" s="56"/>
      <c r="E13" s="56"/>
      <c r="F13" s="56"/>
      <c r="G13" s="56"/>
      <c r="H13" s="56"/>
      <c r="I13" s="56"/>
      <c r="J13" s="56"/>
      <c r="K13" s="56"/>
      <c r="L13" s="56"/>
      <c r="M13" s="56"/>
      <c r="N13" s="56"/>
      <c r="O13" s="56"/>
      <c r="P13" s="56"/>
      <c r="Q13" s="56"/>
      <c r="R13" s="56"/>
      <c r="S13" s="56"/>
      <c r="T13" s="56"/>
      <c r="U13" s="56"/>
      <c r="V13" s="9"/>
      <c r="W13" s="9"/>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4"/>
      <c r="BH13" s="54"/>
      <c r="BI13" s="54"/>
      <c r="BJ13" s="22"/>
      <c r="BW13" s="55"/>
    </row>
    <row r="14" spans="3:75" s="5" customFormat="1" ht="18" customHeight="1" x14ac:dyDescent="0.35">
      <c r="C14" s="8"/>
      <c r="D14" s="48" t="s">
        <v>213</v>
      </c>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6"/>
      <c r="BH14" s="46"/>
      <c r="BI14" s="47"/>
    </row>
    <row r="15" spans="3:75" ht="338.25" customHeight="1" x14ac:dyDescent="0.3">
      <c r="C15" s="4"/>
      <c r="D15" s="986" t="s">
        <v>635</v>
      </c>
      <c r="E15" s="987"/>
      <c r="F15" s="987"/>
      <c r="G15" s="987"/>
      <c r="H15" s="987"/>
      <c r="I15" s="987"/>
      <c r="J15" s="987"/>
      <c r="K15" s="987"/>
      <c r="L15" s="987"/>
      <c r="M15" s="987"/>
      <c r="N15" s="987"/>
      <c r="O15" s="987"/>
      <c r="P15" s="987"/>
      <c r="Q15" s="987"/>
      <c r="R15" s="987"/>
      <c r="S15" s="987"/>
      <c r="T15" s="987"/>
      <c r="U15" s="987"/>
      <c r="V15" s="987"/>
      <c r="W15" s="987"/>
      <c r="X15" s="987"/>
      <c r="Y15" s="987"/>
      <c r="Z15" s="987"/>
      <c r="AA15" s="987"/>
      <c r="AB15" s="987"/>
      <c r="AC15" s="987"/>
      <c r="AD15" s="987"/>
      <c r="AE15" s="987"/>
      <c r="AF15" s="987"/>
      <c r="AG15" s="987"/>
      <c r="AH15" s="987"/>
      <c r="AI15" s="987"/>
      <c r="AJ15" s="987"/>
      <c r="AK15" s="987"/>
      <c r="AL15" s="987"/>
      <c r="AM15" s="987"/>
      <c r="AN15" s="987"/>
      <c r="AO15" s="987"/>
      <c r="AP15" s="987"/>
      <c r="AQ15" s="987"/>
      <c r="AR15" s="987"/>
      <c r="AS15" s="987"/>
      <c r="AT15" s="987"/>
      <c r="AU15" s="987"/>
      <c r="AV15" s="987"/>
      <c r="AW15" s="987"/>
      <c r="AX15" s="987"/>
      <c r="AY15" s="987"/>
      <c r="AZ15" s="987"/>
      <c r="BA15" s="987"/>
      <c r="BB15" s="987"/>
      <c r="BC15" s="987"/>
      <c r="BD15" s="987"/>
      <c r="BE15" s="987"/>
      <c r="BF15" s="988"/>
      <c r="BG15" s="4"/>
    </row>
    <row r="16" spans="3:75" ht="26.25" customHeight="1" x14ac:dyDescent="0.3">
      <c r="C16" s="4"/>
      <c r="D16" s="58">
        <v>1</v>
      </c>
      <c r="E16" s="989" t="s">
        <v>636</v>
      </c>
      <c r="F16" s="990"/>
      <c r="G16" s="990"/>
      <c r="H16" s="990"/>
      <c r="I16" s="990"/>
      <c r="J16" s="990"/>
      <c r="K16" s="990"/>
      <c r="L16" s="990"/>
      <c r="M16" s="990"/>
      <c r="N16" s="990"/>
      <c r="O16" s="990"/>
      <c r="P16" s="990"/>
      <c r="Q16" s="990"/>
      <c r="R16" s="990"/>
      <c r="S16" s="990"/>
      <c r="T16" s="990"/>
      <c r="U16" s="990"/>
      <c r="V16" s="990"/>
      <c r="W16" s="990"/>
      <c r="X16" s="990"/>
      <c r="Y16" s="990"/>
      <c r="Z16" s="990"/>
      <c r="AA16" s="990"/>
      <c r="AB16" s="990"/>
      <c r="AC16" s="990"/>
      <c r="AD16" s="990"/>
      <c r="AE16" s="990"/>
      <c r="AF16" s="990"/>
      <c r="AG16" s="990"/>
      <c r="AH16" s="990"/>
      <c r="AI16" s="990"/>
      <c r="AJ16" s="990"/>
      <c r="AK16" s="990"/>
      <c r="AL16" s="990"/>
      <c r="AM16" s="990"/>
      <c r="AN16" s="990"/>
      <c r="AO16" s="990"/>
      <c r="AP16" s="990"/>
      <c r="AQ16" s="990"/>
      <c r="AR16" s="990"/>
      <c r="AS16" s="990"/>
      <c r="AT16" s="990"/>
      <c r="AU16" s="990"/>
      <c r="AV16" s="990"/>
      <c r="AW16" s="990"/>
      <c r="AX16" s="990"/>
      <c r="AY16" s="990"/>
      <c r="AZ16" s="990"/>
      <c r="BA16" s="990"/>
      <c r="BB16" s="990"/>
      <c r="BC16" s="990"/>
      <c r="BD16" s="990"/>
      <c r="BE16" s="990"/>
      <c r="BF16" s="991"/>
      <c r="BG16" s="4"/>
    </row>
    <row r="17" spans="3:75" ht="26.25" customHeight="1" x14ac:dyDescent="0.3">
      <c r="C17" s="4"/>
      <c r="D17" s="59">
        <v>2</v>
      </c>
      <c r="E17" s="969" t="s">
        <v>223</v>
      </c>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970"/>
      <c r="AL17" s="970"/>
      <c r="AM17" s="970"/>
      <c r="AN17" s="970"/>
      <c r="AO17" s="970"/>
      <c r="AP17" s="970"/>
      <c r="AQ17" s="970"/>
      <c r="AR17" s="970"/>
      <c r="AS17" s="970"/>
      <c r="AT17" s="970"/>
      <c r="AU17" s="970"/>
      <c r="AV17" s="970"/>
      <c r="AW17" s="970"/>
      <c r="AX17" s="970"/>
      <c r="AY17" s="970"/>
      <c r="AZ17" s="970"/>
      <c r="BA17" s="970"/>
      <c r="BB17" s="970"/>
      <c r="BC17" s="970"/>
      <c r="BD17" s="970"/>
      <c r="BE17" s="970"/>
      <c r="BF17" s="971"/>
      <c r="BG17" s="4"/>
    </row>
    <row r="18" spans="3:75" ht="9" customHeight="1" x14ac:dyDescent="0.3">
      <c r="C18" s="4"/>
      <c r="D18" s="56"/>
      <c r="E18" s="56"/>
      <c r="F18" s="56"/>
      <c r="G18" s="56"/>
      <c r="H18" s="56"/>
      <c r="I18" s="56"/>
      <c r="J18" s="56"/>
      <c r="K18" s="56"/>
      <c r="L18" s="56"/>
      <c r="M18" s="56"/>
      <c r="N18" s="56"/>
      <c r="O18" s="56"/>
      <c r="P18" s="56"/>
      <c r="Q18" s="56"/>
      <c r="R18" s="56"/>
      <c r="S18" s="56"/>
      <c r="T18" s="56"/>
      <c r="U18" s="56"/>
      <c r="V18" s="9"/>
      <c r="W18" s="9"/>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4"/>
      <c r="BH18" s="54"/>
      <c r="BI18" s="54"/>
      <c r="BJ18" s="22"/>
      <c r="BW18" s="55"/>
    </row>
    <row r="19" spans="3:75" s="5" customFormat="1" ht="18" customHeight="1" x14ac:dyDescent="0.35">
      <c r="C19" s="8"/>
      <c r="D19" s="48" t="s">
        <v>199</v>
      </c>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6"/>
      <c r="BH19" s="46"/>
      <c r="BI19" s="47"/>
    </row>
    <row r="20" spans="3:75" ht="19.5" customHeight="1" x14ac:dyDescent="0.3">
      <c r="C20" s="4"/>
      <c r="D20" s="49"/>
      <c r="E20" s="50"/>
      <c r="F20" s="51"/>
      <c r="G20" s="45" t="s">
        <v>200</v>
      </c>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3"/>
      <c r="BG20" s="4"/>
    </row>
    <row r="21" spans="3:75" ht="19.5" customHeight="1" x14ac:dyDescent="0.35">
      <c r="C21" s="4"/>
      <c r="D21" s="60"/>
      <c r="E21" s="61"/>
      <c r="F21" s="61"/>
      <c r="G21" s="580" t="s">
        <v>201</v>
      </c>
      <c r="H21" s="972"/>
      <c r="I21" s="972"/>
      <c r="J21" s="972"/>
      <c r="K21" s="972"/>
      <c r="L21" s="972"/>
      <c r="M21" s="972"/>
      <c r="N21" s="972"/>
      <c r="O21" s="972"/>
      <c r="P21" s="972"/>
      <c r="Q21" s="972"/>
      <c r="R21" s="972"/>
      <c r="S21" s="972"/>
      <c r="T21" s="972"/>
      <c r="U21" s="972"/>
      <c r="V21" s="972"/>
      <c r="W21" s="972"/>
      <c r="X21" s="972"/>
      <c r="Y21" s="972"/>
      <c r="Z21" s="972"/>
      <c r="AA21" s="972"/>
      <c r="AB21" s="972"/>
      <c r="AC21" s="972"/>
      <c r="AD21" s="972"/>
      <c r="AE21" s="972"/>
      <c r="AF21" s="972"/>
      <c r="AG21" s="972"/>
      <c r="AH21" s="972"/>
      <c r="AI21" s="972"/>
      <c r="AJ21" s="972"/>
      <c r="AK21" s="972"/>
      <c r="AL21" s="972"/>
      <c r="AM21" s="972"/>
      <c r="AN21" s="972"/>
      <c r="AO21" s="972"/>
      <c r="AP21" s="972"/>
      <c r="AQ21" s="972"/>
      <c r="AR21" s="972"/>
      <c r="AS21" s="972"/>
      <c r="AT21" s="972"/>
      <c r="AU21" s="972"/>
      <c r="AV21" s="972"/>
      <c r="AW21" s="972"/>
      <c r="AX21" s="972"/>
      <c r="AY21" s="972"/>
      <c r="AZ21" s="972"/>
      <c r="BA21" s="972"/>
      <c r="BB21" s="972"/>
      <c r="BC21" s="972"/>
      <c r="BD21" s="972"/>
      <c r="BE21" s="972"/>
      <c r="BF21" s="973"/>
      <c r="BG21" s="4"/>
    </row>
    <row r="22" spans="3:75" ht="7.5" customHeight="1" x14ac:dyDescent="0.3">
      <c r="C22" s="4"/>
      <c r="D22" s="62"/>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4"/>
      <c r="BG22" s="4"/>
    </row>
    <row r="23" spans="3:75" ht="29.25" customHeight="1" x14ac:dyDescent="0.3">
      <c r="C23" s="4"/>
      <c r="D23" s="65"/>
      <c r="E23" s="959" t="s">
        <v>202</v>
      </c>
      <c r="F23" s="974"/>
      <c r="G23" s="974"/>
      <c r="H23" s="974"/>
      <c r="I23" s="974"/>
      <c r="J23" s="974"/>
      <c r="K23" s="974"/>
      <c r="L23" s="974"/>
      <c r="M23" s="974"/>
      <c r="N23" s="974"/>
      <c r="O23" s="974"/>
      <c r="P23" s="974"/>
      <c r="Q23" s="974"/>
      <c r="R23" s="974"/>
      <c r="S23" s="974"/>
      <c r="T23" s="974"/>
      <c r="U23" s="974"/>
      <c r="V23" s="974"/>
      <c r="W23" s="974"/>
      <c r="X23" s="975"/>
      <c r="Y23" s="945" t="s">
        <v>203</v>
      </c>
      <c r="Z23" s="974"/>
      <c r="AA23" s="974"/>
      <c r="AB23" s="974"/>
      <c r="AC23" s="974"/>
      <c r="AD23" s="974"/>
      <c r="AE23" s="974"/>
      <c r="AF23" s="974"/>
      <c r="AG23" s="974"/>
      <c r="AH23" s="974"/>
      <c r="AI23" s="974"/>
      <c r="AJ23" s="974"/>
      <c r="AK23" s="974"/>
      <c r="AL23" s="974"/>
      <c r="AM23" s="974"/>
      <c r="AN23" s="974"/>
      <c r="AO23" s="974"/>
      <c r="AP23" s="974"/>
      <c r="AQ23" s="974"/>
      <c r="AR23" s="974"/>
      <c r="AS23" s="974"/>
      <c r="AT23" s="974"/>
      <c r="AU23" s="975"/>
      <c r="AV23" s="983" t="s">
        <v>637</v>
      </c>
      <c r="AW23" s="984"/>
      <c r="AX23" s="984"/>
      <c r="AY23" s="984"/>
      <c r="AZ23" s="984"/>
      <c r="BA23" s="984"/>
      <c r="BB23" s="984"/>
      <c r="BC23" s="984"/>
      <c r="BD23" s="984"/>
      <c r="BE23" s="985"/>
      <c r="BF23" s="69"/>
      <c r="BG23" s="4"/>
    </row>
    <row r="24" spans="3:75" ht="29.25" customHeight="1" x14ac:dyDescent="0.35">
      <c r="C24" s="4"/>
      <c r="D24" s="65"/>
      <c r="E24" s="978"/>
      <c r="F24" s="979"/>
      <c r="G24" s="979"/>
      <c r="H24" s="979"/>
      <c r="I24" s="979"/>
      <c r="J24" s="979"/>
      <c r="K24" s="979"/>
      <c r="L24" s="979"/>
      <c r="M24" s="979"/>
      <c r="N24" s="979"/>
      <c r="O24" s="979"/>
      <c r="P24" s="979"/>
      <c r="Q24" s="979"/>
      <c r="R24" s="979"/>
      <c r="S24" s="979"/>
      <c r="T24" s="979"/>
      <c r="U24" s="979"/>
      <c r="V24" s="979"/>
      <c r="W24" s="979"/>
      <c r="X24" s="980"/>
      <c r="Y24" s="978"/>
      <c r="Z24" s="979"/>
      <c r="AA24" s="979"/>
      <c r="AB24" s="979"/>
      <c r="AC24" s="979"/>
      <c r="AD24" s="979"/>
      <c r="AE24" s="979"/>
      <c r="AF24" s="979"/>
      <c r="AG24" s="979"/>
      <c r="AH24" s="979"/>
      <c r="AI24" s="979"/>
      <c r="AJ24" s="979"/>
      <c r="AK24" s="979"/>
      <c r="AL24" s="979"/>
      <c r="AM24" s="979"/>
      <c r="AN24" s="979"/>
      <c r="AO24" s="979"/>
      <c r="AP24" s="979"/>
      <c r="AQ24" s="979"/>
      <c r="AR24" s="979"/>
      <c r="AS24" s="979"/>
      <c r="AT24" s="979"/>
      <c r="AU24" s="980"/>
      <c r="AV24" s="978"/>
      <c r="AW24" s="979"/>
      <c r="AX24" s="979"/>
      <c r="AY24" s="979"/>
      <c r="AZ24" s="979"/>
      <c r="BA24" s="979"/>
      <c r="BB24" s="979"/>
      <c r="BC24" s="979"/>
      <c r="BD24" s="979"/>
      <c r="BE24" s="980"/>
      <c r="BF24" s="69"/>
      <c r="BG24" s="4"/>
    </row>
    <row r="25" spans="3:75" ht="29.25" customHeight="1" x14ac:dyDescent="0.35">
      <c r="C25" s="4"/>
      <c r="D25" s="65"/>
      <c r="E25" s="978"/>
      <c r="F25" s="979"/>
      <c r="G25" s="979"/>
      <c r="H25" s="979"/>
      <c r="I25" s="979"/>
      <c r="J25" s="979"/>
      <c r="K25" s="979"/>
      <c r="L25" s="979"/>
      <c r="M25" s="979"/>
      <c r="N25" s="979"/>
      <c r="O25" s="979"/>
      <c r="P25" s="979"/>
      <c r="Q25" s="979"/>
      <c r="R25" s="979"/>
      <c r="S25" s="979"/>
      <c r="T25" s="979"/>
      <c r="U25" s="979"/>
      <c r="V25" s="979"/>
      <c r="W25" s="979"/>
      <c r="X25" s="980"/>
      <c r="Y25" s="978"/>
      <c r="Z25" s="979"/>
      <c r="AA25" s="979"/>
      <c r="AB25" s="979"/>
      <c r="AC25" s="979"/>
      <c r="AD25" s="979"/>
      <c r="AE25" s="979"/>
      <c r="AF25" s="979"/>
      <c r="AG25" s="979"/>
      <c r="AH25" s="979"/>
      <c r="AI25" s="979"/>
      <c r="AJ25" s="979"/>
      <c r="AK25" s="979"/>
      <c r="AL25" s="979"/>
      <c r="AM25" s="979"/>
      <c r="AN25" s="979"/>
      <c r="AO25" s="979"/>
      <c r="AP25" s="979"/>
      <c r="AQ25" s="979"/>
      <c r="AR25" s="979"/>
      <c r="AS25" s="979"/>
      <c r="AT25" s="979"/>
      <c r="AU25" s="980"/>
      <c r="AV25" s="978"/>
      <c r="AW25" s="979"/>
      <c r="AX25" s="979"/>
      <c r="AY25" s="979"/>
      <c r="AZ25" s="979"/>
      <c r="BA25" s="979"/>
      <c r="BB25" s="979"/>
      <c r="BC25" s="979"/>
      <c r="BD25" s="979"/>
      <c r="BE25" s="980"/>
      <c r="BF25" s="69"/>
      <c r="BG25" s="4"/>
    </row>
    <row r="26" spans="3:75" ht="29.25" customHeight="1" x14ac:dyDescent="0.35">
      <c r="C26" s="4"/>
      <c r="D26" s="65"/>
      <c r="E26" s="978"/>
      <c r="F26" s="979"/>
      <c r="G26" s="979"/>
      <c r="H26" s="979"/>
      <c r="I26" s="979"/>
      <c r="J26" s="979"/>
      <c r="K26" s="979"/>
      <c r="L26" s="979"/>
      <c r="M26" s="979"/>
      <c r="N26" s="979"/>
      <c r="O26" s="979"/>
      <c r="P26" s="979"/>
      <c r="Q26" s="979"/>
      <c r="R26" s="979"/>
      <c r="S26" s="979"/>
      <c r="T26" s="979"/>
      <c r="U26" s="979"/>
      <c r="V26" s="979"/>
      <c r="W26" s="979"/>
      <c r="X26" s="980"/>
      <c r="Y26" s="978"/>
      <c r="Z26" s="979"/>
      <c r="AA26" s="979"/>
      <c r="AB26" s="979"/>
      <c r="AC26" s="979"/>
      <c r="AD26" s="979"/>
      <c r="AE26" s="979"/>
      <c r="AF26" s="979"/>
      <c r="AG26" s="979"/>
      <c r="AH26" s="979"/>
      <c r="AI26" s="979"/>
      <c r="AJ26" s="979"/>
      <c r="AK26" s="979"/>
      <c r="AL26" s="979"/>
      <c r="AM26" s="979"/>
      <c r="AN26" s="979"/>
      <c r="AO26" s="979"/>
      <c r="AP26" s="979"/>
      <c r="AQ26" s="979"/>
      <c r="AR26" s="979"/>
      <c r="AS26" s="979"/>
      <c r="AT26" s="979"/>
      <c r="AU26" s="980"/>
      <c r="AV26" s="978"/>
      <c r="AW26" s="979"/>
      <c r="AX26" s="979"/>
      <c r="AY26" s="979"/>
      <c r="AZ26" s="979"/>
      <c r="BA26" s="979"/>
      <c r="BB26" s="979"/>
      <c r="BC26" s="979"/>
      <c r="BD26" s="979"/>
      <c r="BE26" s="980"/>
      <c r="BF26" s="69"/>
      <c r="BG26" s="4"/>
    </row>
    <row r="27" spans="3:75" ht="29.25" customHeight="1" x14ac:dyDescent="0.35">
      <c r="C27" s="4"/>
      <c r="D27" s="65"/>
      <c r="E27" s="978"/>
      <c r="F27" s="979"/>
      <c r="G27" s="979"/>
      <c r="H27" s="979"/>
      <c r="I27" s="979"/>
      <c r="J27" s="979"/>
      <c r="K27" s="979"/>
      <c r="L27" s="979"/>
      <c r="M27" s="979"/>
      <c r="N27" s="979"/>
      <c r="O27" s="979"/>
      <c r="P27" s="979"/>
      <c r="Q27" s="979"/>
      <c r="R27" s="979"/>
      <c r="S27" s="979"/>
      <c r="T27" s="979"/>
      <c r="U27" s="979"/>
      <c r="V27" s="979"/>
      <c r="W27" s="979"/>
      <c r="X27" s="980"/>
      <c r="Y27" s="978"/>
      <c r="Z27" s="979"/>
      <c r="AA27" s="979"/>
      <c r="AB27" s="979"/>
      <c r="AC27" s="979"/>
      <c r="AD27" s="979"/>
      <c r="AE27" s="979"/>
      <c r="AF27" s="979"/>
      <c r="AG27" s="979"/>
      <c r="AH27" s="979"/>
      <c r="AI27" s="979"/>
      <c r="AJ27" s="979"/>
      <c r="AK27" s="979"/>
      <c r="AL27" s="979"/>
      <c r="AM27" s="979"/>
      <c r="AN27" s="979"/>
      <c r="AO27" s="979"/>
      <c r="AP27" s="979"/>
      <c r="AQ27" s="979"/>
      <c r="AR27" s="979"/>
      <c r="AS27" s="979"/>
      <c r="AT27" s="979"/>
      <c r="AU27" s="980"/>
      <c r="AV27" s="978"/>
      <c r="AW27" s="979"/>
      <c r="AX27" s="979"/>
      <c r="AY27" s="979"/>
      <c r="AZ27" s="979"/>
      <c r="BA27" s="979"/>
      <c r="BB27" s="979"/>
      <c r="BC27" s="979"/>
      <c r="BD27" s="979"/>
      <c r="BE27" s="980"/>
      <c r="BF27" s="69"/>
      <c r="BG27" s="4"/>
    </row>
    <row r="28" spans="3:75" ht="29.25" customHeight="1" x14ac:dyDescent="0.35">
      <c r="C28" s="4"/>
      <c r="D28" s="65"/>
      <c r="E28" s="978"/>
      <c r="F28" s="979"/>
      <c r="G28" s="979"/>
      <c r="H28" s="979"/>
      <c r="I28" s="979"/>
      <c r="J28" s="979"/>
      <c r="K28" s="979"/>
      <c r="L28" s="979"/>
      <c r="M28" s="979"/>
      <c r="N28" s="979"/>
      <c r="O28" s="979"/>
      <c r="P28" s="979"/>
      <c r="Q28" s="979"/>
      <c r="R28" s="979"/>
      <c r="S28" s="979"/>
      <c r="T28" s="979"/>
      <c r="U28" s="979"/>
      <c r="V28" s="979"/>
      <c r="W28" s="979"/>
      <c r="X28" s="980"/>
      <c r="Y28" s="978"/>
      <c r="Z28" s="979"/>
      <c r="AA28" s="979"/>
      <c r="AB28" s="979"/>
      <c r="AC28" s="979"/>
      <c r="AD28" s="979"/>
      <c r="AE28" s="979"/>
      <c r="AF28" s="979"/>
      <c r="AG28" s="979"/>
      <c r="AH28" s="979"/>
      <c r="AI28" s="979"/>
      <c r="AJ28" s="979"/>
      <c r="AK28" s="979"/>
      <c r="AL28" s="979"/>
      <c r="AM28" s="979"/>
      <c r="AN28" s="979"/>
      <c r="AO28" s="979"/>
      <c r="AP28" s="979"/>
      <c r="AQ28" s="979"/>
      <c r="AR28" s="979"/>
      <c r="AS28" s="979"/>
      <c r="AT28" s="979"/>
      <c r="AU28" s="980"/>
      <c r="AV28" s="978"/>
      <c r="AW28" s="979"/>
      <c r="AX28" s="979"/>
      <c r="AY28" s="979"/>
      <c r="AZ28" s="979"/>
      <c r="BA28" s="979"/>
      <c r="BB28" s="979"/>
      <c r="BC28" s="979"/>
      <c r="BD28" s="979"/>
      <c r="BE28" s="980"/>
      <c r="BF28" s="69"/>
      <c r="BG28" s="4"/>
    </row>
    <row r="29" spans="3:75" ht="7.5" customHeight="1" x14ac:dyDescent="0.3">
      <c r="C29" s="4"/>
      <c r="D29" s="66"/>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8"/>
      <c r="BG29" s="4"/>
    </row>
    <row r="30" spans="3:75" x14ac:dyDescent="0.3">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3:75" ht="9" customHeight="1" x14ac:dyDescent="0.3">
      <c r="C31" s="4"/>
      <c r="D31" s="56"/>
      <c r="E31" s="56"/>
      <c r="F31" s="56"/>
      <c r="G31" s="56"/>
      <c r="H31" s="56"/>
      <c r="I31" s="56"/>
      <c r="J31" s="56"/>
      <c r="K31" s="56"/>
      <c r="L31" s="56"/>
      <c r="M31" s="56"/>
      <c r="N31" s="56"/>
      <c r="O31" s="56"/>
      <c r="P31" s="56"/>
      <c r="Q31" s="56"/>
      <c r="R31" s="56"/>
      <c r="S31" s="56"/>
      <c r="T31" s="56"/>
      <c r="U31" s="56"/>
      <c r="V31" s="9"/>
      <c r="W31" s="9"/>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4"/>
      <c r="BH31" s="54"/>
      <c r="BI31" s="54"/>
      <c r="BJ31" s="22"/>
      <c r="BW31" s="55"/>
    </row>
    <row r="32" spans="3:75" s="5" customFormat="1" ht="18" customHeight="1" x14ac:dyDescent="0.35">
      <c r="C32" s="8"/>
      <c r="D32" s="48" t="s">
        <v>639</v>
      </c>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6"/>
      <c r="BH32" s="46"/>
      <c r="BI32" s="47"/>
    </row>
    <row r="33" spans="3:61" s="5" customFormat="1" ht="28.5" customHeight="1" x14ac:dyDescent="0.35">
      <c r="C33" s="8"/>
      <c r="D33" s="925" t="s">
        <v>640</v>
      </c>
      <c r="E33" s="926"/>
      <c r="F33" s="926"/>
      <c r="G33" s="926"/>
      <c r="H33" s="926"/>
      <c r="I33" s="926"/>
      <c r="J33" s="926"/>
      <c r="K33" s="926"/>
      <c r="L33" s="926"/>
      <c r="M33" s="926"/>
      <c r="N33" s="926"/>
      <c r="O33" s="926"/>
      <c r="P33" s="926"/>
      <c r="Q33" s="926"/>
      <c r="R33" s="926"/>
      <c r="S33" s="926"/>
      <c r="T33" s="926"/>
      <c r="U33" s="926"/>
      <c r="V33" s="926"/>
      <c r="W33" s="926"/>
      <c r="X33" s="926"/>
      <c r="Y33" s="926"/>
      <c r="Z33" s="926"/>
      <c r="AA33" s="926"/>
      <c r="AB33" s="926"/>
      <c r="AC33" s="926"/>
      <c r="AD33" s="926"/>
      <c r="AE33" s="926"/>
      <c r="AF33" s="926"/>
      <c r="AG33" s="926"/>
      <c r="AH33" s="926"/>
      <c r="AI33" s="926"/>
      <c r="AJ33" s="926"/>
      <c r="AK33" s="926"/>
      <c r="AL33" s="926"/>
      <c r="AM33" s="926"/>
      <c r="AN33" s="926"/>
      <c r="AO33" s="926"/>
      <c r="AP33" s="926"/>
      <c r="AQ33" s="926"/>
      <c r="AR33" s="926"/>
      <c r="AS33" s="926"/>
      <c r="AT33" s="926"/>
      <c r="AU33" s="926"/>
      <c r="AV33" s="926"/>
      <c r="AW33" s="926"/>
      <c r="AX33" s="926"/>
      <c r="AY33" s="926"/>
      <c r="AZ33" s="926"/>
      <c r="BA33" s="926"/>
      <c r="BB33" s="926"/>
      <c r="BC33" s="926"/>
      <c r="BD33" s="926"/>
      <c r="BE33" s="926"/>
      <c r="BF33" s="926"/>
      <c r="BG33" s="6"/>
      <c r="BH33" s="46"/>
      <c r="BI33" s="47"/>
    </row>
    <row r="34" spans="3:61" ht="19.5" customHeight="1" x14ac:dyDescent="0.3">
      <c r="C34" s="4"/>
      <c r="D34" s="49"/>
      <c r="E34" s="50"/>
      <c r="F34" s="51"/>
      <c r="G34" s="45" t="s">
        <v>205</v>
      </c>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3"/>
      <c r="BG34" s="4"/>
    </row>
    <row r="35" spans="3:61" ht="19.5" customHeight="1" x14ac:dyDescent="0.3">
      <c r="C35" s="4"/>
      <c r="D35" s="49"/>
      <c r="E35" s="50"/>
      <c r="F35" s="51"/>
      <c r="G35" s="45" t="s">
        <v>207</v>
      </c>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3"/>
      <c r="BG35" s="4"/>
    </row>
    <row r="36" spans="3:61" ht="19.5" customHeight="1" x14ac:dyDescent="0.35">
      <c r="C36" s="4"/>
      <c r="D36" s="60"/>
      <c r="E36" s="61"/>
      <c r="F36" s="61"/>
      <c r="G36" s="580" t="s">
        <v>206</v>
      </c>
      <c r="H36" s="972"/>
      <c r="I36" s="972"/>
      <c r="J36" s="972"/>
      <c r="K36" s="972"/>
      <c r="L36" s="972"/>
      <c r="M36" s="972"/>
      <c r="N36" s="972"/>
      <c r="O36" s="972"/>
      <c r="P36" s="972"/>
      <c r="Q36" s="972"/>
      <c r="R36" s="972"/>
      <c r="S36" s="972"/>
      <c r="T36" s="972"/>
      <c r="U36" s="972"/>
      <c r="V36" s="972"/>
      <c r="W36" s="972"/>
      <c r="X36" s="972"/>
      <c r="Y36" s="972"/>
      <c r="Z36" s="972"/>
      <c r="AA36" s="972"/>
      <c r="AB36" s="972"/>
      <c r="AC36" s="972"/>
      <c r="AD36" s="972"/>
      <c r="AE36" s="972"/>
      <c r="AF36" s="972"/>
      <c r="AG36" s="972"/>
      <c r="AH36" s="972"/>
      <c r="AI36" s="972"/>
      <c r="AJ36" s="972"/>
      <c r="AK36" s="972"/>
      <c r="AL36" s="972"/>
      <c r="AM36" s="972"/>
      <c r="AN36" s="972"/>
      <c r="AO36" s="972"/>
      <c r="AP36" s="972"/>
      <c r="AQ36" s="972"/>
      <c r="AR36" s="972"/>
      <c r="AS36" s="972"/>
      <c r="AT36" s="972"/>
      <c r="AU36" s="972"/>
      <c r="AV36" s="972"/>
      <c r="AW36" s="972"/>
      <c r="AX36" s="972"/>
      <c r="AY36" s="972"/>
      <c r="AZ36" s="972"/>
      <c r="BA36" s="972"/>
      <c r="BB36" s="972"/>
      <c r="BC36" s="972"/>
      <c r="BD36" s="972"/>
      <c r="BE36" s="972"/>
      <c r="BF36" s="973"/>
      <c r="BG36" s="4"/>
    </row>
    <row r="37" spans="3:61" ht="3.75" customHeight="1" x14ac:dyDescent="0.35">
      <c r="C37" s="4"/>
      <c r="D37" s="65"/>
      <c r="E37" s="72"/>
      <c r="F37" s="67"/>
      <c r="G37" s="72"/>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4"/>
      <c r="BG37" s="4"/>
    </row>
    <row r="38" spans="3:61" ht="19.5" customHeight="1" x14ac:dyDescent="0.3">
      <c r="C38" s="4"/>
      <c r="D38" s="65"/>
      <c r="E38" s="959" t="s">
        <v>208</v>
      </c>
      <c r="F38" s="974"/>
      <c r="G38" s="974"/>
      <c r="H38" s="974"/>
      <c r="I38" s="974"/>
      <c r="J38" s="974"/>
      <c r="K38" s="974"/>
      <c r="L38" s="974"/>
      <c r="M38" s="974"/>
      <c r="N38" s="974"/>
      <c r="O38" s="974"/>
      <c r="P38" s="974"/>
      <c r="Q38" s="974"/>
      <c r="R38" s="974"/>
      <c r="S38" s="974"/>
      <c r="T38" s="974"/>
      <c r="U38" s="974"/>
      <c r="V38" s="974"/>
      <c r="W38" s="974"/>
      <c r="X38" s="975"/>
      <c r="Y38" s="945" t="s">
        <v>203</v>
      </c>
      <c r="Z38" s="974"/>
      <c r="AA38" s="974"/>
      <c r="AB38" s="974"/>
      <c r="AC38" s="974"/>
      <c r="AD38" s="974"/>
      <c r="AE38" s="974"/>
      <c r="AF38" s="974"/>
      <c r="AG38" s="974"/>
      <c r="AH38" s="974"/>
      <c r="AI38" s="974"/>
      <c r="AJ38" s="974"/>
      <c r="AK38" s="974"/>
      <c r="AL38" s="974"/>
      <c r="AM38" s="974"/>
      <c r="AN38" s="974"/>
      <c r="AO38" s="974"/>
      <c r="AP38" s="974"/>
      <c r="AQ38" s="974"/>
      <c r="AR38" s="974"/>
      <c r="AS38" s="974"/>
      <c r="AT38" s="974"/>
      <c r="AU38" s="975"/>
      <c r="AV38" s="461" t="s">
        <v>638</v>
      </c>
      <c r="AW38" s="976"/>
      <c r="AX38" s="976"/>
      <c r="AY38" s="976"/>
      <c r="AZ38" s="976"/>
      <c r="BA38" s="976"/>
      <c r="BB38" s="976"/>
      <c r="BC38" s="976"/>
      <c r="BD38" s="976"/>
      <c r="BE38" s="977"/>
      <c r="BF38" s="69"/>
      <c r="BG38" s="4"/>
    </row>
    <row r="39" spans="3:61" ht="29.25" customHeight="1" x14ac:dyDescent="0.35">
      <c r="C39" s="4"/>
      <c r="D39" s="65"/>
      <c r="E39" s="978"/>
      <c r="F39" s="979"/>
      <c r="G39" s="979"/>
      <c r="H39" s="979"/>
      <c r="I39" s="979"/>
      <c r="J39" s="979"/>
      <c r="K39" s="979"/>
      <c r="L39" s="979"/>
      <c r="M39" s="979"/>
      <c r="N39" s="979"/>
      <c r="O39" s="979"/>
      <c r="P39" s="979"/>
      <c r="Q39" s="979"/>
      <c r="R39" s="979"/>
      <c r="S39" s="979"/>
      <c r="T39" s="979"/>
      <c r="U39" s="979"/>
      <c r="V39" s="979"/>
      <c r="W39" s="979"/>
      <c r="X39" s="980"/>
      <c r="Y39" s="978"/>
      <c r="Z39" s="979"/>
      <c r="AA39" s="979"/>
      <c r="AB39" s="979"/>
      <c r="AC39" s="979"/>
      <c r="AD39" s="979"/>
      <c r="AE39" s="979"/>
      <c r="AF39" s="979"/>
      <c r="AG39" s="979"/>
      <c r="AH39" s="979"/>
      <c r="AI39" s="979"/>
      <c r="AJ39" s="979"/>
      <c r="AK39" s="979"/>
      <c r="AL39" s="979"/>
      <c r="AM39" s="979"/>
      <c r="AN39" s="979"/>
      <c r="AO39" s="979"/>
      <c r="AP39" s="979"/>
      <c r="AQ39" s="979"/>
      <c r="AR39" s="979"/>
      <c r="AS39" s="979"/>
      <c r="AT39" s="979"/>
      <c r="AU39" s="980"/>
      <c r="AV39" s="978"/>
      <c r="AW39" s="979"/>
      <c r="AX39" s="979"/>
      <c r="AY39" s="979"/>
      <c r="AZ39" s="979"/>
      <c r="BA39" s="979"/>
      <c r="BB39" s="979"/>
      <c r="BC39" s="979"/>
      <c r="BD39" s="979"/>
      <c r="BE39" s="980"/>
      <c r="BF39" s="69"/>
      <c r="BG39" s="4"/>
    </row>
    <row r="40" spans="3:61" ht="29.25" customHeight="1" x14ac:dyDescent="0.35">
      <c r="C40" s="4"/>
      <c r="D40" s="65"/>
      <c r="E40" s="978"/>
      <c r="F40" s="979"/>
      <c r="G40" s="979"/>
      <c r="H40" s="979"/>
      <c r="I40" s="979"/>
      <c r="J40" s="979"/>
      <c r="K40" s="979"/>
      <c r="L40" s="979"/>
      <c r="M40" s="979"/>
      <c r="N40" s="979"/>
      <c r="O40" s="979"/>
      <c r="P40" s="979"/>
      <c r="Q40" s="979"/>
      <c r="R40" s="979"/>
      <c r="S40" s="979"/>
      <c r="T40" s="979"/>
      <c r="U40" s="979"/>
      <c r="V40" s="979"/>
      <c r="W40" s="979"/>
      <c r="X40" s="980"/>
      <c r="Y40" s="978"/>
      <c r="Z40" s="979"/>
      <c r="AA40" s="979"/>
      <c r="AB40" s="979"/>
      <c r="AC40" s="979"/>
      <c r="AD40" s="979"/>
      <c r="AE40" s="979"/>
      <c r="AF40" s="979"/>
      <c r="AG40" s="979"/>
      <c r="AH40" s="979"/>
      <c r="AI40" s="979"/>
      <c r="AJ40" s="979"/>
      <c r="AK40" s="979"/>
      <c r="AL40" s="979"/>
      <c r="AM40" s="979"/>
      <c r="AN40" s="979"/>
      <c r="AO40" s="979"/>
      <c r="AP40" s="979"/>
      <c r="AQ40" s="979"/>
      <c r="AR40" s="979"/>
      <c r="AS40" s="979"/>
      <c r="AT40" s="979"/>
      <c r="AU40" s="980"/>
      <c r="AV40" s="978"/>
      <c r="AW40" s="979"/>
      <c r="AX40" s="979"/>
      <c r="AY40" s="979"/>
      <c r="AZ40" s="979"/>
      <c r="BA40" s="979"/>
      <c r="BB40" s="979"/>
      <c r="BC40" s="979"/>
      <c r="BD40" s="979"/>
      <c r="BE40" s="980"/>
      <c r="BF40" s="69"/>
      <c r="BG40" s="4"/>
    </row>
    <row r="41" spans="3:61" ht="29.25" customHeight="1" x14ac:dyDescent="0.35">
      <c r="C41" s="4"/>
      <c r="D41" s="65"/>
      <c r="E41" s="978"/>
      <c r="F41" s="979"/>
      <c r="G41" s="979"/>
      <c r="H41" s="979"/>
      <c r="I41" s="979"/>
      <c r="J41" s="979"/>
      <c r="K41" s="979"/>
      <c r="L41" s="979"/>
      <c r="M41" s="979"/>
      <c r="N41" s="979"/>
      <c r="O41" s="979"/>
      <c r="P41" s="979"/>
      <c r="Q41" s="979"/>
      <c r="R41" s="979"/>
      <c r="S41" s="979"/>
      <c r="T41" s="979"/>
      <c r="U41" s="979"/>
      <c r="V41" s="979"/>
      <c r="W41" s="979"/>
      <c r="X41" s="980"/>
      <c r="Y41" s="978"/>
      <c r="Z41" s="979"/>
      <c r="AA41" s="979"/>
      <c r="AB41" s="979"/>
      <c r="AC41" s="979"/>
      <c r="AD41" s="979"/>
      <c r="AE41" s="979"/>
      <c r="AF41" s="979"/>
      <c r="AG41" s="979"/>
      <c r="AH41" s="979"/>
      <c r="AI41" s="979"/>
      <c r="AJ41" s="979"/>
      <c r="AK41" s="979"/>
      <c r="AL41" s="979"/>
      <c r="AM41" s="979"/>
      <c r="AN41" s="979"/>
      <c r="AO41" s="979"/>
      <c r="AP41" s="979"/>
      <c r="AQ41" s="979"/>
      <c r="AR41" s="979"/>
      <c r="AS41" s="979"/>
      <c r="AT41" s="979"/>
      <c r="AU41" s="980"/>
      <c r="AV41" s="978"/>
      <c r="AW41" s="979"/>
      <c r="AX41" s="979"/>
      <c r="AY41" s="979"/>
      <c r="AZ41" s="979"/>
      <c r="BA41" s="979"/>
      <c r="BB41" s="979"/>
      <c r="BC41" s="979"/>
      <c r="BD41" s="979"/>
      <c r="BE41" s="980"/>
      <c r="BF41" s="69"/>
      <c r="BG41" s="4"/>
    </row>
    <row r="42" spans="3:61" ht="29.25" customHeight="1" x14ac:dyDescent="0.35">
      <c r="C42" s="4"/>
      <c r="D42" s="65"/>
      <c r="E42" s="978"/>
      <c r="F42" s="979"/>
      <c r="G42" s="979"/>
      <c r="H42" s="979"/>
      <c r="I42" s="979"/>
      <c r="J42" s="979"/>
      <c r="K42" s="979"/>
      <c r="L42" s="979"/>
      <c r="M42" s="979"/>
      <c r="N42" s="979"/>
      <c r="O42" s="979"/>
      <c r="P42" s="979"/>
      <c r="Q42" s="979"/>
      <c r="R42" s="979"/>
      <c r="S42" s="979"/>
      <c r="T42" s="979"/>
      <c r="U42" s="979"/>
      <c r="V42" s="979"/>
      <c r="W42" s="979"/>
      <c r="X42" s="980"/>
      <c r="Y42" s="978"/>
      <c r="Z42" s="979"/>
      <c r="AA42" s="979"/>
      <c r="AB42" s="979"/>
      <c r="AC42" s="979"/>
      <c r="AD42" s="979"/>
      <c r="AE42" s="979"/>
      <c r="AF42" s="979"/>
      <c r="AG42" s="979"/>
      <c r="AH42" s="979"/>
      <c r="AI42" s="979"/>
      <c r="AJ42" s="979"/>
      <c r="AK42" s="979"/>
      <c r="AL42" s="979"/>
      <c r="AM42" s="979"/>
      <c r="AN42" s="979"/>
      <c r="AO42" s="979"/>
      <c r="AP42" s="979"/>
      <c r="AQ42" s="979"/>
      <c r="AR42" s="979"/>
      <c r="AS42" s="979"/>
      <c r="AT42" s="979"/>
      <c r="AU42" s="980"/>
      <c r="AV42" s="978"/>
      <c r="AW42" s="979"/>
      <c r="AX42" s="979"/>
      <c r="AY42" s="979"/>
      <c r="AZ42" s="979"/>
      <c r="BA42" s="979"/>
      <c r="BB42" s="979"/>
      <c r="BC42" s="979"/>
      <c r="BD42" s="979"/>
      <c r="BE42" s="980"/>
      <c r="BF42" s="69"/>
      <c r="BG42" s="4"/>
    </row>
    <row r="43" spans="3:61" ht="29.25" customHeight="1" x14ac:dyDescent="0.35">
      <c r="C43" s="4"/>
      <c r="D43" s="65"/>
      <c r="E43" s="978"/>
      <c r="F43" s="979"/>
      <c r="G43" s="979"/>
      <c r="H43" s="979"/>
      <c r="I43" s="979"/>
      <c r="J43" s="979"/>
      <c r="K43" s="979"/>
      <c r="L43" s="979"/>
      <c r="M43" s="979"/>
      <c r="N43" s="979"/>
      <c r="O43" s="979"/>
      <c r="P43" s="979"/>
      <c r="Q43" s="979"/>
      <c r="R43" s="979"/>
      <c r="S43" s="979"/>
      <c r="T43" s="979"/>
      <c r="U43" s="979"/>
      <c r="V43" s="979"/>
      <c r="W43" s="979"/>
      <c r="X43" s="980"/>
      <c r="Y43" s="978"/>
      <c r="Z43" s="979"/>
      <c r="AA43" s="979"/>
      <c r="AB43" s="979"/>
      <c r="AC43" s="979"/>
      <c r="AD43" s="979"/>
      <c r="AE43" s="979"/>
      <c r="AF43" s="979"/>
      <c r="AG43" s="979"/>
      <c r="AH43" s="979"/>
      <c r="AI43" s="979"/>
      <c r="AJ43" s="979"/>
      <c r="AK43" s="979"/>
      <c r="AL43" s="979"/>
      <c r="AM43" s="979"/>
      <c r="AN43" s="979"/>
      <c r="AO43" s="979"/>
      <c r="AP43" s="979"/>
      <c r="AQ43" s="979"/>
      <c r="AR43" s="979"/>
      <c r="AS43" s="979"/>
      <c r="AT43" s="979"/>
      <c r="AU43" s="980"/>
      <c r="AV43" s="978"/>
      <c r="AW43" s="979"/>
      <c r="AX43" s="979"/>
      <c r="AY43" s="979"/>
      <c r="AZ43" s="979"/>
      <c r="BA43" s="979"/>
      <c r="BB43" s="979"/>
      <c r="BC43" s="979"/>
      <c r="BD43" s="979"/>
      <c r="BE43" s="980"/>
      <c r="BF43" s="69"/>
      <c r="BG43" s="4"/>
    </row>
    <row r="44" spans="3:61" ht="7.5" customHeight="1" x14ac:dyDescent="0.3">
      <c r="C44" s="4"/>
      <c r="D44" s="66"/>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8"/>
      <c r="BG44" s="4"/>
    </row>
    <row r="45" spans="3:61" s="5" customFormat="1" ht="22.5" hidden="1" customHeight="1" x14ac:dyDescent="0.3">
      <c r="C45" s="8"/>
      <c r="D45" s="75"/>
      <c r="E45" s="78" t="s">
        <v>219</v>
      </c>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7"/>
      <c r="BG45" s="6"/>
      <c r="BH45" s="46"/>
      <c r="BI45" s="47"/>
    </row>
    <row r="46" spans="3:61" ht="19.5" hidden="1" customHeight="1" x14ac:dyDescent="0.35">
      <c r="C46" s="4"/>
      <c r="D46" s="65"/>
      <c r="E46" s="964"/>
      <c r="F46" s="965"/>
      <c r="G46" s="965"/>
      <c r="H46" s="45" t="s">
        <v>211</v>
      </c>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79"/>
      <c r="BG46" s="4"/>
    </row>
    <row r="47" spans="3:61" ht="19.5" hidden="1" customHeight="1" x14ac:dyDescent="0.35">
      <c r="C47" s="4"/>
      <c r="D47" s="79"/>
      <c r="E47" s="49"/>
      <c r="F47" s="50"/>
      <c r="G47" s="50"/>
      <c r="H47" s="45" t="s">
        <v>212</v>
      </c>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0"/>
      <c r="BG47" s="4"/>
    </row>
    <row r="48" spans="3:61" ht="7.5" hidden="1" customHeight="1" x14ac:dyDescent="0.35">
      <c r="C48" s="4"/>
      <c r="D48" s="65"/>
      <c r="E48" s="4"/>
      <c r="F48" s="4"/>
      <c r="G48" s="4"/>
      <c r="H48" s="6"/>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2"/>
      <c r="BE48" s="4"/>
      <c r="BF48" s="69"/>
      <c r="BG48" s="4"/>
    </row>
    <row r="49" spans="3:75" ht="14.25" customHeight="1" x14ac:dyDescent="0.3">
      <c r="C49" s="4"/>
      <c r="D49" s="83">
        <v>3</v>
      </c>
      <c r="E49" s="966" t="s">
        <v>209</v>
      </c>
      <c r="F49" s="967"/>
      <c r="G49" s="967"/>
      <c r="H49" s="967"/>
      <c r="I49" s="967"/>
      <c r="J49" s="967"/>
      <c r="K49" s="967"/>
      <c r="L49" s="967"/>
      <c r="M49" s="967"/>
      <c r="N49" s="967"/>
      <c r="O49" s="967"/>
      <c r="P49" s="967"/>
      <c r="Q49" s="967"/>
      <c r="R49" s="967"/>
      <c r="S49" s="967"/>
      <c r="T49" s="967"/>
      <c r="U49" s="967"/>
      <c r="V49" s="967"/>
      <c r="W49" s="967"/>
      <c r="X49" s="967"/>
      <c r="Y49" s="967"/>
      <c r="Z49" s="967"/>
      <c r="AA49" s="967"/>
      <c r="AB49" s="967"/>
      <c r="AC49" s="967"/>
      <c r="AD49" s="967"/>
      <c r="AE49" s="967"/>
      <c r="AF49" s="967"/>
      <c r="AG49" s="967"/>
      <c r="AH49" s="967"/>
      <c r="AI49" s="967"/>
      <c r="AJ49" s="967"/>
      <c r="AK49" s="967"/>
      <c r="AL49" s="967"/>
      <c r="AM49" s="967"/>
      <c r="AN49" s="967"/>
      <c r="AO49" s="967"/>
      <c r="AP49" s="967"/>
      <c r="AQ49" s="967"/>
      <c r="AR49" s="967"/>
      <c r="AS49" s="967"/>
      <c r="AT49" s="967"/>
      <c r="AU49" s="967"/>
      <c r="AV49" s="967"/>
      <c r="AW49" s="967"/>
      <c r="AX49" s="967"/>
      <c r="AY49" s="967"/>
      <c r="AZ49" s="967"/>
      <c r="BA49" s="967"/>
      <c r="BB49" s="967"/>
      <c r="BC49" s="967"/>
      <c r="BD49" s="967"/>
      <c r="BE49" s="967"/>
      <c r="BF49" s="968"/>
      <c r="BG49" s="4"/>
    </row>
    <row r="50" spans="3:75" ht="14.25" customHeight="1" x14ac:dyDescent="0.3">
      <c r="C50" s="4"/>
      <c r="D50" s="59">
        <v>4</v>
      </c>
      <c r="E50" s="969" t="s">
        <v>210</v>
      </c>
      <c r="F50" s="970"/>
      <c r="G50" s="970"/>
      <c r="H50" s="970"/>
      <c r="I50" s="970"/>
      <c r="J50" s="970"/>
      <c r="K50" s="970"/>
      <c r="L50" s="970"/>
      <c r="M50" s="970"/>
      <c r="N50" s="970"/>
      <c r="O50" s="970"/>
      <c r="P50" s="970"/>
      <c r="Q50" s="970"/>
      <c r="R50" s="970"/>
      <c r="S50" s="970"/>
      <c r="T50" s="970"/>
      <c r="U50" s="970"/>
      <c r="V50" s="970"/>
      <c r="W50" s="970"/>
      <c r="X50" s="970"/>
      <c r="Y50" s="970"/>
      <c r="Z50" s="970"/>
      <c r="AA50" s="970"/>
      <c r="AB50" s="970"/>
      <c r="AC50" s="970"/>
      <c r="AD50" s="970"/>
      <c r="AE50" s="970"/>
      <c r="AF50" s="970"/>
      <c r="AG50" s="970"/>
      <c r="AH50" s="970"/>
      <c r="AI50" s="970"/>
      <c r="AJ50" s="970"/>
      <c r="AK50" s="970"/>
      <c r="AL50" s="970"/>
      <c r="AM50" s="970"/>
      <c r="AN50" s="970"/>
      <c r="AO50" s="970"/>
      <c r="AP50" s="970"/>
      <c r="AQ50" s="970"/>
      <c r="AR50" s="970"/>
      <c r="AS50" s="970"/>
      <c r="AT50" s="970"/>
      <c r="AU50" s="970"/>
      <c r="AV50" s="970"/>
      <c r="AW50" s="970"/>
      <c r="AX50" s="970"/>
      <c r="AY50" s="970"/>
      <c r="AZ50" s="970"/>
      <c r="BA50" s="970"/>
      <c r="BB50" s="970"/>
      <c r="BC50" s="970"/>
      <c r="BD50" s="970"/>
      <c r="BE50" s="970"/>
      <c r="BF50" s="971"/>
      <c r="BG50" s="4"/>
    </row>
    <row r="51" spans="3:75" ht="9" customHeight="1" x14ac:dyDescent="0.3">
      <c r="C51" s="4"/>
      <c r="D51" s="56"/>
      <c r="E51" s="56"/>
      <c r="F51" s="56"/>
      <c r="G51" s="56"/>
      <c r="H51" s="56"/>
      <c r="I51" s="56"/>
      <c r="J51" s="56"/>
      <c r="K51" s="56"/>
      <c r="L51" s="56"/>
      <c r="M51" s="56"/>
      <c r="N51" s="56"/>
      <c r="O51" s="56"/>
      <c r="P51" s="56"/>
      <c r="Q51" s="56"/>
      <c r="R51" s="56"/>
      <c r="S51" s="56"/>
      <c r="T51" s="56"/>
      <c r="U51" s="56"/>
      <c r="V51" s="9"/>
      <c r="W51" s="9"/>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4"/>
      <c r="BH51" s="54"/>
      <c r="BI51" s="54"/>
      <c r="BJ51" s="22"/>
      <c r="BW51" s="55"/>
    </row>
    <row r="52" spans="3:75" s="5" customFormat="1" ht="18" customHeight="1" x14ac:dyDescent="0.3">
      <c r="C52" s="8"/>
      <c r="D52" s="295" t="s">
        <v>215</v>
      </c>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6"/>
      <c r="BH52" s="46"/>
      <c r="BI52" s="47"/>
    </row>
    <row r="53" spans="3:75" s="5" customFormat="1" ht="28.5" customHeight="1" x14ac:dyDescent="0.35">
      <c r="C53" s="8"/>
      <c r="D53" s="925" t="s">
        <v>640</v>
      </c>
      <c r="E53" s="926"/>
      <c r="F53" s="926"/>
      <c r="G53" s="926"/>
      <c r="H53" s="926"/>
      <c r="I53" s="926"/>
      <c r="J53" s="926"/>
      <c r="K53" s="926"/>
      <c r="L53" s="926"/>
      <c r="M53" s="926"/>
      <c r="N53" s="926"/>
      <c r="O53" s="926"/>
      <c r="P53" s="926"/>
      <c r="Q53" s="926"/>
      <c r="R53" s="926"/>
      <c r="S53" s="926"/>
      <c r="T53" s="926"/>
      <c r="U53" s="926"/>
      <c r="V53" s="926"/>
      <c r="W53" s="926"/>
      <c r="X53" s="926"/>
      <c r="Y53" s="926"/>
      <c r="Z53" s="926"/>
      <c r="AA53" s="926"/>
      <c r="AB53" s="926"/>
      <c r="AC53" s="926"/>
      <c r="AD53" s="926"/>
      <c r="AE53" s="926"/>
      <c r="AF53" s="926"/>
      <c r="AG53" s="926"/>
      <c r="AH53" s="926"/>
      <c r="AI53" s="926"/>
      <c r="AJ53" s="926"/>
      <c r="AK53" s="926"/>
      <c r="AL53" s="926"/>
      <c r="AM53" s="926"/>
      <c r="AN53" s="926"/>
      <c r="AO53" s="926"/>
      <c r="AP53" s="926"/>
      <c r="AQ53" s="926"/>
      <c r="AR53" s="926"/>
      <c r="AS53" s="926"/>
      <c r="AT53" s="926"/>
      <c r="AU53" s="926"/>
      <c r="AV53" s="926"/>
      <c r="AW53" s="926"/>
      <c r="AX53" s="926"/>
      <c r="AY53" s="926"/>
      <c r="AZ53" s="926"/>
      <c r="BA53" s="926"/>
      <c r="BB53" s="926"/>
      <c r="BC53" s="926"/>
      <c r="BD53" s="926"/>
      <c r="BE53" s="926"/>
      <c r="BF53" s="926"/>
      <c r="BG53" s="6"/>
      <c r="BH53" s="46"/>
      <c r="BI53" s="47"/>
    </row>
    <row r="54" spans="3:75" ht="19.5" customHeight="1" x14ac:dyDescent="0.3">
      <c r="C54" s="4"/>
      <c r="D54" s="49"/>
      <c r="E54" s="50"/>
      <c r="F54" s="51"/>
      <c r="G54" s="45" t="s">
        <v>216</v>
      </c>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3"/>
      <c r="BG54" s="4"/>
    </row>
    <row r="55" spans="3:75" ht="19.5" customHeight="1" x14ac:dyDescent="0.35">
      <c r="C55" s="4"/>
      <c r="D55" s="60"/>
      <c r="E55" s="61"/>
      <c r="F55" s="61"/>
      <c r="G55" s="580" t="s">
        <v>217</v>
      </c>
      <c r="H55" s="972"/>
      <c r="I55" s="972"/>
      <c r="J55" s="972"/>
      <c r="K55" s="972"/>
      <c r="L55" s="972"/>
      <c r="M55" s="972"/>
      <c r="N55" s="972"/>
      <c r="O55" s="972"/>
      <c r="P55" s="972"/>
      <c r="Q55" s="972"/>
      <c r="R55" s="972"/>
      <c r="S55" s="972"/>
      <c r="T55" s="972"/>
      <c r="U55" s="972"/>
      <c r="V55" s="972"/>
      <c r="W55" s="972"/>
      <c r="X55" s="972"/>
      <c r="Y55" s="972"/>
      <c r="Z55" s="972"/>
      <c r="AA55" s="972"/>
      <c r="AB55" s="972"/>
      <c r="AC55" s="972"/>
      <c r="AD55" s="972"/>
      <c r="AE55" s="972"/>
      <c r="AF55" s="972"/>
      <c r="AG55" s="972"/>
      <c r="AH55" s="972"/>
      <c r="AI55" s="972"/>
      <c r="AJ55" s="972"/>
      <c r="AK55" s="972"/>
      <c r="AL55" s="972"/>
      <c r="AM55" s="972"/>
      <c r="AN55" s="972"/>
      <c r="AO55" s="972"/>
      <c r="AP55" s="972"/>
      <c r="AQ55" s="972"/>
      <c r="AR55" s="972"/>
      <c r="AS55" s="972"/>
      <c r="AT55" s="972"/>
      <c r="AU55" s="972"/>
      <c r="AV55" s="972"/>
      <c r="AW55" s="972"/>
      <c r="AX55" s="972"/>
      <c r="AY55" s="972"/>
      <c r="AZ55" s="972"/>
      <c r="BA55" s="972"/>
      <c r="BB55" s="972"/>
      <c r="BC55" s="972"/>
      <c r="BD55" s="972"/>
      <c r="BE55" s="972"/>
      <c r="BF55" s="973"/>
      <c r="BG55" s="4"/>
    </row>
    <row r="56" spans="3:75" ht="3.75" customHeight="1" x14ac:dyDescent="0.35">
      <c r="C56" s="4"/>
      <c r="D56" s="65"/>
      <c r="E56" s="67"/>
      <c r="F56" s="67"/>
      <c r="G56" s="72"/>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4"/>
      <c r="BG56" s="4"/>
    </row>
    <row r="57" spans="3:75" ht="20.25" customHeight="1" x14ac:dyDescent="0.3">
      <c r="C57" s="4"/>
      <c r="D57" s="65"/>
      <c r="E57" s="959" t="s">
        <v>208</v>
      </c>
      <c r="F57" s="974"/>
      <c r="G57" s="974"/>
      <c r="H57" s="974"/>
      <c r="I57" s="974"/>
      <c r="J57" s="974"/>
      <c r="K57" s="974"/>
      <c r="L57" s="974"/>
      <c r="M57" s="974"/>
      <c r="N57" s="974"/>
      <c r="O57" s="974"/>
      <c r="P57" s="974"/>
      <c r="Q57" s="974"/>
      <c r="R57" s="974"/>
      <c r="S57" s="974"/>
      <c r="T57" s="974"/>
      <c r="U57" s="974"/>
      <c r="V57" s="974"/>
      <c r="W57" s="974"/>
      <c r="X57" s="975"/>
      <c r="Y57" s="945" t="s">
        <v>203</v>
      </c>
      <c r="Z57" s="974"/>
      <c r="AA57" s="974"/>
      <c r="AB57" s="974"/>
      <c r="AC57" s="974"/>
      <c r="AD57" s="974"/>
      <c r="AE57" s="974"/>
      <c r="AF57" s="974"/>
      <c r="AG57" s="974"/>
      <c r="AH57" s="974"/>
      <c r="AI57" s="974"/>
      <c r="AJ57" s="974"/>
      <c r="AK57" s="974"/>
      <c r="AL57" s="974"/>
      <c r="AM57" s="974"/>
      <c r="AN57" s="974"/>
      <c r="AO57" s="974"/>
      <c r="AP57" s="974"/>
      <c r="AQ57" s="974"/>
      <c r="AR57" s="974"/>
      <c r="AS57" s="974"/>
      <c r="AT57" s="974"/>
      <c r="AU57" s="975"/>
      <c r="AV57" s="461" t="s">
        <v>638</v>
      </c>
      <c r="AW57" s="976"/>
      <c r="AX57" s="976"/>
      <c r="AY57" s="976"/>
      <c r="AZ57" s="976"/>
      <c r="BA57" s="976"/>
      <c r="BB57" s="976"/>
      <c r="BC57" s="976"/>
      <c r="BD57" s="976"/>
      <c r="BE57" s="977"/>
      <c r="BF57" s="69"/>
      <c r="BG57" s="4"/>
    </row>
    <row r="58" spans="3:75" ht="29.25" customHeight="1" x14ac:dyDescent="0.35">
      <c r="C58" s="4"/>
      <c r="D58" s="65"/>
      <c r="E58" s="978"/>
      <c r="F58" s="979"/>
      <c r="G58" s="979"/>
      <c r="H58" s="979"/>
      <c r="I58" s="979"/>
      <c r="J58" s="979"/>
      <c r="K58" s="979"/>
      <c r="L58" s="979"/>
      <c r="M58" s="979"/>
      <c r="N58" s="979"/>
      <c r="O58" s="979"/>
      <c r="P58" s="979"/>
      <c r="Q58" s="979"/>
      <c r="R58" s="979"/>
      <c r="S58" s="979"/>
      <c r="T58" s="979"/>
      <c r="U58" s="979"/>
      <c r="V58" s="979"/>
      <c r="W58" s="979"/>
      <c r="X58" s="980"/>
      <c r="Y58" s="978"/>
      <c r="Z58" s="979"/>
      <c r="AA58" s="979"/>
      <c r="AB58" s="979"/>
      <c r="AC58" s="979"/>
      <c r="AD58" s="979"/>
      <c r="AE58" s="979"/>
      <c r="AF58" s="979"/>
      <c r="AG58" s="979"/>
      <c r="AH58" s="979"/>
      <c r="AI58" s="979"/>
      <c r="AJ58" s="979"/>
      <c r="AK58" s="979"/>
      <c r="AL58" s="979"/>
      <c r="AM58" s="979"/>
      <c r="AN58" s="979"/>
      <c r="AO58" s="979"/>
      <c r="AP58" s="979"/>
      <c r="AQ58" s="979"/>
      <c r="AR58" s="979"/>
      <c r="AS58" s="979"/>
      <c r="AT58" s="979"/>
      <c r="AU58" s="980"/>
      <c r="AV58" s="952"/>
      <c r="AW58" s="981"/>
      <c r="AX58" s="981"/>
      <c r="AY58" s="981"/>
      <c r="AZ58" s="981"/>
      <c r="BA58" s="981"/>
      <c r="BB58" s="981"/>
      <c r="BC58" s="981"/>
      <c r="BD58" s="981"/>
      <c r="BE58" s="982"/>
      <c r="BF58" s="69"/>
      <c r="BG58" s="4"/>
    </row>
    <row r="59" spans="3:75" ht="44.25" customHeight="1" x14ac:dyDescent="0.3">
      <c r="C59" s="4"/>
      <c r="D59" s="65"/>
      <c r="E59" s="945" t="s">
        <v>221</v>
      </c>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5"/>
      <c r="BF59" s="85"/>
      <c r="BG59" s="4"/>
    </row>
    <row r="60" spans="3:75" ht="19.5" customHeight="1" x14ac:dyDescent="0.3">
      <c r="C60" s="4"/>
      <c r="D60" s="65"/>
      <c r="E60" s="963" t="s">
        <v>218</v>
      </c>
      <c r="F60" s="356"/>
      <c r="G60" s="356"/>
      <c r="H60" s="356"/>
      <c r="I60" s="356"/>
      <c r="J60" s="356"/>
      <c r="K60" s="356"/>
      <c r="L60" s="356"/>
      <c r="M60" s="356"/>
      <c r="N60" s="356"/>
      <c r="O60" s="609"/>
      <c r="P60" s="959" t="s">
        <v>230</v>
      </c>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609"/>
      <c r="AR60" s="461" t="s">
        <v>229</v>
      </c>
      <c r="AS60" s="355"/>
      <c r="AT60" s="355"/>
      <c r="AU60" s="355"/>
      <c r="AV60" s="355"/>
      <c r="AW60" s="355"/>
      <c r="AX60" s="355"/>
      <c r="AY60" s="355"/>
      <c r="AZ60" s="355"/>
      <c r="BA60" s="355"/>
      <c r="BB60" s="355"/>
      <c r="BC60" s="355"/>
      <c r="BD60" s="355"/>
      <c r="BE60" s="955"/>
      <c r="BF60" s="69"/>
      <c r="BG60" s="4"/>
    </row>
    <row r="61" spans="3:75" ht="29.25" customHeight="1" x14ac:dyDescent="0.35">
      <c r="C61" s="4"/>
      <c r="D61" s="65"/>
      <c r="E61" s="952"/>
      <c r="F61" s="953"/>
      <c r="G61" s="953"/>
      <c r="H61" s="953"/>
      <c r="I61" s="953"/>
      <c r="J61" s="953"/>
      <c r="K61" s="953"/>
      <c r="L61" s="953"/>
      <c r="M61" s="953"/>
      <c r="N61" s="953"/>
      <c r="O61" s="954"/>
      <c r="P61" s="960"/>
      <c r="Q61" s="961"/>
      <c r="R61" s="961"/>
      <c r="S61" s="961"/>
      <c r="T61" s="961"/>
      <c r="U61" s="961"/>
      <c r="V61" s="961"/>
      <c r="W61" s="961"/>
      <c r="X61" s="961"/>
      <c r="Y61" s="961"/>
      <c r="Z61" s="961"/>
      <c r="AA61" s="961"/>
      <c r="AB61" s="961"/>
      <c r="AC61" s="961"/>
      <c r="AD61" s="961"/>
      <c r="AE61" s="961"/>
      <c r="AF61" s="961"/>
      <c r="AG61" s="961"/>
      <c r="AH61" s="961"/>
      <c r="AI61" s="961"/>
      <c r="AJ61" s="961"/>
      <c r="AK61" s="961"/>
      <c r="AL61" s="961"/>
      <c r="AM61" s="961"/>
      <c r="AN61" s="961"/>
      <c r="AO61" s="961"/>
      <c r="AP61" s="961"/>
      <c r="AQ61" s="962"/>
      <c r="AR61" s="956"/>
      <c r="AS61" s="957"/>
      <c r="AT61" s="957"/>
      <c r="AU61" s="957"/>
      <c r="AV61" s="957"/>
      <c r="AW61" s="957"/>
      <c r="AX61" s="957"/>
      <c r="AY61" s="957"/>
      <c r="AZ61" s="957"/>
      <c r="BA61" s="957"/>
      <c r="BB61" s="957"/>
      <c r="BC61" s="957"/>
      <c r="BD61" s="957"/>
      <c r="BE61" s="958"/>
      <c r="BF61" s="69"/>
      <c r="BG61" s="4"/>
    </row>
    <row r="62" spans="3:75" ht="29.25" customHeight="1" x14ac:dyDescent="0.35">
      <c r="C62" s="4"/>
      <c r="D62" s="65"/>
      <c r="E62" s="952"/>
      <c r="F62" s="953"/>
      <c r="G62" s="953"/>
      <c r="H62" s="953"/>
      <c r="I62" s="953"/>
      <c r="J62" s="953"/>
      <c r="K62" s="953"/>
      <c r="L62" s="953"/>
      <c r="M62" s="953"/>
      <c r="N62" s="953"/>
      <c r="O62" s="954"/>
      <c r="P62" s="960"/>
      <c r="Q62" s="961"/>
      <c r="R62" s="961"/>
      <c r="S62" s="961"/>
      <c r="T62" s="961"/>
      <c r="U62" s="961"/>
      <c r="V62" s="961"/>
      <c r="W62" s="961"/>
      <c r="X62" s="961"/>
      <c r="Y62" s="961"/>
      <c r="Z62" s="961"/>
      <c r="AA62" s="961"/>
      <c r="AB62" s="961"/>
      <c r="AC62" s="961"/>
      <c r="AD62" s="961"/>
      <c r="AE62" s="961"/>
      <c r="AF62" s="961"/>
      <c r="AG62" s="961"/>
      <c r="AH62" s="961"/>
      <c r="AI62" s="961"/>
      <c r="AJ62" s="961"/>
      <c r="AK62" s="961"/>
      <c r="AL62" s="961"/>
      <c r="AM62" s="961"/>
      <c r="AN62" s="961"/>
      <c r="AO62" s="961"/>
      <c r="AP62" s="961"/>
      <c r="AQ62" s="962"/>
      <c r="AR62" s="956"/>
      <c r="AS62" s="957"/>
      <c r="AT62" s="957"/>
      <c r="AU62" s="957"/>
      <c r="AV62" s="957"/>
      <c r="AW62" s="957"/>
      <c r="AX62" s="957"/>
      <c r="AY62" s="957"/>
      <c r="AZ62" s="957"/>
      <c r="BA62" s="957"/>
      <c r="BB62" s="957"/>
      <c r="BC62" s="957"/>
      <c r="BD62" s="957"/>
      <c r="BE62" s="958"/>
      <c r="BF62" s="69"/>
      <c r="BG62" s="4"/>
    </row>
    <row r="63" spans="3:75" ht="29.25" customHeight="1" x14ac:dyDescent="0.35">
      <c r="C63" s="4"/>
      <c r="D63" s="65"/>
      <c r="E63" s="952"/>
      <c r="F63" s="953"/>
      <c r="G63" s="953"/>
      <c r="H63" s="953"/>
      <c r="I63" s="953"/>
      <c r="J63" s="953"/>
      <c r="K63" s="953"/>
      <c r="L63" s="953"/>
      <c r="M63" s="953"/>
      <c r="N63" s="953"/>
      <c r="O63" s="954"/>
      <c r="P63" s="960"/>
      <c r="Q63" s="961"/>
      <c r="R63" s="961"/>
      <c r="S63" s="961"/>
      <c r="T63" s="961"/>
      <c r="U63" s="961"/>
      <c r="V63" s="961"/>
      <c r="W63" s="961"/>
      <c r="X63" s="961"/>
      <c r="Y63" s="961"/>
      <c r="Z63" s="961"/>
      <c r="AA63" s="961"/>
      <c r="AB63" s="961"/>
      <c r="AC63" s="961"/>
      <c r="AD63" s="961"/>
      <c r="AE63" s="961"/>
      <c r="AF63" s="961"/>
      <c r="AG63" s="961"/>
      <c r="AH63" s="961"/>
      <c r="AI63" s="961"/>
      <c r="AJ63" s="961"/>
      <c r="AK63" s="961"/>
      <c r="AL63" s="961"/>
      <c r="AM63" s="961"/>
      <c r="AN63" s="961"/>
      <c r="AO63" s="961"/>
      <c r="AP63" s="961"/>
      <c r="AQ63" s="962"/>
      <c r="AR63" s="956"/>
      <c r="AS63" s="957"/>
      <c r="AT63" s="957"/>
      <c r="AU63" s="957"/>
      <c r="AV63" s="957"/>
      <c r="AW63" s="957"/>
      <c r="AX63" s="957"/>
      <c r="AY63" s="957"/>
      <c r="AZ63" s="957"/>
      <c r="BA63" s="957"/>
      <c r="BB63" s="957"/>
      <c r="BC63" s="957"/>
      <c r="BD63" s="957"/>
      <c r="BE63" s="958"/>
      <c r="BF63" s="69"/>
      <c r="BG63" s="4"/>
    </row>
    <row r="64" spans="3:75" ht="29.25" customHeight="1" x14ac:dyDescent="0.35">
      <c r="C64" s="4"/>
      <c r="D64" s="65"/>
      <c r="E64" s="952"/>
      <c r="F64" s="953"/>
      <c r="G64" s="953"/>
      <c r="H64" s="953"/>
      <c r="I64" s="953"/>
      <c r="J64" s="953"/>
      <c r="K64" s="953"/>
      <c r="L64" s="953"/>
      <c r="M64" s="953"/>
      <c r="N64" s="953"/>
      <c r="O64" s="954"/>
      <c r="P64" s="960"/>
      <c r="Q64" s="961"/>
      <c r="R64" s="961"/>
      <c r="S64" s="961"/>
      <c r="T64" s="961"/>
      <c r="U64" s="961"/>
      <c r="V64" s="961"/>
      <c r="W64" s="961"/>
      <c r="X64" s="961"/>
      <c r="Y64" s="961"/>
      <c r="Z64" s="961"/>
      <c r="AA64" s="961"/>
      <c r="AB64" s="961"/>
      <c r="AC64" s="961"/>
      <c r="AD64" s="961"/>
      <c r="AE64" s="961"/>
      <c r="AF64" s="961"/>
      <c r="AG64" s="961"/>
      <c r="AH64" s="961"/>
      <c r="AI64" s="961"/>
      <c r="AJ64" s="961"/>
      <c r="AK64" s="961"/>
      <c r="AL64" s="961"/>
      <c r="AM64" s="961"/>
      <c r="AN64" s="961"/>
      <c r="AO64" s="961"/>
      <c r="AP64" s="961"/>
      <c r="AQ64" s="962"/>
      <c r="AR64" s="956"/>
      <c r="AS64" s="957"/>
      <c r="AT64" s="957"/>
      <c r="AU64" s="957"/>
      <c r="AV64" s="957"/>
      <c r="AW64" s="957"/>
      <c r="AX64" s="957"/>
      <c r="AY64" s="957"/>
      <c r="AZ64" s="957"/>
      <c r="BA64" s="957"/>
      <c r="BB64" s="957"/>
      <c r="BC64" s="957"/>
      <c r="BD64" s="957"/>
      <c r="BE64" s="958"/>
      <c r="BF64" s="69"/>
      <c r="BG64" s="4"/>
    </row>
    <row r="65" spans="3:75" ht="7.5" customHeight="1" x14ac:dyDescent="0.35">
      <c r="C65" s="4"/>
      <c r="D65" s="66"/>
      <c r="E65" s="67"/>
      <c r="F65" s="67"/>
      <c r="G65" s="67"/>
      <c r="H65" s="72"/>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84"/>
      <c r="BE65" s="67"/>
      <c r="BF65" s="68"/>
      <c r="BG65" s="4"/>
    </row>
    <row r="66" spans="3:75" s="5" customFormat="1" ht="22.5" hidden="1" customHeight="1" x14ac:dyDescent="0.3">
      <c r="C66" s="8"/>
      <c r="D66" s="75"/>
      <c r="E66" s="78" t="s">
        <v>220</v>
      </c>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7"/>
      <c r="BG66" s="6"/>
      <c r="BH66" s="46"/>
      <c r="BI66" s="47"/>
    </row>
    <row r="67" spans="3:75" ht="19.5" hidden="1" customHeight="1" x14ac:dyDescent="0.35">
      <c r="C67" s="4"/>
      <c r="D67" s="65"/>
      <c r="E67" s="964"/>
      <c r="F67" s="965"/>
      <c r="G67" s="965"/>
      <c r="H67" s="45" t="s">
        <v>211</v>
      </c>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79"/>
      <c r="BG67" s="4"/>
    </row>
    <row r="68" spans="3:75" ht="19.5" hidden="1" customHeight="1" x14ac:dyDescent="0.35">
      <c r="C68" s="4"/>
      <c r="D68" s="79"/>
      <c r="E68" s="49"/>
      <c r="F68" s="50"/>
      <c r="G68" s="50"/>
      <c r="H68" s="45" t="s">
        <v>212</v>
      </c>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0"/>
      <c r="BG68" s="4"/>
    </row>
    <row r="69" spans="3:75" ht="7.5" hidden="1" customHeight="1" x14ac:dyDescent="0.35">
      <c r="C69" s="4"/>
      <c r="D69" s="66"/>
      <c r="E69" s="67"/>
      <c r="F69" s="67"/>
      <c r="G69" s="67"/>
      <c r="H69" s="72"/>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84"/>
      <c r="BE69" s="67"/>
      <c r="BF69" s="68"/>
      <c r="BG69" s="4"/>
    </row>
    <row r="70" spans="3:75" ht="14.25" customHeight="1" x14ac:dyDescent="0.3">
      <c r="C70" s="4"/>
      <c r="D70" s="83">
        <v>5</v>
      </c>
      <c r="E70" s="939" t="s">
        <v>222</v>
      </c>
      <c r="F70" s="940"/>
      <c r="G70" s="940"/>
      <c r="H70" s="940"/>
      <c r="I70" s="940"/>
      <c r="J70" s="940"/>
      <c r="K70" s="940"/>
      <c r="L70" s="940"/>
      <c r="M70" s="940"/>
      <c r="N70" s="940"/>
      <c r="O70" s="940"/>
      <c r="P70" s="940"/>
      <c r="Q70" s="940"/>
      <c r="R70" s="940"/>
      <c r="S70" s="940"/>
      <c r="T70" s="940"/>
      <c r="U70" s="940"/>
      <c r="V70" s="940"/>
      <c r="W70" s="940"/>
      <c r="X70" s="940"/>
      <c r="Y70" s="940"/>
      <c r="Z70" s="940"/>
      <c r="AA70" s="940"/>
      <c r="AB70" s="940"/>
      <c r="AC70" s="940"/>
      <c r="AD70" s="940"/>
      <c r="AE70" s="940"/>
      <c r="AF70" s="940"/>
      <c r="AG70" s="940"/>
      <c r="AH70" s="940"/>
      <c r="AI70" s="940"/>
      <c r="AJ70" s="940"/>
      <c r="AK70" s="940"/>
      <c r="AL70" s="940"/>
      <c r="AM70" s="940"/>
      <c r="AN70" s="940"/>
      <c r="AO70" s="940"/>
      <c r="AP70" s="940"/>
      <c r="AQ70" s="940"/>
      <c r="AR70" s="940"/>
      <c r="AS70" s="940"/>
      <c r="AT70" s="940"/>
      <c r="AU70" s="940"/>
      <c r="AV70" s="940"/>
      <c r="AW70" s="940"/>
      <c r="AX70" s="940"/>
      <c r="AY70" s="940"/>
      <c r="AZ70" s="940"/>
      <c r="BA70" s="940"/>
      <c r="BB70" s="940"/>
      <c r="BC70" s="940"/>
      <c r="BD70" s="940"/>
      <c r="BE70" s="940"/>
      <c r="BF70" s="941"/>
      <c r="BG70" s="4"/>
    </row>
    <row r="71" spans="3:75" ht="38.25" customHeight="1" x14ac:dyDescent="0.3">
      <c r="C71" s="4"/>
      <c r="D71" s="59">
        <v>6</v>
      </c>
      <c r="E71" s="942" t="s">
        <v>641</v>
      </c>
      <c r="F71" s="943"/>
      <c r="G71" s="943"/>
      <c r="H71" s="943"/>
      <c r="I71" s="943"/>
      <c r="J71" s="943"/>
      <c r="K71" s="943"/>
      <c r="L71" s="943"/>
      <c r="M71" s="943"/>
      <c r="N71" s="943"/>
      <c r="O71" s="943"/>
      <c r="P71" s="943"/>
      <c r="Q71" s="943"/>
      <c r="R71" s="943"/>
      <c r="S71" s="943"/>
      <c r="T71" s="943"/>
      <c r="U71" s="943"/>
      <c r="V71" s="943"/>
      <c r="W71" s="943"/>
      <c r="X71" s="943"/>
      <c r="Y71" s="943"/>
      <c r="Z71" s="943"/>
      <c r="AA71" s="943"/>
      <c r="AB71" s="943"/>
      <c r="AC71" s="943"/>
      <c r="AD71" s="943"/>
      <c r="AE71" s="943"/>
      <c r="AF71" s="943"/>
      <c r="AG71" s="943"/>
      <c r="AH71" s="943"/>
      <c r="AI71" s="943"/>
      <c r="AJ71" s="943"/>
      <c r="AK71" s="943"/>
      <c r="AL71" s="943"/>
      <c r="AM71" s="943"/>
      <c r="AN71" s="943"/>
      <c r="AO71" s="943"/>
      <c r="AP71" s="943"/>
      <c r="AQ71" s="943"/>
      <c r="AR71" s="943"/>
      <c r="AS71" s="943"/>
      <c r="AT71" s="943"/>
      <c r="AU71" s="943"/>
      <c r="AV71" s="943"/>
      <c r="AW71" s="943"/>
      <c r="AX71" s="943"/>
      <c r="AY71" s="943"/>
      <c r="AZ71" s="943"/>
      <c r="BA71" s="943"/>
      <c r="BB71" s="943"/>
      <c r="BC71" s="943"/>
      <c r="BD71" s="943"/>
      <c r="BE71" s="943"/>
      <c r="BF71" s="944"/>
      <c r="BG71" s="4"/>
    </row>
    <row r="72" spans="3:75" ht="25.5" hidden="1" customHeight="1" x14ac:dyDescent="0.3">
      <c r="C72" s="4"/>
      <c r="D72" s="86"/>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4"/>
    </row>
    <row r="73" spans="3:75" ht="9" customHeight="1" x14ac:dyDescent="0.3">
      <c r="C73" s="4"/>
      <c r="D73" s="56"/>
      <c r="E73" s="56"/>
      <c r="F73" s="56"/>
      <c r="G73" s="56"/>
      <c r="H73" s="56"/>
      <c r="I73" s="56"/>
      <c r="J73" s="56"/>
      <c r="K73" s="56"/>
      <c r="L73" s="56"/>
      <c r="M73" s="56"/>
      <c r="N73" s="56"/>
      <c r="O73" s="56"/>
      <c r="P73" s="56"/>
      <c r="Q73" s="56"/>
      <c r="R73" s="56"/>
      <c r="S73" s="56"/>
      <c r="T73" s="56"/>
      <c r="U73" s="56"/>
      <c r="V73" s="9"/>
      <c r="W73" s="9"/>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4"/>
      <c r="BH73" s="54"/>
      <c r="BI73" s="54"/>
      <c r="BJ73" s="22"/>
      <c r="BW73" s="55"/>
    </row>
    <row r="74" spans="3:75" s="5" customFormat="1" ht="18" customHeight="1" x14ac:dyDescent="0.35">
      <c r="C74" s="8"/>
      <c r="D74" s="48" t="s">
        <v>214</v>
      </c>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6"/>
      <c r="BH74" s="46"/>
      <c r="BI74" s="47"/>
    </row>
    <row r="75" spans="3:75" ht="19.5" customHeight="1" x14ac:dyDescent="0.3">
      <c r="C75" s="4"/>
      <c r="D75" s="88" t="s">
        <v>227</v>
      </c>
      <c r="E75" s="946" t="s">
        <v>226</v>
      </c>
      <c r="F75" s="947"/>
      <c r="G75" s="947"/>
      <c r="H75" s="947"/>
      <c r="I75" s="947"/>
      <c r="J75" s="947"/>
      <c r="K75" s="947"/>
      <c r="L75" s="947"/>
      <c r="M75" s="947"/>
      <c r="N75" s="947"/>
      <c r="O75" s="947"/>
      <c r="P75" s="947"/>
      <c r="Q75" s="947"/>
      <c r="R75" s="947"/>
      <c r="S75" s="947"/>
      <c r="T75" s="947"/>
      <c r="U75" s="947"/>
      <c r="V75" s="947"/>
      <c r="W75" s="947"/>
      <c r="X75" s="947"/>
      <c r="Y75" s="947"/>
      <c r="Z75" s="947"/>
      <c r="AA75" s="947"/>
      <c r="AB75" s="947"/>
      <c r="AC75" s="947"/>
      <c r="AD75" s="947"/>
      <c r="AE75" s="947"/>
      <c r="AF75" s="947"/>
      <c r="AG75" s="947"/>
      <c r="AH75" s="947"/>
      <c r="AI75" s="947"/>
      <c r="AJ75" s="947"/>
      <c r="AK75" s="947"/>
      <c r="AL75" s="947"/>
      <c r="AM75" s="947"/>
      <c r="AN75" s="947"/>
      <c r="AO75" s="947"/>
      <c r="AP75" s="947"/>
      <c r="AQ75" s="947"/>
      <c r="AR75" s="947"/>
      <c r="AS75" s="947"/>
      <c r="AT75" s="947"/>
      <c r="AU75" s="947"/>
      <c r="AV75" s="947"/>
      <c r="AW75" s="947"/>
      <c r="AX75" s="947"/>
      <c r="AY75" s="947"/>
      <c r="AZ75" s="947"/>
      <c r="BA75" s="947"/>
      <c r="BB75" s="947"/>
      <c r="BC75" s="947"/>
      <c r="BD75" s="947"/>
      <c r="BE75" s="947"/>
      <c r="BF75" s="948"/>
      <c r="BG75" s="4"/>
    </row>
    <row r="76" spans="3:75" ht="45" customHeight="1" x14ac:dyDescent="0.3">
      <c r="C76" s="4"/>
      <c r="D76" s="296" t="s">
        <v>227</v>
      </c>
      <c r="E76" s="949" t="s">
        <v>228</v>
      </c>
      <c r="F76" s="950"/>
      <c r="G76" s="950"/>
      <c r="H76" s="950"/>
      <c r="I76" s="950"/>
      <c r="J76" s="950"/>
      <c r="K76" s="950"/>
      <c r="L76" s="950"/>
      <c r="M76" s="950"/>
      <c r="N76" s="950"/>
      <c r="O76" s="950"/>
      <c r="P76" s="950"/>
      <c r="Q76" s="950"/>
      <c r="R76" s="950"/>
      <c r="S76" s="950"/>
      <c r="T76" s="950"/>
      <c r="U76" s="950"/>
      <c r="V76" s="950"/>
      <c r="W76" s="950"/>
      <c r="X76" s="950"/>
      <c r="Y76" s="950"/>
      <c r="Z76" s="950"/>
      <c r="AA76" s="950"/>
      <c r="AB76" s="950"/>
      <c r="AC76" s="950"/>
      <c r="AD76" s="950"/>
      <c r="AE76" s="950"/>
      <c r="AF76" s="950"/>
      <c r="AG76" s="950"/>
      <c r="AH76" s="950"/>
      <c r="AI76" s="950"/>
      <c r="AJ76" s="950"/>
      <c r="AK76" s="950"/>
      <c r="AL76" s="950"/>
      <c r="AM76" s="950"/>
      <c r="AN76" s="950"/>
      <c r="AO76" s="950"/>
      <c r="AP76" s="950"/>
      <c r="AQ76" s="950"/>
      <c r="AR76" s="950"/>
      <c r="AS76" s="950"/>
      <c r="AT76" s="950"/>
      <c r="AU76" s="950"/>
      <c r="AV76" s="950"/>
      <c r="AW76" s="950"/>
      <c r="AX76" s="950"/>
      <c r="AY76" s="950"/>
      <c r="AZ76" s="950"/>
      <c r="BA76" s="950"/>
      <c r="BB76" s="950"/>
      <c r="BC76" s="950"/>
      <c r="BD76" s="950"/>
      <c r="BE76" s="950"/>
      <c r="BF76" s="951"/>
      <c r="BG76" s="4"/>
    </row>
    <row r="77" spans="3:75" ht="9" customHeight="1" x14ac:dyDescent="0.3">
      <c r="C77" s="4"/>
      <c r="D77" s="56"/>
      <c r="E77" s="56"/>
      <c r="F77" s="56"/>
      <c r="G77" s="56"/>
      <c r="H77" s="56"/>
      <c r="I77" s="56"/>
      <c r="J77" s="56"/>
      <c r="K77" s="56"/>
      <c r="L77" s="56"/>
      <c r="M77" s="56"/>
      <c r="N77" s="56"/>
      <c r="O77" s="56"/>
      <c r="P77" s="56"/>
      <c r="Q77" s="56"/>
      <c r="R77" s="56"/>
      <c r="S77" s="56"/>
      <c r="T77" s="56"/>
      <c r="U77" s="56"/>
      <c r="V77" s="9"/>
      <c r="W77" s="9"/>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4"/>
      <c r="BH77" s="54"/>
      <c r="BI77" s="54"/>
      <c r="BJ77" s="22"/>
      <c r="BW77" s="55"/>
    </row>
    <row r="78" spans="3:75" s="5" customFormat="1" ht="18" customHeight="1" x14ac:dyDescent="0.35">
      <c r="C78" s="8"/>
      <c r="D78" s="48" t="s">
        <v>225</v>
      </c>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6"/>
      <c r="BH78" s="46"/>
      <c r="BI78" s="47"/>
    </row>
    <row r="79" spans="3:75" ht="24" customHeight="1" x14ac:dyDescent="0.3">
      <c r="C79" s="4"/>
      <c r="D79" s="407" t="s">
        <v>0</v>
      </c>
      <c r="E79" s="931"/>
      <c r="F79" s="932"/>
      <c r="G79" s="476" t="s">
        <v>4</v>
      </c>
      <c r="H79" s="936"/>
      <c r="I79" s="936"/>
      <c r="J79" s="936"/>
      <c r="K79" s="936"/>
      <c r="L79" s="936"/>
      <c r="M79" s="936"/>
      <c r="N79" s="936"/>
      <c r="O79" s="936"/>
      <c r="P79" s="936"/>
      <c r="Q79" s="936"/>
      <c r="R79" s="936"/>
      <c r="S79" s="936"/>
      <c r="T79" s="936"/>
      <c r="U79" s="936"/>
      <c r="V79" s="937"/>
      <c r="W79" s="476" t="str">
        <f>IF(ZADOST!BH249=0," ",ZADOST!BH249)</f>
        <v xml:space="preserve">  </v>
      </c>
      <c r="X79" s="462"/>
      <c r="Y79" s="462"/>
      <c r="Z79" s="462"/>
      <c r="AA79" s="462"/>
      <c r="AB79" s="462"/>
      <c r="AC79" s="462"/>
      <c r="AD79" s="462"/>
      <c r="AE79" s="462"/>
      <c r="AF79" s="462"/>
      <c r="AG79" s="462"/>
      <c r="AH79" s="462"/>
      <c r="AI79" s="462"/>
      <c r="AJ79" s="462"/>
      <c r="AK79" s="462"/>
      <c r="AL79" s="462"/>
      <c r="AM79" s="462"/>
      <c r="AN79" s="462"/>
      <c r="AO79" s="462"/>
      <c r="AP79" s="462"/>
      <c r="AQ79" s="462"/>
      <c r="AR79" s="462"/>
      <c r="AS79" s="462"/>
      <c r="AT79" s="462"/>
      <c r="AU79" s="462"/>
      <c r="AV79" s="462"/>
      <c r="AW79" s="462"/>
      <c r="AX79" s="462"/>
      <c r="AY79" s="462"/>
      <c r="AZ79" s="462"/>
      <c r="BA79" s="462"/>
      <c r="BB79" s="462"/>
      <c r="BC79" s="462"/>
      <c r="BD79" s="462"/>
      <c r="BE79" s="462"/>
      <c r="BF79" s="938"/>
      <c r="BG79" s="4"/>
      <c r="BH79" s="18"/>
      <c r="BI79" s="18"/>
    </row>
    <row r="80" spans="3:75" ht="24" customHeight="1" x14ac:dyDescent="0.3">
      <c r="C80" s="4"/>
      <c r="D80" s="933"/>
      <c r="E80" s="934"/>
      <c r="F80" s="935"/>
      <c r="G80" s="476" t="s">
        <v>46</v>
      </c>
      <c r="H80" s="459"/>
      <c r="I80" s="459"/>
      <c r="J80" s="459"/>
      <c r="K80" s="459"/>
      <c r="L80" s="459"/>
      <c r="M80" s="459"/>
      <c r="N80" s="459"/>
      <c r="O80" s="459"/>
      <c r="P80" s="459"/>
      <c r="Q80" s="459"/>
      <c r="R80" s="459"/>
      <c r="S80" s="459"/>
      <c r="T80" s="459"/>
      <c r="U80" s="459"/>
      <c r="V80" s="460"/>
      <c r="W80" s="476" t="str">
        <f>IF(ZADOST!L251=0," ",ZADOST!L251)</f>
        <v xml:space="preserve"> </v>
      </c>
      <c r="X80" s="462"/>
      <c r="Y80" s="462"/>
      <c r="Z80" s="462"/>
      <c r="AA80" s="462"/>
      <c r="AB80" s="462"/>
      <c r="AC80" s="462"/>
      <c r="AD80" s="462"/>
      <c r="AE80" s="462"/>
      <c r="AF80" s="462"/>
      <c r="AG80" s="462"/>
      <c r="AH80" s="462"/>
      <c r="AI80" s="462"/>
      <c r="AJ80" s="462"/>
      <c r="AK80" s="462"/>
      <c r="AL80" s="462"/>
      <c r="AM80" s="462"/>
      <c r="AN80" s="462"/>
      <c r="AO80" s="462"/>
      <c r="AP80" s="462"/>
      <c r="AQ80" s="462"/>
      <c r="AR80" s="462"/>
      <c r="AS80" s="462"/>
      <c r="AT80" s="462"/>
      <c r="AU80" s="462"/>
      <c r="AV80" s="462"/>
      <c r="AW80" s="462"/>
      <c r="AX80" s="462"/>
      <c r="AY80" s="462"/>
      <c r="AZ80" s="462"/>
      <c r="BA80" s="462"/>
      <c r="BB80" s="462"/>
      <c r="BC80" s="462"/>
      <c r="BD80" s="462"/>
      <c r="BE80" s="462"/>
      <c r="BF80" s="938"/>
      <c r="BG80" s="4"/>
      <c r="BH80" s="18"/>
      <c r="BI80" s="18"/>
    </row>
    <row r="81" spans="3:61" ht="24" customHeight="1" x14ac:dyDescent="0.3">
      <c r="C81" s="4"/>
      <c r="D81" s="407" t="s">
        <v>1</v>
      </c>
      <c r="E81" s="931"/>
      <c r="F81" s="932"/>
      <c r="G81" s="476" t="s">
        <v>4</v>
      </c>
      <c r="H81" s="936"/>
      <c r="I81" s="936"/>
      <c r="J81" s="936"/>
      <c r="K81" s="936"/>
      <c r="L81" s="936"/>
      <c r="M81" s="936"/>
      <c r="N81" s="936"/>
      <c r="O81" s="936"/>
      <c r="P81" s="936"/>
      <c r="Q81" s="936"/>
      <c r="R81" s="936"/>
      <c r="S81" s="936"/>
      <c r="T81" s="936"/>
      <c r="U81" s="936"/>
      <c r="V81" s="937"/>
      <c r="W81" s="476" t="str">
        <f>IF(ZADOST!BH252=0," ",ZADOST!BH252)</f>
        <v xml:space="preserve">  </v>
      </c>
      <c r="X81" s="462"/>
      <c r="Y81" s="462"/>
      <c r="Z81" s="462"/>
      <c r="AA81" s="462"/>
      <c r="AB81" s="462"/>
      <c r="AC81" s="462"/>
      <c r="AD81" s="462"/>
      <c r="AE81" s="462"/>
      <c r="AF81" s="462"/>
      <c r="AG81" s="462"/>
      <c r="AH81" s="462"/>
      <c r="AI81" s="462"/>
      <c r="AJ81" s="462"/>
      <c r="AK81" s="462"/>
      <c r="AL81" s="462"/>
      <c r="AM81" s="462"/>
      <c r="AN81" s="462"/>
      <c r="AO81" s="462"/>
      <c r="AP81" s="462"/>
      <c r="AQ81" s="462"/>
      <c r="AR81" s="462"/>
      <c r="AS81" s="462"/>
      <c r="AT81" s="462"/>
      <c r="AU81" s="462"/>
      <c r="AV81" s="462"/>
      <c r="AW81" s="462"/>
      <c r="AX81" s="462"/>
      <c r="AY81" s="462"/>
      <c r="AZ81" s="462"/>
      <c r="BA81" s="462"/>
      <c r="BB81" s="462"/>
      <c r="BC81" s="462"/>
      <c r="BD81" s="462"/>
      <c r="BE81" s="462"/>
      <c r="BF81" s="938"/>
      <c r="BG81" s="4"/>
      <c r="BH81" s="18"/>
      <c r="BI81" s="18"/>
    </row>
    <row r="82" spans="3:61" ht="24" customHeight="1" x14ac:dyDescent="0.3">
      <c r="C82" s="4"/>
      <c r="D82" s="933"/>
      <c r="E82" s="934"/>
      <c r="F82" s="935"/>
      <c r="G82" s="476" t="s">
        <v>46</v>
      </c>
      <c r="H82" s="459"/>
      <c r="I82" s="459"/>
      <c r="J82" s="459"/>
      <c r="K82" s="459"/>
      <c r="L82" s="459"/>
      <c r="M82" s="459"/>
      <c r="N82" s="459"/>
      <c r="O82" s="459"/>
      <c r="P82" s="459"/>
      <c r="Q82" s="459"/>
      <c r="R82" s="459"/>
      <c r="S82" s="459"/>
      <c r="T82" s="459"/>
      <c r="U82" s="459"/>
      <c r="V82" s="460"/>
      <c r="W82" s="476" t="str">
        <f>IF(ZADOST!L254=0," ",ZADOST!L254)</f>
        <v xml:space="preserve"> </v>
      </c>
      <c r="X82" s="462"/>
      <c r="Y82" s="462"/>
      <c r="Z82" s="462"/>
      <c r="AA82" s="462"/>
      <c r="AB82" s="462"/>
      <c r="AC82" s="462"/>
      <c r="AD82" s="462"/>
      <c r="AE82" s="462"/>
      <c r="AF82" s="462"/>
      <c r="AG82" s="462"/>
      <c r="AH82" s="462"/>
      <c r="AI82" s="462"/>
      <c r="AJ82" s="462"/>
      <c r="AK82" s="462"/>
      <c r="AL82" s="462"/>
      <c r="AM82" s="462"/>
      <c r="AN82" s="462"/>
      <c r="AO82" s="462"/>
      <c r="AP82" s="462"/>
      <c r="AQ82" s="462"/>
      <c r="AR82" s="462"/>
      <c r="AS82" s="462"/>
      <c r="AT82" s="462"/>
      <c r="AU82" s="462"/>
      <c r="AV82" s="462"/>
      <c r="AW82" s="462"/>
      <c r="AX82" s="462"/>
      <c r="AY82" s="462"/>
      <c r="AZ82" s="462"/>
      <c r="BA82" s="462"/>
      <c r="BB82" s="462"/>
      <c r="BC82" s="462"/>
      <c r="BD82" s="462"/>
      <c r="BE82" s="462"/>
      <c r="BF82" s="938"/>
      <c r="BG82" s="4"/>
      <c r="BH82" s="18"/>
      <c r="BI82" s="18"/>
    </row>
    <row r="83" spans="3:61" ht="24" customHeight="1" x14ac:dyDescent="0.3">
      <c r="C83" s="4"/>
      <c r="D83" s="407" t="s">
        <v>88</v>
      </c>
      <c r="E83" s="931"/>
      <c r="F83" s="932"/>
      <c r="G83" s="476" t="s">
        <v>4</v>
      </c>
      <c r="H83" s="936"/>
      <c r="I83" s="936"/>
      <c r="J83" s="936"/>
      <c r="K83" s="936"/>
      <c r="L83" s="936"/>
      <c r="M83" s="936"/>
      <c r="N83" s="936"/>
      <c r="O83" s="936"/>
      <c r="P83" s="936"/>
      <c r="Q83" s="936"/>
      <c r="R83" s="936"/>
      <c r="S83" s="936"/>
      <c r="T83" s="936"/>
      <c r="U83" s="936"/>
      <c r="V83" s="937"/>
      <c r="W83" s="476" t="str">
        <f>IF(ZADOST!BH255=0," ",ZADOST!BH255)</f>
        <v xml:space="preserve">  </v>
      </c>
      <c r="X83" s="462"/>
      <c r="Y83" s="462"/>
      <c r="Z83" s="462"/>
      <c r="AA83" s="462"/>
      <c r="AB83" s="462"/>
      <c r="AC83" s="462"/>
      <c r="AD83" s="462"/>
      <c r="AE83" s="462"/>
      <c r="AF83" s="462"/>
      <c r="AG83" s="462"/>
      <c r="AH83" s="462"/>
      <c r="AI83" s="462"/>
      <c r="AJ83" s="462"/>
      <c r="AK83" s="462"/>
      <c r="AL83" s="462"/>
      <c r="AM83" s="462"/>
      <c r="AN83" s="462"/>
      <c r="AO83" s="462"/>
      <c r="AP83" s="462"/>
      <c r="AQ83" s="462"/>
      <c r="AR83" s="462"/>
      <c r="AS83" s="462"/>
      <c r="AT83" s="462"/>
      <c r="AU83" s="462"/>
      <c r="AV83" s="462"/>
      <c r="AW83" s="462"/>
      <c r="AX83" s="462"/>
      <c r="AY83" s="462"/>
      <c r="AZ83" s="462"/>
      <c r="BA83" s="462"/>
      <c r="BB83" s="462"/>
      <c r="BC83" s="462"/>
      <c r="BD83" s="462"/>
      <c r="BE83" s="462"/>
      <c r="BF83" s="938"/>
      <c r="BG83" s="4"/>
      <c r="BH83" s="18"/>
      <c r="BI83" s="18"/>
    </row>
    <row r="84" spans="3:61" ht="24" customHeight="1" x14ac:dyDescent="0.3">
      <c r="C84" s="4"/>
      <c r="D84" s="933"/>
      <c r="E84" s="934"/>
      <c r="F84" s="935"/>
      <c r="G84" s="476" t="s">
        <v>46</v>
      </c>
      <c r="H84" s="459"/>
      <c r="I84" s="459"/>
      <c r="J84" s="459"/>
      <c r="K84" s="459"/>
      <c r="L84" s="459"/>
      <c r="M84" s="459"/>
      <c r="N84" s="459"/>
      <c r="O84" s="459"/>
      <c r="P84" s="459"/>
      <c r="Q84" s="459"/>
      <c r="R84" s="459"/>
      <c r="S84" s="459"/>
      <c r="T84" s="459"/>
      <c r="U84" s="459"/>
      <c r="V84" s="460"/>
      <c r="W84" s="476" t="str">
        <f>IF(ZADOST!L257=0," ",ZADOST!L257)</f>
        <v xml:space="preserve"> </v>
      </c>
      <c r="X84" s="462"/>
      <c r="Y84" s="462"/>
      <c r="Z84" s="462"/>
      <c r="AA84" s="462"/>
      <c r="AB84" s="462"/>
      <c r="AC84" s="462"/>
      <c r="AD84" s="462"/>
      <c r="AE84" s="462"/>
      <c r="AF84" s="462"/>
      <c r="AG84" s="462"/>
      <c r="AH84" s="462"/>
      <c r="AI84" s="462"/>
      <c r="AJ84" s="462"/>
      <c r="AK84" s="462"/>
      <c r="AL84" s="462"/>
      <c r="AM84" s="462"/>
      <c r="AN84" s="462"/>
      <c r="AO84" s="462"/>
      <c r="AP84" s="462"/>
      <c r="AQ84" s="462"/>
      <c r="AR84" s="462"/>
      <c r="AS84" s="462"/>
      <c r="AT84" s="462"/>
      <c r="AU84" s="462"/>
      <c r="AV84" s="462"/>
      <c r="AW84" s="462"/>
      <c r="AX84" s="462"/>
      <c r="AY84" s="462"/>
      <c r="AZ84" s="462"/>
      <c r="BA84" s="462"/>
      <c r="BB84" s="462"/>
      <c r="BC84" s="462"/>
      <c r="BD84" s="462"/>
      <c r="BE84" s="462"/>
      <c r="BF84" s="938"/>
      <c r="BG84" s="4"/>
      <c r="BH84" s="18"/>
      <c r="BI84" s="18"/>
    </row>
    <row r="85" spans="3:61" ht="24" customHeight="1" x14ac:dyDescent="0.3">
      <c r="C85" s="4"/>
      <c r="D85" s="476" t="s">
        <v>68</v>
      </c>
      <c r="E85" s="462"/>
      <c r="F85" s="462"/>
      <c r="G85" s="462"/>
      <c r="H85" s="462"/>
      <c r="I85" s="462"/>
      <c r="J85" s="462"/>
      <c r="K85" s="462"/>
      <c r="L85" s="462"/>
      <c r="M85" s="462"/>
      <c r="N85" s="462"/>
      <c r="O85" s="462"/>
      <c r="P85" s="462"/>
      <c r="Q85" s="462"/>
      <c r="R85" s="462"/>
      <c r="S85" s="462"/>
      <c r="T85" s="462"/>
      <c r="U85" s="459"/>
      <c r="V85" s="460"/>
      <c r="W85" s="927"/>
      <c r="X85" s="928"/>
      <c r="Y85" s="928"/>
      <c r="Z85" s="928"/>
      <c r="AA85" s="928"/>
      <c r="AB85" s="928"/>
      <c r="AC85" s="928"/>
      <c r="AD85" s="928"/>
      <c r="AE85" s="928"/>
      <c r="AF85" s="928"/>
      <c r="AG85" s="928"/>
      <c r="AH85" s="928"/>
      <c r="AI85" s="928"/>
      <c r="AJ85" s="928"/>
      <c r="AK85" s="928"/>
      <c r="AL85" s="928"/>
      <c r="AM85" s="928"/>
      <c r="AN85" s="928"/>
      <c r="AO85" s="928"/>
      <c r="AP85" s="928"/>
      <c r="AQ85" s="928"/>
      <c r="AR85" s="928"/>
      <c r="AS85" s="928"/>
      <c r="AT85" s="928"/>
      <c r="AU85" s="928"/>
      <c r="AV85" s="928"/>
      <c r="AW85" s="928"/>
      <c r="AX85" s="928"/>
      <c r="AY85" s="928"/>
      <c r="AZ85" s="928"/>
      <c r="BA85" s="928"/>
      <c r="BB85" s="928"/>
      <c r="BC85" s="928"/>
      <c r="BD85" s="928"/>
      <c r="BE85" s="928"/>
      <c r="BF85" s="929"/>
      <c r="BG85" s="4"/>
      <c r="BH85" s="18"/>
      <c r="BI85" s="18"/>
    </row>
    <row r="86" spans="3:61" ht="24" customHeight="1" x14ac:dyDescent="0.3">
      <c r="C86" s="4"/>
      <c r="D86" s="476" t="s">
        <v>69</v>
      </c>
      <c r="E86" s="462"/>
      <c r="F86" s="462"/>
      <c r="G86" s="462"/>
      <c r="H86" s="462"/>
      <c r="I86" s="462"/>
      <c r="J86" s="462"/>
      <c r="K86" s="462"/>
      <c r="L86" s="462"/>
      <c r="M86" s="462"/>
      <c r="N86" s="462"/>
      <c r="O86" s="462"/>
      <c r="P86" s="462"/>
      <c r="Q86" s="462"/>
      <c r="R86" s="462"/>
      <c r="S86" s="462"/>
      <c r="T86" s="462"/>
      <c r="U86" s="459"/>
      <c r="V86" s="460"/>
      <c r="W86" s="927"/>
      <c r="X86" s="928"/>
      <c r="Y86" s="928"/>
      <c r="Z86" s="928"/>
      <c r="AA86" s="928"/>
      <c r="AB86" s="928"/>
      <c r="AC86" s="928"/>
      <c r="AD86" s="928"/>
      <c r="AE86" s="928"/>
      <c r="AF86" s="928"/>
      <c r="AG86" s="928"/>
      <c r="AH86" s="928"/>
      <c r="AI86" s="928"/>
      <c r="AJ86" s="928"/>
      <c r="AK86" s="928"/>
      <c r="AL86" s="928"/>
      <c r="AM86" s="928"/>
      <c r="AN86" s="928"/>
      <c r="AO86" s="928"/>
      <c r="AP86" s="928"/>
      <c r="AQ86" s="928"/>
      <c r="AR86" s="928"/>
      <c r="AS86" s="928"/>
      <c r="AT86" s="928"/>
      <c r="AU86" s="928"/>
      <c r="AV86" s="928"/>
      <c r="AW86" s="928"/>
      <c r="AX86" s="928"/>
      <c r="AY86" s="928"/>
      <c r="AZ86" s="928"/>
      <c r="BA86" s="928"/>
      <c r="BB86" s="928"/>
      <c r="BC86" s="928"/>
      <c r="BD86" s="928"/>
      <c r="BE86" s="928"/>
      <c r="BF86" s="929"/>
      <c r="BG86" s="4"/>
      <c r="BH86" s="18"/>
      <c r="BI86" s="18"/>
    </row>
    <row r="87" spans="3:61" ht="126" customHeight="1" x14ac:dyDescent="0.3">
      <c r="C87" s="4"/>
      <c r="D87" s="461" t="s">
        <v>224</v>
      </c>
      <c r="E87" s="462"/>
      <c r="F87" s="462"/>
      <c r="G87" s="462"/>
      <c r="H87" s="462"/>
      <c r="I87" s="462"/>
      <c r="J87" s="462"/>
      <c r="K87" s="462"/>
      <c r="L87" s="462"/>
      <c r="M87" s="462"/>
      <c r="N87" s="462"/>
      <c r="O87" s="462"/>
      <c r="P87" s="462"/>
      <c r="Q87" s="462"/>
      <c r="R87" s="462"/>
      <c r="S87" s="462"/>
      <c r="T87" s="462"/>
      <c r="U87" s="459"/>
      <c r="V87" s="460"/>
      <c r="W87" s="930"/>
      <c r="X87" s="459"/>
      <c r="Y87" s="459"/>
      <c r="Z87" s="459"/>
      <c r="AA87" s="459"/>
      <c r="AB87" s="459"/>
      <c r="AC87" s="459"/>
      <c r="AD87" s="459"/>
      <c r="AE87" s="459"/>
      <c r="AF87" s="459"/>
      <c r="AG87" s="459"/>
      <c r="AH87" s="459"/>
      <c r="AI87" s="459"/>
      <c r="AJ87" s="459"/>
      <c r="AK87" s="459"/>
      <c r="AL87" s="459"/>
      <c r="AM87" s="459"/>
      <c r="AN87" s="459"/>
      <c r="AO87" s="459"/>
      <c r="AP87" s="459"/>
      <c r="AQ87" s="459"/>
      <c r="AR87" s="459"/>
      <c r="AS87" s="459"/>
      <c r="AT87" s="459"/>
      <c r="AU87" s="459"/>
      <c r="AV87" s="459"/>
      <c r="AW87" s="459"/>
      <c r="AX87" s="459"/>
      <c r="AY87" s="459"/>
      <c r="AZ87" s="459"/>
      <c r="BA87" s="459"/>
      <c r="BB87" s="459"/>
      <c r="BC87" s="459"/>
      <c r="BD87" s="459"/>
      <c r="BE87" s="459"/>
      <c r="BF87" s="460"/>
      <c r="BG87" s="4"/>
      <c r="BH87" s="18"/>
      <c r="BI87" s="18"/>
    </row>
    <row r="88" spans="3:61" x14ac:dyDescent="0.3">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18"/>
      <c r="BI88" s="18"/>
    </row>
  </sheetData>
  <sheetProtection selectLockedCells="1"/>
  <protectedRanges>
    <protectedRange sqref="V79:W79 U80:W80 V81:W81 U82:W82 V83:W83 U84:W84 X79:BF84 U85:BF87" name="STR5"/>
  </protectedRanges>
  <mergeCells count="112">
    <mergeCell ref="C1:BG1"/>
    <mergeCell ref="D7:W7"/>
    <mergeCell ref="X7:BF7"/>
    <mergeCell ref="C2:BG2"/>
    <mergeCell ref="C3:BG3"/>
    <mergeCell ref="C4:BG4"/>
    <mergeCell ref="D5:W5"/>
    <mergeCell ref="X5:BF5"/>
    <mergeCell ref="D6:W6"/>
    <mergeCell ref="X6:BF6"/>
    <mergeCell ref="AV27:BE27"/>
    <mergeCell ref="D15:BF15"/>
    <mergeCell ref="E16:BF16"/>
    <mergeCell ref="E17:BF17"/>
    <mergeCell ref="G21:BF21"/>
    <mergeCell ref="G11:P11"/>
    <mergeCell ref="S11:Y11"/>
    <mergeCell ref="Q11:R11"/>
    <mergeCell ref="Z11:AL11"/>
    <mergeCell ref="AM11:AS11"/>
    <mergeCell ref="AT11:BF11"/>
    <mergeCell ref="D12:BF12"/>
    <mergeCell ref="G36:BF36"/>
    <mergeCell ref="E38:X38"/>
    <mergeCell ref="Y38:AU38"/>
    <mergeCell ref="AV38:BE38"/>
    <mergeCell ref="E39:X39"/>
    <mergeCell ref="Y39:AU39"/>
    <mergeCell ref="AV39:BE39"/>
    <mergeCell ref="AV28:BE28"/>
    <mergeCell ref="Y23:AU23"/>
    <mergeCell ref="E23:X23"/>
    <mergeCell ref="E24:X24"/>
    <mergeCell ref="E25:X25"/>
    <mergeCell ref="E26:X26"/>
    <mergeCell ref="E27:X27"/>
    <mergeCell ref="E28:X28"/>
    <mergeCell ref="Y24:AU24"/>
    <mergeCell ref="Y25:AU25"/>
    <mergeCell ref="Y26:AU26"/>
    <mergeCell ref="Y27:AU27"/>
    <mergeCell ref="Y28:AU28"/>
    <mergeCell ref="AV23:BE23"/>
    <mergeCell ref="AV24:BE24"/>
    <mergeCell ref="AV25:BE25"/>
    <mergeCell ref="AV26:BE26"/>
    <mergeCell ref="E42:X42"/>
    <mergeCell ref="Y42:AU42"/>
    <mergeCell ref="AV42:BE42"/>
    <mergeCell ref="E43:X43"/>
    <mergeCell ref="Y43:AU43"/>
    <mergeCell ref="AV43:BE43"/>
    <mergeCell ref="E40:X40"/>
    <mergeCell ref="Y40:AU40"/>
    <mergeCell ref="AV40:BE40"/>
    <mergeCell ref="E41:X41"/>
    <mergeCell ref="Y41:AU41"/>
    <mergeCell ref="AV41:BE41"/>
    <mergeCell ref="E46:G46"/>
    <mergeCell ref="E67:G67"/>
    <mergeCell ref="P62:AQ62"/>
    <mergeCell ref="P63:AQ63"/>
    <mergeCell ref="P64:AQ64"/>
    <mergeCell ref="E49:BF49"/>
    <mergeCell ref="E50:BF50"/>
    <mergeCell ref="G55:BF55"/>
    <mergeCell ref="E57:X57"/>
    <mergeCell ref="Y57:AU57"/>
    <mergeCell ref="AV57:BE57"/>
    <mergeCell ref="E58:X58"/>
    <mergeCell ref="Y58:AU58"/>
    <mergeCell ref="AV58:BE58"/>
    <mergeCell ref="E71:BF71"/>
    <mergeCell ref="E59:BE59"/>
    <mergeCell ref="E75:BF75"/>
    <mergeCell ref="E76:BF76"/>
    <mergeCell ref="E61:O61"/>
    <mergeCell ref="E62:O62"/>
    <mergeCell ref="E63:O63"/>
    <mergeCell ref="E64:O64"/>
    <mergeCell ref="AR60:BE60"/>
    <mergeCell ref="AR61:BE61"/>
    <mergeCell ref="AR62:BE62"/>
    <mergeCell ref="AR63:BE63"/>
    <mergeCell ref="AR64:BE64"/>
    <mergeCell ref="P60:AQ60"/>
    <mergeCell ref="P61:AQ61"/>
    <mergeCell ref="E60:O60"/>
    <mergeCell ref="D33:BF33"/>
    <mergeCell ref="D53:BF53"/>
    <mergeCell ref="D85:V85"/>
    <mergeCell ref="W85:BF85"/>
    <mergeCell ref="D86:V86"/>
    <mergeCell ref="W86:BF86"/>
    <mergeCell ref="D87:V87"/>
    <mergeCell ref="W87:BF87"/>
    <mergeCell ref="D83:F84"/>
    <mergeCell ref="G83:V83"/>
    <mergeCell ref="W83:BF83"/>
    <mergeCell ref="G84:V84"/>
    <mergeCell ref="W84:BF84"/>
    <mergeCell ref="D81:F82"/>
    <mergeCell ref="G81:V81"/>
    <mergeCell ref="W81:BF81"/>
    <mergeCell ref="G82:V82"/>
    <mergeCell ref="W82:BF82"/>
    <mergeCell ref="D79:F80"/>
    <mergeCell ref="G79:V79"/>
    <mergeCell ref="W79:BF79"/>
    <mergeCell ref="G80:V80"/>
    <mergeCell ref="W80:BF80"/>
    <mergeCell ref="E70:BF70"/>
  </mergeCells>
  <conditionalFormatting sqref="C6:BG11 C2:BG4 C5:W5 BG5 C12:D12 BG12 C13:BG31 C32:BF32 BG32:BG33 C33:D33 C34:BG52 C53:D53 BG53 C54:BG88">
    <cfRule type="expression" dxfId="93" priority="2">
      <formula>$X$5="Jste fyzická osoba, tato příloha není určena pro Vás!"</formula>
    </cfRule>
  </conditionalFormatting>
  <conditionalFormatting sqref="X5:BF5">
    <cfRule type="cellIs" dxfId="92" priority="4" operator="equal">
      <formula>"Doplňte v ŽÁDOSTI 'Název žadatele / Jméno a příjmení' v kapitole 1. Identifikace žadatele"</formula>
    </cfRule>
    <cfRule type="cellIs" dxfId="91" priority="5" operator="equal">
      <formula>"Jste fyzická osoba, tato příloha není určena pro Vás!"</formula>
    </cfRule>
  </conditionalFormatting>
  <conditionalFormatting sqref="X6:BF6">
    <cfRule type="containsText" dxfId="90" priority="9" operator="containsText" text="Doplňte v ŽÁDOSTI 'Sídlo', respektive 'Adresu trvalého bydliště' v kapitole 1. Identifikace žadatele">
      <formula>NOT(ISERROR(SEARCH("Doplňte v ŽÁDOSTI 'Sídlo', respektive 'Adresu trvalého bydliště' v kapitole 1. Identifikace žadatele",X6)))</formula>
    </cfRule>
  </conditionalFormatting>
  <conditionalFormatting sqref="X7:BF7">
    <cfRule type="cellIs" dxfId="89" priority="1" operator="equal">
      <formula>"Doplňte v ŽÁDOSTI 'IČO'"</formula>
    </cfRule>
  </conditionalFormatting>
  <dataValidations count="1">
    <dataValidation allowBlank="1" showInputMessage="1" showErrorMessage="1" error="Vyberte jednu z možností uvedených v rozevíracím seznamu, který se Vám zobrazí po rozkliknutí &quot;šipky&quot; v malém  čtverečku napravo od buňky!" prompt="Vyberte jednu z možností uvedených v rozevíracím seznamu:" sqref="W83:BF83 W79:BF79 W81:BF81" xr:uid="{00000000-0002-0000-0100-000000000000}"/>
  </dataValidations>
  <pageMargins left="0.23622047244094491" right="0.23622047244094491" top="0.23622047244094491" bottom="0.39370078740157483" header="0.31496062992125984" footer="0.23622047244094491"/>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locked="0" defaultSize="0" autoFill="0" autoLine="0" autoPict="0">
                <anchor moveWithCells="1">
                  <from>
                    <xdr:col>3</xdr:col>
                    <xdr:colOff>76200</xdr:colOff>
                    <xdr:row>9</xdr:row>
                    <xdr:rowOff>38100</xdr:rowOff>
                  </from>
                  <to>
                    <xdr:col>5</xdr:col>
                    <xdr:colOff>50800</xdr:colOff>
                    <xdr:row>9</xdr:row>
                    <xdr:rowOff>228600</xdr:rowOff>
                  </to>
                </anchor>
              </controlPr>
            </control>
          </mc:Choice>
        </mc:AlternateContent>
        <mc:AlternateContent xmlns:mc="http://schemas.openxmlformats.org/markup-compatibility/2006">
          <mc:Choice Requires="x14">
            <control shapeId="2057" r:id="rId5" name="Check Box 9">
              <controlPr locked="0" defaultSize="0" autoFill="0" autoLine="0" autoPict="0">
                <anchor moveWithCells="1">
                  <from>
                    <xdr:col>3</xdr:col>
                    <xdr:colOff>69850</xdr:colOff>
                    <xdr:row>10</xdr:row>
                    <xdr:rowOff>31750</xdr:rowOff>
                  </from>
                  <to>
                    <xdr:col>5</xdr:col>
                    <xdr:colOff>50800</xdr:colOff>
                    <xdr:row>10</xdr:row>
                    <xdr:rowOff>222250</xdr:rowOff>
                  </to>
                </anchor>
              </controlPr>
            </control>
          </mc:Choice>
        </mc:AlternateContent>
        <mc:AlternateContent xmlns:mc="http://schemas.openxmlformats.org/markup-compatibility/2006">
          <mc:Choice Requires="x14">
            <control shapeId="2058" r:id="rId6" name="Check Box 10">
              <controlPr locked="0" defaultSize="0" autoFill="0" autoLine="0" autoPict="0">
                <anchor moveWithCells="1">
                  <from>
                    <xdr:col>3</xdr:col>
                    <xdr:colOff>76200</xdr:colOff>
                    <xdr:row>19</xdr:row>
                    <xdr:rowOff>38100</xdr:rowOff>
                  </from>
                  <to>
                    <xdr:col>5</xdr:col>
                    <xdr:colOff>38100</xdr:colOff>
                    <xdr:row>19</xdr:row>
                    <xdr:rowOff>222250</xdr:rowOff>
                  </to>
                </anchor>
              </controlPr>
            </control>
          </mc:Choice>
        </mc:AlternateContent>
        <mc:AlternateContent xmlns:mc="http://schemas.openxmlformats.org/markup-compatibility/2006">
          <mc:Choice Requires="x14">
            <control shapeId="2059" r:id="rId7" name="Check Box 11">
              <controlPr locked="0" defaultSize="0" autoFill="0" autoLine="0" autoPict="0">
                <anchor moveWithCells="1">
                  <from>
                    <xdr:col>3</xdr:col>
                    <xdr:colOff>69850</xdr:colOff>
                    <xdr:row>20</xdr:row>
                    <xdr:rowOff>31750</xdr:rowOff>
                  </from>
                  <to>
                    <xdr:col>5</xdr:col>
                    <xdr:colOff>38100</xdr:colOff>
                    <xdr:row>20</xdr:row>
                    <xdr:rowOff>222250</xdr:rowOff>
                  </to>
                </anchor>
              </controlPr>
            </control>
          </mc:Choice>
        </mc:AlternateContent>
        <mc:AlternateContent xmlns:mc="http://schemas.openxmlformats.org/markup-compatibility/2006">
          <mc:Choice Requires="x14">
            <control shapeId="2060" r:id="rId8" name="Check Box 12">
              <controlPr locked="0" defaultSize="0" autoFill="0" autoLine="0" autoPict="0">
                <anchor moveWithCells="1">
                  <from>
                    <xdr:col>3</xdr:col>
                    <xdr:colOff>76200</xdr:colOff>
                    <xdr:row>34</xdr:row>
                    <xdr:rowOff>38100</xdr:rowOff>
                  </from>
                  <to>
                    <xdr:col>5</xdr:col>
                    <xdr:colOff>50800</xdr:colOff>
                    <xdr:row>34</xdr:row>
                    <xdr:rowOff>222250</xdr:rowOff>
                  </to>
                </anchor>
              </controlPr>
            </control>
          </mc:Choice>
        </mc:AlternateContent>
        <mc:AlternateContent xmlns:mc="http://schemas.openxmlformats.org/markup-compatibility/2006">
          <mc:Choice Requires="x14">
            <control shapeId="2061" r:id="rId9" name="Check Box 13">
              <controlPr locked="0" defaultSize="0" autoFill="0" autoLine="0" autoPict="0">
                <anchor moveWithCells="1">
                  <from>
                    <xdr:col>3</xdr:col>
                    <xdr:colOff>69850</xdr:colOff>
                    <xdr:row>35</xdr:row>
                    <xdr:rowOff>31750</xdr:rowOff>
                  </from>
                  <to>
                    <xdr:col>5</xdr:col>
                    <xdr:colOff>50800</xdr:colOff>
                    <xdr:row>35</xdr:row>
                    <xdr:rowOff>222250</xdr:rowOff>
                  </to>
                </anchor>
              </controlPr>
            </control>
          </mc:Choice>
        </mc:AlternateContent>
        <mc:AlternateContent xmlns:mc="http://schemas.openxmlformats.org/markup-compatibility/2006">
          <mc:Choice Requires="x14">
            <control shapeId="2062" r:id="rId10" name="Check Box 14">
              <controlPr locked="0" defaultSize="0" autoFill="0" autoLine="0" autoPict="0">
                <anchor moveWithCells="1">
                  <from>
                    <xdr:col>3</xdr:col>
                    <xdr:colOff>76200</xdr:colOff>
                    <xdr:row>33</xdr:row>
                    <xdr:rowOff>38100</xdr:rowOff>
                  </from>
                  <to>
                    <xdr:col>5</xdr:col>
                    <xdr:colOff>50800</xdr:colOff>
                    <xdr:row>33</xdr:row>
                    <xdr:rowOff>222250</xdr:rowOff>
                  </to>
                </anchor>
              </controlPr>
            </control>
          </mc:Choice>
        </mc:AlternateContent>
        <mc:AlternateContent xmlns:mc="http://schemas.openxmlformats.org/markup-compatibility/2006">
          <mc:Choice Requires="x14">
            <control shapeId="2065" r:id="rId11" name="Check Box 17">
              <controlPr locked="0" defaultSize="0" autoFill="0" autoLine="0" autoPict="0">
                <anchor moveWithCells="1">
                  <from>
                    <xdr:col>3</xdr:col>
                    <xdr:colOff>69850</xdr:colOff>
                    <xdr:row>54</xdr:row>
                    <xdr:rowOff>31750</xdr:rowOff>
                  </from>
                  <to>
                    <xdr:col>5</xdr:col>
                    <xdr:colOff>38100</xdr:colOff>
                    <xdr:row>54</xdr:row>
                    <xdr:rowOff>222250</xdr:rowOff>
                  </to>
                </anchor>
              </controlPr>
            </control>
          </mc:Choice>
        </mc:AlternateContent>
        <mc:AlternateContent xmlns:mc="http://schemas.openxmlformats.org/markup-compatibility/2006">
          <mc:Choice Requires="x14">
            <control shapeId="2067" r:id="rId12" name="Check Box 19">
              <controlPr locked="0" defaultSize="0" autoFill="0" autoLine="0" autoPict="0">
                <anchor moveWithCells="1">
                  <from>
                    <xdr:col>3</xdr:col>
                    <xdr:colOff>76200</xdr:colOff>
                    <xdr:row>53</xdr:row>
                    <xdr:rowOff>12700</xdr:rowOff>
                  </from>
                  <to>
                    <xdr:col>5</xdr:col>
                    <xdr:colOff>50800</xdr:colOff>
                    <xdr:row>53</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
  <sheetViews>
    <sheetView workbookViewId="0">
      <selection activeCell="D11" sqref="D11"/>
    </sheetView>
  </sheetViews>
  <sheetFormatPr defaultRowHeight="14.5" x14ac:dyDescent="0.35"/>
  <cols>
    <col min="1" max="1" width="17.26953125" customWidth="1"/>
    <col min="3" max="3" width="109.7265625" bestFit="1" customWidth="1"/>
    <col min="4" max="4" width="35.1796875" bestFit="1" customWidth="1"/>
    <col min="5" max="5" width="45" bestFit="1" customWidth="1"/>
  </cols>
  <sheetData>
    <row r="1" spans="1:5" ht="58" x14ac:dyDescent="0.35">
      <c r="A1" s="229" t="s">
        <v>352</v>
      </c>
      <c r="B1" s="230" t="s">
        <v>353</v>
      </c>
      <c r="C1" s="231" t="s">
        <v>235</v>
      </c>
      <c r="D1" s="232" t="s">
        <v>354</v>
      </c>
      <c r="E1" s="233" t="s">
        <v>355</v>
      </c>
    </row>
    <row r="2" spans="1:5" x14ac:dyDescent="0.35">
      <c r="A2" s="228"/>
      <c r="B2" s="246"/>
      <c r="C2" s="247" t="s">
        <v>331</v>
      </c>
      <c r="D2" s="236"/>
      <c r="E2" s="236"/>
    </row>
    <row r="3" spans="1:5" x14ac:dyDescent="0.35">
      <c r="A3" s="228"/>
      <c r="B3" s="234" t="s">
        <v>388</v>
      </c>
      <c r="C3" s="237" t="s">
        <v>389</v>
      </c>
      <c r="D3" s="238" t="s">
        <v>375</v>
      </c>
      <c r="E3" s="239" t="s">
        <v>375</v>
      </c>
    </row>
    <row r="4" spans="1:5" x14ac:dyDescent="0.35">
      <c r="A4" s="228"/>
      <c r="B4" s="234" t="s">
        <v>422</v>
      </c>
      <c r="C4" s="235" t="s">
        <v>423</v>
      </c>
      <c r="D4" s="236" t="s">
        <v>358</v>
      </c>
      <c r="E4" s="236" t="s">
        <v>358</v>
      </c>
    </row>
    <row r="5" spans="1:5" x14ac:dyDescent="0.35">
      <c r="A5" s="228"/>
      <c r="B5" s="234" t="s">
        <v>407</v>
      </c>
      <c r="C5" s="235" t="s">
        <v>408</v>
      </c>
      <c r="D5" s="236" t="s">
        <v>358</v>
      </c>
      <c r="E5" s="236" t="s">
        <v>358</v>
      </c>
    </row>
    <row r="6" spans="1:5" x14ac:dyDescent="0.35">
      <c r="A6" s="228"/>
      <c r="B6" s="240" t="s">
        <v>492</v>
      </c>
      <c r="C6" s="235" t="s">
        <v>493</v>
      </c>
      <c r="D6" s="236" t="s">
        <v>358</v>
      </c>
      <c r="E6" s="236" t="s">
        <v>358</v>
      </c>
    </row>
    <row r="7" spans="1:5" x14ac:dyDescent="0.35">
      <c r="A7" s="228"/>
      <c r="B7" s="234" t="s">
        <v>426</v>
      </c>
      <c r="C7" s="235" t="s">
        <v>427</v>
      </c>
      <c r="D7" s="236" t="s">
        <v>358</v>
      </c>
      <c r="E7" s="236" t="s">
        <v>358</v>
      </c>
    </row>
    <row r="8" spans="1:5" x14ac:dyDescent="0.35">
      <c r="A8" s="228"/>
      <c r="B8" s="234" t="s">
        <v>424</v>
      </c>
      <c r="C8" s="235" t="s">
        <v>425</v>
      </c>
      <c r="D8" s="236" t="s">
        <v>358</v>
      </c>
      <c r="E8" s="236" t="s">
        <v>358</v>
      </c>
    </row>
    <row r="9" spans="1:5" x14ac:dyDescent="0.35">
      <c r="A9" s="228"/>
      <c r="B9" s="234" t="s">
        <v>438</v>
      </c>
      <c r="C9" s="235" t="s">
        <v>439</v>
      </c>
      <c r="D9" s="236" t="s">
        <v>358</v>
      </c>
      <c r="E9" s="236" t="s">
        <v>358</v>
      </c>
    </row>
    <row r="10" spans="1:5" x14ac:dyDescent="0.35">
      <c r="A10" s="228"/>
      <c r="B10" s="234" t="s">
        <v>411</v>
      </c>
      <c r="C10" s="235" t="s">
        <v>412</v>
      </c>
      <c r="D10" s="236" t="s">
        <v>358</v>
      </c>
      <c r="E10" s="236" t="s">
        <v>358</v>
      </c>
    </row>
    <row r="11" spans="1:5" x14ac:dyDescent="0.35">
      <c r="A11" s="228"/>
      <c r="B11" s="234" t="s">
        <v>402</v>
      </c>
      <c r="C11" s="237" t="s">
        <v>239</v>
      </c>
      <c r="D11" s="238" t="s">
        <v>375</v>
      </c>
      <c r="E11" s="239" t="s">
        <v>375</v>
      </c>
    </row>
    <row r="12" spans="1:5" x14ac:dyDescent="0.35">
      <c r="A12" s="228"/>
      <c r="B12" s="240" t="s">
        <v>494</v>
      </c>
      <c r="C12" s="237" t="s">
        <v>495</v>
      </c>
      <c r="D12" s="228"/>
      <c r="E12" s="239" t="s">
        <v>375</v>
      </c>
    </row>
    <row r="13" spans="1:5" x14ac:dyDescent="0.35">
      <c r="A13" s="228"/>
      <c r="B13" s="234" t="s">
        <v>539</v>
      </c>
      <c r="C13" s="235" t="s">
        <v>540</v>
      </c>
      <c r="D13" s="236" t="s">
        <v>358</v>
      </c>
      <c r="E13" s="236" t="s">
        <v>358</v>
      </c>
    </row>
    <row r="14" spans="1:5" x14ac:dyDescent="0.35">
      <c r="A14" s="228"/>
      <c r="B14" s="234" t="s">
        <v>537</v>
      </c>
      <c r="C14" s="235" t="s">
        <v>538</v>
      </c>
      <c r="D14" s="236" t="s">
        <v>358</v>
      </c>
      <c r="E14" s="236" t="s">
        <v>358</v>
      </c>
    </row>
    <row r="15" spans="1:5" x14ac:dyDescent="0.35">
      <c r="A15" s="228"/>
      <c r="B15" s="234" t="s">
        <v>535</v>
      </c>
      <c r="C15" s="243" t="s">
        <v>536</v>
      </c>
      <c r="D15" s="236" t="s">
        <v>358</v>
      </c>
      <c r="E15" s="236" t="s">
        <v>358</v>
      </c>
    </row>
    <row r="16" spans="1:5" x14ac:dyDescent="0.35">
      <c r="A16" s="228"/>
      <c r="B16" s="234" t="s">
        <v>547</v>
      </c>
      <c r="C16" s="235" t="s">
        <v>548</v>
      </c>
      <c r="D16" s="236" t="s">
        <v>358</v>
      </c>
      <c r="E16" s="236" t="s">
        <v>358</v>
      </c>
    </row>
    <row r="17" spans="1:5" x14ac:dyDescent="0.35">
      <c r="A17" s="228"/>
      <c r="B17" s="234" t="s">
        <v>440</v>
      </c>
      <c r="C17" s="235" t="s">
        <v>441</v>
      </c>
      <c r="D17" s="236" t="s">
        <v>358</v>
      </c>
      <c r="E17" s="236" t="s">
        <v>358</v>
      </c>
    </row>
    <row r="18" spans="1:5" x14ac:dyDescent="0.35">
      <c r="A18" s="228"/>
      <c r="B18" s="234" t="s">
        <v>365</v>
      </c>
      <c r="C18" s="235" t="s">
        <v>366</v>
      </c>
      <c r="D18" s="236" t="s">
        <v>358</v>
      </c>
      <c r="E18" s="236" t="s">
        <v>358</v>
      </c>
    </row>
    <row r="19" spans="1:5" x14ac:dyDescent="0.35">
      <c r="A19" s="228"/>
      <c r="B19" s="234" t="s">
        <v>367</v>
      </c>
      <c r="C19" s="235" t="s">
        <v>368</v>
      </c>
      <c r="D19" s="236" t="s">
        <v>358</v>
      </c>
      <c r="E19" s="236" t="s">
        <v>358</v>
      </c>
    </row>
    <row r="20" spans="1:5" x14ac:dyDescent="0.35">
      <c r="A20" s="228"/>
      <c r="B20" s="234" t="s">
        <v>359</v>
      </c>
      <c r="C20" s="235" t="s">
        <v>360</v>
      </c>
      <c r="D20" s="236" t="s">
        <v>358</v>
      </c>
      <c r="E20" s="236" t="s">
        <v>358</v>
      </c>
    </row>
    <row r="21" spans="1:5" x14ac:dyDescent="0.35">
      <c r="A21" s="228"/>
      <c r="B21" s="234" t="s">
        <v>361</v>
      </c>
      <c r="C21" s="235" t="s">
        <v>362</v>
      </c>
      <c r="D21" s="236" t="s">
        <v>358</v>
      </c>
      <c r="E21" s="236" t="s">
        <v>358</v>
      </c>
    </row>
    <row r="22" spans="1:5" x14ac:dyDescent="0.35">
      <c r="A22" s="228"/>
      <c r="B22" s="234" t="s">
        <v>396</v>
      </c>
      <c r="C22" s="235" t="s">
        <v>397</v>
      </c>
      <c r="D22" s="236" t="s">
        <v>358</v>
      </c>
      <c r="E22" s="236" t="s">
        <v>358</v>
      </c>
    </row>
    <row r="23" spans="1:5" x14ac:dyDescent="0.35">
      <c r="A23" s="228"/>
      <c r="B23" s="234" t="s">
        <v>512</v>
      </c>
      <c r="C23" s="235" t="s">
        <v>513</v>
      </c>
      <c r="D23" s="236" t="s">
        <v>358</v>
      </c>
      <c r="E23" s="236" t="s">
        <v>358</v>
      </c>
    </row>
    <row r="24" spans="1:5" x14ac:dyDescent="0.35">
      <c r="A24" s="228"/>
      <c r="B24" s="234" t="s">
        <v>409</v>
      </c>
      <c r="C24" s="235" t="s">
        <v>410</v>
      </c>
      <c r="D24" s="236" t="s">
        <v>358</v>
      </c>
      <c r="E24" s="236" t="s">
        <v>358</v>
      </c>
    </row>
    <row r="25" spans="1:5" x14ac:dyDescent="0.35">
      <c r="A25" s="228"/>
      <c r="B25" s="234" t="s">
        <v>394</v>
      </c>
      <c r="C25" s="235" t="s">
        <v>395</v>
      </c>
      <c r="D25" s="236" t="s">
        <v>358</v>
      </c>
      <c r="E25" s="236" t="s">
        <v>358</v>
      </c>
    </row>
    <row r="26" spans="1:5" x14ac:dyDescent="0.35">
      <c r="A26" s="228"/>
      <c r="B26" s="234" t="s">
        <v>508</v>
      </c>
      <c r="C26" s="237" t="s">
        <v>509</v>
      </c>
      <c r="D26" s="228"/>
      <c r="E26" s="239" t="s">
        <v>375</v>
      </c>
    </row>
    <row r="27" spans="1:5" x14ac:dyDescent="0.35">
      <c r="A27" s="228"/>
      <c r="B27" s="234" t="s">
        <v>517</v>
      </c>
      <c r="C27" s="237" t="s">
        <v>518</v>
      </c>
      <c r="D27" s="228"/>
      <c r="E27" s="239" t="s">
        <v>375</v>
      </c>
    </row>
    <row r="28" spans="1:5" x14ac:dyDescent="0.35">
      <c r="A28" s="228"/>
      <c r="B28" s="234" t="s">
        <v>525</v>
      </c>
      <c r="C28" s="235" t="s">
        <v>526</v>
      </c>
      <c r="D28" s="236" t="s">
        <v>358</v>
      </c>
      <c r="E28" s="236" t="s">
        <v>358</v>
      </c>
    </row>
    <row r="29" spans="1:5" x14ac:dyDescent="0.35">
      <c r="A29" s="228"/>
      <c r="B29" s="234" t="s">
        <v>531</v>
      </c>
      <c r="C29" s="235" t="s">
        <v>532</v>
      </c>
      <c r="D29" s="236" t="s">
        <v>358</v>
      </c>
      <c r="E29" s="236" t="s">
        <v>358</v>
      </c>
    </row>
    <row r="30" spans="1:5" x14ac:dyDescent="0.35">
      <c r="A30" s="228"/>
      <c r="B30" s="234" t="s">
        <v>527</v>
      </c>
      <c r="C30" s="235" t="s">
        <v>528</v>
      </c>
      <c r="D30" s="236" t="s">
        <v>358</v>
      </c>
      <c r="E30" s="236" t="s">
        <v>358</v>
      </c>
    </row>
    <row r="31" spans="1:5" x14ac:dyDescent="0.35">
      <c r="A31" s="228"/>
      <c r="B31" s="240" t="s">
        <v>384</v>
      </c>
      <c r="C31" s="237" t="s">
        <v>385</v>
      </c>
      <c r="D31" s="241"/>
      <c r="E31" s="239" t="s">
        <v>375</v>
      </c>
    </row>
    <row r="32" spans="1:5" x14ac:dyDescent="0.35">
      <c r="A32" s="228"/>
      <c r="B32" s="240" t="s">
        <v>386</v>
      </c>
      <c r="C32" s="237" t="s">
        <v>387</v>
      </c>
      <c r="D32" s="241"/>
      <c r="E32" s="239" t="s">
        <v>375</v>
      </c>
    </row>
    <row r="33" spans="1:5" x14ac:dyDescent="0.35">
      <c r="A33" s="228"/>
      <c r="B33" s="234" t="s">
        <v>420</v>
      </c>
      <c r="C33" s="235" t="s">
        <v>421</v>
      </c>
      <c r="D33" s="236" t="s">
        <v>358</v>
      </c>
      <c r="E33" s="236" t="s">
        <v>358</v>
      </c>
    </row>
    <row r="34" spans="1:5" x14ac:dyDescent="0.35">
      <c r="A34" s="228"/>
      <c r="B34" s="234" t="s">
        <v>515</v>
      </c>
      <c r="C34" s="237" t="s">
        <v>516</v>
      </c>
      <c r="D34" s="228"/>
      <c r="E34" s="239" t="s">
        <v>375</v>
      </c>
    </row>
    <row r="35" spans="1:5" x14ac:dyDescent="0.35">
      <c r="A35" s="228"/>
      <c r="B35" s="240" t="s">
        <v>390</v>
      </c>
      <c r="C35" s="237" t="s">
        <v>391</v>
      </c>
      <c r="D35" s="241"/>
      <c r="E35" s="239" t="s">
        <v>375</v>
      </c>
    </row>
    <row r="36" spans="1:5" x14ac:dyDescent="0.35">
      <c r="A36" s="228"/>
      <c r="B36" s="234" t="s">
        <v>480</v>
      </c>
      <c r="C36" s="235" t="s">
        <v>481</v>
      </c>
      <c r="D36" s="236" t="s">
        <v>358</v>
      </c>
      <c r="E36" s="236" t="s">
        <v>358</v>
      </c>
    </row>
    <row r="37" spans="1:5" x14ac:dyDescent="0.35">
      <c r="A37" s="228"/>
      <c r="B37" s="234" t="s">
        <v>462</v>
      </c>
      <c r="C37" s="235" t="s">
        <v>463</v>
      </c>
      <c r="D37" s="236" t="s">
        <v>358</v>
      </c>
      <c r="E37" s="236" t="s">
        <v>358</v>
      </c>
    </row>
    <row r="38" spans="1:5" x14ac:dyDescent="0.35">
      <c r="A38" s="228"/>
      <c r="B38" s="234" t="s">
        <v>458</v>
      </c>
      <c r="C38" s="235" t="s">
        <v>459</v>
      </c>
      <c r="D38" s="236" t="s">
        <v>358</v>
      </c>
      <c r="E38" s="236" t="s">
        <v>358</v>
      </c>
    </row>
    <row r="39" spans="1:5" x14ac:dyDescent="0.35">
      <c r="A39" s="228"/>
      <c r="B39" s="234" t="s">
        <v>450</v>
      </c>
      <c r="C39" s="235" t="s">
        <v>451</v>
      </c>
      <c r="D39" s="236" t="s">
        <v>358</v>
      </c>
      <c r="E39" s="236" t="s">
        <v>358</v>
      </c>
    </row>
    <row r="40" spans="1:5" x14ac:dyDescent="0.35">
      <c r="A40" s="228"/>
      <c r="B40" s="234" t="s">
        <v>502</v>
      </c>
      <c r="C40" s="235" t="s">
        <v>503</v>
      </c>
      <c r="D40" s="236" t="s">
        <v>358</v>
      </c>
      <c r="E40" s="236" t="s">
        <v>358</v>
      </c>
    </row>
    <row r="41" spans="1:5" x14ac:dyDescent="0.35">
      <c r="A41" s="228"/>
      <c r="B41" s="234" t="s">
        <v>533</v>
      </c>
      <c r="C41" s="235" t="s">
        <v>534</v>
      </c>
      <c r="D41" s="236" t="s">
        <v>358</v>
      </c>
      <c r="E41" s="236" t="s">
        <v>358</v>
      </c>
    </row>
    <row r="42" spans="1:5" x14ac:dyDescent="0.35">
      <c r="A42" s="228"/>
      <c r="B42" s="234" t="s">
        <v>500</v>
      </c>
      <c r="C42" s="235" t="s">
        <v>501</v>
      </c>
      <c r="D42" s="236" t="s">
        <v>358</v>
      </c>
      <c r="E42" s="236" t="s">
        <v>358</v>
      </c>
    </row>
    <row r="43" spans="1:5" x14ac:dyDescent="0.35">
      <c r="A43" s="228"/>
      <c r="B43" s="234" t="s">
        <v>498</v>
      </c>
      <c r="C43" s="235" t="s">
        <v>499</v>
      </c>
      <c r="D43" s="236" t="s">
        <v>358</v>
      </c>
      <c r="E43" s="236" t="s">
        <v>358</v>
      </c>
    </row>
    <row r="44" spans="1:5" x14ac:dyDescent="0.35">
      <c r="A44" s="228"/>
      <c r="B44" s="234" t="s">
        <v>428</v>
      </c>
      <c r="C44" s="237" t="s">
        <v>429</v>
      </c>
      <c r="D44" s="241"/>
      <c r="E44" s="242"/>
    </row>
    <row r="45" spans="1:5" x14ac:dyDescent="0.35">
      <c r="A45" s="228"/>
      <c r="B45" s="234" t="s">
        <v>454</v>
      </c>
      <c r="C45" s="235" t="s">
        <v>455</v>
      </c>
      <c r="D45" s="236" t="s">
        <v>358</v>
      </c>
      <c r="E45" s="236" t="s">
        <v>358</v>
      </c>
    </row>
    <row r="46" spans="1:5" x14ac:dyDescent="0.35">
      <c r="A46" s="228"/>
      <c r="B46" s="234" t="s">
        <v>452</v>
      </c>
      <c r="C46" s="235" t="s">
        <v>453</v>
      </c>
      <c r="D46" s="236" t="s">
        <v>358</v>
      </c>
      <c r="E46" s="236" t="s">
        <v>358</v>
      </c>
    </row>
    <row r="47" spans="1:5" x14ac:dyDescent="0.35">
      <c r="A47" s="228"/>
      <c r="B47" s="234" t="s">
        <v>543</v>
      </c>
      <c r="C47" s="235" t="s">
        <v>544</v>
      </c>
      <c r="D47" s="236" t="s">
        <v>358</v>
      </c>
      <c r="E47" s="236" t="s">
        <v>358</v>
      </c>
    </row>
    <row r="48" spans="1:5" x14ac:dyDescent="0.35">
      <c r="A48" s="228"/>
      <c r="B48" s="234" t="s">
        <v>545</v>
      </c>
      <c r="C48" s="235" t="s">
        <v>546</v>
      </c>
      <c r="D48" s="236" t="s">
        <v>358</v>
      </c>
      <c r="E48" s="236" t="s">
        <v>358</v>
      </c>
    </row>
    <row r="49" spans="1:5" x14ac:dyDescent="0.35">
      <c r="A49" s="228"/>
      <c r="B49" s="240" t="s">
        <v>504</v>
      </c>
      <c r="C49" s="237" t="s">
        <v>505</v>
      </c>
      <c r="D49" s="228"/>
      <c r="E49" s="239" t="s">
        <v>375</v>
      </c>
    </row>
    <row r="50" spans="1:5" x14ac:dyDescent="0.35">
      <c r="A50" s="228"/>
      <c r="B50" s="234" t="s">
        <v>466</v>
      </c>
      <c r="C50" s="235" t="s">
        <v>467</v>
      </c>
      <c r="D50" s="236" t="s">
        <v>358</v>
      </c>
      <c r="E50" s="236" t="s">
        <v>358</v>
      </c>
    </row>
    <row r="51" spans="1:5" x14ac:dyDescent="0.35">
      <c r="A51" s="228"/>
      <c r="B51" s="234" t="s">
        <v>490</v>
      </c>
      <c r="C51" s="235" t="s">
        <v>491</v>
      </c>
      <c r="D51" s="236" t="s">
        <v>358</v>
      </c>
      <c r="E51" s="236" t="s">
        <v>358</v>
      </c>
    </row>
    <row r="52" spans="1:5" x14ac:dyDescent="0.35">
      <c r="A52" s="228"/>
      <c r="B52" s="234" t="s">
        <v>484</v>
      </c>
      <c r="C52" s="235" t="s">
        <v>485</v>
      </c>
      <c r="D52" s="236" t="s">
        <v>358</v>
      </c>
      <c r="E52" s="236" t="s">
        <v>358</v>
      </c>
    </row>
    <row r="53" spans="1:5" x14ac:dyDescent="0.35">
      <c r="A53" s="228"/>
      <c r="B53" s="234" t="s">
        <v>448</v>
      </c>
      <c r="C53" s="235" t="s">
        <v>449</v>
      </c>
      <c r="D53" s="236" t="s">
        <v>358</v>
      </c>
      <c r="E53" s="236" t="s">
        <v>358</v>
      </c>
    </row>
    <row r="54" spans="1:5" x14ac:dyDescent="0.35">
      <c r="A54" s="228"/>
      <c r="B54" s="234" t="s">
        <v>460</v>
      </c>
      <c r="C54" s="235" t="s">
        <v>461</v>
      </c>
      <c r="D54" s="236" t="s">
        <v>358</v>
      </c>
      <c r="E54" s="236" t="s">
        <v>358</v>
      </c>
    </row>
    <row r="55" spans="1:5" x14ac:dyDescent="0.35">
      <c r="A55" s="228"/>
      <c r="B55" s="234" t="s">
        <v>356</v>
      </c>
      <c r="C55" s="235" t="s">
        <v>357</v>
      </c>
      <c r="D55" s="236" t="s">
        <v>358</v>
      </c>
      <c r="E55" s="236" t="s">
        <v>358</v>
      </c>
    </row>
    <row r="56" spans="1:5" x14ac:dyDescent="0.35">
      <c r="A56" s="228"/>
      <c r="B56" s="234" t="s">
        <v>488</v>
      </c>
      <c r="C56" s="235" t="s">
        <v>489</v>
      </c>
      <c r="D56" s="236" t="s">
        <v>358</v>
      </c>
      <c r="E56" s="236" t="s">
        <v>358</v>
      </c>
    </row>
    <row r="57" spans="1:5" x14ac:dyDescent="0.35">
      <c r="A57" s="228"/>
      <c r="B57" s="234" t="s">
        <v>430</v>
      </c>
      <c r="C57" s="237" t="s">
        <v>431</v>
      </c>
      <c r="D57" s="241"/>
      <c r="E57" s="242"/>
    </row>
    <row r="58" spans="1:5" x14ac:dyDescent="0.35">
      <c r="A58" s="228"/>
      <c r="B58" s="234" t="s">
        <v>434</v>
      </c>
      <c r="C58" s="235" t="s">
        <v>435</v>
      </c>
      <c r="D58" s="236" t="s">
        <v>358</v>
      </c>
      <c r="E58" s="236" t="s">
        <v>358</v>
      </c>
    </row>
    <row r="59" spans="1:5" x14ac:dyDescent="0.35">
      <c r="A59" s="228"/>
      <c r="B59" s="234" t="s">
        <v>519</v>
      </c>
      <c r="C59" s="237" t="s">
        <v>520</v>
      </c>
      <c r="D59" s="228"/>
      <c r="E59" s="239" t="s">
        <v>375</v>
      </c>
    </row>
    <row r="60" spans="1:5" x14ac:dyDescent="0.35">
      <c r="A60" s="228"/>
      <c r="B60" s="234" t="s">
        <v>464</v>
      </c>
      <c r="C60" s="235" t="s">
        <v>465</v>
      </c>
      <c r="D60" s="236" t="s">
        <v>358</v>
      </c>
      <c r="E60" s="236" t="s">
        <v>358</v>
      </c>
    </row>
    <row r="61" spans="1:5" x14ac:dyDescent="0.35">
      <c r="A61" s="228"/>
      <c r="B61" s="234" t="s">
        <v>363</v>
      </c>
      <c r="C61" s="235" t="s">
        <v>364</v>
      </c>
      <c r="D61" s="236" t="s">
        <v>358</v>
      </c>
      <c r="E61" s="236" t="s">
        <v>358</v>
      </c>
    </row>
    <row r="62" spans="1:5" x14ac:dyDescent="0.35">
      <c r="A62" s="228"/>
      <c r="B62" s="234" t="s">
        <v>478</v>
      </c>
      <c r="C62" s="235" t="s">
        <v>479</v>
      </c>
      <c r="D62" s="236" t="s">
        <v>358</v>
      </c>
      <c r="E62" s="236" t="s">
        <v>358</v>
      </c>
    </row>
    <row r="63" spans="1:5" x14ac:dyDescent="0.35">
      <c r="A63" s="228"/>
      <c r="B63" s="234" t="s">
        <v>446</v>
      </c>
      <c r="C63" s="235" t="s">
        <v>447</v>
      </c>
      <c r="D63" s="236" t="s">
        <v>358</v>
      </c>
      <c r="E63" s="236" t="s">
        <v>358</v>
      </c>
    </row>
    <row r="64" spans="1:5" x14ac:dyDescent="0.35">
      <c r="A64" s="228"/>
      <c r="B64" s="234" t="s">
        <v>392</v>
      </c>
      <c r="C64" s="235" t="s">
        <v>393</v>
      </c>
      <c r="D64" s="236" t="s">
        <v>358</v>
      </c>
      <c r="E64" s="236" t="s">
        <v>358</v>
      </c>
    </row>
    <row r="65" spans="1:5" x14ac:dyDescent="0.35">
      <c r="A65" s="228"/>
      <c r="B65" s="234" t="s">
        <v>417</v>
      </c>
      <c r="C65" s="235" t="s">
        <v>418</v>
      </c>
      <c r="D65" s="236" t="s">
        <v>358</v>
      </c>
      <c r="E65" s="236" t="s">
        <v>358</v>
      </c>
    </row>
    <row r="66" spans="1:5" x14ac:dyDescent="0.35">
      <c r="A66" s="228"/>
      <c r="B66" s="234" t="s">
        <v>378</v>
      </c>
      <c r="C66" s="237" t="s">
        <v>379</v>
      </c>
      <c r="D66" s="238" t="s">
        <v>375</v>
      </c>
      <c r="E66" s="239" t="s">
        <v>375</v>
      </c>
    </row>
    <row r="67" spans="1:5" x14ac:dyDescent="0.35">
      <c r="A67" s="228"/>
      <c r="B67" s="234" t="s">
        <v>376</v>
      </c>
      <c r="C67" s="237" t="s">
        <v>377</v>
      </c>
      <c r="D67" s="238" t="s">
        <v>375</v>
      </c>
      <c r="E67" s="239" t="s">
        <v>375</v>
      </c>
    </row>
    <row r="68" spans="1:5" x14ac:dyDescent="0.35">
      <c r="A68" s="228"/>
      <c r="B68" s="234" t="s">
        <v>380</v>
      </c>
      <c r="C68" s="235" t="s">
        <v>381</v>
      </c>
      <c r="D68" s="236" t="s">
        <v>358</v>
      </c>
      <c r="E68" s="236" t="s">
        <v>358</v>
      </c>
    </row>
    <row r="69" spans="1:5" x14ac:dyDescent="0.35">
      <c r="A69" s="228"/>
      <c r="B69" s="234" t="s">
        <v>413</v>
      </c>
      <c r="C69" s="235" t="s">
        <v>414</v>
      </c>
      <c r="D69" s="236" t="s">
        <v>358</v>
      </c>
      <c r="E69" s="236" t="s">
        <v>358</v>
      </c>
    </row>
    <row r="70" spans="1:5" x14ac:dyDescent="0.35">
      <c r="A70" s="228"/>
      <c r="B70" s="240" t="s">
        <v>486</v>
      </c>
      <c r="C70" s="237" t="s">
        <v>487</v>
      </c>
      <c r="D70" s="228"/>
      <c r="E70" s="239" t="s">
        <v>375</v>
      </c>
    </row>
    <row r="71" spans="1:5" x14ac:dyDescent="0.35">
      <c r="A71" s="228"/>
      <c r="B71" s="234" t="s">
        <v>405</v>
      </c>
      <c r="C71" s="235" t="s">
        <v>406</v>
      </c>
      <c r="D71" s="236" t="s">
        <v>358</v>
      </c>
      <c r="E71" s="236" t="s">
        <v>358</v>
      </c>
    </row>
    <row r="72" spans="1:5" x14ac:dyDescent="0.35">
      <c r="A72" s="228"/>
      <c r="B72" s="234" t="s">
        <v>432</v>
      </c>
      <c r="C72" s="235" t="s">
        <v>433</v>
      </c>
      <c r="D72" s="236" t="s">
        <v>358</v>
      </c>
      <c r="E72" s="236" t="s">
        <v>358</v>
      </c>
    </row>
    <row r="73" spans="1:5" x14ac:dyDescent="0.35">
      <c r="A73" s="228"/>
      <c r="B73" s="234" t="s">
        <v>442</v>
      </c>
      <c r="C73" s="235" t="s">
        <v>443</v>
      </c>
      <c r="D73" s="236" t="s">
        <v>358</v>
      </c>
      <c r="E73" s="236" t="s">
        <v>358</v>
      </c>
    </row>
    <row r="74" spans="1:5" x14ac:dyDescent="0.35">
      <c r="A74" s="228"/>
      <c r="B74" s="234" t="s">
        <v>419</v>
      </c>
      <c r="C74" s="237" t="s">
        <v>253</v>
      </c>
      <c r="D74" s="241"/>
      <c r="E74" s="239" t="s">
        <v>375</v>
      </c>
    </row>
    <row r="75" spans="1:5" x14ac:dyDescent="0.35">
      <c r="A75" s="228"/>
      <c r="B75" s="234" t="s">
        <v>506</v>
      </c>
      <c r="C75" s="235" t="s">
        <v>507</v>
      </c>
      <c r="D75" s="236" t="s">
        <v>358</v>
      </c>
      <c r="E75" s="236" t="s">
        <v>358</v>
      </c>
    </row>
    <row r="76" spans="1:5" x14ac:dyDescent="0.35">
      <c r="A76" s="228"/>
      <c r="B76" s="234" t="s">
        <v>549</v>
      </c>
      <c r="C76" s="235" t="s">
        <v>550</v>
      </c>
      <c r="D76" s="236" t="s">
        <v>358</v>
      </c>
      <c r="E76" s="236" t="s">
        <v>358</v>
      </c>
    </row>
    <row r="77" spans="1:5" x14ac:dyDescent="0.35">
      <c r="A77" s="228"/>
      <c r="B77" s="234" t="s">
        <v>514</v>
      </c>
      <c r="C77" s="237" t="s">
        <v>290</v>
      </c>
      <c r="D77" s="228"/>
      <c r="E77" s="239" t="s">
        <v>375</v>
      </c>
    </row>
    <row r="78" spans="1:5" x14ac:dyDescent="0.35">
      <c r="A78" s="228"/>
      <c r="B78" s="234" t="s">
        <v>496</v>
      </c>
      <c r="C78" s="235" t="s">
        <v>497</v>
      </c>
      <c r="D78" s="236" t="s">
        <v>358</v>
      </c>
      <c r="E78" s="236" t="s">
        <v>358</v>
      </c>
    </row>
    <row r="79" spans="1:5" x14ac:dyDescent="0.35">
      <c r="A79" s="228"/>
      <c r="B79" s="234" t="s">
        <v>470</v>
      </c>
      <c r="C79" s="237" t="s">
        <v>471</v>
      </c>
      <c r="D79" s="238" t="s">
        <v>375</v>
      </c>
      <c r="E79" s="239"/>
    </row>
    <row r="80" spans="1:5" x14ac:dyDescent="0.35">
      <c r="A80" s="228"/>
      <c r="B80" s="240" t="s">
        <v>398</v>
      </c>
      <c r="C80" s="237" t="s">
        <v>399</v>
      </c>
      <c r="D80" s="241"/>
      <c r="E80" s="239" t="s">
        <v>375</v>
      </c>
    </row>
    <row r="81" spans="1:5" x14ac:dyDescent="0.35">
      <c r="A81" s="228"/>
      <c r="B81" s="234" t="s">
        <v>373</v>
      </c>
      <c r="C81" s="237" t="s">
        <v>374</v>
      </c>
      <c r="D81" s="238" t="s">
        <v>375</v>
      </c>
      <c r="E81" s="239" t="s">
        <v>375</v>
      </c>
    </row>
    <row r="82" spans="1:5" x14ac:dyDescent="0.35">
      <c r="A82" s="228"/>
      <c r="B82" s="234" t="s">
        <v>474</v>
      </c>
      <c r="C82" s="235" t="s">
        <v>475</v>
      </c>
      <c r="D82" s="236" t="s">
        <v>358</v>
      </c>
      <c r="E82" s="236" t="s">
        <v>358</v>
      </c>
    </row>
    <row r="83" spans="1:5" x14ac:dyDescent="0.35">
      <c r="A83" s="228"/>
      <c r="B83" s="234" t="s">
        <v>476</v>
      </c>
      <c r="C83" s="235" t="s">
        <v>477</v>
      </c>
      <c r="D83" s="236" t="s">
        <v>358</v>
      </c>
      <c r="E83" s="236" t="s">
        <v>358</v>
      </c>
    </row>
    <row r="84" spans="1:5" x14ac:dyDescent="0.35">
      <c r="A84" s="228"/>
      <c r="B84" s="234" t="s">
        <v>436</v>
      </c>
      <c r="C84" s="235" t="s">
        <v>437</v>
      </c>
      <c r="D84" s="236" t="s">
        <v>358</v>
      </c>
      <c r="E84" s="236" t="s">
        <v>358</v>
      </c>
    </row>
    <row r="85" spans="1:5" x14ac:dyDescent="0.35">
      <c r="A85" s="228"/>
      <c r="B85" s="234" t="s">
        <v>403</v>
      </c>
      <c r="C85" s="235" t="s">
        <v>404</v>
      </c>
      <c r="D85" s="236" t="s">
        <v>358</v>
      </c>
      <c r="E85" s="236" t="s">
        <v>358</v>
      </c>
    </row>
    <row r="86" spans="1:5" x14ac:dyDescent="0.35">
      <c r="A86" s="228"/>
      <c r="B86" s="234" t="s">
        <v>468</v>
      </c>
      <c r="C86" s="237" t="s">
        <v>469</v>
      </c>
      <c r="D86" s="241"/>
      <c r="E86" s="239" t="s">
        <v>375</v>
      </c>
    </row>
    <row r="87" spans="1:5" x14ac:dyDescent="0.35">
      <c r="A87" s="228"/>
      <c r="B87" s="234" t="s">
        <v>456</v>
      </c>
      <c r="C87" s="235" t="s">
        <v>457</v>
      </c>
      <c r="D87" s="236" t="s">
        <v>358</v>
      </c>
      <c r="E87" s="236" t="s">
        <v>358</v>
      </c>
    </row>
    <row r="88" spans="1:5" x14ac:dyDescent="0.35">
      <c r="A88" s="228"/>
      <c r="B88" s="234" t="s">
        <v>529</v>
      </c>
      <c r="C88" s="235" t="s">
        <v>530</v>
      </c>
      <c r="D88" s="236" t="s">
        <v>358</v>
      </c>
      <c r="E88" s="236" t="s">
        <v>358</v>
      </c>
    </row>
    <row r="89" spans="1:5" x14ac:dyDescent="0.35">
      <c r="A89" s="228"/>
      <c r="B89" s="234" t="s">
        <v>541</v>
      </c>
      <c r="C89" s="235" t="s">
        <v>542</v>
      </c>
      <c r="D89" s="236" t="s">
        <v>358</v>
      </c>
      <c r="E89" s="236" t="s">
        <v>358</v>
      </c>
    </row>
    <row r="90" spans="1:5" x14ac:dyDescent="0.35">
      <c r="A90" s="228"/>
      <c r="B90" s="234" t="s">
        <v>523</v>
      </c>
      <c r="C90" s="235" t="s">
        <v>524</v>
      </c>
      <c r="D90" s="236" t="s">
        <v>358</v>
      </c>
      <c r="E90" s="236" t="s">
        <v>358</v>
      </c>
    </row>
    <row r="91" spans="1:5" x14ac:dyDescent="0.35">
      <c r="A91" s="228"/>
      <c r="B91" s="234" t="s">
        <v>415</v>
      </c>
      <c r="C91" s="235" t="s">
        <v>416</v>
      </c>
      <c r="D91" s="236" t="s">
        <v>358</v>
      </c>
      <c r="E91" s="236" t="s">
        <v>358</v>
      </c>
    </row>
    <row r="92" spans="1:5" x14ac:dyDescent="0.35">
      <c r="A92" s="228"/>
      <c r="B92" s="234" t="s">
        <v>382</v>
      </c>
      <c r="C92" s="235" t="s">
        <v>383</v>
      </c>
      <c r="D92" s="236" t="s">
        <v>358</v>
      </c>
      <c r="E92" s="236" t="s">
        <v>358</v>
      </c>
    </row>
    <row r="93" spans="1:5" x14ac:dyDescent="0.35">
      <c r="A93" s="228"/>
      <c r="B93" s="234" t="s">
        <v>510</v>
      </c>
      <c r="C93" s="237" t="s">
        <v>511</v>
      </c>
      <c r="D93" s="228"/>
      <c r="E93" s="239" t="s">
        <v>375</v>
      </c>
    </row>
    <row r="94" spans="1:5" x14ac:dyDescent="0.35">
      <c r="A94" s="228"/>
      <c r="B94" s="234" t="s">
        <v>521</v>
      </c>
      <c r="C94" s="235" t="s">
        <v>522</v>
      </c>
      <c r="D94" s="236" t="s">
        <v>358</v>
      </c>
      <c r="E94" s="236" t="s">
        <v>358</v>
      </c>
    </row>
    <row r="95" spans="1:5" x14ac:dyDescent="0.35">
      <c r="A95" s="228"/>
      <c r="B95" s="234" t="s">
        <v>444</v>
      </c>
      <c r="C95" s="235" t="s">
        <v>445</v>
      </c>
      <c r="D95" s="236" t="s">
        <v>358</v>
      </c>
      <c r="E95" s="236" t="s">
        <v>358</v>
      </c>
    </row>
    <row r="96" spans="1:5" x14ac:dyDescent="0.35">
      <c r="A96" s="228"/>
      <c r="B96" s="234" t="s">
        <v>472</v>
      </c>
      <c r="C96" s="235" t="s">
        <v>473</v>
      </c>
      <c r="D96" s="236" t="s">
        <v>358</v>
      </c>
      <c r="E96" s="236" t="s">
        <v>358</v>
      </c>
    </row>
    <row r="97" spans="1:5" x14ac:dyDescent="0.35">
      <c r="A97" s="228"/>
      <c r="B97" s="234" t="s">
        <v>400</v>
      </c>
      <c r="C97" s="235" t="s">
        <v>401</v>
      </c>
      <c r="D97" s="236" t="s">
        <v>358</v>
      </c>
      <c r="E97" s="236" t="s">
        <v>358</v>
      </c>
    </row>
    <row r="98" spans="1:5" x14ac:dyDescent="0.35">
      <c r="A98" s="228"/>
      <c r="B98" s="234" t="s">
        <v>369</v>
      </c>
      <c r="C98" s="235" t="s">
        <v>370</v>
      </c>
      <c r="D98" s="236" t="s">
        <v>358</v>
      </c>
      <c r="E98" s="236" t="s">
        <v>358</v>
      </c>
    </row>
    <row r="99" spans="1:5" x14ac:dyDescent="0.35">
      <c r="A99" s="228"/>
      <c r="B99" s="234" t="s">
        <v>371</v>
      </c>
      <c r="C99" s="235" t="s">
        <v>372</v>
      </c>
      <c r="D99" s="236" t="s">
        <v>358</v>
      </c>
      <c r="E99" s="236" t="s">
        <v>358</v>
      </c>
    </row>
    <row r="100" spans="1:5" x14ac:dyDescent="0.35">
      <c r="A100" s="228"/>
      <c r="B100" s="244" t="s">
        <v>482</v>
      </c>
      <c r="C100" s="245" t="s">
        <v>483</v>
      </c>
      <c r="D100" s="236" t="s">
        <v>358</v>
      </c>
      <c r="E100" s="236" t="s">
        <v>358</v>
      </c>
    </row>
  </sheetData>
  <sortState xmlns:xlrd2="http://schemas.microsoft.com/office/spreadsheetml/2017/richdata2" ref="B3:E100">
    <sortCondition ref="C3:C100"/>
  </sortState>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6"/>
  <dimension ref="A1:D40"/>
  <sheetViews>
    <sheetView workbookViewId="0">
      <selection activeCell="A4" sqref="A4"/>
    </sheetView>
  </sheetViews>
  <sheetFormatPr defaultRowHeight="14.5" x14ac:dyDescent="0.35"/>
  <cols>
    <col min="1" max="1" width="50.26953125" style="96" customWidth="1"/>
    <col min="2" max="2" width="11.81640625" customWidth="1"/>
    <col min="3" max="3" width="10.1796875" customWidth="1"/>
    <col min="4" max="4" width="56.7265625" customWidth="1"/>
    <col min="7" max="7" width="24.7265625" customWidth="1"/>
  </cols>
  <sheetData>
    <row r="1" spans="1:4" s="96" customFormat="1" ht="26" x14ac:dyDescent="0.35">
      <c r="A1" s="93" t="s">
        <v>235</v>
      </c>
      <c r="B1" s="94" t="s">
        <v>236</v>
      </c>
      <c r="C1" s="94" t="s">
        <v>237</v>
      </c>
      <c r="D1" s="95"/>
    </row>
    <row r="2" spans="1:4" x14ac:dyDescent="0.35">
      <c r="A2" s="93" t="s">
        <v>76</v>
      </c>
      <c r="B2" s="97">
        <v>5213</v>
      </c>
      <c r="C2" s="97">
        <v>6213</v>
      </c>
      <c r="D2" s="98"/>
    </row>
    <row r="3" spans="1:4" x14ac:dyDescent="0.35">
      <c r="A3" s="93" t="s">
        <v>77</v>
      </c>
      <c r="B3" s="97">
        <v>5223</v>
      </c>
      <c r="C3" s="97">
        <v>6223</v>
      </c>
      <c r="D3" s="98" t="s">
        <v>238</v>
      </c>
    </row>
    <row r="4" spans="1:4" ht="26.5" x14ac:dyDescent="0.35">
      <c r="A4" s="99" t="s">
        <v>239</v>
      </c>
      <c r="B4" s="97">
        <v>5213</v>
      </c>
      <c r="C4" s="97">
        <v>6213</v>
      </c>
      <c r="D4" s="98" t="s">
        <v>240</v>
      </c>
    </row>
    <row r="5" spans="1:4" x14ac:dyDescent="0.35">
      <c r="A5" s="99" t="s">
        <v>241</v>
      </c>
      <c r="B5" s="97">
        <v>5493</v>
      </c>
      <c r="C5" s="97">
        <v>6493</v>
      </c>
      <c r="D5" s="98" t="s">
        <v>242</v>
      </c>
    </row>
    <row r="6" spans="1:4" ht="26.5" x14ac:dyDescent="0.35">
      <c r="A6" s="99" t="s">
        <v>243</v>
      </c>
      <c r="B6" s="97">
        <v>5212</v>
      </c>
      <c r="C6" s="97">
        <v>6212</v>
      </c>
      <c r="D6" s="98" t="s">
        <v>244</v>
      </c>
    </row>
    <row r="7" spans="1:4" x14ac:dyDescent="0.35">
      <c r="A7" s="93" t="s">
        <v>78</v>
      </c>
      <c r="B7" s="97">
        <v>5213</v>
      </c>
      <c r="C7" s="97">
        <v>6213</v>
      </c>
      <c r="D7" s="98"/>
    </row>
    <row r="8" spans="1:4" x14ac:dyDescent="0.35">
      <c r="A8" s="93" t="s">
        <v>245</v>
      </c>
      <c r="B8" s="97">
        <v>0</v>
      </c>
      <c r="C8" s="97">
        <v>0</v>
      </c>
      <c r="D8" s="98"/>
    </row>
    <row r="9" spans="1:4" x14ac:dyDescent="0.35">
      <c r="A9" s="93" t="s">
        <v>245</v>
      </c>
      <c r="B9" s="97">
        <v>0</v>
      </c>
      <c r="C9" s="97">
        <v>0</v>
      </c>
      <c r="D9" s="98"/>
    </row>
    <row r="10" spans="1:4" x14ac:dyDescent="0.35">
      <c r="A10" s="93" t="s">
        <v>79</v>
      </c>
      <c r="B10" s="97">
        <v>5321</v>
      </c>
      <c r="C10" s="97">
        <v>6321</v>
      </c>
      <c r="D10" s="98"/>
    </row>
    <row r="11" spans="1:4" x14ac:dyDescent="0.35">
      <c r="A11" s="93" t="s">
        <v>80</v>
      </c>
      <c r="B11" s="97">
        <v>5321</v>
      </c>
      <c r="C11" s="97">
        <v>6321</v>
      </c>
      <c r="D11" s="98"/>
    </row>
    <row r="12" spans="1:4" x14ac:dyDescent="0.35">
      <c r="A12" s="93" t="s">
        <v>246</v>
      </c>
      <c r="B12" s="97">
        <v>0</v>
      </c>
      <c r="C12" s="97">
        <v>0</v>
      </c>
      <c r="D12" s="98"/>
    </row>
    <row r="13" spans="1:4" x14ac:dyDescent="0.35">
      <c r="A13" s="93" t="s">
        <v>81</v>
      </c>
      <c r="B13" s="97">
        <v>5321</v>
      </c>
      <c r="C13" s="97">
        <v>6321</v>
      </c>
      <c r="D13" s="98"/>
    </row>
    <row r="14" spans="1:4" x14ac:dyDescent="0.35">
      <c r="A14" s="93" t="s">
        <v>247</v>
      </c>
      <c r="B14" s="97">
        <v>0</v>
      </c>
      <c r="C14" s="97">
        <v>0</v>
      </c>
      <c r="D14" s="98"/>
    </row>
    <row r="15" spans="1:4" x14ac:dyDescent="0.35">
      <c r="A15" s="93" t="s">
        <v>83</v>
      </c>
      <c r="B15" s="97">
        <v>5213</v>
      </c>
      <c r="C15" s="97">
        <v>6213</v>
      </c>
      <c r="D15" s="98"/>
    </row>
    <row r="16" spans="1:4" x14ac:dyDescent="0.35">
      <c r="A16" s="93" t="s">
        <v>248</v>
      </c>
      <c r="B16" s="97">
        <v>0</v>
      </c>
      <c r="C16" s="97">
        <v>0</v>
      </c>
      <c r="D16" s="98"/>
    </row>
    <row r="17" spans="1:4" x14ac:dyDescent="0.35">
      <c r="A17" s="93" t="s">
        <v>249</v>
      </c>
      <c r="B17" s="97">
        <v>0</v>
      </c>
      <c r="C17" s="97">
        <v>0</v>
      </c>
      <c r="D17" s="98"/>
    </row>
    <row r="18" spans="1:4" x14ac:dyDescent="0.35">
      <c r="A18" s="93" t="s">
        <v>250</v>
      </c>
      <c r="B18" s="97">
        <v>0</v>
      </c>
      <c r="C18" s="97">
        <v>0</v>
      </c>
      <c r="D18" s="98"/>
    </row>
    <row r="19" spans="1:4" x14ac:dyDescent="0.35">
      <c r="A19" s="93" t="s">
        <v>85</v>
      </c>
      <c r="B19" s="97">
        <v>5321</v>
      </c>
      <c r="C19" s="97">
        <v>6321</v>
      </c>
      <c r="D19" s="98"/>
    </row>
    <row r="20" spans="1:4" x14ac:dyDescent="0.35">
      <c r="A20" s="93" t="s">
        <v>82</v>
      </c>
      <c r="B20" s="97">
        <v>5213</v>
      </c>
      <c r="C20" s="97">
        <v>6213</v>
      </c>
      <c r="D20" s="98"/>
    </row>
    <row r="21" spans="1:4" x14ac:dyDescent="0.35">
      <c r="A21" s="100" t="s">
        <v>251</v>
      </c>
      <c r="B21" s="97">
        <v>5222</v>
      </c>
      <c r="C21" s="97">
        <v>6222</v>
      </c>
      <c r="D21" s="98" t="s">
        <v>252</v>
      </c>
    </row>
    <row r="22" spans="1:4" x14ac:dyDescent="0.35">
      <c r="A22" s="96" t="s">
        <v>253</v>
      </c>
      <c r="B22" s="101">
        <v>0</v>
      </c>
      <c r="C22" s="101">
        <v>0</v>
      </c>
      <c r="D22" s="102" t="s">
        <v>254</v>
      </c>
    </row>
    <row r="23" spans="1:4" x14ac:dyDescent="0.35">
      <c r="A23" s="93" t="s">
        <v>255</v>
      </c>
      <c r="B23" s="97">
        <v>0</v>
      </c>
      <c r="C23" s="97">
        <v>0</v>
      </c>
      <c r="D23" s="98"/>
    </row>
    <row r="24" spans="1:4" x14ac:dyDescent="0.35">
      <c r="A24" s="93" t="s">
        <v>256</v>
      </c>
      <c r="B24" s="97">
        <v>0</v>
      </c>
      <c r="C24" s="97">
        <v>0</v>
      </c>
      <c r="D24" s="98"/>
    </row>
    <row r="25" spans="1:4" x14ac:dyDescent="0.35">
      <c r="A25" s="93" t="s">
        <v>257</v>
      </c>
      <c r="B25" s="97">
        <v>0</v>
      </c>
      <c r="C25" s="97">
        <v>0</v>
      </c>
      <c r="D25" s="98"/>
    </row>
    <row r="26" spans="1:4" x14ac:dyDescent="0.35">
      <c r="A26" s="93" t="s">
        <v>258</v>
      </c>
      <c r="B26" s="97">
        <v>0</v>
      </c>
      <c r="C26" s="97">
        <v>0</v>
      </c>
      <c r="D26" s="98"/>
    </row>
    <row r="27" spans="1:4" x14ac:dyDescent="0.35">
      <c r="A27" s="93" t="s">
        <v>259</v>
      </c>
      <c r="B27" s="97">
        <v>0</v>
      </c>
      <c r="C27" s="97">
        <v>0</v>
      </c>
      <c r="D27" s="98"/>
    </row>
    <row r="28" spans="1:4" x14ac:dyDescent="0.35">
      <c r="A28" s="93" t="s">
        <v>84</v>
      </c>
      <c r="B28" s="97">
        <v>5213</v>
      </c>
      <c r="C28" s="97">
        <v>6213</v>
      </c>
      <c r="D28" s="98"/>
    </row>
    <row r="29" spans="1:4" x14ac:dyDescent="0.35">
      <c r="A29" s="93" t="s">
        <v>260</v>
      </c>
      <c r="B29" s="97">
        <v>0</v>
      </c>
      <c r="C29" s="97">
        <v>0</v>
      </c>
      <c r="D29" s="98"/>
    </row>
    <row r="30" spans="1:4" x14ac:dyDescent="0.35">
      <c r="A30" s="93" t="s">
        <v>261</v>
      </c>
      <c r="B30" s="97">
        <v>0</v>
      </c>
      <c r="C30" s="97">
        <v>0</v>
      </c>
      <c r="D30" s="98"/>
    </row>
    <row r="31" spans="1:4" x14ac:dyDescent="0.35">
      <c r="A31" s="93" t="s">
        <v>262</v>
      </c>
      <c r="B31" s="97">
        <v>0</v>
      </c>
      <c r="C31" s="97">
        <v>0</v>
      </c>
      <c r="D31" s="98"/>
    </row>
    <row r="34" spans="2:3" x14ac:dyDescent="0.35">
      <c r="B34" s="97">
        <v>5212</v>
      </c>
      <c r="C34" s="97">
        <v>6212</v>
      </c>
    </row>
    <row r="35" spans="2:3" x14ac:dyDescent="0.35">
      <c r="B35" s="97">
        <v>5213</v>
      </c>
      <c r="C35" s="97">
        <v>6213</v>
      </c>
    </row>
    <row r="36" spans="2:3" x14ac:dyDescent="0.35">
      <c r="B36" s="97">
        <v>5222</v>
      </c>
      <c r="C36" s="97">
        <v>6222</v>
      </c>
    </row>
    <row r="37" spans="2:3" x14ac:dyDescent="0.35">
      <c r="B37" s="97">
        <v>5223</v>
      </c>
      <c r="C37" s="97">
        <v>6223</v>
      </c>
    </row>
    <row r="38" spans="2:3" x14ac:dyDescent="0.35">
      <c r="B38" s="97">
        <v>5321</v>
      </c>
      <c r="C38" s="97">
        <v>6321</v>
      </c>
    </row>
    <row r="39" spans="2:3" x14ac:dyDescent="0.35">
      <c r="B39" s="97">
        <v>5493</v>
      </c>
      <c r="C39" s="97">
        <v>6493</v>
      </c>
    </row>
    <row r="40" spans="2:3" x14ac:dyDescent="0.35">
      <c r="B40" t="s">
        <v>263</v>
      </c>
      <c r="C40" t="s">
        <v>263</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2"/>
  <dimension ref="A1:C102"/>
  <sheetViews>
    <sheetView topLeftCell="A43" workbookViewId="0">
      <selection activeCell="B51" sqref="B51"/>
    </sheetView>
  </sheetViews>
  <sheetFormatPr defaultRowHeight="14.5" x14ac:dyDescent="0.35"/>
  <cols>
    <col min="1" max="1" width="33.7265625" customWidth="1"/>
    <col min="2" max="2" width="70.1796875" style="112" customWidth="1"/>
    <col min="12" max="12" width="9.1796875" customWidth="1"/>
  </cols>
  <sheetData>
    <row r="1" spans="1:2" x14ac:dyDescent="0.35">
      <c r="A1" s="32" t="s">
        <v>104</v>
      </c>
      <c r="B1" s="107" t="e">
        <f>ZADOST!#REF!</f>
        <v>#REF!</v>
      </c>
    </row>
    <row r="2" spans="1:2" x14ac:dyDescent="0.35">
      <c r="A2" s="32" t="s">
        <v>105</v>
      </c>
      <c r="B2" s="103">
        <f>ZADOST!C6</f>
        <v>0</v>
      </c>
    </row>
    <row r="3" spans="1:2" x14ac:dyDescent="0.35">
      <c r="A3" s="32" t="s">
        <v>106</v>
      </c>
      <c r="B3" s="107" t="str">
        <f>ZADOST!C5</f>
        <v xml:space="preserve"> KUL05-25 Program Otevřené brány</v>
      </c>
    </row>
    <row r="4" spans="1:2" x14ac:dyDescent="0.35">
      <c r="A4" s="32" t="s">
        <v>107</v>
      </c>
      <c r="B4" s="107" t="str">
        <f>ZADOST!AG8</f>
        <v>2025 - 2027</v>
      </c>
    </row>
    <row r="5" spans="1:2" x14ac:dyDescent="0.35">
      <c r="A5" s="32" t="s">
        <v>108</v>
      </c>
      <c r="B5" s="108" t="str">
        <f>ZADOST!D14</f>
        <v xml:space="preserve">Projekty na ochranu životního prostředí </v>
      </c>
    </row>
    <row r="6" spans="1:2" ht="12.75" customHeight="1" x14ac:dyDescent="0.35">
      <c r="A6" s="32" t="s">
        <v>109</v>
      </c>
      <c r="B6" s="108">
        <f>ZADOST!D18</f>
        <v>0</v>
      </c>
    </row>
    <row r="7" spans="1:2" x14ac:dyDescent="0.35">
      <c r="A7" s="32" t="s">
        <v>110</v>
      </c>
      <c r="B7" s="123" t="e">
        <f>ZADOST!#REF!</f>
        <v>#REF!</v>
      </c>
    </row>
    <row r="8" spans="1:2" x14ac:dyDescent="0.35">
      <c r="A8" s="34" t="s">
        <v>111</v>
      </c>
      <c r="B8" s="108" t="str">
        <f>ZADOST!D24</f>
        <v>Doplní se automaticky</v>
      </c>
    </row>
    <row r="9" spans="1:2" x14ac:dyDescent="0.35">
      <c r="A9" s="32" t="s">
        <v>112</v>
      </c>
      <c r="B9" s="108">
        <f>ZADOST!X34</f>
        <v>0</v>
      </c>
    </row>
    <row r="10" spans="1:2" x14ac:dyDescent="0.35">
      <c r="A10" s="34" t="s">
        <v>113</v>
      </c>
      <c r="B10" s="108">
        <f>ZADOST!X35</f>
        <v>0</v>
      </c>
    </row>
    <row r="11" spans="1:2" x14ac:dyDescent="0.35">
      <c r="A11" s="32" t="s">
        <v>114</v>
      </c>
      <c r="B11" s="107">
        <f>ZADOST!X33</f>
        <v>0</v>
      </c>
    </row>
    <row r="12" spans="1:2" x14ac:dyDescent="0.35">
      <c r="A12" s="32" t="s">
        <v>115</v>
      </c>
      <c r="B12" s="108" t="str">
        <f>ZADOST!X31</f>
        <v>Vyberte ze seznamu</v>
      </c>
    </row>
    <row r="13" spans="1:2" x14ac:dyDescent="0.35">
      <c r="A13" s="32" t="s">
        <v>116</v>
      </c>
      <c r="B13" s="108">
        <f>ZADOST!X32</f>
        <v>0</v>
      </c>
    </row>
    <row r="14" spans="1:2" x14ac:dyDescent="0.35">
      <c r="A14" s="34" t="s">
        <v>117</v>
      </c>
      <c r="B14" s="108" t="e">
        <f>ZADOST!#REF!</f>
        <v>#REF!</v>
      </c>
    </row>
    <row r="15" spans="1:2" x14ac:dyDescent="0.35">
      <c r="A15" s="32" t="s">
        <v>118</v>
      </c>
      <c r="B15" s="107" t="str">
        <f>CONCATENATE("v ",ZADOST!X38,", oddíl: ",ZADOST!AM38,", vložka: ",ZADOST!AW38)</f>
        <v xml:space="preserve">v , oddíl: , vložka: </v>
      </c>
    </row>
    <row r="16" spans="1:2" x14ac:dyDescent="0.35">
      <c r="A16" s="32" t="s">
        <v>119</v>
      </c>
      <c r="B16" s="107" t="str">
        <f>ZADOST!BH41</f>
        <v xml:space="preserve"> ,  </v>
      </c>
    </row>
    <row r="17" spans="1:2" x14ac:dyDescent="0.35">
      <c r="A17" s="32" t="s">
        <v>120</v>
      </c>
      <c r="B17" s="107" t="e">
        <f>ZADOST!#REF!</f>
        <v>#REF!</v>
      </c>
    </row>
    <row r="18" spans="1:2" x14ac:dyDescent="0.35">
      <c r="A18" s="32" t="s">
        <v>121</v>
      </c>
      <c r="B18" s="108" t="e">
        <f>ZADOST!#REF!</f>
        <v>#REF!</v>
      </c>
    </row>
    <row r="19" spans="1:2" x14ac:dyDescent="0.35">
      <c r="A19" s="32" t="s">
        <v>122</v>
      </c>
      <c r="B19" s="123" t="e">
        <f>ZADOST!#REF!</f>
        <v>#REF!</v>
      </c>
    </row>
    <row r="20" spans="1:2" x14ac:dyDescent="0.35">
      <c r="A20" s="32" t="s">
        <v>123</v>
      </c>
      <c r="B20" s="108" t="e">
        <f>ZADOST!#REF!</f>
        <v>#REF!</v>
      </c>
    </row>
    <row r="21" spans="1:2" x14ac:dyDescent="0.35">
      <c r="A21" s="32" t="s">
        <v>124</v>
      </c>
      <c r="B21" s="108">
        <f>ZADOST!U104</f>
        <v>0</v>
      </c>
    </row>
    <row r="22" spans="1:2" x14ac:dyDescent="0.35">
      <c r="A22" s="32" t="s">
        <v>125</v>
      </c>
      <c r="B22" s="108">
        <f>ZADOST!U105</f>
        <v>0</v>
      </c>
    </row>
    <row r="23" spans="1:2" x14ac:dyDescent="0.35">
      <c r="A23" s="32" t="s">
        <v>126</v>
      </c>
      <c r="B23" s="107" t="str">
        <f>ZADOST!AM107</f>
        <v>Vyberte ze seznamu</v>
      </c>
    </row>
    <row r="24" spans="1:2" x14ac:dyDescent="0.35">
      <c r="A24" s="32" t="s">
        <v>127</v>
      </c>
      <c r="B24" s="107" t="str">
        <f>ZADOST!AM108</f>
        <v>Vyberte ze seznamu</v>
      </c>
    </row>
    <row r="25" spans="1:2" x14ac:dyDescent="0.35">
      <c r="A25" s="32" t="s">
        <v>128</v>
      </c>
      <c r="B25" s="107" t="str">
        <f>ZADOST!AM109</f>
        <v>Vyberte ze seznamu</v>
      </c>
    </row>
    <row r="26" spans="1:2" x14ac:dyDescent="0.35">
      <c r="A26" s="32" t="s">
        <v>129</v>
      </c>
      <c r="B26" s="108">
        <f>ZADOST!U112</f>
        <v>0</v>
      </c>
    </row>
    <row r="27" spans="1:2" x14ac:dyDescent="0.35">
      <c r="A27" s="32" t="s">
        <v>130</v>
      </c>
      <c r="B27" s="108">
        <f>ZADOST!U113</f>
        <v>0</v>
      </c>
    </row>
    <row r="28" spans="1:2" x14ac:dyDescent="0.35">
      <c r="A28" s="32" t="s">
        <v>131</v>
      </c>
      <c r="B28" s="108">
        <f>ZADOST!U114</f>
        <v>0</v>
      </c>
    </row>
    <row r="29" spans="1:2" x14ac:dyDescent="0.35">
      <c r="A29" s="32" t="s">
        <v>132</v>
      </c>
      <c r="B29" s="108">
        <f>ZADOST!U115</f>
        <v>0</v>
      </c>
    </row>
    <row r="30" spans="1:2" x14ac:dyDescent="0.35">
      <c r="A30" s="32" t="s">
        <v>133</v>
      </c>
      <c r="B30" s="108">
        <f>ZADOST!U116</f>
        <v>0</v>
      </c>
    </row>
    <row r="31" spans="1:2" x14ac:dyDescent="0.35">
      <c r="A31" s="32" t="s">
        <v>134</v>
      </c>
      <c r="B31" s="109" t="e">
        <f>ZADOST!#REF!</f>
        <v>#REF!</v>
      </c>
    </row>
    <row r="32" spans="1:2" x14ac:dyDescent="0.35">
      <c r="A32" s="32" t="s">
        <v>135</v>
      </c>
      <c r="B32" s="108">
        <f>ZADOST!AE123</f>
        <v>0</v>
      </c>
    </row>
    <row r="33" spans="1:2" x14ac:dyDescent="0.35">
      <c r="A33" s="36" t="s">
        <v>136</v>
      </c>
      <c r="B33" s="110">
        <f>ZADOST!AE126</f>
        <v>0</v>
      </c>
    </row>
    <row r="34" spans="1:2" x14ac:dyDescent="0.35">
      <c r="A34" s="36" t="s">
        <v>137</v>
      </c>
      <c r="B34" s="110">
        <f>ZADOST!AE127</f>
        <v>0</v>
      </c>
    </row>
    <row r="35" spans="1:2" x14ac:dyDescent="0.35">
      <c r="A35" s="37" t="s">
        <v>94</v>
      </c>
      <c r="B35" s="106">
        <f>ZADOST!AE130</f>
        <v>0</v>
      </c>
    </row>
    <row r="36" spans="1:2" x14ac:dyDescent="0.35">
      <c r="A36" s="37" t="s">
        <v>95</v>
      </c>
      <c r="B36" s="106" t="e">
        <f>ZADOST!#REF!</f>
        <v>#REF!</v>
      </c>
    </row>
    <row r="37" spans="1:2" x14ac:dyDescent="0.35">
      <c r="A37" s="37" t="s">
        <v>138</v>
      </c>
      <c r="B37" s="106" t="e">
        <f>ZADOST!#REF!</f>
        <v>#REF!</v>
      </c>
    </row>
    <row r="38" spans="1:2" x14ac:dyDescent="0.35">
      <c r="A38" s="32" t="s">
        <v>139</v>
      </c>
      <c r="B38" s="107">
        <f>ZADOST!AB134</f>
        <v>0</v>
      </c>
    </row>
    <row r="39" spans="1:2" x14ac:dyDescent="0.35">
      <c r="A39" s="32" t="s">
        <v>140</v>
      </c>
      <c r="B39" s="107" t="str">
        <f>ZADOST!AC150</f>
        <v>NEINVESTIČNÍ</v>
      </c>
    </row>
    <row r="40" spans="1:2" x14ac:dyDescent="0.35">
      <c r="A40" s="32" t="s">
        <v>141</v>
      </c>
      <c r="B40" s="107"/>
    </row>
    <row r="41" spans="1:2" x14ac:dyDescent="0.35">
      <c r="A41" s="32" t="s">
        <v>142</v>
      </c>
      <c r="B41" s="107"/>
    </row>
    <row r="42" spans="1:2" x14ac:dyDescent="0.35">
      <c r="A42" s="38" t="s">
        <v>143</v>
      </c>
      <c r="B42" s="107">
        <f>ZADOST!AU168</f>
        <v>0</v>
      </c>
    </row>
    <row r="43" spans="1:2" x14ac:dyDescent="0.35">
      <c r="A43" s="32" t="s">
        <v>144</v>
      </c>
      <c r="B43" s="107">
        <f>ZADOST!AI187</f>
        <v>0</v>
      </c>
    </row>
    <row r="44" spans="1:2" x14ac:dyDescent="0.35">
      <c r="A44" s="32" t="s">
        <v>145</v>
      </c>
      <c r="B44" s="111" t="str">
        <f>ZADOST!AU187</f>
        <v>vygeneruje se</v>
      </c>
    </row>
    <row r="45" spans="1:2" x14ac:dyDescent="0.35">
      <c r="A45" s="32" t="s">
        <v>146</v>
      </c>
      <c r="B45" s="107">
        <f>ZADOST!AI172</f>
        <v>0</v>
      </c>
    </row>
    <row r="46" spans="1:2" x14ac:dyDescent="0.35">
      <c r="A46" s="32" t="s">
        <v>147</v>
      </c>
      <c r="B46" s="111">
        <f>ZADOST!AU172</f>
        <v>0</v>
      </c>
    </row>
    <row r="47" spans="1:2" x14ac:dyDescent="0.35">
      <c r="A47" s="32" t="s">
        <v>148</v>
      </c>
      <c r="B47" s="107" t="str">
        <f>ZADOST!AI199</f>
        <v>vygeneruje se</v>
      </c>
    </row>
    <row r="48" spans="1:2" x14ac:dyDescent="0.35">
      <c r="A48" s="32" t="s">
        <v>149</v>
      </c>
      <c r="B48" s="111" t="str">
        <f>ZADOST!AU199</f>
        <v>vygeneruje se</v>
      </c>
    </row>
    <row r="49" spans="1:3" x14ac:dyDescent="0.35">
      <c r="A49" s="32" t="s">
        <v>150</v>
      </c>
      <c r="B49" s="107"/>
    </row>
    <row r="50" spans="1:3" x14ac:dyDescent="0.35">
      <c r="A50" s="32" t="s">
        <v>151</v>
      </c>
      <c r="B50" s="107"/>
    </row>
    <row r="51" spans="1:3" x14ac:dyDescent="0.35">
      <c r="A51" s="32" t="s">
        <v>152</v>
      </c>
      <c r="B51" s="107" t="str">
        <f>ZADOST!AI199</f>
        <v>vygeneruje se</v>
      </c>
      <c r="C51" s="124"/>
    </row>
    <row r="52" spans="1:3" x14ac:dyDescent="0.35">
      <c r="A52" s="32" t="s">
        <v>153</v>
      </c>
      <c r="B52" s="111" t="str">
        <f>ZADOST!AU199</f>
        <v>vygeneruje se</v>
      </c>
    </row>
    <row r="53" spans="1:3" x14ac:dyDescent="0.35">
      <c r="A53" s="113" t="s">
        <v>180</v>
      </c>
      <c r="B53" s="114">
        <f>ZADOST!D144</f>
        <v>0</v>
      </c>
    </row>
    <row r="54" spans="1:3" x14ac:dyDescent="0.35">
      <c r="A54" s="113" t="s">
        <v>181</v>
      </c>
      <c r="B54" s="114">
        <f>ZADOST!AE144</f>
        <v>0</v>
      </c>
    </row>
    <row r="55" spans="1:3" x14ac:dyDescent="0.35">
      <c r="A55" s="113" t="s">
        <v>182</v>
      </c>
      <c r="B55" s="114">
        <f>ZADOST!AS144</f>
        <v>0</v>
      </c>
    </row>
    <row r="56" spans="1:3" x14ac:dyDescent="0.35">
      <c r="A56" s="113" t="s">
        <v>180</v>
      </c>
      <c r="B56" s="114">
        <f>ZADOST!D146</f>
        <v>0</v>
      </c>
    </row>
    <row r="57" spans="1:3" x14ac:dyDescent="0.35">
      <c r="A57" s="113" t="s">
        <v>181</v>
      </c>
      <c r="B57" s="114">
        <f>ZADOST!AE146</f>
        <v>0</v>
      </c>
    </row>
    <row r="58" spans="1:3" x14ac:dyDescent="0.35">
      <c r="A58" s="113" t="s">
        <v>182</v>
      </c>
      <c r="B58" s="114">
        <f>ZADOST!AS146</f>
        <v>0</v>
      </c>
    </row>
    <row r="59" spans="1:3" x14ac:dyDescent="0.35">
      <c r="A59" s="115" t="s">
        <v>271</v>
      </c>
      <c r="B59" s="116" t="str">
        <f>ZADOST!D163</f>
        <v>Honoráře průvodců 2025</v>
      </c>
    </row>
    <row r="60" spans="1:3" x14ac:dyDescent="0.35">
      <c r="A60" s="113" t="s">
        <v>272</v>
      </c>
      <c r="B60" s="114">
        <f>ZADOST!AU163</f>
        <v>0</v>
      </c>
    </row>
    <row r="61" spans="1:3" x14ac:dyDescent="0.35">
      <c r="A61" s="115" t="s">
        <v>273</v>
      </c>
      <c r="B61" s="116" t="str">
        <f>ZADOST!D164</f>
        <v>Honoráře průvodců 2026</v>
      </c>
    </row>
    <row r="62" spans="1:3" x14ac:dyDescent="0.35">
      <c r="A62" s="113" t="s">
        <v>274</v>
      </c>
      <c r="B62" s="114">
        <f>ZADOST!AU164</f>
        <v>0</v>
      </c>
    </row>
    <row r="63" spans="1:3" x14ac:dyDescent="0.35">
      <c r="A63" s="115" t="s">
        <v>275</v>
      </c>
      <c r="B63" s="117" t="str">
        <f>ZADOST!D165</f>
        <v>Honoráře průvodců 2027</v>
      </c>
    </row>
    <row r="64" spans="1:3" x14ac:dyDescent="0.35">
      <c r="A64" s="113" t="s">
        <v>276</v>
      </c>
      <c r="B64" s="118">
        <f>ZADOST!AU165</f>
        <v>0</v>
      </c>
    </row>
    <row r="65" spans="1:3" x14ac:dyDescent="0.35">
      <c r="A65" s="115" t="s">
        <v>277</v>
      </c>
      <c r="B65" s="116">
        <f>ZADOST!D166</f>
        <v>0</v>
      </c>
    </row>
    <row r="66" spans="1:3" x14ac:dyDescent="0.35">
      <c r="A66" s="113" t="s">
        <v>278</v>
      </c>
      <c r="B66" s="114">
        <f>ZADOST!AU166</f>
        <v>0</v>
      </c>
    </row>
    <row r="67" spans="1:3" x14ac:dyDescent="0.35">
      <c r="A67" s="115" t="s">
        <v>279</v>
      </c>
      <c r="B67" s="116">
        <f>ZADOST!D167</f>
        <v>0</v>
      </c>
    </row>
    <row r="68" spans="1:3" x14ac:dyDescent="0.35">
      <c r="A68" s="113" t="s">
        <v>280</v>
      </c>
      <c r="B68" s="114">
        <f>ZADOST!AU167</f>
        <v>0</v>
      </c>
    </row>
    <row r="69" spans="1:3" x14ac:dyDescent="0.35">
      <c r="A69" s="39" t="s">
        <v>154</v>
      </c>
      <c r="B69" s="107" t="e">
        <f>ZADOST!#REF!</f>
        <v>#REF!</v>
      </c>
    </row>
    <row r="70" spans="1:3" x14ac:dyDescent="0.35">
      <c r="A70" s="36" t="s">
        <v>285</v>
      </c>
      <c r="B70" s="103">
        <f>ZADOST!W249</f>
        <v>0</v>
      </c>
      <c r="C70" s="124"/>
    </row>
    <row r="71" spans="1:3" x14ac:dyDescent="0.35">
      <c r="A71" s="40" t="s">
        <v>286</v>
      </c>
      <c r="B71" s="103">
        <f>ZADOST!W250</f>
        <v>0</v>
      </c>
      <c r="C71" s="124"/>
    </row>
    <row r="72" spans="1:3" x14ac:dyDescent="0.35">
      <c r="A72" s="36" t="s">
        <v>264</v>
      </c>
      <c r="B72" s="103" t="str">
        <f>ZADOST!BH48</f>
        <v xml:space="preserve">  </v>
      </c>
      <c r="C72" s="124"/>
    </row>
    <row r="73" spans="1:3" x14ac:dyDescent="0.35">
      <c r="A73" s="40" t="s">
        <v>265</v>
      </c>
      <c r="B73" s="106" t="e">
        <f>ZADOST!#REF!</f>
        <v>#REF!</v>
      </c>
      <c r="C73" s="124"/>
    </row>
    <row r="74" spans="1:3" x14ac:dyDescent="0.35">
      <c r="A74" s="36" t="s">
        <v>266</v>
      </c>
      <c r="B74" s="103" t="str">
        <f>ZADOST!BH49</f>
        <v xml:space="preserve">  </v>
      </c>
      <c r="C74" s="124"/>
    </row>
    <row r="75" spans="1:3" x14ac:dyDescent="0.35">
      <c r="A75" s="40" t="s">
        <v>267</v>
      </c>
      <c r="B75" s="106" t="e">
        <f>ZADOST!#REF!</f>
        <v>#REF!</v>
      </c>
      <c r="C75" s="124"/>
    </row>
    <row r="76" spans="1:3" x14ac:dyDescent="0.35">
      <c r="A76" s="39" t="s">
        <v>268</v>
      </c>
      <c r="B76" s="105">
        <f>IF(AND(B39="INVESTIČNÍ",B12="Fyzická osoba"),6493,IF(AND(B39="INVESTIČNÍ",B12="Fyzická podnikající osoba"),6212,IF(B39="INVESTIČNÍ",(VLOOKUP(ZADOST!X32,'Položky - Neckařová'!A1:C31,3)),0)))</f>
        <v>0</v>
      </c>
    </row>
    <row r="77" spans="1:3" x14ac:dyDescent="0.35">
      <c r="A77" s="39" t="s">
        <v>269</v>
      </c>
      <c r="B77" s="105" t="e">
        <f>IF(AND(B39="NEINVESTIČNÍ",B12="Fyzická osoba"),5493,IF(AND(B39="NEINVESTIČNÍ",B12="Fyzická podnikající osoba"),5212,IF(B39="NEINVESTIČNÍ",(VLOOKUP(ZADOST!X32,'Položky - Neckařová'!A1:C31,3)),0)))</f>
        <v>#N/A</v>
      </c>
    </row>
    <row r="78" spans="1:3" x14ac:dyDescent="0.35">
      <c r="A78" s="39" t="s">
        <v>270</v>
      </c>
      <c r="B78" s="125"/>
    </row>
    <row r="79" spans="1:3" x14ac:dyDescent="0.35">
      <c r="A79" s="32" t="s">
        <v>155</v>
      </c>
      <c r="B79" s="107"/>
    </row>
    <row r="80" spans="1:3" x14ac:dyDescent="0.35">
      <c r="A80" s="32" t="s">
        <v>156</v>
      </c>
      <c r="B80" s="107"/>
    </row>
    <row r="81" spans="1:2" x14ac:dyDescent="0.35">
      <c r="A81" s="32" t="s">
        <v>157</v>
      </c>
      <c r="B81" s="107"/>
    </row>
    <row r="82" spans="1:2" x14ac:dyDescent="0.35">
      <c r="A82" s="32" t="s">
        <v>158</v>
      </c>
      <c r="B82" s="107"/>
    </row>
    <row r="83" spans="1:2" x14ac:dyDescent="0.35">
      <c r="A83" s="32" t="s">
        <v>159</v>
      </c>
      <c r="B83" s="107"/>
    </row>
    <row r="84" spans="1:2" x14ac:dyDescent="0.35">
      <c r="A84" s="32" t="s">
        <v>160</v>
      </c>
      <c r="B84" s="107"/>
    </row>
    <row r="85" spans="1:2" x14ac:dyDescent="0.35">
      <c r="A85" s="32" t="s">
        <v>161</v>
      </c>
      <c r="B85" s="107"/>
    </row>
    <row r="86" spans="1:2" x14ac:dyDescent="0.35">
      <c r="A86" s="32" t="s">
        <v>162</v>
      </c>
      <c r="B86" s="107"/>
    </row>
    <row r="87" spans="1:2" x14ac:dyDescent="0.35">
      <c r="A87" s="32" t="s">
        <v>163</v>
      </c>
      <c r="B87" s="107"/>
    </row>
    <row r="88" spans="1:2" x14ac:dyDescent="0.35">
      <c r="A88" s="32" t="s">
        <v>164</v>
      </c>
      <c r="B88" s="107"/>
    </row>
    <row r="89" spans="1:2" x14ac:dyDescent="0.35">
      <c r="A89" s="32" t="s">
        <v>165</v>
      </c>
      <c r="B89" s="107"/>
    </row>
    <row r="90" spans="1:2" x14ac:dyDescent="0.35">
      <c r="A90" s="32" t="s">
        <v>166</v>
      </c>
      <c r="B90" s="107"/>
    </row>
    <row r="91" spans="1:2" x14ac:dyDescent="0.35">
      <c r="A91" s="32" t="s">
        <v>167</v>
      </c>
      <c r="B91" s="107"/>
    </row>
    <row r="92" spans="1:2" x14ac:dyDescent="0.35">
      <c r="A92" s="32" t="s">
        <v>168</v>
      </c>
      <c r="B92" s="107"/>
    </row>
    <row r="93" spans="1:2" x14ac:dyDescent="0.35">
      <c r="A93" s="32" t="s">
        <v>169</v>
      </c>
      <c r="B93" s="107"/>
    </row>
    <row r="94" spans="1:2" x14ac:dyDescent="0.35">
      <c r="A94" s="32" t="s">
        <v>170</v>
      </c>
      <c r="B94" s="107"/>
    </row>
    <row r="95" spans="1:2" x14ac:dyDescent="0.35">
      <c r="A95" s="32" t="s">
        <v>171</v>
      </c>
      <c r="B95" s="107"/>
    </row>
    <row r="96" spans="1:2" x14ac:dyDescent="0.35">
      <c r="A96" s="32" t="s">
        <v>172</v>
      </c>
      <c r="B96" s="107" t="s">
        <v>173</v>
      </c>
    </row>
    <row r="97" spans="1:2" x14ac:dyDescent="0.35">
      <c r="A97" s="32" t="s">
        <v>174</v>
      </c>
      <c r="B97" s="107" t="s">
        <v>175</v>
      </c>
    </row>
    <row r="98" spans="1:2" x14ac:dyDescent="0.35">
      <c r="A98" s="32" t="s">
        <v>176</v>
      </c>
      <c r="B98" s="107" t="s">
        <v>177</v>
      </c>
    </row>
    <row r="99" spans="1:2" x14ac:dyDescent="0.35">
      <c r="A99" s="32" t="s">
        <v>178</v>
      </c>
      <c r="B99" s="107" t="s">
        <v>179</v>
      </c>
    </row>
    <row r="100" spans="1:2" x14ac:dyDescent="0.35">
      <c r="A100" s="34" t="s">
        <v>281</v>
      </c>
      <c r="B100" s="122">
        <f>ZADOST!AK42</f>
        <v>0</v>
      </c>
    </row>
    <row r="101" spans="1:2" x14ac:dyDescent="0.35">
      <c r="A101" s="34" t="s">
        <v>283</v>
      </c>
      <c r="B101" s="112">
        <f>ZADOST!D203</f>
        <v>0</v>
      </c>
    </row>
    <row r="102" spans="1:2" x14ac:dyDescent="0.35">
      <c r="A102" s="34" t="s">
        <v>284</v>
      </c>
      <c r="B102" s="112">
        <f>ZADOST!D205</f>
        <v>0</v>
      </c>
    </row>
  </sheetData>
  <conditionalFormatting sqref="A38:A52 A1 A5:A34 A69:A71">
    <cfRule type="duplicateValues" dxfId="88" priority="11"/>
  </conditionalFormatting>
  <conditionalFormatting sqref="A53:A55 A63:A64">
    <cfRule type="duplicateValues" dxfId="87" priority="6"/>
  </conditionalFormatting>
  <conditionalFormatting sqref="A56:A58">
    <cfRule type="duplicateValues" dxfId="86" priority="5"/>
  </conditionalFormatting>
  <conditionalFormatting sqref="A59:A62">
    <cfRule type="duplicateValues" dxfId="85" priority="3"/>
  </conditionalFormatting>
  <conditionalFormatting sqref="A65:A66">
    <cfRule type="duplicateValues" dxfId="84" priority="2"/>
  </conditionalFormatting>
  <conditionalFormatting sqref="A67:A68">
    <cfRule type="duplicateValues" dxfId="83" priority="4"/>
  </conditionalFormatting>
  <conditionalFormatting sqref="A72:A73">
    <cfRule type="duplicateValues" dxfId="82" priority="9"/>
  </conditionalFormatting>
  <conditionalFormatting sqref="A74:A75">
    <cfRule type="duplicateValues" dxfId="81" priority="8"/>
  </conditionalFormatting>
  <conditionalFormatting sqref="A76:A78">
    <cfRule type="duplicateValues" dxfId="80" priority="17"/>
  </conditionalFormatting>
  <conditionalFormatting sqref="A79:A99 A2:A4 A101:A102">
    <cfRule type="duplicateValues" dxfId="79" priority="10"/>
  </conditionalFormatting>
  <conditionalFormatting sqref="A100">
    <cfRule type="duplicateValues" dxfId="78" priority="1"/>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7"/>
  <dimension ref="A1:CX2"/>
  <sheetViews>
    <sheetView topLeftCell="BQ1" workbookViewId="0">
      <selection activeCell="BT3" sqref="BT3"/>
    </sheetView>
  </sheetViews>
  <sheetFormatPr defaultRowHeight="14.5" x14ac:dyDescent="0.35"/>
  <cols>
    <col min="1" max="2" width="14.453125" bestFit="1" customWidth="1"/>
    <col min="3" max="3" width="53.81640625" bestFit="1" customWidth="1"/>
    <col min="4" max="4" width="5.453125" bestFit="1" customWidth="1"/>
    <col min="5" max="5" width="65.453125" bestFit="1" customWidth="1"/>
    <col min="6" max="6" width="255.7265625" bestFit="1" customWidth="1"/>
    <col min="7" max="7" width="12.81640625" bestFit="1" customWidth="1"/>
    <col min="8" max="8" width="18.1796875" bestFit="1" customWidth="1"/>
    <col min="9" max="9" width="10" bestFit="1" customWidth="1"/>
    <col min="10" max="10" width="10.81640625" bestFit="1" customWidth="1"/>
    <col min="11" max="11" width="23.453125" bestFit="1" customWidth="1"/>
    <col min="12" max="12" width="15.26953125" bestFit="1" customWidth="1"/>
    <col min="13" max="13" width="26.453125" bestFit="1" customWidth="1"/>
    <col min="14" max="14" width="20.54296875" bestFit="1" customWidth="1"/>
    <col min="15" max="15" width="36" bestFit="1" customWidth="1"/>
    <col min="16" max="17" width="24" bestFit="1" customWidth="1"/>
    <col min="18" max="18" width="21" bestFit="1" customWidth="1"/>
    <col min="19" max="19" width="13.1796875" bestFit="1" customWidth="1"/>
    <col min="20" max="20" width="15.26953125" bestFit="1" customWidth="1"/>
    <col min="21" max="21" width="18" bestFit="1" customWidth="1"/>
    <col min="22" max="22" width="21.1796875" bestFit="1" customWidth="1"/>
    <col min="23" max="23" width="9.7265625" bestFit="1" customWidth="1"/>
    <col min="24" max="24" width="11.1796875" bestFit="1" customWidth="1"/>
    <col min="25" max="25" width="13.1796875" bestFit="1" customWidth="1"/>
    <col min="26" max="26" width="14.1796875" bestFit="1" customWidth="1"/>
    <col min="27" max="27" width="11.81640625" bestFit="1" customWidth="1"/>
    <col min="28" max="28" width="15" bestFit="1" customWidth="1"/>
    <col min="29" max="29" width="19.81640625" bestFit="1" customWidth="1"/>
    <col min="30" max="30" width="18.7265625" bestFit="1" customWidth="1"/>
    <col min="31" max="31" width="13.7265625" bestFit="1" customWidth="1"/>
    <col min="32" max="32" width="14.1796875" bestFit="1" customWidth="1"/>
    <col min="33" max="33" width="18.26953125" bestFit="1" customWidth="1"/>
    <col min="34" max="34" width="18.7265625" bestFit="1" customWidth="1"/>
    <col min="35" max="35" width="13.453125" bestFit="1" customWidth="1"/>
    <col min="36" max="36" width="14.7265625" bestFit="1" customWidth="1"/>
    <col min="37" max="37" width="45.7265625" bestFit="1" customWidth="1"/>
    <col min="38" max="38" width="13.26953125" bestFit="1" customWidth="1"/>
    <col min="39" max="39" width="13.54296875" bestFit="1" customWidth="1"/>
    <col min="40" max="40" width="6.453125" bestFit="1" customWidth="1"/>
    <col min="41" max="41" width="15.1796875" bestFit="1" customWidth="1"/>
    <col min="42" max="42" width="17" bestFit="1" customWidth="1"/>
    <col min="43" max="43" width="23" bestFit="1" customWidth="1"/>
    <col min="44" max="44" width="28.453125" bestFit="1" customWidth="1"/>
    <col min="45" max="45" width="27.54296875" bestFit="1" customWidth="1"/>
    <col min="46" max="46" width="33" bestFit="1" customWidth="1"/>
    <col min="47" max="47" width="19.1796875" bestFit="1" customWidth="1"/>
    <col min="48" max="48" width="21" bestFit="1" customWidth="1"/>
    <col min="49" max="49" width="14.54296875" bestFit="1" customWidth="1"/>
    <col min="50" max="50" width="20" bestFit="1" customWidth="1"/>
    <col min="51" max="51" width="29.1796875" bestFit="1" customWidth="1"/>
    <col min="52" max="52" width="34.7265625" bestFit="1" customWidth="1"/>
    <col min="53" max="53" width="121.1796875" bestFit="1" customWidth="1"/>
    <col min="54" max="54" width="15.7265625" bestFit="1" customWidth="1"/>
    <col min="55" max="55" width="26.81640625" bestFit="1" customWidth="1"/>
    <col min="56" max="56" width="155" bestFit="1" customWidth="1"/>
    <col min="57" max="57" width="15.7265625" bestFit="1" customWidth="1"/>
    <col min="58" max="58" width="26.81640625" bestFit="1" customWidth="1"/>
    <col min="59" max="59" width="14" bestFit="1" customWidth="1"/>
    <col min="60" max="60" width="14.26953125" bestFit="1" customWidth="1"/>
    <col min="61" max="61" width="14" bestFit="1" customWidth="1"/>
    <col min="62" max="62" width="14.26953125" bestFit="1" customWidth="1"/>
    <col min="63" max="63" width="14" bestFit="1" customWidth="1"/>
    <col min="64" max="64" width="14.26953125" bestFit="1" customWidth="1"/>
    <col min="65" max="65" width="25.54296875" bestFit="1" customWidth="1"/>
    <col min="66" max="66" width="14.26953125" bestFit="1" customWidth="1"/>
    <col min="67" max="67" width="14" bestFit="1" customWidth="1"/>
    <col min="68" max="68" width="14.26953125" bestFit="1" customWidth="1"/>
    <col min="69" max="69" width="19.1796875" bestFit="1" customWidth="1"/>
    <col min="70" max="70" width="23.453125" bestFit="1" customWidth="1"/>
    <col min="71" max="71" width="28.26953125" bestFit="1" customWidth="1"/>
    <col min="72" max="72" width="22.1796875" bestFit="1" customWidth="1"/>
    <col min="73" max="73" width="28.26953125" bestFit="1" customWidth="1"/>
    <col min="74" max="74" width="24" bestFit="1" customWidth="1"/>
    <col min="75" max="75" width="30.26953125" bestFit="1" customWidth="1"/>
    <col min="76" max="76" width="15.26953125" bestFit="1" customWidth="1"/>
    <col min="77" max="77" width="17.26953125" bestFit="1" customWidth="1"/>
    <col min="79" max="79" width="6.81640625" bestFit="1" customWidth="1"/>
    <col min="80" max="80" width="6.54296875" bestFit="1" customWidth="1"/>
    <col min="81" max="81" width="16.81640625" bestFit="1" customWidth="1"/>
    <col min="82" max="82" width="18" bestFit="1" customWidth="1"/>
    <col min="83" max="83" width="18.7265625" bestFit="1" customWidth="1"/>
    <col min="84" max="84" width="18" bestFit="1" customWidth="1"/>
    <col min="85" max="85" width="14.26953125" bestFit="1" customWidth="1"/>
    <col min="86" max="86" width="17.26953125" bestFit="1" customWidth="1"/>
    <col min="87" max="87" width="25.26953125" bestFit="1" customWidth="1"/>
    <col min="88" max="88" width="22.453125" bestFit="1" customWidth="1"/>
    <col min="89" max="90" width="26.7265625" bestFit="1" customWidth="1"/>
    <col min="91" max="91" width="23.7265625" bestFit="1" customWidth="1"/>
    <col min="92" max="92" width="20" bestFit="1" customWidth="1"/>
    <col min="93" max="93" width="9.26953125" bestFit="1" customWidth="1"/>
    <col min="94" max="94" width="17.81640625" bestFit="1" customWidth="1"/>
    <col min="95" max="95" width="8.1796875" bestFit="1" customWidth="1"/>
    <col min="96" max="96" width="37" bestFit="1" customWidth="1"/>
    <col min="97" max="97" width="53.81640625" bestFit="1" customWidth="1"/>
    <col min="98" max="98" width="18.54296875" bestFit="1" customWidth="1"/>
    <col min="99" max="99" width="22.1796875" bestFit="1" customWidth="1"/>
  </cols>
  <sheetData>
    <row r="1" spans="1:102" x14ac:dyDescent="0.35">
      <c r="A1" s="32" t="s">
        <v>104</v>
      </c>
      <c r="B1" s="32" t="s">
        <v>105</v>
      </c>
      <c r="C1" s="32" t="s">
        <v>106</v>
      </c>
      <c r="D1" s="32" t="s">
        <v>107</v>
      </c>
      <c r="E1" s="32" t="s">
        <v>108</v>
      </c>
      <c r="F1" s="32" t="s">
        <v>109</v>
      </c>
      <c r="G1" s="32" t="s">
        <v>110</v>
      </c>
      <c r="H1" s="34" t="s">
        <v>111</v>
      </c>
      <c r="I1" s="32" t="s">
        <v>112</v>
      </c>
      <c r="J1" s="34" t="s">
        <v>113</v>
      </c>
      <c r="K1" s="32" t="s">
        <v>114</v>
      </c>
      <c r="L1" s="32" t="s">
        <v>115</v>
      </c>
      <c r="M1" s="32" t="s">
        <v>116</v>
      </c>
      <c r="N1" s="34" t="s">
        <v>117</v>
      </c>
      <c r="O1" s="32" t="s">
        <v>118</v>
      </c>
      <c r="P1" s="32" t="s">
        <v>119</v>
      </c>
      <c r="Q1" s="32" t="s">
        <v>120</v>
      </c>
      <c r="R1" s="32" t="s">
        <v>121</v>
      </c>
      <c r="S1" s="32" t="s">
        <v>122</v>
      </c>
      <c r="T1" s="32" t="s">
        <v>123</v>
      </c>
      <c r="U1" s="32" t="s">
        <v>124</v>
      </c>
      <c r="V1" s="32" t="s">
        <v>125</v>
      </c>
      <c r="W1" s="32" t="s">
        <v>126</v>
      </c>
      <c r="X1" s="32" t="s">
        <v>127</v>
      </c>
      <c r="Y1" s="32" t="s">
        <v>128</v>
      </c>
      <c r="Z1" s="32" t="s">
        <v>129</v>
      </c>
      <c r="AA1" s="32" t="s">
        <v>130</v>
      </c>
      <c r="AB1" s="32" t="s">
        <v>131</v>
      </c>
      <c r="AC1" s="32" t="s">
        <v>132</v>
      </c>
      <c r="AD1" s="32" t="s">
        <v>133</v>
      </c>
      <c r="AE1" s="32" t="s">
        <v>134</v>
      </c>
      <c r="AF1" s="32" t="s">
        <v>135</v>
      </c>
      <c r="AG1" s="36" t="s">
        <v>136</v>
      </c>
      <c r="AH1" s="36" t="s">
        <v>137</v>
      </c>
      <c r="AI1" s="37" t="s">
        <v>94</v>
      </c>
      <c r="AJ1" s="37" t="s">
        <v>95</v>
      </c>
      <c r="AK1" s="37" t="s">
        <v>138</v>
      </c>
      <c r="AL1" s="32" t="s">
        <v>139</v>
      </c>
      <c r="AM1" s="32" t="s">
        <v>140</v>
      </c>
      <c r="AN1" s="32" t="s">
        <v>141</v>
      </c>
      <c r="AO1" s="32" t="s">
        <v>142</v>
      </c>
      <c r="AP1" s="38" t="s">
        <v>143</v>
      </c>
      <c r="AQ1" s="32" t="s">
        <v>144</v>
      </c>
      <c r="AR1" s="32" t="s">
        <v>145</v>
      </c>
      <c r="AS1" s="32" t="s">
        <v>146</v>
      </c>
      <c r="AT1" s="32" t="s">
        <v>147</v>
      </c>
      <c r="AU1" s="32" t="s">
        <v>148</v>
      </c>
      <c r="AV1" s="32" t="s">
        <v>149</v>
      </c>
      <c r="AW1" s="32" t="s">
        <v>150</v>
      </c>
      <c r="AX1" s="32" t="s">
        <v>151</v>
      </c>
      <c r="AY1" s="32" t="s">
        <v>152</v>
      </c>
      <c r="AZ1" s="32" t="s">
        <v>153</v>
      </c>
      <c r="BA1" s="113" t="s">
        <v>180</v>
      </c>
      <c r="BB1" s="113" t="s">
        <v>181</v>
      </c>
      <c r="BC1" s="113" t="s">
        <v>182</v>
      </c>
      <c r="BD1" s="113" t="s">
        <v>180</v>
      </c>
      <c r="BE1" s="113" t="s">
        <v>181</v>
      </c>
      <c r="BF1" s="113" t="s">
        <v>182</v>
      </c>
      <c r="BG1" s="115" t="s">
        <v>271</v>
      </c>
      <c r="BH1" s="113" t="s">
        <v>272</v>
      </c>
      <c r="BI1" s="115" t="s">
        <v>273</v>
      </c>
      <c r="BJ1" s="113" t="s">
        <v>274</v>
      </c>
      <c r="BK1" s="115" t="s">
        <v>275</v>
      </c>
      <c r="BL1" s="113" t="s">
        <v>276</v>
      </c>
      <c r="BM1" s="115" t="s">
        <v>277</v>
      </c>
      <c r="BN1" s="113" t="s">
        <v>278</v>
      </c>
      <c r="BO1" s="115" t="s">
        <v>279</v>
      </c>
      <c r="BP1" s="113" t="s">
        <v>280</v>
      </c>
      <c r="BQ1" s="39" t="s">
        <v>154</v>
      </c>
      <c r="BR1" s="36" t="s">
        <v>285</v>
      </c>
      <c r="BS1" s="40" t="s">
        <v>286</v>
      </c>
      <c r="BT1" s="36" t="s">
        <v>264</v>
      </c>
      <c r="BU1" s="40" t="s">
        <v>265</v>
      </c>
      <c r="BV1" s="36" t="s">
        <v>266</v>
      </c>
      <c r="BW1" s="40" t="s">
        <v>267</v>
      </c>
      <c r="BX1" s="104" t="s">
        <v>268</v>
      </c>
      <c r="BY1" s="104" t="s">
        <v>269</v>
      </c>
      <c r="BZ1" s="104" t="s">
        <v>270</v>
      </c>
      <c r="CA1" s="32" t="s">
        <v>155</v>
      </c>
      <c r="CB1" s="32" t="s">
        <v>156</v>
      </c>
      <c r="CC1" s="32" t="s">
        <v>157</v>
      </c>
      <c r="CD1" s="32" t="s">
        <v>158</v>
      </c>
      <c r="CE1" s="32" t="s">
        <v>159</v>
      </c>
      <c r="CF1" s="32" t="s">
        <v>160</v>
      </c>
      <c r="CG1" s="32" t="s">
        <v>161</v>
      </c>
      <c r="CH1" s="32" t="s">
        <v>162</v>
      </c>
      <c r="CI1" s="32" t="s">
        <v>163</v>
      </c>
      <c r="CJ1" s="32" t="s">
        <v>164</v>
      </c>
      <c r="CK1" s="32" t="s">
        <v>165</v>
      </c>
      <c r="CL1" s="32" t="s">
        <v>166</v>
      </c>
      <c r="CM1" s="32" t="s">
        <v>167</v>
      </c>
      <c r="CN1" s="32" t="s">
        <v>168</v>
      </c>
      <c r="CO1" s="32" t="s">
        <v>169</v>
      </c>
      <c r="CP1" s="32" t="s">
        <v>170</v>
      </c>
      <c r="CQ1" s="32" t="s">
        <v>171</v>
      </c>
      <c r="CR1" s="32" t="s">
        <v>172</v>
      </c>
      <c r="CS1" s="32" t="s">
        <v>174</v>
      </c>
      <c r="CT1" s="32" t="s">
        <v>176</v>
      </c>
      <c r="CU1" s="32" t="s">
        <v>178</v>
      </c>
      <c r="CV1" s="34" t="s">
        <v>282</v>
      </c>
      <c r="CW1" s="34" t="s">
        <v>283</v>
      </c>
      <c r="CX1" t="s">
        <v>284</v>
      </c>
    </row>
    <row r="2" spans="1:102" x14ac:dyDescent="0.35">
      <c r="A2" t="e">
        <f>projekt!B1</f>
        <v>#REF!</v>
      </c>
      <c r="B2">
        <f>projekt!B2</f>
        <v>0</v>
      </c>
      <c r="C2" t="str">
        <f>projekt!B3</f>
        <v xml:space="preserve"> KUL05-25 Program Otevřené brány</v>
      </c>
      <c r="D2" t="str">
        <f>projekt!B4</f>
        <v>2025 - 2027</v>
      </c>
      <c r="E2" s="122" t="str">
        <f>projekt!B5</f>
        <v xml:space="preserve">Projekty na ochranu životního prostředí </v>
      </c>
      <c r="F2" s="122">
        <f>projekt!B6</f>
        <v>0</v>
      </c>
      <c r="G2" t="e">
        <f>projekt!B7</f>
        <v>#REF!</v>
      </c>
      <c r="H2" t="str">
        <f>projekt!B8</f>
        <v>Doplní se automaticky</v>
      </c>
      <c r="I2">
        <f>projekt!B9</f>
        <v>0</v>
      </c>
      <c r="J2">
        <f>projekt!B10</f>
        <v>0</v>
      </c>
      <c r="K2">
        <f>projekt!B11</f>
        <v>0</v>
      </c>
      <c r="L2" s="122" t="str">
        <f>projekt!B12</f>
        <v>Vyberte ze seznamu</v>
      </c>
      <c r="M2" s="122">
        <f>projekt!B13</f>
        <v>0</v>
      </c>
      <c r="N2" s="122" t="e">
        <f>projekt!B14</f>
        <v>#REF!</v>
      </c>
      <c r="O2" t="str">
        <f>projekt!B15</f>
        <v xml:space="preserve">v , oddíl: , vložka: </v>
      </c>
      <c r="P2" t="str">
        <f>projekt!B16</f>
        <v xml:space="preserve"> ,  </v>
      </c>
      <c r="Q2" t="e">
        <f>projekt!B17</f>
        <v>#REF!</v>
      </c>
      <c r="R2" s="122" t="e">
        <f>projekt!B18</f>
        <v>#REF!</v>
      </c>
      <c r="S2" t="e">
        <f>projekt!B19</f>
        <v>#REF!</v>
      </c>
      <c r="T2" s="122" t="e">
        <f>projekt!B20</f>
        <v>#REF!</v>
      </c>
      <c r="U2" s="122">
        <f>projekt!B21</f>
        <v>0</v>
      </c>
      <c r="V2" s="122">
        <f>projekt!B22</f>
        <v>0</v>
      </c>
      <c r="W2" t="str">
        <f>projekt!B23</f>
        <v>Vyberte ze seznamu</v>
      </c>
      <c r="X2" t="str">
        <f>projekt!B24</f>
        <v>Vyberte ze seznamu</v>
      </c>
      <c r="Y2" t="str">
        <f>projekt!B25</f>
        <v>Vyberte ze seznamu</v>
      </c>
      <c r="Z2" s="122">
        <f>projekt!B26</f>
        <v>0</v>
      </c>
      <c r="AA2" s="122">
        <f>projekt!B27</f>
        <v>0</v>
      </c>
      <c r="AB2" s="122">
        <f>projekt!B28</f>
        <v>0</v>
      </c>
      <c r="AC2" s="122">
        <f>projekt!B29</f>
        <v>0</v>
      </c>
      <c r="AD2" s="122">
        <f>projekt!B30</f>
        <v>0</v>
      </c>
      <c r="AE2" s="119" t="e">
        <f>projekt!B31</f>
        <v>#REF!</v>
      </c>
      <c r="AF2" s="122">
        <f>projekt!B32</f>
        <v>0</v>
      </c>
      <c r="AG2" s="119">
        <f>projekt!B33</f>
        <v>0</v>
      </c>
      <c r="AH2" s="119">
        <f>projekt!B34</f>
        <v>0</v>
      </c>
      <c r="AI2" s="122">
        <f>projekt!B35</f>
        <v>0</v>
      </c>
      <c r="AJ2" s="122" t="e">
        <f>projekt!B36</f>
        <v>#REF!</v>
      </c>
      <c r="AK2" s="122" t="e">
        <f>projekt!B37</f>
        <v>#REF!</v>
      </c>
      <c r="AL2">
        <f>projekt!B38</f>
        <v>0</v>
      </c>
      <c r="AM2" t="str">
        <f>projekt!B39</f>
        <v>NEINVESTIČNÍ</v>
      </c>
      <c r="AN2" s="121">
        <f>projekt!B40</f>
        <v>0</v>
      </c>
      <c r="AO2" s="121">
        <f>projekt!B41</f>
        <v>0</v>
      </c>
      <c r="AP2" s="121">
        <f>projekt!B42</f>
        <v>0</v>
      </c>
      <c r="AQ2" s="121">
        <f>projekt!B43</f>
        <v>0</v>
      </c>
      <c r="AR2" s="120" t="str">
        <f>projekt!B44</f>
        <v>vygeneruje se</v>
      </c>
      <c r="AS2" s="121">
        <f>projekt!B45</f>
        <v>0</v>
      </c>
      <c r="AT2" s="120">
        <f>projekt!B46</f>
        <v>0</v>
      </c>
      <c r="AU2" t="str">
        <f>projekt!B47</f>
        <v>vygeneruje se</v>
      </c>
      <c r="AV2" s="120" t="str">
        <f>projekt!B48</f>
        <v>vygeneruje se</v>
      </c>
      <c r="AW2" s="121">
        <f>projekt!B49</f>
        <v>0</v>
      </c>
      <c r="AX2" s="120">
        <f>projekt!B50</f>
        <v>0</v>
      </c>
      <c r="AY2" t="str">
        <f>projekt!B51</f>
        <v>vygeneruje se</v>
      </c>
      <c r="AZ2" s="120" t="str">
        <f>projekt!B52</f>
        <v>vygeneruje se</v>
      </c>
      <c r="BA2">
        <f>projekt!B53</f>
        <v>0</v>
      </c>
      <c r="BB2">
        <f>projekt!B54</f>
        <v>0</v>
      </c>
      <c r="BC2">
        <f>projekt!B55</f>
        <v>0</v>
      </c>
      <c r="BD2">
        <f>projekt!B56</f>
        <v>0</v>
      </c>
      <c r="BE2">
        <f>projekt!B57</f>
        <v>0</v>
      </c>
      <c r="BF2">
        <f>projekt!B58</f>
        <v>0</v>
      </c>
      <c r="BG2" s="122" t="str">
        <f>projekt!B59</f>
        <v>Honoráře průvodců 2025</v>
      </c>
      <c r="BH2" s="121">
        <f>projekt!B60</f>
        <v>0</v>
      </c>
      <c r="BI2" s="122" t="str">
        <f>projekt!B61</f>
        <v>Honoráře průvodců 2026</v>
      </c>
      <c r="BJ2" s="121">
        <f>projekt!B62</f>
        <v>0</v>
      </c>
      <c r="BK2" s="122" t="str">
        <f>projekt!B63</f>
        <v>Honoráře průvodců 2027</v>
      </c>
      <c r="BL2" s="121">
        <f>projekt!B64</f>
        <v>0</v>
      </c>
      <c r="BM2" s="122">
        <f>projekt!B65</f>
        <v>0</v>
      </c>
      <c r="BN2" s="121">
        <f>projekt!B66</f>
        <v>0</v>
      </c>
      <c r="BO2" s="122">
        <f>projekt!B67</f>
        <v>0</v>
      </c>
      <c r="BP2" s="121">
        <f>projekt!B68</f>
        <v>0</v>
      </c>
      <c r="BQ2" t="e">
        <f>projekt!B69</f>
        <v>#REF!</v>
      </c>
      <c r="BR2">
        <f>projekt!B70</f>
        <v>0</v>
      </c>
      <c r="BS2">
        <f>projekt!B71</f>
        <v>0</v>
      </c>
      <c r="BT2" t="str">
        <f>projekt!B72</f>
        <v xml:space="preserve">  </v>
      </c>
      <c r="BU2" t="e">
        <f>projekt!B73</f>
        <v>#REF!</v>
      </c>
      <c r="BV2" t="str">
        <f>projekt!B74</f>
        <v xml:space="preserve">  </v>
      </c>
      <c r="BW2" s="122" t="e">
        <f>projekt!B75</f>
        <v>#REF!</v>
      </c>
      <c r="BX2">
        <f>projekt!B76</f>
        <v>0</v>
      </c>
      <c r="BY2" t="e">
        <f>projekt!B77</f>
        <v>#N/A</v>
      </c>
      <c r="BZ2">
        <f>projekt!B78</f>
        <v>0</v>
      </c>
      <c r="CR2" t="str">
        <f>projekt!B96</f>
        <v>Odbor životního prostředí a zemědělství</v>
      </c>
      <c r="CS2" t="str">
        <f>projekt!B97</f>
        <v>Oddělení zemědělství, lesního hosp., myslivosti a rybářství</v>
      </c>
      <c r="CT2" t="str">
        <f>projekt!B98</f>
        <v xml:space="preserve">Ing. Florián Zdeněk </v>
      </c>
      <c r="CU2" t="str">
        <f>projekt!B99</f>
        <v xml:space="preserve">Ing. Neckařová Martina </v>
      </c>
      <c r="CV2" s="122">
        <f>projekt!B100</f>
        <v>0</v>
      </c>
      <c r="CW2">
        <f>projekt!B101</f>
        <v>0</v>
      </c>
      <c r="CX2">
        <f>projekt!B102</f>
        <v>0</v>
      </c>
    </row>
  </sheetData>
  <conditionalFormatting sqref="AL1:AZ1 A1 E1:AH1 BQ1:BS1">
    <cfRule type="duplicateValues" dxfId="77" priority="10"/>
  </conditionalFormatting>
  <conditionalFormatting sqref="BA1:BC1 BK1:BL1">
    <cfRule type="duplicateValues" dxfId="76" priority="5"/>
  </conditionalFormatting>
  <conditionalFormatting sqref="BD1:BF1">
    <cfRule type="duplicateValues" dxfId="75" priority="4"/>
  </conditionalFormatting>
  <conditionalFormatting sqref="BG1:BJ1">
    <cfRule type="duplicateValues" dxfId="74" priority="2"/>
  </conditionalFormatting>
  <conditionalFormatting sqref="BM1:BN1">
    <cfRule type="duplicateValues" dxfId="73" priority="1"/>
  </conditionalFormatting>
  <conditionalFormatting sqref="BO1:BP1">
    <cfRule type="duplicateValues" dxfId="72" priority="3"/>
  </conditionalFormatting>
  <conditionalFormatting sqref="BT1:BU1">
    <cfRule type="duplicateValues" dxfId="71" priority="7"/>
  </conditionalFormatting>
  <conditionalFormatting sqref="BV1:BZ1">
    <cfRule type="duplicateValues" dxfId="70" priority="20"/>
  </conditionalFormatting>
  <conditionalFormatting sqref="CA1:CW1 B1:D1">
    <cfRule type="duplicateValues" dxfId="69" priority="9"/>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
  <dimension ref="A1:D3"/>
  <sheetViews>
    <sheetView workbookViewId="0">
      <selection activeCell="E37" sqref="E37"/>
    </sheetView>
  </sheetViews>
  <sheetFormatPr defaultRowHeight="14.5" x14ac:dyDescent="0.35"/>
  <cols>
    <col min="1" max="1" width="26.81640625" customWidth="1"/>
    <col min="3" max="3" width="20.453125" customWidth="1"/>
    <col min="4" max="4" width="26.1796875" customWidth="1"/>
  </cols>
  <sheetData>
    <row r="1" spans="1:4" x14ac:dyDescent="0.35">
      <c r="A1" s="33" t="s">
        <v>104</v>
      </c>
      <c r="B1" s="33" t="s">
        <v>180</v>
      </c>
      <c r="C1" s="33" t="s">
        <v>181</v>
      </c>
      <c r="D1" s="33" t="s">
        <v>182</v>
      </c>
    </row>
    <row r="2" spans="1:4" x14ac:dyDescent="0.35">
      <c r="A2" s="33"/>
      <c r="B2" s="33"/>
      <c r="C2" s="33"/>
      <c r="D2" s="33"/>
    </row>
    <row r="3" spans="1:4" x14ac:dyDescent="0.35">
      <c r="A3" s="33"/>
      <c r="B3" s="33"/>
      <c r="C3" s="33"/>
      <c r="D3" s="33"/>
    </row>
  </sheetData>
  <sheetProtection algorithmName="SHA-512" hashValue="XGAS+ZdZ7xFfmAMN6ZgiQmF/0/432+ZTvuzA9DAahASX7bVnR2FJSG6w7VaSX+q/3HmbXMz/wUWTOs6HLfSXuw==" saltValue="YIw7y/r7nUxr7D86qYLlqw=="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4"/>
  <dimension ref="A1:E6"/>
  <sheetViews>
    <sheetView workbookViewId="0">
      <selection activeCell="D37" sqref="D37"/>
    </sheetView>
  </sheetViews>
  <sheetFormatPr defaultRowHeight="14.5" x14ac:dyDescent="0.35"/>
  <cols>
    <col min="1" max="1" width="26.81640625" customWidth="1"/>
    <col min="4" max="4" width="20.26953125" customWidth="1"/>
    <col min="5" max="5" width="18.1796875" customWidth="1"/>
  </cols>
  <sheetData>
    <row r="1" spans="1:5" x14ac:dyDescent="0.35">
      <c r="A1" s="33" t="s">
        <v>104</v>
      </c>
      <c r="B1" s="33" t="s">
        <v>183</v>
      </c>
      <c r="C1" s="33" t="s">
        <v>184</v>
      </c>
      <c r="D1" s="33" t="s">
        <v>185</v>
      </c>
      <c r="E1" s="33" t="s">
        <v>186</v>
      </c>
    </row>
    <row r="2" spans="1:5" x14ac:dyDescent="0.35">
      <c r="A2" s="33"/>
      <c r="B2" s="35"/>
      <c r="C2" s="33"/>
      <c r="D2" s="33"/>
      <c r="E2" s="33"/>
    </row>
    <row r="3" spans="1:5" x14ac:dyDescent="0.35">
      <c r="A3" s="33"/>
      <c r="B3" s="35"/>
      <c r="C3" s="33"/>
      <c r="D3" s="33"/>
      <c r="E3" s="33"/>
    </row>
    <row r="4" spans="1:5" x14ac:dyDescent="0.35">
      <c r="A4" s="33"/>
      <c r="B4" s="35"/>
      <c r="C4" s="33"/>
      <c r="D4" s="33"/>
      <c r="E4" s="33"/>
    </row>
    <row r="5" spans="1:5" x14ac:dyDescent="0.35">
      <c r="A5" s="33"/>
      <c r="B5" s="35"/>
      <c r="C5" s="33"/>
      <c r="D5" s="33"/>
      <c r="E5" s="33"/>
    </row>
    <row r="6" spans="1:5" x14ac:dyDescent="0.35">
      <c r="A6" s="33"/>
      <c r="B6" s="35"/>
      <c r="C6" s="33"/>
      <c r="D6" s="33"/>
      <c r="E6" s="33"/>
    </row>
  </sheetData>
  <sheetProtection algorithmName="SHA-512" hashValue="KlgKM+Sesk2T9+h4m9+DK6vaouQ+gibvt/fSRe/amsi6jWwL0iGYSrZ9HPX9o1Sx+/DGEFZhSN0ay6lZcccQyw==" saltValue="YyaNcUo7IPqRy+VQQ9WGWA==" spinCount="100000" sheet="1" objects="1" scenario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5"/>
  <dimension ref="A1:C3"/>
  <sheetViews>
    <sheetView workbookViewId="0">
      <selection activeCell="D37" sqref="D37"/>
    </sheetView>
  </sheetViews>
  <sheetFormatPr defaultRowHeight="14.5" x14ac:dyDescent="0.35"/>
  <cols>
    <col min="1" max="1" width="26.81640625" customWidth="1"/>
    <col min="2" max="2" width="20" customWidth="1"/>
    <col min="3" max="3" width="19.453125" customWidth="1"/>
  </cols>
  <sheetData>
    <row r="1" spans="1:3" x14ac:dyDescent="0.35">
      <c r="A1" s="33" t="s">
        <v>104</v>
      </c>
      <c r="B1" s="32" t="s">
        <v>187</v>
      </c>
      <c r="C1" s="32" t="s">
        <v>188</v>
      </c>
    </row>
    <row r="2" spans="1:3" x14ac:dyDescent="0.35">
      <c r="A2" s="33"/>
      <c r="B2" s="33"/>
      <c r="C2" s="35"/>
    </row>
    <row r="3" spans="1:3" x14ac:dyDescent="0.35">
      <c r="A3" s="33"/>
      <c r="B3" s="33"/>
      <c r="C3" s="35"/>
    </row>
  </sheetData>
  <sheetProtection algorithmName="SHA-512" hashValue="W+rsln6lkuoXijZu9LkQwlXNgpYUmObW2baM4Q/GfPKniwVvFVeq4yW7R5LTJsOY9zioEHCOHlZ6hu8rpNaM8g==" saltValue="TJU0D7coU/K4oCaBzDrP/g==" spinCount="100000" sheet="1" objects="1" scenarios="1"/>
  <conditionalFormatting sqref="B1:C1">
    <cfRule type="duplicateValues" dxfId="68" priority="1"/>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2</vt:i4>
      </vt:variant>
    </vt:vector>
  </HeadingPairs>
  <TitlesOfParts>
    <vt:vector size="11" baseType="lpstr">
      <vt:lpstr>ZADOST</vt:lpstr>
      <vt:lpstr>ČESTNÉ PROHLÁŠENÍ De minimis</vt:lpstr>
      <vt:lpstr>Ares</vt:lpstr>
      <vt:lpstr>Položky - Neckařová</vt:lpstr>
      <vt:lpstr>projekt</vt:lpstr>
      <vt:lpstr>sumar</vt:lpstr>
      <vt:lpstr>ovp_vystupy</vt:lpstr>
      <vt:lpstr>statutar</vt:lpstr>
      <vt:lpstr>pfzp</vt:lpstr>
      <vt:lpstr>'ČESTNÉ PROHLÁŠENÍ De minimis'!Oblast_tisku</vt:lpstr>
      <vt:lpstr>ZADOST!Oblast_tisku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Tomáš</dc:creator>
  <cp:lastModifiedBy>Marek Tomáš</cp:lastModifiedBy>
  <cp:lastPrinted>2025-01-10T10:24:28Z</cp:lastPrinted>
  <dcterms:created xsi:type="dcterms:W3CDTF">2006-09-16T00:00:00Z</dcterms:created>
  <dcterms:modified xsi:type="dcterms:W3CDTF">2025-01-12T13:22:45Z</dcterms:modified>
</cp:coreProperties>
</file>