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krzlinsky-my.sharepoint.com/personal/tomas_marek_zlinskykraj_cz/Documents/Dokumenty/+++Smart3+++/RP14-24/"/>
    </mc:Choice>
  </mc:AlternateContent>
  <xr:revisionPtr revIDLastSave="73" documentId="8_{48DCB753-344A-4681-8461-01BFA320862F}" xr6:coauthVersionLast="47" xr6:coauthVersionMax="47" xr10:uidLastSave="{F710F354-1CA0-4ADE-A1A5-033D77B2AD9C}"/>
  <bookViews>
    <workbookView xWindow="-120" yWindow="-120" windowWidth="29040" windowHeight="15720" tabRatio="813" xr2:uid="{00000000-000D-0000-FFFF-FFFF00000000}"/>
  </bookViews>
  <sheets>
    <sheet name="Kalkulačka-Základní info" sheetId="30" r:id="rId1"/>
    <sheet name="Kalkulačka jednoráz. částky" sheetId="29" r:id="rId2"/>
    <sheet name="Základní data ŘO" sheetId="31" state="hidden" r:id="rId3"/>
    <sheet name="ZADOST" sheetId="1" r:id="rId4"/>
    <sheet name="Podrobný popis projektu" sheetId="27" r:id="rId5"/>
    <sheet name="Partner1" sheetId="18" state="hidden" r:id="rId6"/>
    <sheet name="Partner2" sheetId="19" state="hidden" r:id="rId7"/>
    <sheet name="Partner3" sheetId="20" state="hidden" r:id="rId8"/>
    <sheet name="Partner4" sheetId="21" state="hidden" r:id="rId9"/>
    <sheet name="Partner5" sheetId="22" state="hidden" r:id="rId10"/>
    <sheet name="Partner6" sheetId="23" state="hidden" r:id="rId11"/>
    <sheet name="Partner7" sheetId="24" state="hidden" r:id="rId12"/>
    <sheet name="Partner8" sheetId="25" state="hidden" r:id="rId13"/>
    <sheet name="De minimis" sheetId="28" r:id="rId14"/>
    <sheet name="Závěrečná zpráva" sheetId="32" state="hidden" r:id="rId15"/>
    <sheet name="Závěrečná zpráva2" sheetId="33" state="hidden" r:id="rId16"/>
    <sheet name="List1" sheetId="16" state="hidden" r:id="rId17"/>
    <sheet name="ČESTNÉ PROHLÁŠENÍ De minimis" sheetId="6" state="hidden" r:id="rId18"/>
    <sheet name="sumar" sheetId="8" state="hidden" r:id="rId19"/>
    <sheet name="ovp_vystupy" sheetId="3" state="hidden" r:id="rId20"/>
    <sheet name="statutar" sheetId="4" state="hidden" r:id="rId21"/>
    <sheet name="pfzp" sheetId="5" state="hidden" r:id="rId22"/>
  </sheets>
  <definedNames>
    <definedName name="dotace_pozadovana">ZADOST!#REF!</definedName>
    <definedName name="_xlnm.Print_Area" localSheetId="17">'ČESTNÉ PROHLÁŠENÍ De minimis'!$C$2:$BG$87</definedName>
    <definedName name="_xlnm.Print_Area" localSheetId="13">'De minimis'!$C$1:$BG$96</definedName>
    <definedName name="_xlnm.Print_Area" localSheetId="1">'Kalkulačka jednoráz. částky'!$B$4:$F$33</definedName>
    <definedName name="_xlnm.Print_Area" localSheetId="0">'Kalkulačka-Základní info'!$B$1:$P$18</definedName>
    <definedName name="_xlnm.Print_Area" localSheetId="5">Partner1!$C$2:$BG$105</definedName>
    <definedName name="_xlnm.Print_Area" localSheetId="6">Partner2!$C$2:$BG$105</definedName>
    <definedName name="_xlnm.Print_Area" localSheetId="7">Partner3!$C$2:$BG$105</definedName>
    <definedName name="_xlnm.Print_Area" localSheetId="8">Partner4!$C$2:$BG$105</definedName>
    <definedName name="_xlnm.Print_Area" localSheetId="9">Partner5!$C$2:$BG$105</definedName>
    <definedName name="_xlnm.Print_Area" localSheetId="10">Partner6!$C$2:$BG$105</definedName>
    <definedName name="_xlnm.Print_Area" localSheetId="11">Partner7!$C$2:$BG$105</definedName>
    <definedName name="_xlnm.Print_Area" localSheetId="12">Partner8!$C$2:$BG$105</definedName>
    <definedName name="_xlnm.Print_Area" localSheetId="4">'Podrobný popis projektu'!$C$2:$BG$204</definedName>
    <definedName name="_xlnm.Print_Area" localSheetId="3">ZADOST!$C$2:$BG$309</definedName>
    <definedName name="_xlnm.Print_Area" localSheetId="14">'Závěrečná zpráva'!$C$2:$BG$62</definedName>
    <definedName name="_xlnm.Print_Area" localSheetId="15">'Závěrečná zpráva2'!$C$1:$BG$61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31" l="1"/>
  <c r="D28" i="1" l="1"/>
  <c r="AB204" i="1"/>
  <c r="F34" i="32" l="1"/>
  <c r="F33" i="32"/>
  <c r="BH47" i="33"/>
  <c r="BH44" i="33"/>
  <c r="BH41" i="33"/>
  <c r="F34" i="33"/>
  <c r="D34" i="33"/>
  <c r="F33" i="33"/>
  <c r="F32" i="33"/>
  <c r="Q12" i="33"/>
  <c r="AQ17" i="32"/>
  <c r="N15" i="32"/>
  <c r="Y17" i="32"/>
  <c r="G17" i="32"/>
  <c r="N16" i="32"/>
  <c r="F35" i="32"/>
  <c r="D35" i="32"/>
  <c r="U24" i="32"/>
  <c r="U25" i="32"/>
  <c r="Q13" i="32"/>
  <c r="F10" i="31" l="1"/>
  <c r="BH48" i="32"/>
  <c r="BH45" i="32"/>
  <c r="BH42" i="32"/>
  <c r="AO150" i="27"/>
  <c r="D19" i="27"/>
  <c r="L200" i="27"/>
  <c r="L199" i="27"/>
  <c r="AL200" i="27"/>
  <c r="AL199" i="27"/>
  <c r="AL197" i="27"/>
  <c r="AL196" i="27"/>
  <c r="L197" i="27"/>
  <c r="L196" i="27"/>
  <c r="L198" i="27"/>
  <c r="AL202" i="27"/>
  <c r="L202" i="27"/>
  <c r="L201" i="27"/>
  <c r="L195" i="27"/>
  <c r="AL194" i="27"/>
  <c r="AL193" i="27"/>
  <c r="L194" i="27"/>
  <c r="L193" i="27"/>
  <c r="R198" i="1"/>
  <c r="AE200" i="1" l="1"/>
  <c r="R200" i="1"/>
  <c r="R199" i="1"/>
  <c r="AE199" i="1"/>
  <c r="AE198" i="1"/>
  <c r="AE197" i="1"/>
  <c r="R197" i="1"/>
  <c r="R196" i="1"/>
  <c r="AE196" i="1"/>
  <c r="R195" i="1"/>
  <c r="AE195" i="1"/>
  <c r="F9" i="31"/>
  <c r="F8" i="31"/>
  <c r="F7" i="31"/>
  <c r="F6" i="31"/>
  <c r="F3" i="31"/>
  <c r="F13" i="29" s="1"/>
  <c r="F21" i="29"/>
  <c r="AZ160" i="27"/>
  <c r="AZ159" i="27"/>
  <c r="AZ158" i="27"/>
  <c r="AZ157" i="27"/>
  <c r="AZ154" i="27"/>
  <c r="AZ153" i="27"/>
  <c r="AO152" i="27"/>
  <c r="AO151" i="27"/>
  <c r="AZ151" i="27" s="1"/>
  <c r="AO149" i="27"/>
  <c r="AM146" i="27"/>
  <c r="AC146" i="27"/>
  <c r="AW145" i="27"/>
  <c r="AW144" i="27"/>
  <c r="AW143" i="27"/>
  <c r="AW142" i="27"/>
  <c r="AW141" i="27"/>
  <c r="AW140" i="27"/>
  <c r="AW139" i="27"/>
  <c r="AM139" i="27"/>
  <c r="AC139" i="27"/>
  <c r="AZ156" i="27" l="1"/>
  <c r="AZ152" i="27"/>
  <c r="AZ155" i="27"/>
  <c r="AW146" i="27"/>
  <c r="AZ150" i="27" s="1"/>
  <c r="C6" i="29"/>
  <c r="AS195" i="1" l="1"/>
  <c r="F33" i="29"/>
  <c r="D148" i="27"/>
  <c r="P25" i="1"/>
  <c r="P24" i="1"/>
  <c r="C8" i="29" s="1"/>
  <c r="AS203" i="1" l="1"/>
  <c r="AI213" i="1" s="1"/>
  <c r="AI214" i="1" s="1"/>
  <c r="AU214" i="1" s="1"/>
  <c r="C10" i="29"/>
  <c r="C7" i="29"/>
  <c r="P6" i="27"/>
  <c r="P5" i="27"/>
  <c r="X38" i="25"/>
  <c r="AI215" i="1" l="1"/>
  <c r="AU215" i="1" s="1"/>
  <c r="AA32" i="1"/>
  <c r="W90" i="28"/>
  <c r="W88" i="28"/>
  <c r="W86" i="28"/>
  <c r="BH248" i="1"/>
  <c r="W85" i="28" s="1"/>
  <c r="BH254" i="1"/>
  <c r="W89" i="28" s="1"/>
  <c r="X6" i="28"/>
  <c r="X4" i="28"/>
  <c r="BH46" i="1"/>
  <c r="X5" i="28" s="1"/>
  <c r="AU221" i="1" l="1"/>
  <c r="AU219" i="1"/>
  <c r="AU218" i="1"/>
  <c r="BH251" i="1" l="1"/>
  <c r="W87" i="28" s="1"/>
  <c r="P26" i="25"/>
  <c r="X38" i="24"/>
  <c r="P26" i="24" s="1"/>
  <c r="X38" i="23"/>
  <c r="P26" i="23" s="1"/>
  <c r="X38" i="22"/>
  <c r="BH52" i="22" s="1"/>
  <c r="X38" i="21"/>
  <c r="P26" i="21" s="1"/>
  <c r="X38" i="20"/>
  <c r="P26" i="20" s="1"/>
  <c r="X38" i="19"/>
  <c r="BH52" i="19" s="1"/>
  <c r="X38" i="18"/>
  <c r="BH56" i="25"/>
  <c r="BH55" i="25"/>
  <c r="BH54" i="25"/>
  <c r="BA51" i="25"/>
  <c r="BH50" i="25"/>
  <c r="BA48" i="25"/>
  <c r="BH47" i="25"/>
  <c r="AA33" i="25"/>
  <c r="P25" i="25"/>
  <c r="BH56" i="24"/>
  <c r="BH55" i="24"/>
  <c r="BH54" i="24"/>
  <c r="BA51" i="24"/>
  <c r="BH50" i="24"/>
  <c r="BA48" i="24"/>
  <c r="BH47" i="24"/>
  <c r="AA33" i="24"/>
  <c r="P25" i="24"/>
  <c r="BH56" i="23"/>
  <c r="BH55" i="23"/>
  <c r="BH54" i="23"/>
  <c r="BA51" i="23"/>
  <c r="BH50" i="23"/>
  <c r="BA48" i="23"/>
  <c r="BH47" i="23"/>
  <c r="AA33" i="23"/>
  <c r="P25" i="23"/>
  <c r="BH56" i="22"/>
  <c r="BH55" i="22"/>
  <c r="BH54" i="22"/>
  <c r="BA51" i="22"/>
  <c r="BH50" i="22"/>
  <c r="BA48" i="22"/>
  <c r="BH47" i="22"/>
  <c r="AA33" i="22"/>
  <c r="P25" i="22"/>
  <c r="BH56" i="21"/>
  <c r="BH55" i="21"/>
  <c r="BH54" i="21"/>
  <c r="BA51" i="21"/>
  <c r="BH50" i="21"/>
  <c r="BA48" i="21"/>
  <c r="BH47" i="21"/>
  <c r="AA33" i="21"/>
  <c r="P25" i="21"/>
  <c r="BH56" i="20"/>
  <c r="BH55" i="20"/>
  <c r="BH54" i="20"/>
  <c r="BA51" i="20"/>
  <c r="BH50" i="20"/>
  <c r="BA48" i="20"/>
  <c r="BH47" i="20"/>
  <c r="AA33" i="20"/>
  <c r="P25" i="20"/>
  <c r="BH56" i="19"/>
  <c r="BH55" i="19"/>
  <c r="BH54" i="19"/>
  <c r="BA51" i="19"/>
  <c r="BH50" i="19"/>
  <c r="BA48" i="19"/>
  <c r="BH47" i="19"/>
  <c r="AA33" i="19"/>
  <c r="P25" i="19"/>
  <c r="P26" i="19" l="1"/>
  <c r="BH52" i="25"/>
  <c r="BH52" i="24"/>
  <c r="BH52" i="23"/>
  <c r="P26" i="22"/>
  <c r="BH52" i="21"/>
  <c r="BH52" i="20"/>
  <c r="BH56" i="18" l="1"/>
  <c r="BH55" i="18"/>
  <c r="BH54" i="18"/>
  <c r="BH52" i="18"/>
  <c r="BA51" i="18"/>
  <c r="BH50" i="18"/>
  <c r="BA48" i="18"/>
  <c r="BH47" i="18"/>
  <c r="AA33" i="18"/>
  <c r="P26" i="18"/>
  <c r="P25" i="18"/>
  <c r="BA157" i="1"/>
  <c r="BH156" i="1"/>
  <c r="BA50" i="1" l="1"/>
  <c r="BH49" i="1"/>
  <c r="D2" i="16" l="1"/>
  <c r="D3" i="16"/>
  <c r="D4" i="16"/>
  <c r="D5" i="16"/>
  <c r="D6" i="16"/>
  <c r="D7" i="16"/>
  <c r="D8" i="16"/>
  <c r="D9" i="16"/>
  <c r="D10" i="16"/>
  <c r="D11" i="16"/>
  <c r="D12" i="16"/>
  <c r="D13" i="16"/>
  <c r="D14" i="16"/>
  <c r="D15" i="16"/>
  <c r="D16" i="16"/>
  <c r="D17" i="16"/>
  <c r="D18" i="16"/>
  <c r="D19" i="16"/>
  <c r="D20" i="16"/>
  <c r="D21" i="16"/>
  <c r="D22" i="16"/>
  <c r="D23" i="16"/>
  <c r="D24" i="16"/>
  <c r="D25" i="16"/>
  <c r="D26" i="16"/>
  <c r="D27" i="16"/>
  <c r="D28" i="16"/>
  <c r="D29" i="16"/>
  <c r="D30" i="16"/>
  <c r="D31" i="16"/>
  <c r="D32" i="16"/>
  <c r="D33" i="16"/>
  <c r="D34" i="16"/>
  <c r="D35" i="16"/>
  <c r="D36" i="16"/>
  <c r="D37" i="16"/>
  <c r="D38" i="16"/>
  <c r="D39" i="16"/>
  <c r="D40" i="16"/>
  <c r="D41" i="16"/>
  <c r="D42" i="16"/>
  <c r="D43" i="16"/>
  <c r="D44" i="16"/>
  <c r="D45" i="16"/>
  <c r="D46" i="16"/>
  <c r="D47" i="16"/>
  <c r="D48" i="16"/>
  <c r="D49" i="16"/>
  <c r="D50" i="16"/>
  <c r="D51" i="16"/>
  <c r="D52" i="16"/>
  <c r="D53" i="16"/>
  <c r="D54" i="16"/>
  <c r="D55" i="16"/>
  <c r="D56" i="16"/>
  <c r="D57" i="16"/>
  <c r="D58" i="16"/>
  <c r="D59" i="16"/>
  <c r="D60" i="16"/>
  <c r="D61" i="16"/>
  <c r="D62" i="16"/>
  <c r="D63" i="16"/>
  <c r="D64" i="16"/>
  <c r="D65" i="16"/>
  <c r="D66" i="16"/>
  <c r="D67" i="16"/>
  <c r="D68" i="16"/>
  <c r="D69" i="16"/>
  <c r="D70" i="16"/>
  <c r="D71" i="16"/>
  <c r="D72" i="16"/>
  <c r="D73"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104" i="16"/>
  <c r="D105" i="16"/>
  <c r="D106" i="16"/>
  <c r="D107" i="16"/>
  <c r="D108" i="16"/>
  <c r="D109" i="16"/>
  <c r="D110" i="16"/>
  <c r="D111" i="16"/>
  <c r="D112" i="16"/>
  <c r="D113" i="16"/>
  <c r="D114" i="16"/>
  <c r="D115" i="16"/>
  <c r="D116" i="16"/>
  <c r="D117" i="16"/>
  <c r="D118" i="16"/>
  <c r="D119" i="16"/>
  <c r="D120" i="16"/>
  <c r="D121" i="16"/>
  <c r="D122" i="16"/>
  <c r="D123" i="16"/>
  <c r="D124" i="16"/>
  <c r="D125" i="16"/>
  <c r="D126" i="16"/>
  <c r="D127" i="16"/>
  <c r="D128" i="16"/>
  <c r="D129" i="16"/>
  <c r="D130" i="16"/>
  <c r="D131" i="16"/>
  <c r="D132" i="16"/>
  <c r="D133" i="16"/>
  <c r="D134" i="16"/>
  <c r="D135" i="16"/>
  <c r="D136" i="16"/>
  <c r="D137" i="16"/>
  <c r="D138" i="16"/>
  <c r="D139" i="16"/>
  <c r="D140" i="16"/>
  <c r="D141" i="16"/>
  <c r="D142" i="16"/>
  <c r="D143" i="16"/>
  <c r="D144" i="16"/>
  <c r="D145" i="16"/>
  <c r="D146" i="16"/>
  <c r="D147" i="16"/>
  <c r="D148" i="16"/>
  <c r="D149" i="16"/>
  <c r="D150" i="16"/>
  <c r="D1" i="16"/>
  <c r="EU152" i="16"/>
  <c r="BA47" i="1" l="1"/>
  <c r="BH220" i="1" l="1"/>
  <c r="BH55" i="1" l="1"/>
  <c r="BH54" i="1"/>
  <c r="BH53" i="1"/>
  <c r="BH51" i="1" l="1"/>
  <c r="P6" i="19" l="1"/>
  <c r="P6" i="22"/>
  <c r="P6" i="18"/>
  <c r="P6" i="25"/>
  <c r="P6" i="21"/>
  <c r="P6" i="24"/>
  <c r="P6" i="20"/>
  <c r="P6" i="23"/>
  <c r="CX2" i="8" l="1"/>
  <c r="CW2" i="8"/>
  <c r="CV2" i="8"/>
  <c r="CU2" i="8" l="1"/>
  <c r="CT2" i="8"/>
  <c r="CS2" i="8"/>
  <c r="CR2" i="8"/>
  <c r="BZ2" i="8"/>
  <c r="AX2" i="8"/>
  <c r="AW2" i="8"/>
  <c r="AO2" i="8"/>
  <c r="AN2" i="8"/>
  <c r="BP2" i="8" l="1"/>
  <c r="BO2" i="8"/>
  <c r="BN2" i="8"/>
  <c r="BM2" i="8"/>
  <c r="BL2" i="8"/>
  <c r="BK2" i="8"/>
  <c r="BJ2" i="8"/>
  <c r="BI2" i="8"/>
  <c r="BH2" i="8"/>
  <c r="BG2" i="8"/>
  <c r="BF2" i="8"/>
  <c r="BE2" i="8"/>
  <c r="BD2" i="8"/>
  <c r="BC2" i="8"/>
  <c r="BB2" i="8"/>
  <c r="BA2" i="8"/>
  <c r="M2" i="8"/>
  <c r="AM2" i="8"/>
  <c r="BW2" i="8"/>
  <c r="BU2" i="8"/>
  <c r="BX2" i="8" l="1"/>
  <c r="BY2" i="8"/>
  <c r="X7" i="6" l="1"/>
  <c r="X5" i="6"/>
  <c r="BV2" i="8" l="1"/>
  <c r="X6" i="6"/>
  <c r="AK2" i="8"/>
  <c r="AJ2" i="8"/>
  <c r="AI2" i="8"/>
  <c r="AF2" i="8"/>
  <c r="AD2" i="8"/>
  <c r="AC2" i="8"/>
  <c r="AB2" i="8"/>
  <c r="AA2" i="8"/>
  <c r="V2" i="8"/>
  <c r="U2" i="8"/>
  <c r="T2" i="8"/>
  <c r="R2" i="8"/>
  <c r="Z2" i="8"/>
  <c r="BR2" i="8"/>
  <c r="BQ2" i="8"/>
  <c r="AL2" i="8" l="1"/>
  <c r="AH2" i="8"/>
  <c r="AG2" i="8"/>
  <c r="AE2" i="8"/>
  <c r="Y2" i="8"/>
  <c r="X2" i="8"/>
  <c r="W2" i="8"/>
  <c r="S2" i="8"/>
  <c r="O2" i="8"/>
  <c r="N2" i="8"/>
  <c r="L2" i="8"/>
  <c r="K2" i="8"/>
  <c r="J2" i="8"/>
  <c r="I2" i="8"/>
  <c r="H2" i="8"/>
  <c r="G2" i="8"/>
  <c r="F2" i="8"/>
  <c r="E2" i="8"/>
  <c r="D2" i="8"/>
  <c r="C2" i="8"/>
  <c r="B2" i="8"/>
  <c r="A2" i="8"/>
  <c r="W82" i="6"/>
  <c r="W80" i="6"/>
  <c r="W78" i="6"/>
  <c r="BT2" i="8"/>
  <c r="P2" i="8"/>
  <c r="AP2" i="8" l="1"/>
  <c r="Q2" i="8"/>
  <c r="W83" i="6"/>
  <c r="W81" i="6"/>
  <c r="BS2" i="8" l="1"/>
  <c r="W79" i="6"/>
  <c r="AS2" i="8"/>
  <c r="AQ2" i="8" l="1"/>
  <c r="AR2" i="8"/>
  <c r="AT2" i="8"/>
  <c r="AY2" i="8"/>
  <c r="AU2" i="8"/>
  <c r="BH221" i="1" l="1"/>
  <c r="AV2" i="8" s="1"/>
  <c r="AZ2" i="8" l="1"/>
  <c r="AU213" i="1"/>
</calcChain>
</file>

<file path=xl/sharedStrings.xml><?xml version="1.0" encoding="utf-8"?>
<sst xmlns="http://schemas.openxmlformats.org/spreadsheetml/2006/main" count="3030" uniqueCount="851">
  <si>
    <t>1.</t>
  </si>
  <si>
    <t>2.</t>
  </si>
  <si>
    <t>Jméno a příjmení:</t>
  </si>
  <si>
    <t>Email:</t>
  </si>
  <si>
    <t>Sídlo:</t>
  </si>
  <si>
    <t>Jméno:</t>
  </si>
  <si>
    <t>Příjmení:</t>
  </si>
  <si>
    <t>Titul:</t>
  </si>
  <si>
    <t>Výše podílu/akcií</t>
  </si>
  <si>
    <t>Jmenovitá hodnota akcií</t>
  </si>
  <si>
    <t>Počet kusů akcií:</t>
  </si>
  <si>
    <t>PRÁVNICKÉ OSOBY</t>
  </si>
  <si>
    <t>Název:</t>
  </si>
  <si>
    <t>IČ zřizovatele:</t>
  </si>
  <si>
    <t>Název zřizovatele:</t>
  </si>
  <si>
    <t>Sídlo zřizovatele:</t>
  </si>
  <si>
    <t>Název banky zřizovatele:</t>
  </si>
  <si>
    <t>Číslo účtu a kód banky zřizovatele:</t>
  </si>
  <si>
    <t>Jste registrován jako plátce DPH?</t>
  </si>
  <si>
    <t>Jste-li registrován jako plátce DPH uveďte, zda máte nárok na odpočet vstupu u aktivity, na kterou žádáte podporu?</t>
  </si>
  <si>
    <t>Uplatnění v režimu přenesené daňové povinnosti?</t>
  </si>
  <si>
    <t>Má žadatel přímý podíl v nějaké právnické osobě:</t>
  </si>
  <si>
    <t>Ano</t>
  </si>
  <si>
    <t>Ne</t>
  </si>
  <si>
    <t>(vyplňují pouze organizace zřizované obcemi, tj. příspěvkové organizace obcí)</t>
  </si>
  <si>
    <t>Žadatel o podporu prohlašuje, že:</t>
  </si>
  <si>
    <t>Název banky:</t>
  </si>
  <si>
    <t>Číslo účtu a kód banky:</t>
  </si>
  <si>
    <t>FOND ZLÍNSKÉHO KRAJE</t>
  </si>
  <si>
    <t>1. IDENTIFIKACE ŽADATELE</t>
  </si>
  <si>
    <t>Typ žadatele:</t>
  </si>
  <si>
    <t>v</t>
  </si>
  <si>
    <t>oddíl</t>
  </si>
  <si>
    <t>vložka</t>
  </si>
  <si>
    <t>PSČ:</t>
  </si>
  <si>
    <t>Ulice:</t>
  </si>
  <si>
    <t>č. p.:</t>
  </si>
  <si>
    <t>Obec:</t>
  </si>
  <si>
    <t>Titul za:</t>
  </si>
  <si>
    <t>Funkce:</t>
  </si>
  <si>
    <t>Kontaktní osoba:</t>
  </si>
  <si>
    <t>Pokud jste uvedli ANO, doplňte seznam právnických osob (obchodních korporací ve smyslu zákona č. 90/2012 Sb.), v nichž má žadatel majetkový podíl spolu s uvedením výše podílu/akci (u akcií se uvede jmenovitá hodnota a počet kusů):</t>
  </si>
  <si>
    <t>Požadovaná výše podpory v Kč:</t>
  </si>
  <si>
    <t>Předpokládané finanční zdroje projektu</t>
  </si>
  <si>
    <t>Místo:</t>
  </si>
  <si>
    <t>Datum:</t>
  </si>
  <si>
    <t>Má nějaká právnická či fyzická osoba podíl v osobě žadatele:</t>
  </si>
  <si>
    <t>FYZICKÉ OSOBY</t>
  </si>
  <si>
    <t>Datum narození:</t>
  </si>
  <si>
    <t>Adresa:</t>
  </si>
  <si>
    <t>5.</t>
  </si>
  <si>
    <r>
      <t>IČ</t>
    </r>
    <r>
      <rPr>
        <sz val="10"/>
        <rFont val="Arial"/>
        <family val="2"/>
        <charset val="238"/>
      </rPr>
      <t xml:space="preserve"> </t>
    </r>
    <r>
      <rPr>
        <i/>
        <sz val="9"/>
        <rFont val="Arial"/>
        <family val="2"/>
        <charset val="238"/>
      </rPr>
      <t>(bylo-li přiděleno)</t>
    </r>
    <r>
      <rPr>
        <i/>
        <sz val="11"/>
        <rFont val="Arial"/>
        <family val="2"/>
        <charset val="238"/>
      </rPr>
      <t>:</t>
    </r>
  </si>
  <si>
    <t>3.</t>
  </si>
  <si>
    <t>4.</t>
  </si>
  <si>
    <t>6.</t>
  </si>
  <si>
    <t>7.</t>
  </si>
  <si>
    <t>8.</t>
  </si>
  <si>
    <t>Kód LHP/LHO</t>
  </si>
  <si>
    <t>Název LHP/LHO</t>
  </si>
  <si>
    <t>4. ROZPOČET PROJEKTU</t>
  </si>
  <si>
    <t>SEKCE ROZVOJOVÉ PROGRAMY A KRIZOVÉ ŘÍZENÍ</t>
  </si>
  <si>
    <t>registracni_cislo</t>
  </si>
  <si>
    <t>a_program_cislo</t>
  </si>
  <si>
    <t>a_program_nazev</t>
  </si>
  <si>
    <t>a_rok</t>
  </si>
  <si>
    <t>dotacni_titul</t>
  </si>
  <si>
    <t>opatreni</t>
  </si>
  <si>
    <t>pocet_obyvatel</t>
  </si>
  <si>
    <t>nazev_projektu</t>
  </si>
  <si>
    <t>zadatel_ico</t>
  </si>
  <si>
    <t>zadatel_dic</t>
  </si>
  <si>
    <t>zadatel_nazev</t>
  </si>
  <si>
    <t>zadatel_typ</t>
  </si>
  <si>
    <t>zadatel_forma</t>
  </si>
  <si>
    <t>zadatel_datum_narozeni</t>
  </si>
  <si>
    <t>zadatel_evidence_ks</t>
  </si>
  <si>
    <t>zadatel_adresa</t>
  </si>
  <si>
    <t>zadatel_adresa_koresp</t>
  </si>
  <si>
    <t>zadatel_kontaktni_osoba</t>
  </si>
  <si>
    <t>zadatel_telefon</t>
  </si>
  <si>
    <t>zadatel_email</t>
  </si>
  <si>
    <t>zadatel_banka_nazev</t>
  </si>
  <si>
    <t>zadatel_banka_ucet</t>
  </si>
  <si>
    <t>dph_platce</t>
  </si>
  <si>
    <t>dph_odpocet</t>
  </si>
  <si>
    <t>dph_prenesena</t>
  </si>
  <si>
    <t>zrizovatel_nazev</t>
  </si>
  <si>
    <t>zrizovatel_ico</t>
  </si>
  <si>
    <t>zrizovatel_adresa</t>
  </si>
  <si>
    <t>zrizovatel_banka_nazev</t>
  </si>
  <si>
    <t>zrizovatel_banka_ucet</t>
  </si>
  <si>
    <t>datum_zahajeni</t>
  </si>
  <si>
    <t>datum_ukonceni</t>
  </si>
  <si>
    <t>datum_zahajeni_akce</t>
  </si>
  <si>
    <t>datum_ukonceni_akce</t>
  </si>
  <si>
    <t>Jiná identifikace (Katastrální území, číslo parcely):</t>
  </si>
  <si>
    <t>forma_podpory</t>
  </si>
  <si>
    <t>inv_neinv</t>
  </si>
  <si>
    <t>celkem</t>
  </si>
  <si>
    <t>celkem_investicni</t>
  </si>
  <si>
    <t>celkem_neinvesticni</t>
  </si>
  <si>
    <t>financni_podil_zadatele_kc</t>
  </si>
  <si>
    <t>financni_podil_zadatele_procenta</t>
  </si>
  <si>
    <t>dotace_pozadovana_od_kraje_kc</t>
  </si>
  <si>
    <t>dotace_pozadovana_od_kraje_procenta</t>
  </si>
  <si>
    <t>celkem_bez_vynosu_kc</t>
  </si>
  <si>
    <t>celkem_bez_vynosu_proc</t>
  </si>
  <si>
    <t>prime_vynosy_kc</t>
  </si>
  <si>
    <t>prime_vynosy_procenta</t>
  </si>
  <si>
    <t>predpokladane_financni_zdroje_kc</t>
  </si>
  <si>
    <t>predpokladane_financni_zdroje_procenta</t>
  </si>
  <si>
    <t>souhlas_osobni_udaje</t>
  </si>
  <si>
    <t>a_KUSP</t>
  </si>
  <si>
    <t>a_KUZL</t>
  </si>
  <si>
    <t>a_vyzva_k_doplneni</t>
  </si>
  <si>
    <t>a_doplneno_ve_lhute</t>
  </si>
  <si>
    <t>a_ukonceni_akce_EKO</t>
  </si>
  <si>
    <t>a_bodove_hodnoceni</t>
  </si>
  <si>
    <t>a_cislo_smlouvy</t>
  </si>
  <si>
    <t>a_schvalena_dotace</t>
  </si>
  <si>
    <t>a_schvalena_dotace_procenta</t>
  </si>
  <si>
    <t>a_schvalena_dotace_slovy</t>
  </si>
  <si>
    <t>a_schvalena_financni_vypomoc</t>
  </si>
  <si>
    <t>a_schvalena_financni_procenta</t>
  </si>
  <si>
    <t>a_schvalena_financni_slovy</t>
  </si>
  <si>
    <t>a_celkove_vydaje_slovy</t>
  </si>
  <si>
    <t>a_RZK_ZZK</t>
  </si>
  <si>
    <t>a_duvod_neprideleni</t>
  </si>
  <si>
    <t>a_zaloha</t>
  </si>
  <si>
    <t>odbor</t>
  </si>
  <si>
    <t>oddeleni</t>
  </si>
  <si>
    <t>vedouci</t>
  </si>
  <si>
    <t>odpovedna osoba</t>
  </si>
  <si>
    <t>vystup</t>
  </si>
  <si>
    <t>merna_jednotka</t>
  </si>
  <si>
    <t>minimalni_zavazna_hodnota</t>
  </si>
  <si>
    <t>polozka</t>
  </si>
  <si>
    <t>typ</t>
  </si>
  <si>
    <t>jednotkova_cena</t>
  </si>
  <si>
    <t>pocet_jednotek</t>
  </si>
  <si>
    <t>statutar_jmeno</t>
  </si>
  <si>
    <t>duvod_zastoupeni</t>
  </si>
  <si>
    <t>ANO</t>
  </si>
  <si>
    <t>NE</t>
  </si>
  <si>
    <t>Čestné prohlášení žadatele o podporu v režimu de minimis</t>
  </si>
  <si>
    <t>(příloha žádosti o poskytnutí dotace)</t>
  </si>
  <si>
    <t>Sídlo / Adresa žadatele</t>
  </si>
  <si>
    <t>IČ / Datum narození</t>
  </si>
  <si>
    <r>
      <t>Obchodní jméno</t>
    </r>
    <r>
      <rPr>
        <b/>
        <sz val="5"/>
        <rFont val="Arial"/>
        <family val="2"/>
        <charset val="238"/>
      </rPr>
      <t xml:space="preserve"> </t>
    </r>
    <r>
      <rPr>
        <b/>
        <sz val="11"/>
        <rFont val="Arial"/>
        <family val="2"/>
        <charset val="238"/>
      </rPr>
      <t>/</t>
    </r>
    <r>
      <rPr>
        <b/>
        <sz val="5"/>
        <rFont val="Arial"/>
        <family val="2"/>
        <charset val="238"/>
      </rPr>
      <t xml:space="preserve"> </t>
    </r>
    <r>
      <rPr>
        <b/>
        <sz val="11"/>
        <rFont val="Arial"/>
        <family val="2"/>
        <charset val="238"/>
      </rPr>
      <t>Jméno žadatele</t>
    </r>
  </si>
  <si>
    <t>kalendářní rok.</t>
  </si>
  <si>
    <r>
      <t xml:space="preserve">1.  Žadatel prohlašuje, že jako </t>
    </r>
    <r>
      <rPr>
        <b/>
        <u/>
        <sz val="11"/>
        <rFont val="Arial"/>
        <family val="2"/>
        <charset val="238"/>
      </rPr>
      <t>účetní období</t>
    </r>
    <r>
      <rPr>
        <b/>
        <sz val="11"/>
        <rFont val="Arial"/>
        <family val="2"/>
        <charset val="238"/>
      </rPr>
      <t xml:space="preserve"> používá</t>
    </r>
  </si>
  <si>
    <t>začátek:</t>
  </si>
  <si>
    <r>
      <t>hospodářský rok</t>
    </r>
    <r>
      <rPr>
        <sz val="6"/>
        <color theme="1"/>
        <rFont val="Arial"/>
        <family val="2"/>
        <charset val="238"/>
      </rPr>
      <t/>
    </r>
  </si>
  <si>
    <t>g</t>
  </si>
  <si>
    <t>konec:</t>
  </si>
  <si>
    <t>Za podnik lze považovat podnikatele definovaného v zákoně č. 89/2012 Sb., občanský zákoník.</t>
  </si>
  <si>
    <t>Žadatel prohlašuje, že</t>
  </si>
  <si>
    <r>
      <rPr>
        <b/>
        <u/>
        <sz val="11"/>
        <color theme="1"/>
        <rFont val="Arial"/>
        <family val="2"/>
        <charset val="238"/>
      </rPr>
      <t>není</t>
    </r>
    <r>
      <rPr>
        <sz val="11"/>
        <color theme="1"/>
        <rFont val="Arial"/>
        <family val="2"/>
        <charset val="238"/>
      </rPr>
      <t xml:space="preserve"> ve výše uvedeném smyslu propojen s jiným podnikem.</t>
    </r>
  </si>
  <si>
    <r>
      <rPr>
        <b/>
        <u/>
        <sz val="11"/>
        <color theme="1"/>
        <rFont val="Arial"/>
        <family val="2"/>
        <charset val="238"/>
      </rPr>
      <t>je</t>
    </r>
    <r>
      <rPr>
        <sz val="11"/>
        <color theme="1"/>
        <rFont val="Arial"/>
        <family val="2"/>
        <charset val="238"/>
      </rPr>
      <t xml:space="preserve"> ve výše uvedeném smyslu propojen s následujícími podniky:</t>
    </r>
  </si>
  <si>
    <t>IČ / datum narození</t>
  </si>
  <si>
    <t>Obchodní jméno podniku / Jméno a příjmení</t>
  </si>
  <si>
    <t>Sídlo/Adresa</t>
  </si>
  <si>
    <r>
      <t xml:space="preserve">Tuto přílohu vyplňují pouze </t>
    </r>
    <r>
      <rPr>
        <b/>
        <u/>
        <sz val="18"/>
        <color rgb="FFFF0000"/>
        <rFont val="Arial Black"/>
        <family val="2"/>
        <charset val="238"/>
      </rPr>
      <t>fyzické podnikající osoby</t>
    </r>
    <r>
      <rPr>
        <b/>
        <sz val="18"/>
        <color rgb="FFFF0000"/>
        <rFont val="Arial"/>
        <family val="2"/>
        <charset val="238"/>
      </rPr>
      <t xml:space="preserve"> a </t>
    </r>
    <r>
      <rPr>
        <b/>
        <u/>
        <sz val="18"/>
        <color rgb="FFFF0000"/>
        <rFont val="Arial Black"/>
        <family val="2"/>
        <charset val="238"/>
      </rPr>
      <t>právnické osoby</t>
    </r>
    <r>
      <rPr>
        <b/>
        <sz val="18"/>
        <color rgb="FFFF0000"/>
        <rFont val="Arial"/>
        <family val="2"/>
        <charset val="238"/>
      </rPr>
      <t>!</t>
    </r>
  </si>
  <si>
    <t>3.  Žadatel prohlašuje, že podnik (žadatel) v současném a 2 předcházejících účetních obdobích</t>
  </si>
  <si>
    <r>
      <rPr>
        <b/>
        <sz val="11"/>
        <color theme="1"/>
        <rFont val="Arial"/>
        <family val="2"/>
        <charset val="238"/>
      </rPr>
      <t>Žadatel o podporu se považuje za propojený</t>
    </r>
    <r>
      <rPr>
        <b/>
        <vertAlign val="superscript"/>
        <sz val="11"/>
        <color theme="1"/>
        <rFont val="Arial"/>
        <family val="2"/>
        <charset val="238"/>
      </rPr>
      <t>2</t>
    </r>
    <r>
      <rPr>
        <b/>
        <sz val="11"/>
        <color theme="1"/>
        <rFont val="Arial"/>
        <family val="2"/>
        <charset val="238"/>
      </rPr>
      <t xml:space="preserve">  s jinými podniky, pokud i tyto subjekty mezi sebou mají některý z následujících vztahů:  </t>
    </r>
    <r>
      <rPr>
        <sz val="11"/>
        <color theme="1"/>
        <rFont val="Arial"/>
        <family val="2"/>
        <charset val="238"/>
      </rPr>
      <t xml:space="preserve">
a) jeden subjekt vlastní více než 50 % hlasovacích práv, která náležejí akcionářům nebo společníkům, v jiném subjektu;
b) jeden subjekt má právo jmenovat nebo odvolat více než 50 % členů správního, řídícího nebo dozorčího orgánu jiného subjektu;
c) jeden subjekt má právo uplatňovat více než 50% vliv v jiném subjektu podle smlouvy uzavřené s daným subjektem nebo dle ustanovení v zakladatelské smlouvě nebo ve stanovách tohoto subjektu;
d) jeden subjekt, který je akcionářem nebo společníkem jiného subjektu, ovládá sám, v souladu s dohodou uzavřenou s jinými akcionáři nebo společníky daného subjektu, více než 50 % hlasovacích práv, náležejících akcionářům nebo společníkům, v daném subjektu.
</t>
    </r>
    <r>
      <rPr>
        <sz val="11"/>
        <color theme="1"/>
        <rFont val="Arial"/>
        <family val="2"/>
        <charset val="238"/>
      </rPr>
      <t xml:space="preserve">
Subjekty, které mají s žadatelem o podporu jakýkoli vztah uvedený pod písm. a) až d) prostřednictvím jednoho nebo více dalších subjektů, se také považují za podnik propojený s žadatelem o podporu.
Do výčtu podniků propojených přímo či zprostředkovaně se žadatelem o podporu se zahrnují osoby zapsané v základním registru právnických osob, podnikajících fyzických osob a orgánů veřejné moci ("registr osob") v souladu se zákonem č. 111/2009 Sb., o základních registrech, ve znění pozdějších předpisů.
</t>
    </r>
  </si>
  <si>
    <r>
      <rPr>
        <b/>
        <sz val="11"/>
        <color theme="1"/>
        <rFont val="Arial"/>
        <family val="2"/>
        <charset val="238"/>
      </rPr>
      <t>nevznikl</t>
    </r>
    <r>
      <rPr>
        <sz val="11"/>
        <color theme="1"/>
        <rFont val="Arial"/>
        <family val="2"/>
        <charset val="238"/>
      </rPr>
      <t xml:space="preserve"> spojením podniků či nabytím podniku.</t>
    </r>
  </si>
  <si>
    <r>
      <rPr>
        <u/>
        <sz val="11"/>
        <color theme="1"/>
        <rFont val="Arial"/>
        <family val="2"/>
        <charset val="238"/>
      </rPr>
      <t>nabytím</t>
    </r>
    <r>
      <rPr>
        <sz val="11"/>
        <color theme="1"/>
        <rFont val="Arial"/>
        <family val="2"/>
        <charset val="238"/>
      </rPr>
      <t xml:space="preserve"> (fúzí sloučením</t>
    </r>
    <r>
      <rPr>
        <vertAlign val="superscript"/>
        <sz val="11"/>
        <color theme="1"/>
        <rFont val="Arial"/>
        <family val="2"/>
        <charset val="238"/>
      </rPr>
      <t>4</t>
    </r>
    <r>
      <rPr>
        <sz val="11"/>
        <color theme="1"/>
        <rFont val="Arial"/>
        <family val="2"/>
        <charset val="238"/>
      </rPr>
      <t xml:space="preserve">) </t>
    </r>
    <r>
      <rPr>
        <b/>
        <sz val="11"/>
        <color theme="1"/>
        <rFont val="Arial"/>
        <family val="2"/>
        <charset val="238"/>
      </rPr>
      <t>převzal jmění</t>
    </r>
    <r>
      <rPr>
        <sz val="11"/>
        <color theme="1"/>
        <rFont val="Arial"/>
        <family val="2"/>
        <charset val="238"/>
      </rPr>
      <t xml:space="preserve"> níže uvedeného/ých podniku/ů:</t>
    </r>
  </si>
  <si>
    <r>
      <rPr>
        <b/>
        <sz val="11"/>
        <color theme="1"/>
        <rFont val="Arial"/>
        <family val="2"/>
        <charset val="238"/>
      </rPr>
      <t xml:space="preserve">vznikl </t>
    </r>
    <r>
      <rPr>
        <u/>
        <sz val="11"/>
        <color theme="1"/>
        <rFont val="Arial"/>
        <family val="2"/>
        <charset val="238"/>
      </rPr>
      <t>spojením</t>
    </r>
    <r>
      <rPr>
        <sz val="11"/>
        <color theme="1"/>
        <rFont val="Arial"/>
        <family val="2"/>
        <charset val="238"/>
      </rPr>
      <t xml:space="preserve"> (fúzí splynutím</t>
    </r>
    <r>
      <rPr>
        <vertAlign val="superscript"/>
        <sz val="11"/>
        <color theme="1"/>
        <rFont val="Arial"/>
        <family val="2"/>
        <charset val="238"/>
      </rPr>
      <t>3</t>
    </r>
    <r>
      <rPr>
        <sz val="11"/>
        <color theme="1"/>
        <rFont val="Arial"/>
        <family val="2"/>
        <charset val="238"/>
      </rPr>
      <t>) níže uvedených podniků:</t>
    </r>
  </si>
  <si>
    <t>Obchodní jméno podniku</t>
  </si>
  <si>
    <t>IČ</t>
  </si>
  <si>
    <t>Viz § 62 zákona č. 125/2008 Sb., o přeměnách obchodních společností a družstev, ve znění pozdějších předpisů.</t>
  </si>
  <si>
    <t>Viz § 61 zákona č. 125/2008 Sb.</t>
  </si>
  <si>
    <r>
      <rPr>
        <b/>
        <sz val="11"/>
        <color theme="1"/>
        <rFont val="Arial"/>
        <family val="2"/>
        <charset val="238"/>
      </rPr>
      <t>jsou</t>
    </r>
    <r>
      <rPr>
        <sz val="11"/>
        <color theme="1"/>
        <rFont val="Arial"/>
        <family val="2"/>
        <charset val="238"/>
      </rPr>
      <t xml:space="preserve"> již zohledněny v Centrálním registru podpor malého rozsahu.</t>
    </r>
  </si>
  <si>
    <r>
      <rPr>
        <b/>
        <sz val="11"/>
        <color theme="1"/>
        <rFont val="Arial"/>
        <family val="2"/>
        <charset val="238"/>
      </rPr>
      <t>nejsou</t>
    </r>
    <r>
      <rPr>
        <sz val="11"/>
        <color theme="1"/>
        <rFont val="Arial"/>
        <family val="2"/>
        <charset val="238"/>
      </rPr>
      <t xml:space="preserve"> zohledněny v Centrálním registru podpor malého rozsahu.</t>
    </r>
  </si>
  <si>
    <r>
      <t>2.  Podniky</t>
    </r>
    <r>
      <rPr>
        <vertAlign val="superscript"/>
        <sz val="11"/>
        <rFont val="Arial"/>
        <family val="2"/>
        <charset val="238"/>
      </rPr>
      <t>1</t>
    </r>
    <r>
      <rPr>
        <b/>
        <sz val="11"/>
        <rFont val="Arial"/>
        <family val="2"/>
        <charset val="238"/>
      </rPr>
      <t xml:space="preserve">  propojené s žadatelem o podporu</t>
    </r>
  </si>
  <si>
    <t>5. Žadatel níže svým podpisem</t>
  </si>
  <si>
    <t>4. Žadatel prohlašuje, že podnik (žadatel) v současném a 2 předcházejících účetních obdobích</t>
  </si>
  <si>
    <r>
      <rPr>
        <b/>
        <sz val="11"/>
        <color theme="1"/>
        <rFont val="Arial"/>
        <family val="2"/>
        <charset val="238"/>
      </rPr>
      <t>nevznikl</t>
    </r>
    <r>
      <rPr>
        <sz val="11"/>
        <color theme="1"/>
        <rFont val="Arial"/>
        <family val="2"/>
        <charset val="238"/>
      </rPr>
      <t xml:space="preserve"> rozdělením (rozštěpením nebo odštěpením</t>
    </r>
    <r>
      <rPr>
        <vertAlign val="superscript"/>
        <sz val="11"/>
        <color theme="1"/>
        <rFont val="Arial"/>
        <family val="2"/>
        <charset val="238"/>
      </rPr>
      <t>5</t>
    </r>
    <r>
      <rPr>
        <sz val="11"/>
        <color theme="1"/>
        <rFont val="Arial"/>
        <family val="2"/>
        <charset val="238"/>
      </rPr>
      <t>) podniku.</t>
    </r>
  </si>
  <si>
    <r>
      <rPr>
        <b/>
        <sz val="11"/>
        <color theme="1"/>
        <rFont val="Arial"/>
        <family val="2"/>
        <charset val="238"/>
      </rPr>
      <t>vznikl</t>
    </r>
    <r>
      <rPr>
        <sz val="11"/>
        <color theme="1"/>
        <rFont val="Arial"/>
        <family val="2"/>
        <charset val="238"/>
      </rPr>
      <t xml:space="preserve"> </t>
    </r>
    <r>
      <rPr>
        <u/>
        <sz val="11"/>
        <color theme="1"/>
        <rFont val="Arial"/>
        <family val="2"/>
        <charset val="238"/>
      </rPr>
      <t>rozdělením</t>
    </r>
    <r>
      <rPr>
        <sz val="11"/>
        <color theme="1"/>
        <rFont val="Arial"/>
        <family val="2"/>
        <charset val="238"/>
      </rPr>
      <t xml:space="preserve"> níže uvedeného podniku:</t>
    </r>
  </si>
  <si>
    <t>Datum poskytnutí</t>
  </si>
  <si>
    <t>Výše uvedené změny spočívající ve spojení podniků</t>
  </si>
  <si>
    <t>Výše uvedené změny spočívající v  rozdělení podniků</t>
  </si>
  <si>
    <r>
      <t xml:space="preserve">a převzal jeho činnosti, na něž byla dříve poskytnutá podpora </t>
    </r>
    <r>
      <rPr>
        <i/>
        <sz val="11"/>
        <color theme="1"/>
        <rFont val="Arial"/>
        <family val="2"/>
        <charset val="238"/>
      </rPr>
      <t>de minimis</t>
    </r>
    <r>
      <rPr>
        <sz val="11"/>
        <color theme="1"/>
        <rFont val="Arial"/>
        <family val="2"/>
        <charset val="238"/>
      </rPr>
      <t xml:space="preserve"> použita</t>
    </r>
    <r>
      <rPr>
        <vertAlign val="superscript"/>
        <sz val="11"/>
        <color theme="1"/>
        <rFont val="Arial"/>
        <family val="2"/>
        <charset val="238"/>
      </rPr>
      <t>6</t>
    </r>
    <r>
      <rPr>
        <sz val="11"/>
        <color theme="1"/>
        <rFont val="Arial"/>
        <family val="2"/>
        <charset val="238"/>
      </rPr>
      <t>. Podniku (žadateli) byly přiděleny následující (dříve poskytnuté) podpory:</t>
    </r>
  </si>
  <si>
    <t>Viz § 243 zákona č. 125/2008 Sb.</t>
  </si>
  <si>
    <t>Pokud by na základě převzatých činností nebylo možné dříve poskytnuté podpory de minimis rozdělit, rozdělí se podpora poměrným způsobem na základě účetní hodnoty vlastního kapitálu nových podniků k datu účinku rozdělení (viz čl. 3 odst. 9 nařízení č. 1407/2013, č. 1408/2013 a nahrazujícího nařízení č. 875/2007).</t>
  </si>
  <si>
    <t>Bližší informace o propojeném podniku naleznete v METODICKÉ PŘÍRUČCE k aplikaci pojmu „jeden podnik“ z pohledu pravidel podpory de minimis.</t>
  </si>
  <si>
    <r>
      <t xml:space="preserve">Podpis(y):
</t>
    </r>
    <r>
      <rPr>
        <i/>
        <sz val="10"/>
        <color theme="1"/>
        <rFont val="Arial"/>
        <family val="2"/>
        <charset val="238"/>
      </rPr>
      <t>(případně otisk razítka, pokud je součástí podpisu žadatele)</t>
    </r>
  </si>
  <si>
    <t>Podpis osoby oprávněné zastupovat žadatele</t>
  </si>
  <si>
    <t>potvrzuje, že výše uvedené údaje jsou přesné a pravdivé a jsou poskytovány dobrovolně;</t>
  </si>
  <si>
    <t>•</t>
  </si>
  <si>
    <r>
      <t>souhlasí se zpracováním svých osobních údajů obsažených v tomto prohlášení ve smyslu zákona č. 101/2000 Sb., o ochraně osobních údajů, ve znění p. p., za účelem evidence podpor malého rozsahu v souladu se zákonem č. 215/2004 Sb., o úpravě některých vztahů v oblasti veřejné podpory a o změně zákona o podpoře výzkumu a vývoje, ve znění p. p. Tento souhlas uděluji správci a zpracovateli</t>
    </r>
    <r>
      <rPr>
        <vertAlign val="superscript"/>
        <sz val="11"/>
        <color theme="1"/>
        <rFont val="Arial"/>
        <family val="2"/>
        <charset val="238"/>
      </rPr>
      <t>7</t>
    </r>
    <r>
      <rPr>
        <sz val="11"/>
        <color theme="1"/>
        <rFont val="Arial"/>
        <family val="2"/>
        <charset val="238"/>
      </rPr>
      <t>, kterým je Zlínský kraj, IČ 70891320, se sídlem ve Zlíně, tř. Tomáše Bati 21, pro všechny údaje obsažené v tomto prohlášení, a to po celou dobu 10 let ode dne udělení souhlasu. Zároveň si je žadatel vědom svých práv podle zákona č. 101/2000 Sb., o ochraně osobních údajů.</t>
    </r>
  </si>
  <si>
    <r>
      <t xml:space="preserve">se zavazuje k tomu, že v případě změny předmětných údajů v průběhu administrativního procesu poskytnutí podpory </t>
    </r>
    <r>
      <rPr>
        <i/>
        <sz val="11"/>
        <color theme="1"/>
        <rFont val="Arial"/>
        <family val="2"/>
        <charset val="238"/>
      </rPr>
      <t>de minimis</t>
    </r>
    <r>
      <rPr>
        <sz val="11"/>
        <color theme="1"/>
        <rFont val="Arial"/>
        <family val="2"/>
        <charset val="238"/>
      </rPr>
      <t xml:space="preserve"> bude neprodleně informovat poskytovatele dané podpory o změnách, které u něj nastaly;</t>
    </r>
  </si>
  <si>
    <r>
      <rPr>
        <i/>
        <u/>
        <sz val="10"/>
        <color theme="1"/>
        <rFont val="Arial Narrow"/>
        <family val="2"/>
        <charset val="238"/>
      </rPr>
      <t>Správcem</t>
    </r>
    <r>
      <rPr>
        <i/>
        <sz val="10"/>
        <color theme="1"/>
        <rFont val="Arial Narrow"/>
        <family val="2"/>
        <charset val="238"/>
      </rPr>
      <t xml:space="preserve"> je koordinační orgán ve smyslu zákona č. 215/2004 Sb., o úpravě některých vztahů v oblasti veřejné podpory a o změně zákona o podpoře výzkumu a vývoje, ve znění p. p., </t>
    </r>
    <r>
      <rPr>
        <i/>
        <u/>
        <sz val="10"/>
        <color theme="1"/>
        <rFont val="Arial Narrow"/>
        <family val="2"/>
        <charset val="238"/>
      </rPr>
      <t>zpracovatelem</t>
    </r>
    <r>
      <rPr>
        <i/>
        <sz val="10"/>
        <color theme="1"/>
        <rFont val="Arial Narrow"/>
        <family val="2"/>
        <charset val="238"/>
      </rPr>
      <t xml:space="preserve"> je poskytovatel podpory de minimis.</t>
    </r>
  </si>
  <si>
    <t>Částka v Kč</t>
  </si>
  <si>
    <t>Poskytovatel</t>
  </si>
  <si>
    <t>Družstvo</t>
  </si>
  <si>
    <t>Státní podnik</t>
  </si>
  <si>
    <t>zadatel_opravnena_osoba_2</t>
  </si>
  <si>
    <t>zadatel_opravnena_osoba_funkce_2</t>
  </si>
  <si>
    <t>zadatel_opravnena_osoba_3</t>
  </si>
  <si>
    <t>zadatel_opravnena_osoba_funkce_3</t>
  </si>
  <si>
    <t>položka investiční</t>
  </si>
  <si>
    <t>položka neinvestiční</t>
  </si>
  <si>
    <t>NUM_ORG</t>
  </si>
  <si>
    <t>vydaj_1_nazev</t>
  </si>
  <si>
    <t>vydaj_1_castka</t>
  </si>
  <si>
    <t>vydaj_2_nazev</t>
  </si>
  <si>
    <t>vydaj_2_castka</t>
  </si>
  <si>
    <t>vydaj_3_nazev</t>
  </si>
  <si>
    <t>vydaj_3_castka</t>
  </si>
  <si>
    <t>vydaj_4_nazev</t>
  </si>
  <si>
    <t>vydaj_4_castka</t>
  </si>
  <si>
    <t>vydaj_5_nazev</t>
  </si>
  <si>
    <t>vydaj_5_castka</t>
  </si>
  <si>
    <t>zadatel_obec</t>
  </si>
  <si>
    <t>ucel</t>
  </si>
  <si>
    <t>potrebnost</t>
  </si>
  <si>
    <t>zadatel_opravnena_osoba_1</t>
  </si>
  <si>
    <t>zadatel_opravnena_osoba_funkce_1</t>
  </si>
  <si>
    <t>PRÁVNICKÁ OSOBA</t>
  </si>
  <si>
    <r>
      <t>Právní forma</t>
    </r>
    <r>
      <rPr>
        <b/>
        <sz val="11"/>
        <rFont val="Arial"/>
        <family val="2"/>
        <charset val="238"/>
      </rPr>
      <t>:</t>
    </r>
  </si>
  <si>
    <t>Svazek obcí</t>
  </si>
  <si>
    <t>Osoba/osoby zastupující žadatele:</t>
  </si>
  <si>
    <t>Právní důvod zastoupení:</t>
  </si>
  <si>
    <t>plná moc</t>
  </si>
  <si>
    <t>zákonné</t>
  </si>
  <si>
    <t>Telefon:</t>
  </si>
  <si>
    <r>
      <t>DIČ</t>
    </r>
    <r>
      <rPr>
        <b/>
        <i/>
        <sz val="8"/>
        <rFont val="Arial"/>
        <family val="2"/>
        <charset val="238"/>
      </rPr>
      <t xml:space="preserve"> </t>
    </r>
    <r>
      <rPr>
        <i/>
        <sz val="8"/>
        <rFont val="Arial"/>
        <family val="2"/>
        <charset val="238"/>
      </rPr>
      <t>(je-li přiděleno)</t>
    </r>
    <r>
      <rPr>
        <b/>
        <sz val="11"/>
        <rFont val="Arial"/>
        <family val="2"/>
        <charset val="238"/>
      </rPr>
      <t>:</t>
    </r>
  </si>
  <si>
    <t>Okres:</t>
  </si>
  <si>
    <t>(plátci DPH, kteří mají nárok na odpočet DPH na vstupu podle zákona o dani z přidané hodnoty č. 235/2004 Sb., ve znění pozdějších předpisů, uvádějí všechny ceny v tabulce bez DPH)</t>
  </si>
  <si>
    <t>ORP:</t>
  </si>
  <si>
    <r>
      <t xml:space="preserve">Podpis:
</t>
    </r>
    <r>
      <rPr>
        <i/>
        <sz val="10"/>
        <color theme="1"/>
        <rFont val="Arial"/>
        <family val="2"/>
        <charset val="238"/>
      </rPr>
      <t>(případně otisk razítka, pokud je součástí podpisu žadatele)</t>
    </r>
  </si>
  <si>
    <t>ID datové schránky:</t>
  </si>
  <si>
    <t>Žadatel vyplňuje pouze žlutá pole!</t>
  </si>
  <si>
    <r>
      <t xml:space="preserve"> </t>
    </r>
    <r>
      <rPr>
        <sz val="10"/>
        <rFont val="Arial"/>
        <family val="2"/>
        <charset val="238"/>
      </rPr>
      <t>(dále jen „Žádost“)</t>
    </r>
  </si>
  <si>
    <r>
      <t xml:space="preserve">Registrační číslo Žádosti:
</t>
    </r>
    <r>
      <rPr>
        <i/>
        <sz val="9"/>
        <rFont val="Arial"/>
        <family val="2"/>
        <charset val="238"/>
      </rPr>
      <t>(Bude doplněno Zlínským krajem.)</t>
    </r>
  </si>
  <si>
    <t>Holešov</t>
  </si>
  <si>
    <t>Kroměříž</t>
  </si>
  <si>
    <t>Luhačovice</t>
  </si>
  <si>
    <t>Otrokovice</t>
  </si>
  <si>
    <t>Uherské Hradiště</t>
  </si>
  <si>
    <t>Uherský Brod</t>
  </si>
  <si>
    <t>Valašské Klobouky</t>
  </si>
  <si>
    <t>Valašské Meziříčí</t>
  </si>
  <si>
    <t>Vizovice</t>
  </si>
  <si>
    <t>Vsetín</t>
  </si>
  <si>
    <t>Zlín</t>
  </si>
  <si>
    <t>Rožnov pod Radh.</t>
  </si>
  <si>
    <t>Bystřice pod Host.</t>
  </si>
  <si>
    <t>Vyberte ze seznamu</t>
  </si>
  <si>
    <t>Název žadatele:</t>
  </si>
  <si>
    <r>
      <t>Název žadatele</t>
    </r>
    <r>
      <rPr>
        <b/>
        <sz val="11"/>
        <rFont val="Arial"/>
        <family val="2"/>
        <charset val="238"/>
      </rPr>
      <t>:</t>
    </r>
  </si>
  <si>
    <t>Příspěvková organizace</t>
  </si>
  <si>
    <t>Spolek</t>
  </si>
  <si>
    <t>Obecně prospěšná společnost</t>
  </si>
  <si>
    <t>IČO:</t>
  </si>
  <si>
    <t>Obec</t>
  </si>
  <si>
    <t>Finanční podíl žadatele vč. podpory od jiných zdrojů</t>
  </si>
  <si>
    <r>
      <t xml:space="preserve">Pokud jste uvedli </t>
    </r>
    <r>
      <rPr>
        <b/>
        <i/>
        <sz val="8"/>
        <rFont val="Arial"/>
        <family val="2"/>
        <charset val="238"/>
      </rPr>
      <t>ANO</t>
    </r>
    <r>
      <rPr>
        <i/>
        <sz val="8"/>
        <rFont val="Arial"/>
        <family val="2"/>
        <charset val="238"/>
      </rPr>
      <t>, doplňte seznam osob (fyzických, právnických) s uvedením výše podílu/akcií (u akcií se uvede jmenovitá hodnota a počet kusů).</t>
    </r>
  </si>
  <si>
    <r>
      <t>IČ:</t>
    </r>
    <r>
      <rPr>
        <sz val="9"/>
        <color theme="1"/>
        <rFont val="Arial"/>
        <family val="2"/>
        <charset val="238"/>
      </rPr>
      <t xml:space="preserve"> </t>
    </r>
    <r>
      <rPr>
        <i/>
        <sz val="9"/>
        <color theme="1"/>
        <rFont val="Arial"/>
        <family val="2"/>
        <charset val="238"/>
      </rPr>
      <t>(bylo-li přiděleno)</t>
    </r>
  </si>
  <si>
    <t>Prostá kopie smlouvy o zřízení běžného účtu u peněžního ústavu nebo písemné potvrzení peněžního ústavu o vedení běžného účtu žadatele u příspěvkových organizací obcí také potvrzení o čísle běžného účtu zřizovatele, na který má být dotace zaslána.</t>
  </si>
  <si>
    <t>Kopie průkazných dokladů o vynaložení způsobilých nákladů (faktury, doklady o úhradě)</t>
  </si>
  <si>
    <t>IČO žadatele:</t>
  </si>
  <si>
    <t>Žádost o poskytnutí finanční podpory</t>
  </si>
  <si>
    <t>Ústav</t>
  </si>
  <si>
    <t>Informace o realizovaném technickém řešení</t>
  </si>
  <si>
    <t>Podporované aktivity:</t>
  </si>
  <si>
    <r>
      <t xml:space="preserve">IČ </t>
    </r>
    <r>
      <rPr>
        <i/>
        <sz val="10"/>
        <rFont val="Arial"/>
        <family val="2"/>
        <charset val="238"/>
      </rPr>
      <t>(bylo-li přiděleno):</t>
    </r>
  </si>
  <si>
    <t>CD s vyplněnou žádostí v XLS</t>
  </si>
  <si>
    <t>Dotace/účelový příspěvek na provoz požadovaná od Zlínského kraje</t>
  </si>
  <si>
    <t>Poskytované sociální služby</t>
  </si>
  <si>
    <t>PŘEDPOKLÁDANÉ FINANČNÍ ZDROJE</t>
  </si>
  <si>
    <t>Zjištěné nedostatky:</t>
  </si>
  <si>
    <t>Jméno a příjmení, funkce:</t>
  </si>
  <si>
    <t>Místo a datum:</t>
  </si>
  <si>
    <t>Podpis a razítko:</t>
  </si>
  <si>
    <r>
      <t xml:space="preserve">10. KONTROLNÍ SEZNAM
</t>
    </r>
    <r>
      <rPr>
        <i/>
        <sz val="9"/>
        <rFont val="Arial"/>
        <family val="2"/>
        <charset val="238"/>
      </rPr>
      <t>(před odesláním si prosím ověřte, zda je Vaše Žádost o poskytnutí finančního příspěvku úplná)</t>
    </r>
  </si>
  <si>
    <r>
      <t xml:space="preserve">Vyúčtování podpory - přehled realizovaných výdajů </t>
    </r>
    <r>
      <rPr>
        <i/>
        <sz val="11"/>
        <rFont val="Arial"/>
        <family val="2"/>
        <charset val="238"/>
      </rPr>
      <t>(v případě, že způsobilé výdaje jsou tvořeny více jak pěti fakturami)</t>
    </r>
  </si>
  <si>
    <r>
      <t xml:space="preserve">Plná moc </t>
    </r>
    <r>
      <rPr>
        <i/>
        <sz val="11"/>
        <rFont val="Arial"/>
        <family val="2"/>
        <charset val="238"/>
      </rPr>
      <t>(v případě zastoupení na základě plné moci)</t>
    </r>
  </si>
  <si>
    <t>+</t>
  </si>
  <si>
    <t>BH</t>
  </si>
  <si>
    <t>BH18+BH26+BH34+BH42+BH50+BH58+BH66+BH74+BH82+BH90+BH98+BH106+BH114+BH122+BH130+BH138+BH146+BH154+BH162+BH170+BH178+BH186+BH194+BH202+BH210+BH218+BH226+BH234+BH242+BH250+BH258+BH266+BH274+BH282+BH290+BH298+BH306+BH314+BH322+BH330+BH338+BH346+BH354+BH362+BH370+BH378+BH386+BH394+BH402+BH410+BH418+BH426+BH434+BH442+BH450+BH458+BH466+BH474+BH482+BH490+BH498+BH506+BH514+BH522+BH530+BH538+BH546+BH554+BH562+BH570+BH578+BH586+BH594+BH602+BH610+BH618+BH626+BH634+BH642+BH650+BH658+BH666+BH674+BH682+BH690+BH698+BH706+BH714+BH722+BH730+BH738+BH746+BH754+BH762+BH770+BH778+BH786+BH794+BH802+BH810+BH818+BH826+BH834+BH842+BH850+BH858+BH866+BH874+BH882+BH890+BH898+BH906+BH914+BH922+BH930+BH938+BH946+BH954+BH962+BH970+BH978+BH986+BH994+BH1002+BH1010+BH1018+BH1026+BH1034+BH1042+BH1050+BH1058+BH1066+BH1074+BH1082+BH1090+BH1098+BH1106+BH1114+BH1122+BH1130+BH1138+BH1146+BH1154+BH1162+BH1170+BH1178+BH1186+BH1194+BH1202+BH1210+</t>
  </si>
  <si>
    <t>BH17+</t>
  </si>
  <si>
    <t>BH25+</t>
  </si>
  <si>
    <t>BH33+</t>
  </si>
  <si>
    <t>BH41+</t>
  </si>
  <si>
    <t>BH49+</t>
  </si>
  <si>
    <t>BH57+</t>
  </si>
  <si>
    <t>BH65+</t>
  </si>
  <si>
    <t>BH73+</t>
  </si>
  <si>
    <t>BH81+</t>
  </si>
  <si>
    <t>BH89+</t>
  </si>
  <si>
    <t>BH97+</t>
  </si>
  <si>
    <t>BH105+</t>
  </si>
  <si>
    <t>BH113+</t>
  </si>
  <si>
    <t>BH121+</t>
  </si>
  <si>
    <t>BH129+</t>
  </si>
  <si>
    <t>BH137+</t>
  </si>
  <si>
    <t>BH145+</t>
  </si>
  <si>
    <t>BH153+</t>
  </si>
  <si>
    <t>BH161+</t>
  </si>
  <si>
    <t>BH169+</t>
  </si>
  <si>
    <t>BH177+</t>
  </si>
  <si>
    <t>BH185+</t>
  </si>
  <si>
    <t>BH193+</t>
  </si>
  <si>
    <t>BH201+</t>
  </si>
  <si>
    <t>BH209+</t>
  </si>
  <si>
    <t>BH217+</t>
  </si>
  <si>
    <t>BH225+</t>
  </si>
  <si>
    <t>BH233+</t>
  </si>
  <si>
    <t>BH241+</t>
  </si>
  <si>
    <t>BH249+</t>
  </si>
  <si>
    <t>BH257+</t>
  </si>
  <si>
    <t>BH265+</t>
  </si>
  <si>
    <t>BH273+</t>
  </si>
  <si>
    <t>BH281+</t>
  </si>
  <si>
    <t>BH289+</t>
  </si>
  <si>
    <t>BH297+</t>
  </si>
  <si>
    <t>BH305+</t>
  </si>
  <si>
    <t>BH313+</t>
  </si>
  <si>
    <t>BH321+</t>
  </si>
  <si>
    <t>BH329+</t>
  </si>
  <si>
    <t>BH337+</t>
  </si>
  <si>
    <t>BH345+</t>
  </si>
  <si>
    <t>BH353+</t>
  </si>
  <si>
    <t>BH361+</t>
  </si>
  <si>
    <t>BH369+</t>
  </si>
  <si>
    <t>BH377+</t>
  </si>
  <si>
    <t>BH385+</t>
  </si>
  <si>
    <t>BH393+</t>
  </si>
  <si>
    <t>BH401+</t>
  </si>
  <si>
    <t>BH409+</t>
  </si>
  <si>
    <t>BH417+</t>
  </si>
  <si>
    <t>BH425+</t>
  </si>
  <si>
    <t>BH433+</t>
  </si>
  <si>
    <t>BH441+</t>
  </si>
  <si>
    <t>BH449+</t>
  </si>
  <si>
    <t>BH457+</t>
  </si>
  <si>
    <t>BH465+</t>
  </si>
  <si>
    <t>BH473+</t>
  </si>
  <si>
    <t>BH481+</t>
  </si>
  <si>
    <t>BH489+</t>
  </si>
  <si>
    <t>BH497+</t>
  </si>
  <si>
    <t>BH505+</t>
  </si>
  <si>
    <t>BH513+</t>
  </si>
  <si>
    <t>BH521+</t>
  </si>
  <si>
    <t>BH529+</t>
  </si>
  <si>
    <t>BH537+</t>
  </si>
  <si>
    <t>BH545+</t>
  </si>
  <si>
    <t>BH553+</t>
  </si>
  <si>
    <t>BH561+</t>
  </si>
  <si>
    <t>BH569+</t>
  </si>
  <si>
    <t>BH577+</t>
  </si>
  <si>
    <t>BH585+</t>
  </si>
  <si>
    <t>BH593+</t>
  </si>
  <si>
    <t>BH601+</t>
  </si>
  <si>
    <t>BH609+</t>
  </si>
  <si>
    <t>BH617+</t>
  </si>
  <si>
    <t>BH625+</t>
  </si>
  <si>
    <t>BH633+</t>
  </si>
  <si>
    <t>BH641+</t>
  </si>
  <si>
    <t>BH649+</t>
  </si>
  <si>
    <t>BH657+</t>
  </si>
  <si>
    <t>BH665+</t>
  </si>
  <si>
    <t>BH673+</t>
  </si>
  <si>
    <t>BH681+</t>
  </si>
  <si>
    <t>BH689+</t>
  </si>
  <si>
    <t>BH697+</t>
  </si>
  <si>
    <t>BH705+</t>
  </si>
  <si>
    <t>BH713+</t>
  </si>
  <si>
    <t>BH721+</t>
  </si>
  <si>
    <t>BH729+</t>
  </si>
  <si>
    <t>BH737+</t>
  </si>
  <si>
    <t>BH745+</t>
  </si>
  <si>
    <t>BH753+</t>
  </si>
  <si>
    <t>BH761+</t>
  </si>
  <si>
    <t>BH769+</t>
  </si>
  <si>
    <t>BH777+</t>
  </si>
  <si>
    <t>BH785+</t>
  </si>
  <si>
    <t>BH793+</t>
  </si>
  <si>
    <t>BH801+</t>
  </si>
  <si>
    <t>BH809+</t>
  </si>
  <si>
    <t>BH817+</t>
  </si>
  <si>
    <t>BH825+</t>
  </si>
  <si>
    <t>BH833+</t>
  </si>
  <si>
    <t>BH841+</t>
  </si>
  <si>
    <t>BH849+</t>
  </si>
  <si>
    <t>BH857+</t>
  </si>
  <si>
    <t>BH865+</t>
  </si>
  <si>
    <t>BH873+</t>
  </si>
  <si>
    <t>BH881+</t>
  </si>
  <si>
    <t>BH889+</t>
  </si>
  <si>
    <t>BH897+</t>
  </si>
  <si>
    <t>BH905+</t>
  </si>
  <si>
    <t>BH913+</t>
  </si>
  <si>
    <t>BH921+</t>
  </si>
  <si>
    <t>BH929+</t>
  </si>
  <si>
    <t>BH937+</t>
  </si>
  <si>
    <t>BH945+</t>
  </si>
  <si>
    <t>BH953+</t>
  </si>
  <si>
    <t>BH961+</t>
  </si>
  <si>
    <t>BH969+</t>
  </si>
  <si>
    <t>BH977+</t>
  </si>
  <si>
    <t>BH985+</t>
  </si>
  <si>
    <t>BH993+</t>
  </si>
  <si>
    <t>BH1001+</t>
  </si>
  <si>
    <t>BH1009+</t>
  </si>
  <si>
    <t>BH1017+</t>
  </si>
  <si>
    <t>BH1025+</t>
  </si>
  <si>
    <t>BH1033+</t>
  </si>
  <si>
    <t>BH1041+</t>
  </si>
  <si>
    <t>BH1049+</t>
  </si>
  <si>
    <t>BH1057+</t>
  </si>
  <si>
    <t>BH1065+</t>
  </si>
  <si>
    <t>BH1073+</t>
  </si>
  <si>
    <t>BH1081+</t>
  </si>
  <si>
    <t>BH1089+</t>
  </si>
  <si>
    <t>BH1097+</t>
  </si>
  <si>
    <t>BH1105+</t>
  </si>
  <si>
    <t>BH1113+</t>
  </si>
  <si>
    <t>BH1121+</t>
  </si>
  <si>
    <t>BH1129+</t>
  </si>
  <si>
    <t>BH1137+</t>
  </si>
  <si>
    <t>BH1145+</t>
  </si>
  <si>
    <t>BH1153+</t>
  </si>
  <si>
    <t>BH1161+</t>
  </si>
  <si>
    <t>BH1169+</t>
  </si>
  <si>
    <t>BH1177+</t>
  </si>
  <si>
    <t>BH1185+</t>
  </si>
  <si>
    <t>BH1193+</t>
  </si>
  <si>
    <t>BH1201+</t>
  </si>
  <si>
    <t>BH1209+</t>
  </si>
  <si>
    <t>BH17+BH25+BH33+BH41+BH49+BH57+BH65+BH73+BH81+BH89+BH97+BH105+BH113+BH121+BH129+BH137+BH145+BH153+BH161+BH169+BH177+BH185+BH193+BH201+BH209+BH217+BH225+BH233+BH241+BH249+BH257+BH265+BH273+BH281+BH289+BH297+BH305+BH313+BH321+BH329+BH337+BH345+BH353+BH361+BH369+BH377+BH385+BH393+BH401+BH409+BH417+BH425+BH433+BH441+BH449+BH457+BH465+BH473+BH481+BH489+BH497+BH505+BH513+BH521+BH529+BH537+BH545+BH553+BH561+BH569+BH577+BH585+BH593+BH601+BH609+BH617+BH625+BH633+BH641+BH649+BH657+BH665+BH673+BH681+BH689+BH697+BH705+BH713+BH721+BH729+BH737+BH745+BH753+BH761+BH769+BH777+BH785+BH793+BH801+BH809+BH817+BH825+BH833+BH841+BH849+BH857+BH865+BH873+BH881+BH889+BH897+BH905+BH913+BH921+BH929+BH937+BH945+BH953+BH961+BH969+BH977+BH985+BH993+BH1001+BH1009+BH1017+BH1025+BH1033+BH1041+BH1049+BH1057+BH1065+BH1073+BH1081+BH1089+BH1097+BH1105+BH1113+BH1121+BH1129+BH1137+BH1145+BH1153+BH1161+BH1169+BH1177+BH1185+BH1193+BH1201+BH1209+</t>
  </si>
  <si>
    <t>VOUCHERY ASISTENCE PROJEKTU SMART AKCELERÁTOR ZLÍNSKÉHO KRAJE II</t>
  </si>
  <si>
    <t xml:space="preserve"> RP14-20</t>
  </si>
  <si>
    <t>pro rok 2020 až 2022</t>
  </si>
  <si>
    <t>−</t>
  </si>
  <si>
    <t>zahájení realizace strategického projektu z vlastních zdrojů příjemce voucheru asistence, či jiných zdrojů mimo programové financování</t>
  </si>
  <si>
    <r>
      <t>V případě, že během předchozích</t>
    </r>
    <r>
      <rPr>
        <b/>
        <i/>
        <sz val="10"/>
        <color indexed="8"/>
        <rFont val="Arial Narrow"/>
        <family val="2"/>
        <charset val="238"/>
      </rPr>
      <t xml:space="preserve"> </t>
    </r>
    <r>
      <rPr>
        <b/>
        <i/>
        <u/>
        <sz val="10"/>
        <color indexed="8"/>
        <rFont val="Arial Narrow"/>
        <family val="2"/>
        <charset val="238"/>
      </rPr>
      <t>dvou účetních období</t>
    </r>
    <r>
      <rPr>
        <b/>
        <i/>
        <sz val="10"/>
        <color indexed="8"/>
        <rFont val="Arial Narrow"/>
        <family val="2"/>
        <charset val="238"/>
      </rPr>
      <t xml:space="preserve"> došlo k přechodu z kalendářního roku na rok hospodářský anebo opačně</t>
    </r>
    <r>
      <rPr>
        <i/>
        <sz val="10"/>
        <color indexed="8"/>
        <rFont val="Arial Narrow"/>
        <family val="2"/>
        <charset val="238"/>
      </rPr>
      <t>, uveďte tuto skutečnost vypsáním účetních období, která byla použita (např. 1. 4. 2017 - 31. 3. 2018; 1. 4. 2018 - 31. 12. 2018):</t>
    </r>
  </si>
  <si>
    <r>
      <rPr>
        <b/>
        <sz val="11"/>
        <color indexed="8"/>
        <rFont val="Arial"/>
        <family val="2"/>
        <charset val="238"/>
      </rPr>
      <t>nevznikl</t>
    </r>
    <r>
      <rPr>
        <sz val="11"/>
        <color indexed="8"/>
        <rFont val="Arial"/>
        <family val="2"/>
        <charset val="238"/>
      </rPr>
      <t xml:space="preserve"> spojením podniků či nabytím podniku.</t>
    </r>
  </si>
  <si>
    <r>
      <rPr>
        <b/>
        <sz val="11"/>
        <color indexed="8"/>
        <rFont val="Arial"/>
        <family val="2"/>
        <charset val="238"/>
      </rPr>
      <t xml:space="preserve">vznikl </t>
    </r>
    <r>
      <rPr>
        <u/>
        <sz val="11"/>
        <color indexed="8"/>
        <rFont val="Arial"/>
        <family val="2"/>
        <charset val="238"/>
      </rPr>
      <t>spojením</t>
    </r>
    <r>
      <rPr>
        <sz val="11"/>
        <color indexed="8"/>
        <rFont val="Arial"/>
        <family val="2"/>
        <charset val="238"/>
      </rPr>
      <t xml:space="preserve"> (fúzí splynutím</t>
    </r>
    <r>
      <rPr>
        <vertAlign val="superscript"/>
        <sz val="11"/>
        <color indexed="8"/>
        <rFont val="Arial"/>
        <family val="2"/>
        <charset val="238"/>
      </rPr>
      <t>3</t>
    </r>
    <r>
      <rPr>
        <sz val="11"/>
        <color indexed="8"/>
        <rFont val="Arial"/>
        <family val="2"/>
        <charset val="238"/>
      </rPr>
      <t>) níže uvedených podniků:</t>
    </r>
  </si>
  <si>
    <r>
      <rPr>
        <u/>
        <sz val="11"/>
        <color indexed="8"/>
        <rFont val="Arial"/>
        <family val="2"/>
        <charset val="238"/>
      </rPr>
      <t>nabytím</t>
    </r>
    <r>
      <rPr>
        <sz val="11"/>
        <color indexed="8"/>
        <rFont val="Arial"/>
        <family val="2"/>
        <charset val="238"/>
      </rPr>
      <t xml:space="preserve"> (fúzí sloučením</t>
    </r>
    <r>
      <rPr>
        <vertAlign val="superscript"/>
        <sz val="11"/>
        <color indexed="8"/>
        <rFont val="Arial"/>
        <family val="2"/>
        <charset val="238"/>
      </rPr>
      <t>4</t>
    </r>
    <r>
      <rPr>
        <sz val="11"/>
        <color indexed="8"/>
        <rFont val="Arial"/>
        <family val="2"/>
        <charset val="238"/>
      </rPr>
      <t xml:space="preserve">) </t>
    </r>
    <r>
      <rPr>
        <b/>
        <sz val="11"/>
        <color indexed="8"/>
        <rFont val="Arial"/>
        <family val="2"/>
        <charset val="238"/>
      </rPr>
      <t>převzal jmění</t>
    </r>
    <r>
      <rPr>
        <sz val="11"/>
        <color indexed="8"/>
        <rFont val="Arial"/>
        <family val="2"/>
        <charset val="238"/>
      </rPr>
      <t xml:space="preserve"> níže uvedeného/ých podniku/ů:</t>
    </r>
  </si>
  <si>
    <t>IČO</t>
  </si>
  <si>
    <r>
      <rPr>
        <b/>
        <sz val="11"/>
        <color indexed="8"/>
        <rFont val="Arial"/>
        <family val="2"/>
        <charset val="238"/>
      </rPr>
      <t>nevznikl</t>
    </r>
    <r>
      <rPr>
        <sz val="11"/>
        <color indexed="8"/>
        <rFont val="Arial"/>
        <family val="2"/>
        <charset val="238"/>
      </rPr>
      <t xml:space="preserve"> rozdělením (rozštěpením nebo odštěpením</t>
    </r>
    <r>
      <rPr>
        <vertAlign val="superscript"/>
        <sz val="11"/>
        <color indexed="8"/>
        <rFont val="Arial"/>
        <family val="2"/>
        <charset val="238"/>
      </rPr>
      <t>5</t>
    </r>
    <r>
      <rPr>
        <sz val="11"/>
        <color indexed="8"/>
        <rFont val="Arial"/>
        <family val="2"/>
        <charset val="238"/>
      </rPr>
      <t>) podniku.</t>
    </r>
  </si>
  <si>
    <r>
      <rPr>
        <b/>
        <sz val="11"/>
        <color indexed="8"/>
        <rFont val="Arial"/>
        <family val="2"/>
        <charset val="238"/>
      </rPr>
      <t>vznikl</t>
    </r>
    <r>
      <rPr>
        <sz val="11"/>
        <color indexed="8"/>
        <rFont val="Arial"/>
        <family val="2"/>
        <charset val="238"/>
      </rPr>
      <t xml:space="preserve"> </t>
    </r>
    <r>
      <rPr>
        <u/>
        <sz val="11"/>
        <color indexed="8"/>
        <rFont val="Arial"/>
        <family val="2"/>
        <charset val="238"/>
      </rPr>
      <t>rozdělením</t>
    </r>
    <r>
      <rPr>
        <sz val="11"/>
        <color indexed="8"/>
        <rFont val="Arial"/>
        <family val="2"/>
        <charset val="238"/>
      </rPr>
      <t xml:space="preserve"> níže uvedeného podniku:</t>
    </r>
  </si>
  <si>
    <r>
      <t xml:space="preserve">a převzal jeho činnosti, na něž byla dříve poskytnutá podpora </t>
    </r>
    <r>
      <rPr>
        <i/>
        <sz val="11"/>
        <color indexed="8"/>
        <rFont val="Arial"/>
        <family val="2"/>
        <charset val="238"/>
      </rPr>
      <t>de minimis</t>
    </r>
    <r>
      <rPr>
        <sz val="11"/>
        <color indexed="8"/>
        <rFont val="Arial"/>
        <family val="2"/>
        <charset val="238"/>
      </rPr>
      <t xml:space="preserve"> použita</t>
    </r>
    <r>
      <rPr>
        <vertAlign val="superscript"/>
        <sz val="11"/>
        <color indexed="8"/>
        <rFont val="Arial"/>
        <family val="2"/>
        <charset val="238"/>
      </rPr>
      <t>6</t>
    </r>
    <r>
      <rPr>
        <sz val="11"/>
        <color indexed="8"/>
        <rFont val="Arial"/>
        <family val="2"/>
        <charset val="238"/>
      </rPr>
      <t>. Podniku (žadateli) byly přiděleny následující (dříve poskytnuté) podpory:</t>
    </r>
  </si>
  <si>
    <t>5. Žadatel prohlašuje, že:</t>
  </si>
  <si>
    <t>a.</t>
  </si>
  <si>
    <t>on ani subjekty s ním propojené nejsou tzv. podnikem v obtížích;</t>
  </si>
  <si>
    <t>b.</t>
  </si>
  <si>
    <t>nebyl jemu ani subjektům s ním propojeným vystaven tzv. inkasní příkaz, který dosud nebyl spla-cen a to v návaznosti na rozhodnutí Evropské komise, jímž byla podpora prohlášena za proti-právní a neslučitelnou s vnitřním trhem, Příjemce bere na vědomí, že v opačném případě mu dota-ce nebude poskytnuta.</t>
  </si>
  <si>
    <r>
      <rPr>
        <i/>
        <u/>
        <sz val="10"/>
        <color indexed="8"/>
        <rFont val="Arial Narrow"/>
        <family val="2"/>
        <charset val="238"/>
      </rPr>
      <t>Správcem</t>
    </r>
    <r>
      <rPr>
        <i/>
        <sz val="10"/>
        <color indexed="8"/>
        <rFont val="Arial Narrow"/>
        <family val="2"/>
        <charset val="238"/>
      </rPr>
      <t xml:space="preserve"> je koordinační orgán ve smyslu zákona č. 215/2004 Sb., o úpravě některých vztahů v oblasti veřejné podpory a o změně zákona o podpoře výzkumu a vývoje, ve znění p. p., </t>
    </r>
    <r>
      <rPr>
        <i/>
        <u/>
        <sz val="10"/>
        <color indexed="8"/>
        <rFont val="Arial Narrow"/>
        <family val="2"/>
        <charset val="238"/>
      </rPr>
      <t>zpracovatelem</t>
    </r>
    <r>
      <rPr>
        <i/>
        <sz val="10"/>
        <color indexed="8"/>
        <rFont val="Arial Narrow"/>
        <family val="2"/>
        <charset val="238"/>
      </rPr>
      <t xml:space="preserve"> je poskytovatel podpory de minimis.</t>
    </r>
  </si>
  <si>
    <r>
      <t>6. Informace o zpracování osobních údajů</t>
    </r>
    <r>
      <rPr>
        <b/>
        <vertAlign val="superscript"/>
        <sz val="11"/>
        <rFont val="Arial"/>
        <family val="2"/>
        <charset val="238"/>
      </rPr>
      <t>8</t>
    </r>
  </si>
  <si>
    <t>Žadatel bere na vědomí informaci, že osobní údaje fyzické osoby (dále jen „subjekt údajů“) uvedené tomto prohlášení budou zpracovány v souladu se zákonem č. 110/2019 Sb., o zpracování osobních údajů a Nařízením Evropského parlamentu a Rady (EU) 2016/679 ze dne 27. dubna 2016 o ochraně fyzických osob v souvislosti se zpracováním osobních údajů a o volném pohybu těchto údajů a o zrušení směrnice 95/46/ES (dále jen „Nařízení“).</t>
  </si>
  <si>
    <r>
      <t>Správcem osobních údajů je Zlínský kraj, třída Tomáše Bati 21, 761 90 Zlín, IČO: 70891320, telefon: +420577043111, ID datové schránky: scsbwku (dále také “správce“), který jmenoval pověřence pro ochranu osobních údajů, jehož poštovní adresa je totožná se správcem, telefon: +420</t>
    </r>
    <r>
      <rPr>
        <sz val="6"/>
        <color indexed="8"/>
        <rFont val="Arial"/>
        <family val="2"/>
        <charset val="238"/>
      </rPr>
      <t xml:space="preserve"> </t>
    </r>
    <r>
      <rPr>
        <sz val="11"/>
        <color indexed="8"/>
        <rFont val="Arial"/>
        <family val="2"/>
        <charset val="238"/>
      </rPr>
      <t>577</t>
    </r>
    <r>
      <rPr>
        <sz val="6"/>
        <color indexed="8"/>
        <rFont val="Arial"/>
        <family val="2"/>
        <charset val="238"/>
      </rPr>
      <t xml:space="preserve"> </t>
    </r>
    <r>
      <rPr>
        <sz val="11"/>
        <color indexed="8"/>
        <rFont val="Arial"/>
        <family val="2"/>
        <charset val="238"/>
      </rPr>
      <t>043</t>
    </r>
    <r>
      <rPr>
        <sz val="6"/>
        <color indexed="8"/>
        <rFont val="Arial"/>
        <family val="2"/>
        <charset val="238"/>
      </rPr>
      <t xml:space="preserve"> </t>
    </r>
    <r>
      <rPr>
        <sz val="11"/>
        <color indexed="8"/>
        <rFont val="Arial"/>
        <family val="2"/>
        <charset val="238"/>
      </rPr>
      <t>580, e-mail: poverenec.oou@kr-zlinsky.cz.</t>
    </r>
  </si>
  <si>
    <t>Účelem zpracování osobních údajů subjektu údajů je:
- posouzení možnosti poskytnout podporu ve formě de minimis založené na právním základu dle čl. 6 odst. 1 písm. b) Nařízení - zpracování je nezbytné pro splnění smlouvy, jejíž smluvní stranou je subjekt údajů nebo pro provedení opatření přijatých před uzavřením smlouvy na žádost tohoto subjektu údajů, a dle čl. 6 odst. 1 písm. c) Nařízení – zpracování je nezbytné pro splnění právní povinnosti, která se na správce vztahuje dle:</t>
  </si>
  <si>
    <t>zákona č. 215/2004 Sb., o úpravě některých vztahů v oblasti veřejné podpory, ve znění pozdějších předpisů,</t>
  </si>
  <si>
    <t>nařízení Komise (ES) č. 1407/2013 ze dne 18.12.2013, o použití článků 87 a 88 Smlouvy na podporu de minimis,</t>
  </si>
  <si>
    <t>nařízení Komise (EU) č. 1408/2013 ze dne 18.12.2013, o použití článků 107 a 108 Smlouvy o fungování Evropské unie na podporu de minimis v odvětví zemědělství, ve znění nařízení Komise (EU) 2019/316 ze dne 21.2.2019, kterým se mění nařízení (EU) č. 1408/2013 o použití článků 107 a 108 Smlouvy o fungování Evropské unie na podporu de minimis v odvětví zemědělství,</t>
  </si>
  <si>
    <t>nařízení Komise (EU) č. 717/2014 ze dne 27.6.2014 o použití článků 107 a 108 Smlouvy o fungování Evropské unie na podporu de minimis v odvětví rybolovu a akvakultury,</t>
  </si>
  <si>
    <r>
      <t>nařízení Komise (EU č. 360/2012 ze dne 25.4.2012 o použití článků 107 a 108 Smlouvy o fungování Evropské unie  na podporu de minimis udílenou podnikům poskytujícím služby obecného hospodářského zájmu.</t>
    </r>
    <r>
      <rPr>
        <sz val="6"/>
        <color indexed="8"/>
        <rFont val="Arial"/>
        <family val="2"/>
        <charset val="238"/>
      </rPr>
      <t xml:space="preserve">
</t>
    </r>
    <r>
      <rPr>
        <i/>
        <sz val="11"/>
        <color indexed="8"/>
        <rFont val="Arial"/>
        <family val="2"/>
        <charset val="238"/>
      </rPr>
      <t>(Pozn.: Vybere se odpovídající nařízení, nejčastěji nařízení č.1407/2013).</t>
    </r>
  </si>
  <si>
    <t>Neposkytnutí osobních údajů žadatelem bude znamenat, že správce nebude moci poskytnout podporu de minimis. 
Kategorii osobních údajů tvoří adresní a identifikační údaje žadatele specifikované v záhlaví tohoto prohlášení.</t>
  </si>
  <si>
    <t xml:space="preserve">Údaje budou zpřístupněny zaměstnancům správce, kteří takové osobní údaje budou zpracovávat, orgánům způsobilým vykonávat kontrolu a v případě poskytnutí podpory de minimis budou zpřístupněny prostřednictvím centrálního registru podpor malého rozsahu osobám, které mají do tohoto registru přístup, a to v rozsahu stanoveném zákonem č. 215/2004 Sb., o úpravě některých vztahů v oblasti veřejné podpory, ve znění pozdějších předpisů. </t>
  </si>
  <si>
    <t>Osobní údaje budou u správce uloženy po dobu stanovenou Spisovým a skartačním plánem správce, vydaným v souladu se zákonem č. 499/2004 Sb., o archivnictví a spisové službě. Subjekt údajů má v případě zpracování osobních údajů na právním základě plnění právní povinnosti přístup k osobním údajům, které se jej týkají (dle čl. 15 Nařízení), na opravu (dle čl. 16) a omezení zpracování (dle čl. 18), v případě zpracování na právním základě plnění smlouvy navíc také právo na výmaz (dle čl. 17) a vznesení námitky proti jejich zpracování (dle čl. 21), přičemž výše uvedená práva jsou limitována zákonnými povinnostmi správce při zpracování osobních údajů. Pokud se subjekt údajů bude domnívat, že zpracováním jeho osobních údajů správcem je porušeno Nařízení nebo jiné povinnosti se vztahem k ochraně osobních údajů stanovené zákonem, má právo podat stížnost k Úřadu pro ochranu osobních údajů.
Při zpracování osobních údajů subjektu údajů nebude docházet k automatizovanému rozhodování ani k profilování.</t>
  </si>
  <si>
    <t>Týká se pouze žadatele, kterým je fyzická osoba podnikající či nepodnikající</t>
  </si>
  <si>
    <t>Údaje obsažené v tomto prohlášení budou za účelem evidence podpor malého rozsahu v souladu se zákonem č. 215/2004 Sb., o úpravě některých vztahů v oblasti veřejné podpory a o změně zákona o podpoře výzkumu a vývoje, ve znění p. p. uvedeny v Centrálním registru podpor malého rozsahu.</t>
  </si>
  <si>
    <t>vyberte</t>
  </si>
  <si>
    <r>
      <t>Zapsaný u krajského/městského soudu:</t>
    </r>
    <r>
      <rPr>
        <b/>
        <i/>
        <sz val="8"/>
        <rFont val="Arial"/>
        <family val="2"/>
        <charset val="238"/>
      </rPr>
      <t xml:space="preserve"> </t>
    </r>
  </si>
  <si>
    <r>
      <t>Jiná evidence:</t>
    </r>
    <r>
      <rPr>
        <i/>
        <sz val="8"/>
        <color rgb="FFFF0000"/>
        <rFont val="Arial"/>
        <family val="2"/>
        <charset val="238"/>
      </rPr>
      <t>(vyplňte, jste-li  právnická osoba nezapsaná ve veřejném rejstříku)</t>
    </r>
  </si>
  <si>
    <r>
      <t xml:space="preserve">Internetový odkaz na zápis žadatele ve veřejném rejstříku: </t>
    </r>
    <r>
      <rPr>
        <i/>
        <sz val="8"/>
        <color rgb="FFFF0000"/>
        <rFont val="Arial"/>
        <family val="2"/>
        <charset val="238"/>
      </rPr>
      <t>(pokud je dostupný)</t>
    </r>
  </si>
  <si>
    <t>Název partnera 1:</t>
  </si>
  <si>
    <t>Název partnera 2:</t>
  </si>
  <si>
    <t>Název partnera 3:</t>
  </si>
  <si>
    <t>Název partnera 4:</t>
  </si>
  <si>
    <t>Název partnera 5:</t>
  </si>
  <si>
    <t>Název partnera 6:</t>
  </si>
  <si>
    <t>Název partnera 7:</t>
  </si>
  <si>
    <t>Název partnera 8:</t>
  </si>
  <si>
    <t>Podrobnou identifikaci partnera/-ů uveďte v samostatné/-ých příloze/-hách této žádosti .</t>
  </si>
  <si>
    <t>- (PŘÍPRAVA STRATEGICKÉHO PROJEKTU), PRO KTEROU LZE VYUŽÍT VOUCHER ASISTENCE</t>
  </si>
  <si>
    <t>Název aktivity asistence:</t>
  </si>
  <si>
    <t>Zde nevyplňovat, toto pole se načítá automaticky!</t>
  </si>
  <si>
    <t>pro účely:</t>
  </si>
  <si>
    <t>půrného (dotačního) programu (jako např. operační programy Evropských strukturálních a investičních fondů, Horizon, národní dotační programy aj.), nebo</t>
  </si>
  <si>
    <t xml:space="preserve">podání žádosti o podporu připraveného strategického projektu do výzvy libovolného pod- </t>
  </si>
  <si>
    <t>Příprava strategického projektu , resp. zpracování kompletní projektové žádosti strategického projektu</t>
  </si>
  <si>
    <t>Zdůvodnění potřebnosti realizace aktivity asistence, resp. přípravy strategického projektu:</t>
  </si>
  <si>
    <t>Podání projektové žádosti o podporu do výzvy podpůrného programu (operační program aj.).</t>
  </si>
  <si>
    <t>Vyberte ze seznamu.</t>
  </si>
  <si>
    <t>Zahájení realizace z vlastních zdrojů nositele strategického projektu či jiných zdrojů mimo programové financování.</t>
  </si>
  <si>
    <r>
      <t>Seznam a zdůvodnění výběru cílových skupina popis významu projektu pro cílové skupiny:</t>
    </r>
    <r>
      <rPr>
        <i/>
        <strike/>
        <sz val="9"/>
        <color rgb="FFFF0000"/>
        <rFont val="Arial"/>
        <family val="2"/>
        <charset val="238"/>
      </rPr>
      <t/>
    </r>
  </si>
  <si>
    <t>Popis průběhu konzultace s RIS3 developerem:</t>
  </si>
  <si>
    <r>
      <t xml:space="preserve">Místo realizace strategického projektu: </t>
    </r>
    <r>
      <rPr>
        <i/>
        <strike/>
        <sz val="8"/>
        <color rgb="FFFF0000"/>
        <rFont val="Arial"/>
        <family val="2"/>
        <charset val="238"/>
      </rPr>
      <t>(vyplňte pouze je-li místo realizace odlišné od sídla žadatele</t>
    </r>
  </si>
  <si>
    <t>Aktivita:</t>
  </si>
  <si>
    <t>Od (měsíc/rok):</t>
  </si>
  <si>
    <t>Do (měsíc/rok):</t>
  </si>
  <si>
    <r>
      <t xml:space="preserve">1.1 Identifikace osob s podílem v této právnické osobě
</t>
    </r>
    <r>
      <rPr>
        <i/>
        <sz val="8"/>
        <color rgb="FFFF0000"/>
        <rFont val="Arial"/>
        <family val="2"/>
        <charset val="238"/>
      </rPr>
      <t>(vztahuje se pouze na obchodní korporace ve smyslu zákona č. 90/2012 Sb., o obchodních korporacích)</t>
    </r>
  </si>
  <si>
    <t>1.2 Identifikace osob, v nichž má žadatel přímý podíl, včetně uvedení výše tohoto podílu</t>
  </si>
  <si>
    <t>1.3 Údaje o bankovním spojení žadatele</t>
  </si>
  <si>
    <t>1.4 Údaje o plátcovství daně z přidané hodnoty</t>
  </si>
  <si>
    <t>IDENTIFIKACE PARTNERA 1</t>
  </si>
  <si>
    <t>Upravit ověření dat!!!    Bude se propisovat ze žádosti</t>
  </si>
  <si>
    <t>Typ partnera 1:</t>
  </si>
  <si>
    <t>Osoba/osoby zastupující partnera1:</t>
  </si>
  <si>
    <t>1.2 Identifikace osob, v nichž má partner 1 přímý podíl, včetně uvedení výše tohoto podílu</t>
  </si>
  <si>
    <t>1.3 Údaje o bankovním spojení partnera 1</t>
  </si>
  <si>
    <t>% z celkové částky</t>
  </si>
  <si>
    <t>Celkové způsobilé výdaje</t>
  </si>
  <si>
    <t>Požadovaná podpora z rozpočtu ZK</t>
  </si>
  <si>
    <t>Finanční podíl žadatele</t>
  </si>
  <si>
    <t>Částka Kč</t>
  </si>
  <si>
    <t>4.1 Předpokládané způsobilé výdaje projektu ŽADATELE o voucher asistence:</t>
  </si>
  <si>
    <r>
      <t xml:space="preserve">Popis realizace aktivity Asistence (plánované aktivity pro přípravu strategického projektu), která bude hrazena prostřednictvím voucheru asistence: </t>
    </r>
    <r>
      <rPr>
        <i/>
        <sz val="11"/>
        <rFont val="Arial"/>
        <family val="2"/>
        <charset val="238"/>
      </rPr>
      <t>(max. 1000 znaků)</t>
    </r>
  </si>
  <si>
    <t>Název partnera</t>
  </si>
  <si>
    <r>
      <t xml:space="preserve">Název aktivity Asistence, </t>
    </r>
    <r>
      <rPr>
        <i/>
        <sz val="9"/>
        <rFont val="Arial"/>
        <family val="2"/>
        <charset val="238"/>
      </rPr>
      <t>resp. účel, na který bude voucher asistence poskytnut</t>
    </r>
  </si>
  <si>
    <r>
      <t xml:space="preserve">Datum zahájení přípravy strategického projektu:
</t>
    </r>
    <r>
      <rPr>
        <i/>
        <sz val="8"/>
        <rFont val="Arial"/>
        <family val="2"/>
        <charset val="238"/>
      </rPr>
      <t>(jedná se o informativní údaj pro poskytovatele podpory)</t>
    </r>
  </si>
  <si>
    <r>
      <t xml:space="preserve">Datum ukončení přípravy strategického projektu
</t>
    </r>
    <r>
      <rPr>
        <i/>
        <sz val="8"/>
        <rFont val="Arial"/>
        <family val="2"/>
        <charset val="238"/>
      </rPr>
      <t>(jedná se o informativní údaj pro poskytovatele podpory)</t>
    </r>
  </si>
  <si>
    <t>Datum zahájení přípravy strategického projektu:</t>
  </si>
  <si>
    <t>Datum ukončení přípravy strategického projektu:</t>
  </si>
  <si>
    <t>4.3 Předpokládané finanční zdroje projektu:</t>
  </si>
  <si>
    <t>4.4 Finanční plán přípravy strategického projektu:</t>
  </si>
  <si>
    <t>Plánované výdaje
v tis. Kč</t>
  </si>
  <si>
    <t>Rok</t>
  </si>
  <si>
    <t>2. IDENTIFIKACE PARTNERA/PARTNERŮ</t>
  </si>
  <si>
    <t>3. IDENTIFIKACE AKTIVITY ASISTENCE</t>
  </si>
  <si>
    <t>3.1 Popis aktivity Asistence, účel a odůvodnění žádosti:</t>
  </si>
  <si>
    <t>3.2 Doba, v níž má být dosaženo účelu:</t>
  </si>
  <si>
    <t>3.3 Místo fyzické realizace projektu:</t>
  </si>
  <si>
    <t>3.4 Realizační tým přípravy strategického projektu:</t>
  </si>
  <si>
    <t>3.5 Harmonogram přípravy strategického projektu:</t>
  </si>
  <si>
    <t>5. PROHLÁŠENÍ ŽADATELE</t>
  </si>
  <si>
    <t>PODPIS ŽADATELE/OSOBY OPRÁVNĚNÉ JEDNAT JMÉNEM ŽADATELE</t>
  </si>
  <si>
    <t>Kontrolní položka</t>
  </si>
  <si>
    <t>Doloženo</t>
  </si>
  <si>
    <t>Včasnost předložení projektu</t>
  </si>
  <si>
    <t>9.</t>
  </si>
  <si>
    <t>10.</t>
  </si>
  <si>
    <t>11.</t>
  </si>
  <si>
    <t>IDENTIFIKACE PARTNERA 2</t>
  </si>
  <si>
    <t>IDENTIFIKACE PARTNERA 3</t>
  </si>
  <si>
    <t>IDENTIFIKACE PARTNERA 4</t>
  </si>
  <si>
    <t>IDENTIFIKACE PARTNERA 5</t>
  </si>
  <si>
    <t>IDENTIFIKACE PARTNERA 6</t>
  </si>
  <si>
    <t>IDENTIFIKACE PARTNERA 7</t>
  </si>
  <si>
    <t>IDENTIFIKACE PARTNERA 8</t>
  </si>
  <si>
    <t>Žádost o poskytnutí dotace</t>
  </si>
  <si>
    <t>Příprava strategického projektu, resp. zpracování kompletní projektové žádosti strategického projektu</t>
  </si>
  <si>
    <t>Název strategického projektu:</t>
  </si>
  <si>
    <t xml:space="preserve"> RP14-20 VOUCHERY ASISTENCE PROJEKTU SMART AKCELERÁTOR ZLÍNSKÉHO KRAJE II</t>
  </si>
  <si>
    <t>Právnická osoba</t>
  </si>
  <si>
    <t>Veřejná obchodní společnost</t>
  </si>
  <si>
    <t>Společnost s ručením omezeným</t>
  </si>
  <si>
    <t>Společnost komanditní</t>
  </si>
  <si>
    <t>Nadace</t>
  </si>
  <si>
    <t>Nadační fond</t>
  </si>
  <si>
    <t>Akciová společnost</t>
  </si>
  <si>
    <t>Organizační složka státu</t>
  </si>
  <si>
    <t>Vysoká škola</t>
  </si>
  <si>
    <t>Školská právnická osoba</t>
  </si>
  <si>
    <t>Evidované církevní právnické osoby</t>
  </si>
  <si>
    <t>Pobočný spolek</t>
  </si>
  <si>
    <t>Komora (s výjimkou profesních komor)</t>
  </si>
  <si>
    <t>Zájmové sdružení právnických osob</t>
  </si>
  <si>
    <t>jiná</t>
  </si>
  <si>
    <t>Celkové způsobilé výdaje a předpokládané finanční zdroje projektu</t>
  </si>
  <si>
    <r>
      <t>hospodářský rok</t>
    </r>
    <r>
      <rPr>
        <sz val="6"/>
        <color indexed="8"/>
        <rFont val="Arial"/>
        <family val="2"/>
        <charset val="238"/>
      </rPr>
      <t/>
    </r>
  </si>
  <si>
    <r>
      <rPr>
        <b/>
        <u/>
        <sz val="11"/>
        <color indexed="8"/>
        <rFont val="Arial"/>
        <family val="2"/>
        <charset val="238"/>
      </rPr>
      <t>není</t>
    </r>
    <r>
      <rPr>
        <sz val="11"/>
        <color indexed="8"/>
        <rFont val="Arial"/>
        <family val="2"/>
        <charset val="238"/>
      </rPr>
      <t xml:space="preserve"> ve výše uvedeném smyslu propojen s jiným podnikem.</t>
    </r>
  </si>
  <si>
    <r>
      <rPr>
        <b/>
        <u/>
        <sz val="11"/>
        <color indexed="8"/>
        <rFont val="Arial"/>
        <family val="2"/>
        <charset val="238"/>
      </rPr>
      <t>je</t>
    </r>
    <r>
      <rPr>
        <sz val="11"/>
        <color indexed="8"/>
        <rFont val="Arial"/>
        <family val="2"/>
        <charset val="238"/>
      </rPr>
      <t xml:space="preserve"> ve výše uvedeném smyslu propojen s následujícími podniky:</t>
    </r>
  </si>
  <si>
    <t>Název žadatele</t>
  </si>
  <si>
    <t>Sídlo</t>
  </si>
  <si>
    <t xml:space="preserve">  </t>
  </si>
  <si>
    <t>Nerelevantní</t>
  </si>
  <si>
    <t>(příloha č.8 žádosti o poskytnutí dotace)</t>
  </si>
  <si>
    <t>1. Základní údaje o strategickém projektu</t>
  </si>
  <si>
    <t xml:space="preserve">Jaké cíle Regionální inovační strategie Zlínského kraje má strategický projekt naplňovat? </t>
  </si>
  <si>
    <t>Strategický cíl RIS ZK:</t>
  </si>
  <si>
    <t>Specifický cíl RIS ZK:</t>
  </si>
  <si>
    <t xml:space="preserve">Ze kterého programu má být strategický projekt financován? </t>
  </si>
  <si>
    <t>Název programu (operační program, nebo jiný zdroj programového financování):</t>
  </si>
  <si>
    <t>Prioritní osa programu:</t>
  </si>
  <si>
    <t>Organizace:</t>
  </si>
  <si>
    <t>Nositel strategického projektu (budoucí žadatel o podporu strategického projektu):</t>
  </si>
  <si>
    <t>2. Stručný popis/souhrn strategického projektu</t>
  </si>
  <si>
    <t>Stručné shrnutí:</t>
  </si>
  <si>
    <t>3. Popis problému, který má být strategickým projektem vyřešen (nebo příležitosti, které mají být projektem využity)</t>
  </si>
  <si>
    <t>Základní východiska/výchozí situace:</t>
  </si>
  <si>
    <t>Specifika problému:</t>
  </si>
  <si>
    <t>5. Cílové skupiny strategického projektu</t>
  </si>
  <si>
    <t>Popis a specifikace cílových skupin:</t>
  </si>
  <si>
    <t>Kvantifikace cílových skupin:</t>
  </si>
  <si>
    <t>Přínosy pro cílové skupiny:</t>
  </si>
  <si>
    <t>6. Vysvětlení, jak projekt splňuje požadavky na kritéria pro strategický projekt</t>
  </si>
  <si>
    <t>Popis naplnění strategického cíle RIS ZK (resp. popis vazby na strategický cíl RIS ZK):</t>
  </si>
  <si>
    <t>Přínos ke zlepšení nebo rozšíření spolupráce mezi subjekty inovačního systému v kraji:</t>
  </si>
  <si>
    <t>Přínosy pro soukromý sektor v kraji:</t>
  </si>
  <si>
    <t>7. Plánované aktivity strategického projektu</t>
  </si>
  <si>
    <t>Název</t>
  </si>
  <si>
    <t xml:space="preserve">Popis </t>
  </si>
  <si>
    <t>Popis vazby na řešení problému specifikovaném v položce č. 3 rozšířené projektové fiše</t>
  </si>
  <si>
    <t>od:</t>
  </si>
  <si>
    <t>Harmonogram realizace</t>
  </si>
  <si>
    <t>do:</t>
  </si>
  <si>
    <t>8. Partneři strategického projektu a jejich zapojení (pokud je relevantní)</t>
  </si>
  <si>
    <t>Role v projektu a zdůvodnění přínosu pro projekt:</t>
  </si>
  <si>
    <t>Aktivity, v nichž bude zapojen:</t>
  </si>
  <si>
    <t>Finanční podíl partnera</t>
  </si>
  <si>
    <t>9. Realizační tým strategického projektu</t>
  </si>
  <si>
    <t>Jméno a funkce:</t>
  </si>
  <si>
    <t>Odpovědnost a popis zapojení v projektovém týmu:</t>
  </si>
  <si>
    <t xml:space="preserve">10. Výstupy strategického projektu – měřitelný indikátor, kterým lze prokázat naplnění strategického cíle RIS ZK </t>
  </si>
  <si>
    <t>Název měřitelného indikátoru</t>
  </si>
  <si>
    <t>Veřejné financování projektu celkem</t>
  </si>
  <si>
    <t>Spolufinancování ze strukturálních fondů</t>
  </si>
  <si>
    <t>Národní spolufinancování z veřejných zdrojů-stát, kraje, obce</t>
  </si>
  <si>
    <t>Spolufinancování z mezinárodních podpůrných programů</t>
  </si>
  <si>
    <t xml:space="preserve">Financování ze strany žadatele </t>
  </si>
  <si>
    <t>Celkové výdaje projektu</t>
  </si>
  <si>
    <t>Financování zajištěné z příjmů, vytvářených projektem</t>
  </si>
  <si>
    <t>Název a IČ partnera č. 1:</t>
  </si>
  <si>
    <t>Název a IČ partnera č. 2:</t>
  </si>
  <si>
    <t>Název a IČ partnera č. 3:</t>
  </si>
  <si>
    <t xml:space="preserve">Financování ze strany partnera žadatele č. 1  </t>
  </si>
  <si>
    <t xml:space="preserve">Financování ze strany partnera žadatele č. 2 </t>
  </si>
  <si>
    <t xml:space="preserve">Financování ze strany partnera žadatele č. 3 </t>
  </si>
  <si>
    <t>12. Předpokládané financování strategického projektu</t>
  </si>
  <si>
    <t>11. Rozpočet strategického projektu (plánované výdaje strategického projektu)</t>
  </si>
  <si>
    <t>13. Návaznost na další projekty</t>
  </si>
  <si>
    <t>Uveďte, na které další projekty (vlastní, či partnerů, či jiných subjektů) váš projekt navazuje a jak spolu souvisí, jak se navzájem doplňují nebo podmiňují</t>
  </si>
  <si>
    <t>Navazující projekt 1:</t>
  </si>
  <si>
    <t>Navazující projekt 2:</t>
  </si>
  <si>
    <t>14. Popis významných kroků, které ještě chcete či musíte učinit pro podání projektové žádosti o podporu strategického projektu v rámci podpůrného programu, či pro zahájení realizace strategického projektu</t>
  </si>
  <si>
    <t>Popis kroku</t>
  </si>
  <si>
    <t>Termín splnění</t>
  </si>
  <si>
    <r>
      <t xml:space="preserve">PODPIS ŽADATELE/OSOBY OPRÁVNĚNÉ JEDNAT JMÉNEM ŽADATELE
</t>
    </r>
    <r>
      <rPr>
        <b/>
        <sz val="11"/>
        <rFont val="Arial"/>
        <family val="2"/>
        <charset val="238"/>
      </rPr>
      <t>(nositele strategického projektu)</t>
    </r>
  </si>
  <si>
    <t>4. Hlavní cíle strategického projektu (vysvětlení logiky intervence):</t>
  </si>
  <si>
    <t>Název a IČ partnera č. 4:</t>
  </si>
  <si>
    <t>Název a IČ partnera č. 5:</t>
  </si>
  <si>
    <t>Název a IČ partnera č. 6:</t>
  </si>
  <si>
    <t>Název a IČ partnera č. 7:</t>
  </si>
  <si>
    <t>Název a IČ partnera č. 8:</t>
  </si>
  <si>
    <t>Je nositel strategického projektu registrován jako plátce DPH?</t>
  </si>
  <si>
    <t>Je-li registrován jako plátce DPH uveďte, zda má nárok na odpočet vstupu u aktivity, na kterou žádáte podporu?</t>
  </si>
  <si>
    <t>v %</t>
  </si>
  <si>
    <t>podíl výdajů</t>
  </si>
  <si>
    <t>Výdajová položka</t>
  </si>
  <si>
    <t xml:space="preserve">Výdaje v tis. </t>
  </si>
  <si>
    <t>Investiční v tis.</t>
  </si>
  <si>
    <t>Výdaje</t>
  </si>
  <si>
    <t>Neinvestiční  v tis.</t>
  </si>
  <si>
    <t xml:space="preserve">Celkové v tis. </t>
  </si>
  <si>
    <t>Zdroje financování CELKEM</t>
  </si>
  <si>
    <t>3.2.1 Doba realizace projektu</t>
  </si>
  <si>
    <t>3.2.2 Termín konání akce/aktivity/fyzické realizace přípravy strategického projektu</t>
  </si>
  <si>
    <t>Předpokládané zahájení realizace strategického projektu:</t>
  </si>
  <si>
    <t>Předpokládané ukončení realizace strategického projektu:</t>
  </si>
  <si>
    <t>Sídlo/Místo trvalého pobytu</t>
  </si>
  <si>
    <t>Název podniku/Jméno a příjmení</t>
  </si>
  <si>
    <t>IČO/Datum narození</t>
  </si>
  <si>
    <t>Název podniku</t>
  </si>
  <si>
    <r>
      <t xml:space="preserve">se zavazuje k tomu, že v případě změny předmětných údajů v průběhu administrativního procesu poskytnutí podpory </t>
    </r>
    <r>
      <rPr>
        <i/>
        <sz val="11"/>
        <color indexed="8"/>
        <rFont val="Arial"/>
        <family val="2"/>
        <charset val="238"/>
      </rPr>
      <t>de minimis</t>
    </r>
    <r>
      <rPr>
        <sz val="11"/>
        <color indexed="8"/>
        <rFont val="Arial"/>
        <family val="2"/>
        <charset val="238"/>
      </rPr>
      <t xml:space="preserve"> bude neprodleně informovat poskytovatele dané podpory o změnách, které u něj nastaly.</t>
    </r>
  </si>
  <si>
    <r>
      <rPr>
        <b/>
        <sz val="11"/>
        <color indexed="8"/>
        <rFont val="Arial"/>
        <family val="2"/>
        <charset val="238"/>
      </rPr>
      <t>Žadatel o podporu se považuje za propojený</t>
    </r>
    <r>
      <rPr>
        <b/>
        <vertAlign val="superscript"/>
        <sz val="11"/>
        <color indexed="8"/>
        <rFont val="Arial"/>
        <family val="2"/>
        <charset val="238"/>
      </rPr>
      <t>2</t>
    </r>
    <r>
      <rPr>
        <b/>
        <sz val="11"/>
        <color indexed="8"/>
        <rFont val="Arial"/>
        <family val="2"/>
        <charset val="238"/>
      </rPr>
      <t xml:space="preserve"> s jinými podniky, pokud i tyto subjekty mezi sebou mají některý z následujících vztahů:  </t>
    </r>
    <r>
      <rPr>
        <sz val="11"/>
        <color indexed="8"/>
        <rFont val="Arial"/>
        <family val="2"/>
        <charset val="238"/>
      </rPr>
      <t xml:space="preserve">
a) jeden subjekt vlastní více než 50 % hlasovacích práv, která náležejí akcionářům nebo společní-kům, v jiném subjektu;
b) jeden subjekt má právo jmenovat nebo odvolat více než 50 % členů správního, řídícího nebo dozorčího orgánu jiného subjektu;
c) jeden subjekt má právo uplatňovat více než 50% vliv v jiném subjektu podle smlouvy uzavřené s daným subjektem nebo dle ustanovení v zakladatelské smlouvě nebo ve stanovách tohoto subjektu;
d) jeden subjekt, který je akcionářem nebo společníkem jiného subjektu, ovládá sám, v souladu s dohodou uzavřenou s jinými akcionáři nebo společníky daného subjektu, více než 50 % hlasova-cích práv, náležejících akcionářům nebo společníkům, v daném subjektu.</t>
    </r>
    <r>
      <rPr>
        <sz val="4"/>
        <color indexed="8"/>
        <rFont val="Arial"/>
        <family val="2"/>
        <charset val="238"/>
      </rPr>
      <t xml:space="preserve">
</t>
    </r>
    <r>
      <rPr>
        <sz val="11"/>
        <color indexed="8"/>
        <rFont val="Arial"/>
        <family val="2"/>
        <charset val="238"/>
      </rPr>
      <t xml:space="preserve">Subjekty, které mají s žadatelem o podporu jakýkoli vztah uvedený pod písm. a) až d) </t>
    </r>
    <r>
      <rPr>
        <u/>
        <sz val="11"/>
        <color indexed="8"/>
        <rFont val="Arial"/>
        <family val="2"/>
        <charset val="238"/>
      </rPr>
      <t>prostřednictvím jednoho nebo více dalších subjektů</t>
    </r>
    <r>
      <rPr>
        <sz val="11"/>
        <color indexed="8"/>
        <rFont val="Arial"/>
        <family val="2"/>
        <charset val="238"/>
      </rPr>
      <t>, se také považují za podnik propojený s žadatelem o podporu.</t>
    </r>
    <r>
      <rPr>
        <sz val="4"/>
        <color indexed="8"/>
        <rFont val="Arial"/>
        <family val="2"/>
        <charset val="238"/>
      </rPr>
      <t xml:space="preserve">
</t>
    </r>
    <r>
      <rPr>
        <sz val="11"/>
        <color indexed="8"/>
        <rFont val="Arial"/>
        <family val="2"/>
        <charset val="238"/>
      </rPr>
      <t>Podniky, které mají přímou vazbu na tentýž orgán veřejné moci (tj. obec, kraj, atd.) a nemají žádný vzájemný vztah, se za propojené nepovažují.</t>
    </r>
    <r>
      <rPr>
        <sz val="4"/>
        <color indexed="8"/>
        <rFont val="Arial"/>
        <family val="2"/>
        <charset val="238"/>
      </rPr>
      <t xml:space="preserve">
</t>
    </r>
    <r>
      <rPr>
        <sz val="11"/>
        <color indexed="8"/>
        <rFont val="Arial"/>
        <family val="2"/>
        <charset val="238"/>
      </rPr>
      <t>Podniky, které mají přímou vazbu na orgán veřejné moci (tj. obec, kraj, atd.), se za propojené s orgánem veřejné moci nepovažují.</t>
    </r>
    <r>
      <rPr>
        <sz val="4"/>
        <color indexed="8"/>
        <rFont val="Arial"/>
        <family val="2"/>
        <charset val="238"/>
      </rPr>
      <t xml:space="preserve">
</t>
    </r>
    <r>
      <rPr>
        <sz val="11"/>
        <color indexed="8"/>
        <rFont val="Arial"/>
        <family val="2"/>
        <charset val="238"/>
      </rPr>
      <t xml:space="preserve">Do výčtu podniků propojených přímo či zprostředkovaně se žadatelem o podporu se zahrnují </t>
    </r>
    <r>
      <rPr>
        <u/>
        <sz val="11"/>
        <color indexed="8"/>
        <rFont val="Arial"/>
        <family val="2"/>
        <charset val="238"/>
      </rPr>
      <t xml:space="preserve">osoby zapsané v základním registru </t>
    </r>
    <r>
      <rPr>
        <sz val="11"/>
        <color indexed="8"/>
        <rFont val="Arial"/>
        <family val="2"/>
        <charset val="238"/>
      </rPr>
      <t>právnických osob, podnikajících fyzických osob a orgánů veřejné moci ("registr osob") v souladu se zákonem č. 111/2009 Sb., o základních registrech, ve znění pozdějších předpisů.</t>
    </r>
  </si>
  <si>
    <r>
      <t xml:space="preserve">Kontaktní údaje: 
</t>
    </r>
    <r>
      <rPr>
        <i/>
        <sz val="9"/>
        <color theme="1"/>
        <rFont val="Arial"/>
        <family val="2"/>
        <charset val="238"/>
      </rPr>
      <t>(Telefon, e-mail)</t>
    </r>
  </si>
  <si>
    <r>
      <t xml:space="preserve">Cílová hodnota </t>
    </r>
    <r>
      <rPr>
        <i/>
        <sz val="9"/>
        <color theme="1"/>
        <rFont val="Arial"/>
        <family val="2"/>
        <charset val="238"/>
      </rPr>
      <t xml:space="preserve">(hodnota, která se dosáhne realizací strategického projektu) </t>
    </r>
  </si>
  <si>
    <t xml:space="preserve"> RP14-24</t>
  </si>
  <si>
    <t>PROGRAM VOUCHERY ASISTENCE PROJEKTU
SMART AKCELERÁTOR ZLÍNSKÉHO KRAJE III</t>
  </si>
  <si>
    <t>Nejdříve 01.01.2023</t>
  </si>
  <si>
    <t>Nejpozději 31. 8. 2026</t>
  </si>
  <si>
    <t>pro rok 2024 až 2026</t>
  </si>
  <si>
    <r>
      <t xml:space="preserve">Podpis:
</t>
    </r>
    <r>
      <rPr>
        <i/>
        <sz val="11"/>
        <color theme="1"/>
        <rFont val="Arial"/>
        <family val="2"/>
        <charset val="238"/>
      </rPr>
      <t>(v případě elektronického podpisu žádosti)</t>
    </r>
  </si>
  <si>
    <t>půrného (dotačního) programu (jako např. operační programy Evropských fondů, Horizon, národní dotační programy aj.), nebo</t>
  </si>
  <si>
    <t xml:space="preserve"> RP14-24 VOUCHERY ASISTENCE PROJEKTU SMART AKCELERÁTOR ZLÍNSKÉHO KRAJE III</t>
  </si>
  <si>
    <t>Kopie plné moci (v případě zastoupení na základě plné moci)</t>
  </si>
  <si>
    <t>Kalkulačka jednorázové částky</t>
  </si>
  <si>
    <t>Podrobný popis strategického projektu</t>
  </si>
  <si>
    <t>Technik</t>
  </si>
  <si>
    <t>Překladatel</t>
  </si>
  <si>
    <t>Specialista pro tvorbu vzdělávacího obsahu</t>
  </si>
  <si>
    <t>Popis návaznosti na typové kategorie I-IV str. 3 Programu</t>
  </si>
  <si>
    <t>Viz bod h) hodnocení, Program, kap. 8.2 - popis příspěvku Strategického projektu k cílům Strategického rámce ČR 2030</t>
  </si>
  <si>
    <t>Administrativní pracovník</t>
  </si>
  <si>
    <t>Výzkumník - klíčový člen</t>
  </si>
  <si>
    <t>Výzkumník - řadový člen</t>
  </si>
  <si>
    <t>Pracovní pozice</t>
  </si>
  <si>
    <t>Jméno a příjmení</t>
  </si>
  <si>
    <t>Průměrný úvazek (FTE) za kalendářní měsíc realizace projektu</t>
  </si>
  <si>
    <t>Počet měsíců práce daného pracovníka na připravení/rozpracování projektového záměru</t>
  </si>
  <si>
    <t>Výše osobních nákladů členů týmu</t>
  </si>
  <si>
    <t>Paušální náklady</t>
  </si>
  <si>
    <t>Výše paušálních nákladů</t>
  </si>
  <si>
    <t xml:space="preserve">15 % z částky osobních nákladů členů týmu </t>
  </si>
  <si>
    <t>4.2 Celkové způsobilé výdaje a předpokládané finanční zdroje projektu</t>
  </si>
  <si>
    <t>1.4 Údaje o zřizovateli žadatele</t>
  </si>
  <si>
    <t>- Za zahájení realizace přípravy strategického projektu se považuje vznik způsobilých výdajů či zahájení činností souvisejících s realizací přípravy strategického projektu, a to vždy ta skutečnost, která nastala dříve. 
- Za ukončení realizace přípravy strategického projektu se považuje úhrada způsobilých výdajů projektu nebo ukončení činností souvisejících s realizací přípravy strategického projektu, a to vždy ta skutečnost, která nastala později.</t>
  </si>
  <si>
    <r>
      <t xml:space="preserve">Kopie profesních životopisů členů realizačního týmu přípravy strategického projektu uvedených v kapitole 3.4. </t>
    </r>
    <r>
      <rPr>
        <i/>
        <sz val="11"/>
        <rFont val="Arial Narrow"/>
        <family val="2"/>
        <charset val="238"/>
      </rPr>
      <t>(podklad naplnění kvalifikačních předpokladů vybraných typových pozic Kalkulačky jednorázové částky)</t>
    </r>
  </si>
  <si>
    <t>Plánovaný způsob ukončení přípravy strategického projektu:</t>
  </si>
  <si>
    <t>DIČ:</t>
  </si>
  <si>
    <t>Jiná evidence:</t>
  </si>
  <si>
    <t xml:space="preserve">Internetový odkaz na zápis žadatele ve veřejném rejstříku: </t>
  </si>
  <si>
    <t>1.1 Identifikace osob s podílem v této právnické osobě</t>
  </si>
  <si>
    <t>Místo realizace strategického projektu ve Zlínském kraji:</t>
  </si>
  <si>
    <t>KONTROLA ZÁVĚREČNÉ ZPRÁVY</t>
  </si>
  <si>
    <t>Výpis z evidence skutečných majitelů</t>
  </si>
  <si>
    <t xml:space="preserve">Žadatel je právnickou osobou s povinností evidovat skutečné majitele podle zákona o evidenci skutečných </t>
  </si>
  <si>
    <t xml:space="preserve"> majitelů:</t>
  </si>
  <si>
    <t>Žadatel je povinen k žádosti předložit úplný výpis platných údajů a údajů, které byly vymazány bez náhrady nebo s nahrazenými novými údaji, o skutečném majiteli právnické osoby podle  zákona upravujícího evidenci skutečných majitelů. V případě, že je žadatel o dotaci zahraniční právnickou osobou, doloží údaje o svém skutečném majiteli buď výpisem ze zahraniční evidence obdobné evidenci skutečných majitelů, nebo, pokud taková zahraniční evidence neexistuje, sdělí identifikační údaje všech osob, které jsou skutečným majitelem zahraniční právnické osoby, a předloží doklady, z nichž vyplývá vztah všech osob k zahraniční právnické osobě, zejména výpis ze zahraniční evidence obdobné obchodnímu rejstříku, seznam akcionářů, rozhodnutí statutárního orgánu o vyplacení podílu na zisku, společenská smlouva, zakladatelská listina nebo stanovy.</t>
  </si>
  <si>
    <t>Pokud je žadatel obchodní společností, podpisem žádosti čestně prohlašuje, že žádný ze skutečných majitelů není veřejným funkcionářem ve smyslu § 4c zákona č. 159/2006 Sb., o střetu zájmů.</t>
  </si>
  <si>
    <t>POVINNOU PŘÍLOHOU této žádosti je úplný výpis platných údajů a údajů, které byly vymazány bez náhrady nebo s nahrazenými novými údaji, o skutečném majiteli právnické osoby.</t>
  </si>
  <si>
    <r>
      <rPr>
        <b/>
        <u/>
        <sz val="11"/>
        <rFont val="Arial"/>
        <family val="2"/>
        <charset val="238"/>
      </rPr>
      <t>Originál</t>
    </r>
    <r>
      <rPr>
        <sz val="11"/>
        <rFont val="Arial"/>
        <family val="2"/>
        <charset val="238"/>
      </rPr>
      <t xml:space="preserve"> úplného výpisu z evidence skutečných majitelů (v případě, že žadatel je právnickou osobou s povinností evidovat skutečné majitele podle zákona o evidenci skutečných majitelů)</t>
    </r>
  </si>
  <si>
    <t>Zdůvodnění potřebnosti výdajů</t>
  </si>
  <si>
    <t>Podrobné odůvodnění stanovené délky a výše úvazků vybraných typových pozic.</t>
  </si>
  <si>
    <t>a) ve všech částech této Žádosti uvedl úplně a pravdivě všechny údaje jemu známé o skutečnostech a záměrech, k jejichž sdělení byl v této Žádosti vyzván,</t>
  </si>
  <si>
    <t>b) není v likvidaci; pokud je žadatel fyzickou osobou, prohlašuje dále, že mu nebyl v předchozích třech letech uložen soudem nebo správním orgánem zákaz činnosti, týkající se provozování živnosti,</t>
  </si>
  <si>
    <t>c) vůči jeho majetku neprobíhá insolvenční řízení, v němž bylo vydáno rozhodnutí o úpadku nebo nebyl insolvenční návrh zamítnut proto, že majetek nepostačuje k úhradě nákladů insolvenčního řízení nebo nebyl konkurs zrušen proto, že majetek byl zcela nepostačující k uspokojení věřitelů (zákon č. 182/2006 Sb.,  insolvenční zákon, ve znění pozdějších předpisů), a není proti němu vedeno exekuční řízení či řízení o výkonu rozhodnutí;</t>
  </si>
  <si>
    <t>d) nepozastavil své činnosti, které mají bezprostřední vztah k realizaci projektu, anebo není v nějaké analogické situaci,</t>
  </si>
  <si>
    <t>e) ke dni zpracování této Žádosti nemá v evidenci daní zachycen daňový nedoplatek nebo splatný nedoplatek na pojistném nebo na penále na veřejné zdravotní pojištění nebo na pojistném nebo na penále na sociální zabezpečení a příspěvku na státní politiku zaměstnanosti,</t>
  </si>
  <si>
    <t>f) nebyl pravomocně odsouzen pro trestný čin, jehož skutková podstata souvisí s předmětem podnikání žadatele podle zvláštních právních předpisů nebo došlo k zahlazení odsouzení za spáchání takového trestného činu; jde-li o právnickou osobu, musí tuto podmínku splňovat jak tato právnická osoba, tak její statutární orgán nebo každý člen statutárního orgánu, a je-li statutárním orgánem žadatele či členem statutárního orgánu žadatele právnická osoba, musí tento předpoklad splňovat jak tato právnická osoba, tak její statutární orgán nebo každý člen statutárního orgánu této právnické osoby; podává-li Žádost zahraniční právnická osoba prostřednictvím své organizační složky, musí předpoklad podle tohoto písmene splňovat vedle uvedených osob rovněž vedoucí této organizační složky; tento základní kvalifikační předpoklad musí žadatel splňovat jak ve vztahu k území České republiky, tak k zemi svého sídla, místa podnikání či bydliště,</t>
  </si>
  <si>
    <t>g) nebyl v posledních třech letech disciplinárně potrestán podle zvláštních předpisů upravujících výkon odborné činnosti, pokud tato činnost souvisí s předmětem podpory,</t>
  </si>
  <si>
    <t>h) má zajištěny finanční zdroje na spolufinancování projektu, akce nebo aktivity ve stanovené výši, struktuře (neakceptovatelné je spolufinancování prostřednictvím leasingu),</t>
  </si>
  <si>
    <t>i) oznámí Poskytovateli podpory (Zlínský kraj) veškeré změny v údajích, uvedených v této Žádosti v průběhu jejího posuzování.</t>
  </si>
  <si>
    <t xml:space="preserve">j) není podnikem v potížích podle Sdělení Komise Pokyny pro státní podporu na záchranu a restrukturalizaci nefinančních podniků v obtížích (2014/C 249/01) či podle Nařízení Komise (EU) č. 651/2014 ze dne 17. června 2014, kterým se v souladu s články 107 a 108 Smlouvy prohlašují určité kategorie podpory za slučitelné s vnitřním trhem, </t>
  </si>
  <si>
    <t>k) mu nebyl vystaven inkasní příkaz v návaznosti na rozhodnutí Evropské Komise, jímž byla podpora prohlášena za protiprávní a neslučitelnou s vnitřním trhem.</t>
  </si>
  <si>
    <t xml:space="preserve">l) ve smyslu článku 5l nařízení Rady EU č. 833/2014 ze dne 31. července 2014 o omezujících opatřeních vzhledem k činnostem Ruska destabilizujícím situaci na Ukrajině, ve znění jeho novelizací, není právnickou osobou, subjektem nebo orgánem usazeným v Rusku, které je z více než 50 % ve veřejném vlastnictví či pod veřejnou kontrolou. </t>
  </si>
  <si>
    <t xml:space="preserve">m) není uveden na jmenném seznamu v přílohách nařízení Rady EU č. 208/2014 ze dne 5. března 2014 o omezujících opatřeních vůči některým osobám, subjektům a orgánům vzhledem k situaci na Ukrajině, ve znění jeho novelizací a nařízení Rady EU č. 269/2014 ze dne 17. března 2014 o omezujících opatřeních vzhledem k činnostem narušujícím nebo ohrožujícím územní celistvost, svrchovanost a nezávislost Ukrajiny, ve znění jeho novelizací. </t>
  </si>
  <si>
    <t>n) není ani jinak sankcionovanou osobou ve smyslu dalších případných právních předpisů EU.</t>
  </si>
  <si>
    <t>o) není účastníkem soudního řízení, jehož jedním z dalších účastníků je poskytovatel, případně právnická osoba zřízená nebo založená poskytovatelem (tyto osoby jsou uvedené na adrese: https://zlinskykraj.cz/seznam-zrizovanych-a-zalozenych-organizaci-zlinskym-krajem).</t>
  </si>
  <si>
    <t>Žadatel je povinen v případě čerpání podpory:</t>
  </si>
  <si>
    <t>a) pro účely kontroly archivovat veškerou dokumentaci k projektu, akci nebo aktivitě po dobu 10 let po ukončení řešení projektu, akce nebo aktivity,
b) přijímat v požadovaném termínu a kvalitě nápravná opatření, která vzejdou z kontrol řešení projektu, akce nebo aktivity,
c) vyžaduje-li to charakter projektu, akce nebo aktivity, postupovat v souladu se zákonem č.134/2016 Sb., o zadávání veřejných zakázek, a to od počátku řešení projektu, akce nebo aktivity,
d) v případě, že nemůže splnit závazky z projektu, akce nebo aktivity vyplývající, neprodleně vrátit Poskytovateli podpory veškeré účelové finanční prostředky, které mu byly poskytnuty, ve smyslu zákona č. 250/2000 Sb., o rozpočtových pravidlech územních rozpočtů,
e) vést o projektu oddělenou účetní evidenci a výkaznictví, a to od zahájení řešení projektu, akce nebo aktivity.</t>
  </si>
  <si>
    <t>Doporučuje se uvést min. 1 indikátor vymezený v RIS ZK, resp. navázaný na konkrétní strategický cíl RIS ZK a zároveň se doporučuje vymezení indikátorů konzultovat s developerem strategických projektů.</t>
  </si>
  <si>
    <t>4.1.1 Detaily k nárokovaným typovým pozicím</t>
  </si>
  <si>
    <t>15. Udržitelnost  strategického projektu</t>
  </si>
  <si>
    <t>3.6 Horizontální principy:</t>
  </si>
  <si>
    <t>3.6.1  Rovné příležitosti a nediskriminace</t>
  </si>
  <si>
    <t>Cílené zaměření na horizontální princip</t>
  </si>
  <si>
    <t>Pozitivní vliv na horizontální princip</t>
  </si>
  <si>
    <t>Neutrální k horizontálnímu principu</t>
  </si>
  <si>
    <t>Vliv projektu na horizontální princip</t>
  </si>
  <si>
    <t>Popis a zdůvodnění vlivu projektu na horizontální princip:</t>
  </si>
  <si>
    <t>3.6.2  Rovné příležitosti mužů a žen</t>
  </si>
  <si>
    <t>Prostá kopie dokladu prokazující splnění způsobilosti žadatele dle kapitoly dle 5.1 Programu – pouze v případě, kdy žadatel v Žádosti neuvede odkaz na veřejný rejstřík a zároveň nepotvrdí, že údaje v tomto rejstříku jsou aktuální ke dni podání Žádosti.</t>
  </si>
  <si>
    <t xml:space="preserve"> --</t>
  </si>
  <si>
    <t>Příloha č. 6 - IDENTIFIKACE PARTNERA 1</t>
  </si>
  <si>
    <t>Příloha č. 7 - IDENTIFIKACE PARTNERA 2</t>
  </si>
  <si>
    <t>Příloha č. 8 - IDENTIFIKACE PARTNERA 3</t>
  </si>
  <si>
    <t>Příloha č. 9 - IDENTIFIKACE PARTNERA 4</t>
  </si>
  <si>
    <t>Příloha č. 10 - IDENTIFIKACE PARTNERA 5</t>
  </si>
  <si>
    <t>Příloha č. 11 - IDENTIFIKACE PARTNERA 6</t>
  </si>
  <si>
    <t>Příloha č. 12 - IDENTIFIKACE PARTNERA 7</t>
  </si>
  <si>
    <t>Příloha č. 13 - IDENTIFIKACE PARTNERA 8</t>
  </si>
  <si>
    <r>
      <t xml:space="preserve">Příloha č. 1
</t>
    </r>
    <r>
      <rPr>
        <b/>
        <sz val="18"/>
        <rFont val="Arial"/>
        <family val="2"/>
        <charset val="238"/>
      </rPr>
      <t>Podrobný popis strategického projektu</t>
    </r>
  </si>
  <si>
    <t>Popis zapojení vybraných typových pozic a podrobné odůvodnění výše a délky úvazku.</t>
  </si>
  <si>
    <t>Odůvodnění celkové potřebnosti výdajů na jednotlivé vybrané pozice.</t>
  </si>
  <si>
    <t>16. Horizontální principy strategického projektu:</t>
  </si>
  <si>
    <t>Dle článku 9 "Horizontální zásady", Nařízení Evropského parlamentu a Rady (EU) 2021/1060 ze dne 24. června 2021 o společných ustanoveních pro Evropský fond pro regionální rozvoj, Evropský sociální fond plus, Fond soudržnosti, Fond pro spravedlivou transformaci a Evropský námořní, rybářský a akvakulturní fond a o finančních pravidlech pro tyto fondy a pro Azylový, migrační a integrační fond, Fond pro vnitřní bezpečnost a Nástroj pro finanční podporu správy hranic a vízové politiky, příjemce ve strategickém projektu zajistí podporu a dodržování horizontálních principů v oblasti rovných příležitostí, kterými jsou: rovnost mužů a žen; odstraňování diskriminace na základě pohlaví, rasy, etnického původu, náboženského vyznání, světového názoru, zdravotního postižení, věku nebo sexuální orientace. Dle úrovně přispění strategické projektu ke konkrétnímu principu vybírá žadatel příslušný vliv a doplní jeho popis:</t>
  </si>
  <si>
    <t>16.1  Rovné příležitosti mužů a žen</t>
  </si>
  <si>
    <t>Vliv strategického projektu na horizontální princip</t>
  </si>
  <si>
    <t>Popis a zdůvodnění vlivu strategického projektu na horizontální princip:</t>
  </si>
  <si>
    <t>16.2  Rovné příležitosti a nediskriminace</t>
  </si>
  <si>
    <t>Výzva č. 02_22_009 Smart Akcelerátor+ I</t>
  </si>
  <si>
    <t xml:space="preserve">KALKULAČKA JEDNORÁZOVÉ ČÁSTKY:
VOUCHERY (ASISTENCE)      </t>
  </si>
  <si>
    <t>VERZE:</t>
  </si>
  <si>
    <t>DATA ISPV ZA OBDOBÍ:</t>
  </si>
  <si>
    <t>POSTUP:</t>
  </si>
  <si>
    <t xml:space="preserve">Na základě těchto vstupů Kalkulačka jednoráz. částky automaticky dopočte paušální náklady a celkovou výši jednorázové částky určené na přípravu/rozpracování projektového záměru. Max. výše jednorázové částky je 1,2 mil. Kč. </t>
  </si>
  <si>
    <t>Vyplňují se pouze bílé buňky.</t>
  </si>
  <si>
    <t>Název projektového záměru</t>
  </si>
  <si>
    <t>Název příjemce voucheru</t>
  </si>
  <si>
    <t>IČO příjemce voucheru</t>
  </si>
  <si>
    <t>Poskytovatel voucheru (kraj)</t>
  </si>
  <si>
    <t>Jednorázová částka</t>
  </si>
  <si>
    <t>Odůvodnění</t>
  </si>
  <si>
    <t>Další externí náklady</t>
  </si>
  <si>
    <t>Výše nákladu</t>
  </si>
  <si>
    <t>Výše externích nákladů</t>
  </si>
  <si>
    <t>Základní data ŘO pro výpočet</t>
  </si>
  <si>
    <t>Pozice</t>
  </si>
  <si>
    <t>Kód ISPV</t>
  </si>
  <si>
    <t>Diferenciace hrubé mzdy/platu</t>
  </si>
  <si>
    <t>Hrubá mzda dle ISPV (sazba za 1,0 úvazek za kalendářní měsíc)</t>
  </si>
  <si>
    <t>Hrubá mzda dle ISPV (průměr v případě více kódů ISPV)</t>
  </si>
  <si>
    <t>Hrubá mzda/plat dle ISPV včetně odvodů za zaměstnavatele</t>
  </si>
  <si>
    <t>medián</t>
  </si>
  <si>
    <r>
      <t xml:space="preserve">Registrační číslo Žádosti:
</t>
    </r>
    <r>
      <rPr>
        <i/>
        <sz val="9"/>
        <rFont val="Arial"/>
        <family val="2"/>
        <charset val="238"/>
      </rPr>
      <t>(Nevyplňujte, bude doplněno Zlínským krajem.)</t>
    </r>
  </si>
  <si>
    <r>
      <t xml:space="preserve">Jednorázová částka – vouchery (Asistence) představuje celkovou výši nákladů na připravení/rozpracování projektového záměru v podobě jedné z následujících dvou možných forem:
a) forma žádosti o podporu podaná do relevantního mezinárodního/národního/regionálního programu podpory,
b) extenzivní projektová fiše (studie proveditelnosti) v nadefinované struktuře.
</t>
    </r>
    <r>
      <rPr>
        <b/>
        <sz val="10"/>
        <color theme="1"/>
        <rFont val="Segoe UI"/>
        <family val="2"/>
        <charset val="238"/>
      </rPr>
      <t>Jednorázová částka pokrývá veškeré osobní náklady zvolených typových pozic, další externí náklady a paušální náklady.</t>
    </r>
    <r>
      <rPr>
        <sz val="10"/>
        <color theme="1"/>
        <rFont val="Segoe UI"/>
        <family val="2"/>
        <charset val="238"/>
      </rPr>
      <t xml:space="preserve">
Typové pozice, které lze zvolit, jsou následující: </t>
    </r>
    <r>
      <rPr>
        <b/>
        <sz val="10"/>
        <color theme="1"/>
        <rFont val="Segoe UI"/>
        <family val="2"/>
        <charset val="238"/>
      </rPr>
      <t>administrativní pracovník, výzkumník – klíčový člen, výzkumník – řadový člen, technik, překladatel a specialista pro tvorbu vzdělávacího obsahu</t>
    </r>
    <r>
      <rPr>
        <sz val="10"/>
        <color theme="1"/>
        <rFont val="Segoe UI"/>
        <family val="2"/>
        <charset val="238"/>
      </rPr>
      <t xml:space="preserve">. Rámcové pracovní náplně a kvalifikační předpoklady jsou uvedeny v kap. 8.2.1 Pravidel pro žadatele a příjemce – specifická část pro výzvu SMART Akcelerátor+ I (dostupná zde: https://opjak.cz/vyzvy/vyzva-c-02_22_009-smart-akcelerator-i/#pravidla).
Výše jednorázové částky závisí na:
•	 výši sazeb mezd/platů typových pozic zahrnutých do týmu (stanovuje MŠMT na základě ročních statistik ISPV),
•	 výši úvazků členů týmu (stanovuje příjemce voucheru),
•	 počtu kalendářních měsíců práce jednotlivých typových pozic na přípravě/rozpracování projektového záměru (stanovuje příjemce voucheru),
•	 dalších externích nákladech (stanovuje příjemce voucheru),
•	 výši paušálních nákladů (sazba stanovuje MŠMT dle bodu b) kap. 8.2.3 Pravidel pro žadatele a příjemce – obecná část, a to ve výši 15 % z částky osobních nákladů členů týmu).
Mzdy/platy typových pozic zahrnují:
a)	 hrubou mzdu, plat nebo odměnu z dohod zaměstnanců pracujících na přípravě/rozpracování projektového záměru včetně zákonných náhrad (např. nemocenská hrazená zaměstnavatelem, náhrady za dovolenou včetně dovolené nabíhající po dobu mateřské dovolené, náhrady za osobní překážky v práci či službě – vyšetření nebo ošetření u lékaře, svatba, narození dítěte, promoce, účast na pohřbu rodinného příslušníka, indispoziční volno apod.), resp. příplatků (např. za práci přesčas, práci ve svátek, pokud zaměstnanec vykonával v tomto časovém období práce přímo s projektem související, odměn a prémií atp.);
b)	 odvody na sociální a zdravotní pojištění hrazené zaměstnavatelem;
c)	 zákonné pojištění odpovědnosti zaměstnavatele;
d)	 ostatní obligatorní výdaje zaměstnavatele: příspěvky do fondu kulturních a sociálních potřeb, respektive sociálního fondu (v případě že to vyžaduje právní předpis) apod. </t>
    </r>
  </si>
  <si>
    <t>Propojka s kalkulačkou</t>
  </si>
  <si>
    <t>Do šipky: Do pole doplňte název strategického projektu</t>
  </si>
  <si>
    <t>Zlínský kraj</t>
  </si>
  <si>
    <r>
      <t xml:space="preserve">Kontrolní seznam </t>
    </r>
    <r>
      <rPr>
        <i/>
        <sz val="10"/>
        <color indexed="63"/>
        <rFont val="Arial"/>
        <family val="2"/>
        <charset val="238"/>
      </rPr>
      <t>(pro potřeby administrátora)</t>
    </r>
  </si>
  <si>
    <t>Neporušená a náležitě označená obálka</t>
  </si>
  <si>
    <t>Elektronická verze Žádosti o poskytnutí dotace</t>
  </si>
  <si>
    <t>Způsobilost žadatele</t>
  </si>
  <si>
    <t>Způsobilost projektu</t>
  </si>
  <si>
    <t>Způsobilost výdajů projektu</t>
  </si>
  <si>
    <t>Celková přijatelnost žádosti o poskytnutí dotace</t>
  </si>
  <si>
    <t>Podpis:
(v případě elektronického
podpisu žádosti)</t>
  </si>
  <si>
    <r>
      <t xml:space="preserve">Výdaje (vazba na rozpočet) </t>
    </r>
    <r>
      <rPr>
        <u/>
        <sz val="10.5"/>
        <color rgb="FFFF0000"/>
        <rFont val="Arial"/>
        <family val="2"/>
        <charset val="238"/>
      </rPr>
      <t>v tis. Kč</t>
    </r>
  </si>
  <si>
    <r>
      <t>Výdaje (vazba na rozpočet)</t>
    </r>
    <r>
      <rPr>
        <u/>
        <sz val="10.5"/>
        <color rgb="FFFF0000"/>
        <rFont val="Arial"/>
        <family val="2"/>
        <charset val="238"/>
      </rPr>
      <t xml:space="preserve"> v tis. Kč</t>
    </r>
  </si>
  <si>
    <t>nerelevantní</t>
  </si>
  <si>
    <t>Příprava strategického projektu:</t>
  </si>
  <si>
    <t>Přínosy k posílení inteligentní specializace domén kraje:</t>
  </si>
  <si>
    <t>Závěrečná zpráva</t>
  </si>
  <si>
    <t>1. SMLOUVA O POSKYTNUTÍ PODPORY</t>
  </si>
  <si>
    <t>Registrační číslo:</t>
  </si>
  <si>
    <t>Číslo smlouvy</t>
  </si>
  <si>
    <r>
      <rPr>
        <sz val="10.5"/>
        <color theme="1"/>
        <rFont val="Arial"/>
        <family val="2"/>
        <charset val="238"/>
      </rPr>
      <t>Projektový manažer</t>
    </r>
    <r>
      <rPr>
        <sz val="11"/>
        <color theme="1"/>
        <rFont val="Arial"/>
        <family val="2"/>
        <charset val="238"/>
      </rPr>
      <t xml:space="preserve"> na straně nositele:</t>
    </r>
  </si>
  <si>
    <t>2. IDENTIFIKACE PŘÍJEMCE PODPORY</t>
  </si>
  <si>
    <t>3. INFORMACE K PROJEKTU PODPOŘENÉ ZLÍNSKÝM KRAJEM</t>
  </si>
  <si>
    <t>Stručný popis naplnění cíle projektu vč. zdůvodnění vzniklých odchylek</t>
  </si>
  <si>
    <t>Předpokládané datum trvání projektu</t>
  </si>
  <si>
    <t>Skutečné datum trvání projektu</t>
  </si>
  <si>
    <t>Datum zahájení:</t>
  </si>
  <si>
    <t>Datum ukončení:</t>
  </si>
  <si>
    <t>Způsob ukončení přípravy strategického projektu:</t>
  </si>
  <si>
    <t>SMART AKCELERÁTOR ZLÍNSKÉHO KRAJE III</t>
  </si>
  <si>
    <t>Projekt dopracovaný do podoby extenzivní projektové fiše (studie proveditelnosti) a doložení zajištění finančních prostředků z jiných zdrojů na realizaci strategického projektu vč. potvrzení zahájení realizace strategického projektu.</t>
  </si>
  <si>
    <t>Vyberte</t>
  </si>
  <si>
    <t>Úspěšné splnění formálního hodnocení a přijatelnosti Žádosti o podporu strategického projektu předloženého v rámci konkrétní výzvy podpůrného programu.</t>
  </si>
  <si>
    <t>4. VYÚČTOVÁNÍ PODPORY</t>
  </si>
  <si>
    <t>Poskytnuté finanční prostředky stanovené kalkulačkou jednorázové částkybyly použity v souladu s pravidly Operačního programu Jan Amos Komenský.</t>
  </si>
  <si>
    <t>5. POVINNÉ PŘÍLOHY ZÁVĚREČNÉ ZPRÁVY</t>
  </si>
  <si>
    <t>Doklady o zajištění publicity</t>
  </si>
  <si>
    <t>Další případné přílohy:</t>
  </si>
  <si>
    <t>A.</t>
  </si>
  <si>
    <t>B.</t>
  </si>
  <si>
    <t>C.</t>
  </si>
  <si>
    <t>Podpis:</t>
  </si>
  <si>
    <t xml:space="preserve"> RP14-24 PROGRAM VOUCHERY ASISTENCE PROJEKTU</t>
  </si>
  <si>
    <t>Kontaktní telefon:</t>
  </si>
  <si>
    <t>Doba, v níž má být dosaženo účelu - termín konání fyzické realizace projektu</t>
  </si>
  <si>
    <t>PODPIS OSOBY OPRÁVNĚNÉ JEDNAT JMÉNEM PŘÍJEMCE</t>
  </si>
  <si>
    <r>
      <t xml:space="preserve">KONTROLA ZÁVĚREČNÉ ZPRÁVY </t>
    </r>
    <r>
      <rPr>
        <i/>
        <sz val="10"/>
        <color indexed="63"/>
        <rFont val="Arial"/>
        <family val="2"/>
        <charset val="238"/>
      </rPr>
      <t>(pro potřeby administrátora)</t>
    </r>
  </si>
  <si>
    <t>Tato závěrečná zpráva není součástí žádosti o poskytnutí dotace. Odevzdává se poskytovateli až po realizaci projektu,
blíže viz kap. 10 Programu.</t>
  </si>
  <si>
    <t>Poskytnuté finanční prostředky stanovené kalkulačkou jednorázové částky byly použity v souladu s pravidly Operačního programu Jan Amos Komenský.</t>
  </si>
  <si>
    <t>*</t>
  </si>
  <si>
    <t>Kalkulačka jednorázové částky účinná od:</t>
  </si>
  <si>
    <t xml:space="preserve">Povinná příloha žádosti o podporu do voucherové výzvy vyhlášené krajem účinná od </t>
  </si>
  <si>
    <t xml:space="preserve">Výše osobních nákladů členů týmu*
</t>
  </si>
  <si>
    <t>Příprava strategického projektu „…………………………………….…………………….“</t>
  </si>
  <si>
    <t>(účinná od  21. 5. 2025)</t>
  </si>
  <si>
    <t>21. 5. 2025</t>
  </si>
  <si>
    <r>
      <t>KALKULAČKA JEDNORÁZOVÉ ČÁSTKY</t>
    </r>
    <r>
      <rPr>
        <sz val="16"/>
        <color theme="0"/>
        <rFont val="Calibri"/>
        <family val="2"/>
        <charset val="238"/>
      </rPr>
      <t xml:space="preserve"> (účinná </t>
    </r>
    <r>
      <rPr>
        <sz val="16"/>
        <color theme="0"/>
        <rFont val="Arial Black"/>
        <family val="2"/>
        <charset val="238"/>
      </rPr>
      <t>od 21. 5. 2025</t>
    </r>
    <r>
      <rPr>
        <b/>
        <sz val="16"/>
        <color theme="0"/>
        <rFont val="Calibri"/>
        <family val="2"/>
        <charset val="238"/>
      </rPr>
      <t>:
výpočet osobních nákladů členů týmu, dalších externích nákladů a paušálních nákladů
na voucher - rozpracování projektového záměru</t>
    </r>
  </si>
  <si>
    <t>Na listu Kalkulačka jednoráz. částky doplňte u každé z typových pozic, jež je nezbytná pro přípravu/rozpracování projektového záměru, potřebnou výši FTE a počet plánovaných měsíců práce na žádosti o podporu / extenzivní projektové fiši. Dále uveďte zdůvodnění potřebnosti dané pozice včetně stručného popisu činností, které bude pracovník vykonávat, a na základě tohoto popisu dále zdůvodněte navrženou výši úvazku a dobu zapojení pracovníka do přípravy / rozpracování projektového záměru.
Typové pozice, které nejsou pro přípravu/rozpracování projektového záměru potřebné, žadatel/příjemce nezahrnuje do týmu tj., nevyplňuje u těchto pozic údaje o výši FTE a počtu měsíců. Nastavení jednorázové částky je blíže upraveno v Pravidlech pro žadatele a příjemce - specifická část, kap. 8.2.1.</t>
  </si>
  <si>
    <t>Dále na listu Kalkulačka jednoráz. částky doplňte další externí náklady, které jsou z Vašeho pohledu nezbytné pro rozpracování projektového záměru, a to včetně zdůvodnění jejich potřebnosti a odhadované výše nákladů.
Požadované externí náklady nesmí být v překryvu s osobními nálady (tedy se všemi výše uvedenými typovými pozicemi, a to bez ohledu na skutečnost, zda jsou zvoleny či nikoliv) a paušálními náklady využitými pro výpočet jednorázové částky (více viz kap. 8.2.3 Pravidla pro žadatele a příjemce – obecná část, Paušální náklady – při použití paušální sazby stanovené dle bodu b), dostupná zde: https://opjak.cz/dokumenty/pravidla-pro-zadatele-a-prijemce-obecna-cast/). Např. není možné mezi externí náklady zahrnout právní poradenství, náklady na účetní, cestovné, náklady na vzdělávání, stravenky, občerstvení, náklady na provoz a údržbu kanceláří, zajištění publicity, audit projektu aj.</t>
  </si>
  <si>
    <t>3.0</t>
  </si>
  <si>
    <t>rok 2024</t>
  </si>
  <si>
    <t>Zdroj dat: ISPV za rok 2024</t>
  </si>
  <si>
    <t>verze_2025-06-24</t>
  </si>
  <si>
    <r>
      <t>1.  Podniky</t>
    </r>
    <r>
      <rPr>
        <vertAlign val="superscript"/>
        <sz val="11"/>
        <rFont val="Arial"/>
        <family val="2"/>
        <charset val="238"/>
      </rPr>
      <t>1</t>
    </r>
    <r>
      <rPr>
        <b/>
        <sz val="11"/>
        <rFont val="Arial"/>
        <family val="2"/>
        <charset val="238"/>
      </rPr>
      <t xml:space="preserve"> propojené s žadatelem o podporu</t>
    </r>
  </si>
  <si>
    <t>Podle pravidel veřejné podpory lze za podnik považovat jakýkoliv subjekt, který provádí  hospodářskou činnost, tedy nabízí na trhu zboží nebo služby, a to bez ohledu na právní formu tohoto subjektu.</t>
  </si>
  <si>
    <t>2.  Žadatel prohlašuje, že v uplynulých 36 měsících</t>
  </si>
  <si>
    <t>3. Žadatel prohlašuje, že v uplynulých 36 měsících</t>
  </si>
  <si>
    <t>4. Žadatel níže svým podpisem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</si>
</sst>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quot;Kč&quot;"/>
    <numFmt numFmtId="165" formatCode="#,##0.00\ &quot;Kč&quot;"/>
    <numFmt numFmtId="166" formatCode="00000000"/>
    <numFmt numFmtId="167" formatCode="_-* #,##0.00\ &quot;Kč&quot;_-;\-* #,##0.00\ &quot;Kč&quot;_-;_-* &quot;-&quot;??\ &quot;Kč&quot;_-;_-@"/>
  </numFmts>
  <fonts count="203"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Arial"/>
      <family val="2"/>
      <charset val="238"/>
    </font>
    <font>
      <sz val="10"/>
      <color theme="1"/>
      <name val="Arial"/>
      <family val="2"/>
      <charset val="238"/>
    </font>
    <font>
      <b/>
      <sz val="14"/>
      <color theme="1"/>
      <name val="Arial"/>
      <family val="2"/>
      <charset val="238"/>
    </font>
    <font>
      <b/>
      <sz val="12"/>
      <color theme="1"/>
      <name val="Arial"/>
      <family val="2"/>
      <charset val="238"/>
    </font>
    <font>
      <i/>
      <sz val="10"/>
      <color theme="1"/>
      <name val="Arial"/>
      <family val="2"/>
      <charset val="238"/>
    </font>
    <font>
      <sz val="11"/>
      <color rgb="FF00008B"/>
      <name val="Arial"/>
      <family val="2"/>
      <charset val="238"/>
    </font>
    <font>
      <b/>
      <sz val="11"/>
      <color theme="1"/>
      <name val="Arial"/>
      <family val="2"/>
      <charset val="238"/>
    </font>
    <font>
      <sz val="12"/>
      <color theme="1"/>
      <name val="Arial"/>
      <family val="2"/>
      <charset val="238"/>
    </font>
    <font>
      <b/>
      <sz val="10"/>
      <color theme="1"/>
      <name val="Arial"/>
      <family val="2"/>
      <charset val="238"/>
    </font>
    <font>
      <sz val="9"/>
      <color theme="1"/>
      <name val="Arial"/>
      <family val="2"/>
      <charset val="238"/>
    </font>
    <font>
      <sz val="11"/>
      <name val="Arial"/>
      <family val="2"/>
      <charset val="238"/>
    </font>
    <font>
      <sz val="11"/>
      <color rgb="FFFFFF99"/>
      <name val="Arial"/>
      <family val="2"/>
      <charset val="238"/>
    </font>
    <font>
      <sz val="11"/>
      <color rgb="FFD9D9DF"/>
      <name val="Arial"/>
      <family val="2"/>
      <charset val="238"/>
    </font>
    <font>
      <sz val="11"/>
      <name val="Calibri"/>
      <family val="2"/>
      <scheme val="minor"/>
    </font>
    <font>
      <sz val="10"/>
      <name val="Arial"/>
      <family val="2"/>
      <charset val="238"/>
    </font>
    <font>
      <strike/>
      <sz val="11"/>
      <color theme="1"/>
      <name val="Arial"/>
      <family val="2"/>
      <charset val="238"/>
    </font>
    <font>
      <i/>
      <sz val="8"/>
      <name val="Arial"/>
      <family val="2"/>
      <charset val="238"/>
    </font>
    <font>
      <sz val="8"/>
      <name val="Arial"/>
      <family val="2"/>
      <charset val="238"/>
    </font>
    <font>
      <i/>
      <sz val="9"/>
      <name val="Arial"/>
      <family val="2"/>
      <charset val="238"/>
    </font>
    <font>
      <i/>
      <sz val="9"/>
      <color theme="1"/>
      <name val="Arial"/>
      <family val="2"/>
      <charset val="238"/>
    </font>
    <font>
      <b/>
      <sz val="10"/>
      <name val="Arial"/>
      <family val="2"/>
      <charset val="238"/>
    </font>
    <font>
      <b/>
      <sz val="11"/>
      <name val="Arial"/>
      <family val="2"/>
      <charset val="238"/>
    </font>
    <font>
      <b/>
      <sz val="12"/>
      <name val="Arial"/>
      <family val="2"/>
      <charset val="238"/>
    </font>
    <font>
      <sz val="12"/>
      <name val="Arial"/>
      <family val="2"/>
      <charset val="238"/>
    </font>
    <font>
      <b/>
      <u/>
      <sz val="11"/>
      <name val="Arial"/>
      <family val="2"/>
      <charset val="238"/>
    </font>
    <font>
      <b/>
      <strike/>
      <sz val="11"/>
      <name val="Arial"/>
      <family val="2"/>
      <charset val="238"/>
    </font>
    <font>
      <strike/>
      <sz val="11"/>
      <name val="Arial"/>
      <family val="2"/>
      <charset val="238"/>
    </font>
    <font>
      <b/>
      <i/>
      <sz val="8"/>
      <name val="Arial"/>
      <family val="2"/>
      <charset val="238"/>
    </font>
    <font>
      <sz val="9"/>
      <name val="Arial"/>
      <family val="2"/>
      <charset val="238"/>
    </font>
    <font>
      <i/>
      <sz val="11"/>
      <name val="Arial"/>
      <family val="2"/>
      <charset val="238"/>
    </font>
    <font>
      <sz val="11"/>
      <color rgb="FFFF0000"/>
      <name val="Arial"/>
      <family val="2"/>
      <charset val="238"/>
    </font>
    <font>
      <b/>
      <sz val="11"/>
      <color rgb="FFFF0000"/>
      <name val="Arial"/>
      <family val="2"/>
      <charset val="238"/>
    </font>
    <font>
      <strike/>
      <sz val="11"/>
      <color rgb="FFFF0000"/>
      <name val="Arial"/>
      <family val="2"/>
      <charset val="238"/>
    </font>
    <font>
      <sz val="11"/>
      <color rgb="FF7030A0"/>
      <name val="Arial"/>
      <family val="2"/>
      <charset val="238"/>
    </font>
    <font>
      <sz val="11"/>
      <color rgb="FF008000"/>
      <name val="Calibri"/>
      <family val="2"/>
      <charset val="238"/>
      <scheme val="minor"/>
    </font>
    <font>
      <sz val="11"/>
      <color rgb="FFD60093"/>
      <name val="Arial"/>
      <family val="2"/>
      <charset val="238"/>
    </font>
    <font>
      <b/>
      <sz val="11"/>
      <color rgb="FF66FF33"/>
      <name val="Arial"/>
      <family val="2"/>
      <charset val="238"/>
    </font>
    <font>
      <sz val="11"/>
      <color rgb="FF666633"/>
      <name val="Arial"/>
      <family val="2"/>
      <charset val="238"/>
    </font>
    <font>
      <sz val="11"/>
      <color rgb="FF3399FF"/>
      <name val="Calibri"/>
      <family val="2"/>
      <charset val="238"/>
      <scheme val="minor"/>
    </font>
    <font>
      <b/>
      <sz val="5"/>
      <name val="Arial"/>
      <family val="2"/>
      <charset val="238"/>
    </font>
    <font>
      <i/>
      <sz val="11"/>
      <color rgb="FFFF0000"/>
      <name val="Arial"/>
      <family val="2"/>
      <charset val="238"/>
    </font>
    <font>
      <vertAlign val="superscript"/>
      <sz val="11"/>
      <name val="Arial"/>
      <family val="2"/>
      <charset val="238"/>
    </font>
    <font>
      <i/>
      <sz val="11"/>
      <color theme="1"/>
      <name val="Arial"/>
      <family val="2"/>
      <charset val="238"/>
    </font>
    <font>
      <i/>
      <sz val="11"/>
      <color rgb="FF008000"/>
      <name val="Calibri"/>
      <family val="2"/>
      <charset val="238"/>
      <scheme val="minor"/>
    </font>
    <font>
      <i/>
      <sz val="11"/>
      <color theme="1"/>
      <name val="Calibri"/>
      <family val="2"/>
      <charset val="238"/>
      <scheme val="minor"/>
    </font>
    <font>
      <sz val="10"/>
      <color theme="1"/>
      <name val="Calibri"/>
      <family val="2"/>
      <charset val="238"/>
      <scheme val="minor"/>
    </font>
    <font>
      <i/>
      <sz val="10"/>
      <name val="Arial"/>
      <family val="2"/>
      <charset val="238"/>
    </font>
    <font>
      <sz val="11"/>
      <color rgb="FF00B0F0"/>
      <name val="Calibri"/>
      <family val="2"/>
      <charset val="238"/>
      <scheme val="minor"/>
    </font>
    <font>
      <sz val="11"/>
      <color rgb="FF00B0F0"/>
      <name val="Arial"/>
      <family val="2"/>
      <charset val="238"/>
    </font>
    <font>
      <b/>
      <sz val="16"/>
      <color rgb="FF00008B"/>
      <name val="Arial"/>
      <family val="2"/>
      <charset val="238"/>
    </font>
    <font>
      <sz val="16"/>
      <color theme="1"/>
      <name val="Arial"/>
      <family val="2"/>
      <charset val="238"/>
    </font>
    <font>
      <sz val="11"/>
      <color theme="1"/>
      <name val="Calibri"/>
      <family val="2"/>
      <charset val="238"/>
    </font>
    <font>
      <sz val="11"/>
      <color theme="1"/>
      <name val="Wingdings 3"/>
      <family val="1"/>
      <charset val="2"/>
    </font>
    <font>
      <sz val="6"/>
      <color theme="1"/>
      <name val="Arial"/>
      <family val="2"/>
      <charset val="238"/>
    </font>
    <font>
      <sz val="11"/>
      <color rgb="FF008000"/>
      <name val="Arial"/>
      <family val="2"/>
      <charset val="238"/>
    </font>
    <font>
      <b/>
      <sz val="18"/>
      <color rgb="FFFF0000"/>
      <name val="Arial"/>
      <family val="2"/>
      <charset val="238"/>
    </font>
    <font>
      <b/>
      <u/>
      <sz val="18"/>
      <color rgb="FFFF0000"/>
      <name val="Arial Black"/>
      <family val="2"/>
      <charset val="238"/>
    </font>
    <font>
      <sz val="18"/>
      <color theme="1"/>
      <name val="Arial"/>
      <family val="2"/>
      <charset val="238"/>
    </font>
    <font>
      <b/>
      <vertAlign val="superscript"/>
      <sz val="11"/>
      <color theme="1"/>
      <name val="Arial"/>
      <family val="2"/>
      <charset val="238"/>
    </font>
    <font>
      <vertAlign val="superscript"/>
      <sz val="11"/>
      <color theme="1"/>
      <name val="Arial"/>
      <family val="2"/>
      <charset val="238"/>
    </font>
    <font>
      <vertAlign val="superscript"/>
      <sz val="10"/>
      <color theme="1"/>
      <name val="Arial Narrow"/>
      <family val="2"/>
      <charset val="238"/>
    </font>
    <font>
      <i/>
      <sz val="10"/>
      <color theme="1"/>
      <name val="Arial Narrow"/>
      <family val="2"/>
      <charset val="238"/>
    </font>
    <font>
      <b/>
      <u/>
      <sz val="11"/>
      <color theme="1"/>
      <name val="Arial"/>
      <family val="2"/>
      <charset val="238"/>
    </font>
    <font>
      <u/>
      <sz val="11"/>
      <color theme="1"/>
      <name val="Arial"/>
      <family val="2"/>
      <charset val="238"/>
    </font>
    <font>
      <i/>
      <u/>
      <sz val="10"/>
      <color theme="1"/>
      <name val="Arial Narrow"/>
      <family val="2"/>
      <charset val="238"/>
    </font>
    <font>
      <i/>
      <sz val="9"/>
      <color rgb="FFFF7171"/>
      <name val="Arial"/>
      <family val="2"/>
      <charset val="238"/>
    </font>
    <font>
      <b/>
      <u/>
      <sz val="10"/>
      <color rgb="FFFF0000"/>
      <name val="Arial"/>
      <family val="2"/>
      <charset val="238"/>
    </font>
    <font>
      <u/>
      <sz val="11"/>
      <color rgb="FFFF0000"/>
      <name val="Arial"/>
      <family val="2"/>
      <charset val="238"/>
    </font>
    <font>
      <sz val="9"/>
      <color rgb="FFFF0000"/>
      <name val="Arial"/>
      <family val="2"/>
      <charset val="238"/>
    </font>
    <font>
      <sz val="9"/>
      <color rgb="FFFF0000"/>
      <name val="Calibri"/>
      <family val="2"/>
      <scheme val="minor"/>
    </font>
    <font>
      <b/>
      <sz val="11"/>
      <color theme="1"/>
      <name val="Calibri"/>
      <family val="2"/>
      <charset val="238"/>
      <scheme val="minor"/>
    </font>
    <font>
      <b/>
      <sz val="11"/>
      <color rgb="FFFF0000"/>
      <name val="Calibri"/>
      <family val="2"/>
      <charset val="238"/>
      <scheme val="minor"/>
    </font>
    <font>
      <i/>
      <strike/>
      <sz val="9"/>
      <color rgb="FFFF0000"/>
      <name val="Arial"/>
      <family val="2"/>
      <charset val="238"/>
    </font>
    <font>
      <b/>
      <strike/>
      <sz val="11"/>
      <color theme="1"/>
      <name val="Arial"/>
      <family val="2"/>
      <charset val="238"/>
    </font>
    <font>
      <strike/>
      <sz val="11"/>
      <color rgb="FFD60093"/>
      <name val="Arial"/>
      <family val="2"/>
      <charset val="238"/>
    </font>
    <font>
      <sz val="10"/>
      <name val="Arial Narrow"/>
      <family val="2"/>
      <charset val="238"/>
    </font>
    <font>
      <sz val="16"/>
      <name val="Arial"/>
      <family val="2"/>
      <charset val="238"/>
    </font>
    <font>
      <b/>
      <sz val="22"/>
      <name val="Arial"/>
      <family val="2"/>
      <charset val="238"/>
    </font>
    <font>
      <sz val="22"/>
      <name val="Calibri"/>
      <family val="2"/>
      <scheme val="minor"/>
    </font>
    <font>
      <b/>
      <sz val="16"/>
      <name val="Arial"/>
      <family val="2"/>
      <charset val="238"/>
    </font>
    <font>
      <sz val="16"/>
      <name val="Calibri"/>
      <family val="2"/>
      <scheme val="minor"/>
    </font>
    <font>
      <b/>
      <sz val="13"/>
      <name val="Arial"/>
      <family val="2"/>
      <charset val="238"/>
    </font>
    <font>
      <sz val="13"/>
      <name val="Arial"/>
      <family val="2"/>
      <charset val="238"/>
    </font>
    <font>
      <b/>
      <u/>
      <sz val="20"/>
      <name val="Arial"/>
      <family val="2"/>
      <charset val="238"/>
    </font>
    <font>
      <u/>
      <sz val="20"/>
      <name val="Arial"/>
      <family val="2"/>
      <charset val="238"/>
    </font>
    <font>
      <i/>
      <sz val="11"/>
      <color theme="1"/>
      <name val="Calibri"/>
      <family val="2"/>
      <scheme val="minor"/>
    </font>
    <font>
      <sz val="10"/>
      <color theme="0"/>
      <name val="Calibri"/>
      <family val="2"/>
      <charset val="238"/>
      <scheme val="minor"/>
    </font>
    <font>
      <sz val="13"/>
      <name val="Arial Black"/>
      <family val="2"/>
      <charset val="238"/>
    </font>
    <font>
      <b/>
      <sz val="20"/>
      <name val="Arial Black"/>
      <family val="2"/>
      <charset val="238"/>
    </font>
    <font>
      <sz val="20"/>
      <name val="Arial Black"/>
      <family val="2"/>
      <charset val="238"/>
    </font>
    <font>
      <strike/>
      <sz val="11"/>
      <color theme="1"/>
      <name val="Calibri"/>
      <family val="2"/>
      <scheme val="minor"/>
    </font>
    <font>
      <b/>
      <sz val="16"/>
      <name val="Arial Black"/>
      <family val="2"/>
      <charset val="238"/>
    </font>
    <font>
      <sz val="16"/>
      <name val="Arial Black"/>
      <family val="2"/>
      <charset val="238"/>
    </font>
    <font>
      <i/>
      <sz val="8"/>
      <color rgb="FFFF0000"/>
      <name val="Arial"/>
      <family val="2"/>
      <charset val="238"/>
    </font>
    <font>
      <sz val="11"/>
      <color rgb="FF996633"/>
      <name val="Arial"/>
      <family val="2"/>
      <charset val="238"/>
    </font>
    <font>
      <b/>
      <sz val="12"/>
      <color rgb="FFFF0000"/>
      <name val="Arial"/>
      <family val="2"/>
      <charset val="238"/>
    </font>
    <font>
      <b/>
      <sz val="12"/>
      <color rgb="FFFF0000"/>
      <name val="Calibri"/>
      <family val="2"/>
      <charset val="238"/>
      <scheme val="minor"/>
    </font>
    <font>
      <b/>
      <sz val="11"/>
      <color theme="1"/>
      <name val="Calibri"/>
      <family val="2"/>
      <scheme val="minor"/>
    </font>
    <font>
      <sz val="13"/>
      <color theme="1"/>
      <name val="Arial Black"/>
      <family val="2"/>
      <charset val="238"/>
    </font>
    <font>
      <sz val="11"/>
      <color theme="1"/>
      <name val="Calibri Light"/>
      <family val="2"/>
      <charset val="238"/>
    </font>
    <font>
      <sz val="10"/>
      <name val="Calibri Light"/>
      <family val="2"/>
      <charset val="238"/>
    </font>
    <font>
      <sz val="6"/>
      <color indexed="8"/>
      <name val="Arial"/>
      <family val="2"/>
      <charset val="238"/>
    </font>
    <font>
      <i/>
      <sz val="10"/>
      <color indexed="8"/>
      <name val="Arial Narrow"/>
      <family val="2"/>
      <charset val="238"/>
    </font>
    <font>
      <b/>
      <i/>
      <sz val="10"/>
      <color indexed="8"/>
      <name val="Arial Narrow"/>
      <family val="2"/>
      <charset val="238"/>
    </font>
    <font>
      <b/>
      <i/>
      <u/>
      <sz val="10"/>
      <color indexed="8"/>
      <name val="Arial Narrow"/>
      <family val="2"/>
      <charset val="238"/>
    </font>
    <font>
      <sz val="11"/>
      <color indexed="8"/>
      <name val="Arial"/>
      <family val="2"/>
      <charset val="238"/>
    </font>
    <font>
      <b/>
      <sz val="11"/>
      <color indexed="8"/>
      <name val="Arial"/>
      <family val="2"/>
      <charset val="238"/>
    </font>
    <font>
      <b/>
      <vertAlign val="superscript"/>
      <sz val="11"/>
      <color indexed="8"/>
      <name val="Arial"/>
      <family val="2"/>
      <charset val="238"/>
    </font>
    <font>
      <sz val="4"/>
      <color indexed="8"/>
      <name val="Arial"/>
      <family val="2"/>
      <charset val="238"/>
    </font>
    <font>
      <u/>
      <sz val="11"/>
      <color indexed="8"/>
      <name val="Arial"/>
      <family val="2"/>
      <charset val="238"/>
    </font>
    <font>
      <vertAlign val="superscript"/>
      <sz val="11"/>
      <color indexed="8"/>
      <name val="Arial"/>
      <family val="2"/>
      <charset val="238"/>
    </font>
    <font>
      <i/>
      <sz val="11"/>
      <color indexed="8"/>
      <name val="Arial"/>
      <family val="2"/>
      <charset val="238"/>
    </font>
    <font>
      <i/>
      <u/>
      <sz val="10"/>
      <color indexed="8"/>
      <name val="Arial Narrow"/>
      <family val="2"/>
      <charset val="238"/>
    </font>
    <font>
      <b/>
      <vertAlign val="superscript"/>
      <sz val="11"/>
      <name val="Arial"/>
      <family val="2"/>
      <charset val="238"/>
    </font>
    <font>
      <i/>
      <sz val="9"/>
      <color rgb="FFFF0000"/>
      <name val="Arial"/>
      <family val="2"/>
      <charset val="238"/>
    </font>
    <font>
      <b/>
      <sz val="9"/>
      <name val="Arial"/>
      <family val="2"/>
      <charset val="238"/>
    </font>
    <font>
      <i/>
      <strike/>
      <sz val="11"/>
      <color theme="1"/>
      <name val="Arial"/>
      <family val="2"/>
      <charset val="238"/>
    </font>
    <font>
      <i/>
      <strike/>
      <sz val="8"/>
      <color rgb="FFFF0000"/>
      <name val="Arial"/>
      <family val="2"/>
      <charset val="238"/>
    </font>
    <font>
      <i/>
      <strike/>
      <sz val="11"/>
      <color rgb="FF008000"/>
      <name val="Calibri"/>
      <family val="2"/>
      <charset val="238"/>
      <scheme val="minor"/>
    </font>
    <font>
      <strike/>
      <sz val="11"/>
      <color rgb="FF008000"/>
      <name val="Calibri"/>
      <family val="2"/>
      <charset val="238"/>
      <scheme val="minor"/>
    </font>
    <font>
      <i/>
      <strike/>
      <sz val="11"/>
      <color theme="1"/>
      <name val="Calibri"/>
      <family val="2"/>
      <charset val="238"/>
      <scheme val="minor"/>
    </font>
    <font>
      <strike/>
      <sz val="11"/>
      <color rgb="FF00B0F0"/>
      <name val="Calibri"/>
      <family val="2"/>
      <charset val="238"/>
      <scheme val="minor"/>
    </font>
    <font>
      <strike/>
      <sz val="11"/>
      <color theme="1"/>
      <name val="Calibri"/>
      <family val="2"/>
      <charset val="238"/>
      <scheme val="minor"/>
    </font>
    <font>
      <b/>
      <u/>
      <sz val="18"/>
      <name val="Arial"/>
      <family val="2"/>
      <charset val="238"/>
    </font>
    <font>
      <u/>
      <sz val="18"/>
      <name val="Arial"/>
      <family val="2"/>
      <charset val="238"/>
    </font>
    <font>
      <b/>
      <sz val="9"/>
      <color theme="1"/>
      <name val="Arial"/>
      <family val="2"/>
      <charset val="238"/>
    </font>
    <font>
      <sz val="9"/>
      <color theme="0"/>
      <name val="Calibri"/>
      <family val="2"/>
      <charset val="238"/>
      <scheme val="minor"/>
    </font>
    <font>
      <b/>
      <sz val="9"/>
      <color rgb="FFFF0000"/>
      <name val="Arial"/>
      <family val="2"/>
      <charset val="238"/>
    </font>
    <font>
      <sz val="9"/>
      <color theme="1"/>
      <name val="Calibri"/>
      <family val="2"/>
      <scheme val="minor"/>
    </font>
    <font>
      <b/>
      <sz val="11"/>
      <name val="Calibri"/>
      <family val="2"/>
      <charset val="238"/>
      <scheme val="minor"/>
    </font>
    <font>
      <sz val="11"/>
      <name val="Calibri"/>
      <family val="2"/>
      <charset val="238"/>
      <scheme val="minor"/>
    </font>
    <font>
      <sz val="11"/>
      <color rgb="FFFF0000"/>
      <name val="Calibri"/>
      <family val="2"/>
      <scheme val="minor"/>
    </font>
    <font>
      <b/>
      <i/>
      <u/>
      <sz val="10"/>
      <color rgb="FFFF0000"/>
      <name val="Arial"/>
      <family val="2"/>
      <charset val="238"/>
    </font>
    <font>
      <b/>
      <u/>
      <sz val="11"/>
      <color indexed="8"/>
      <name val="Arial"/>
      <family val="2"/>
      <charset val="238"/>
    </font>
    <font>
      <b/>
      <sz val="18"/>
      <name val="Arial"/>
      <family val="2"/>
      <charset val="238"/>
    </font>
    <font>
      <sz val="10.5"/>
      <name val="Arial"/>
      <family val="2"/>
      <charset val="238"/>
    </font>
    <font>
      <b/>
      <sz val="11"/>
      <color theme="0" tint="-4.9989318521683403E-2"/>
      <name val="Arial"/>
      <family val="2"/>
      <charset val="238"/>
    </font>
    <font>
      <sz val="11"/>
      <color theme="0"/>
      <name val="Calibri"/>
      <family val="2"/>
      <scheme val="minor"/>
    </font>
    <font>
      <sz val="10.5"/>
      <color theme="1"/>
      <name val="Arial"/>
      <family val="2"/>
      <charset val="238"/>
    </font>
    <font>
      <sz val="8"/>
      <name val="Calibri"/>
      <family val="2"/>
      <scheme val="minor"/>
    </font>
    <font>
      <strike/>
      <sz val="11"/>
      <color rgb="FFFF0000"/>
      <name val="Calibri"/>
      <family val="2"/>
      <scheme val="minor"/>
    </font>
    <font>
      <strike/>
      <sz val="11"/>
      <color rgb="FFFFFF99"/>
      <name val="Arial"/>
      <family val="2"/>
      <charset val="238"/>
    </font>
    <font>
      <strike/>
      <sz val="11"/>
      <color rgb="FFD9D9DF"/>
      <name val="Arial"/>
      <family val="2"/>
      <charset val="238"/>
    </font>
    <font>
      <b/>
      <i/>
      <sz val="11"/>
      <color rgb="FFFF0000"/>
      <name val="Calibri"/>
      <family val="2"/>
      <charset val="238"/>
      <scheme val="minor"/>
    </font>
    <font>
      <i/>
      <sz val="11"/>
      <name val="Arial Narrow"/>
      <family val="2"/>
      <charset val="238"/>
    </font>
    <font>
      <sz val="8.5"/>
      <name val="Arial"/>
      <family val="2"/>
      <charset val="238"/>
    </font>
    <font>
      <sz val="8"/>
      <color rgb="FF0070C0"/>
      <name val="Arial"/>
      <family val="2"/>
      <charset val="238"/>
    </font>
    <font>
      <sz val="11"/>
      <color theme="0" tint="-0.499984740745262"/>
      <name val="Arial"/>
      <family val="2"/>
      <charset val="238"/>
    </font>
    <font>
      <b/>
      <sz val="28"/>
      <color theme="1"/>
      <name val="Quattrocento Sans"/>
    </font>
    <font>
      <b/>
      <sz val="12"/>
      <color rgb="FF003399"/>
      <name val="Quattrocento Sans"/>
    </font>
    <font>
      <b/>
      <sz val="11"/>
      <color theme="0"/>
      <name val="Quattrocento Sans"/>
    </font>
    <font>
      <sz val="11"/>
      <name val="Calibri"/>
      <family val="2"/>
      <charset val="238"/>
    </font>
    <font>
      <sz val="10"/>
      <color theme="1"/>
      <name val="Quattrocento Sans"/>
    </font>
    <font>
      <b/>
      <sz val="10"/>
      <color theme="1"/>
      <name val="Segoe UI"/>
      <family val="2"/>
      <charset val="238"/>
    </font>
    <font>
      <sz val="10"/>
      <color theme="1"/>
      <name val="Segoe UI"/>
      <family val="2"/>
      <charset val="238"/>
    </font>
    <font>
      <b/>
      <sz val="16"/>
      <color theme="0"/>
      <name val="Quattrocento Sans"/>
    </font>
    <font>
      <b/>
      <sz val="10"/>
      <color theme="1"/>
      <name val="Quattrocento Sans"/>
    </font>
    <font>
      <b/>
      <sz val="16"/>
      <color theme="0"/>
      <name val="Calibri"/>
      <family val="2"/>
      <charset val="238"/>
    </font>
    <font>
      <b/>
      <sz val="11"/>
      <color theme="0"/>
      <name val="Calibri"/>
      <family val="2"/>
      <charset val="238"/>
    </font>
    <font>
      <b/>
      <sz val="14"/>
      <color theme="0"/>
      <name val="Calibri"/>
      <family val="2"/>
      <charset val="238"/>
    </font>
    <font>
      <b/>
      <sz val="16"/>
      <color theme="1"/>
      <name val="Calibri"/>
      <family val="2"/>
      <charset val="238"/>
    </font>
    <font>
      <sz val="11"/>
      <color theme="0"/>
      <name val="Calibri"/>
      <family val="2"/>
      <charset val="238"/>
    </font>
    <font>
      <b/>
      <sz val="11"/>
      <color theme="1"/>
      <name val="Calibri"/>
      <family val="2"/>
      <charset val="238"/>
    </font>
    <font>
      <sz val="11"/>
      <color theme="9" tint="-0.249977111117893"/>
      <name val="Arial"/>
      <family val="2"/>
      <charset val="238"/>
    </font>
    <font>
      <sz val="11"/>
      <color rgb="FFFF0000"/>
      <name val="Calibri"/>
      <family val="2"/>
      <charset val="238"/>
      <scheme val="minor"/>
    </font>
    <font>
      <sz val="9"/>
      <name val="Calibri"/>
      <family val="2"/>
      <scheme val="minor"/>
    </font>
    <font>
      <b/>
      <sz val="12"/>
      <name val="Calibri"/>
      <family val="2"/>
      <charset val="238"/>
      <scheme val="minor"/>
    </font>
    <font>
      <b/>
      <sz val="10"/>
      <color theme="1" tint="0.34998626667073579"/>
      <name val="Arial"/>
      <family val="2"/>
      <charset val="238"/>
    </font>
    <font>
      <i/>
      <sz val="10"/>
      <color indexed="63"/>
      <name val="Arial"/>
      <family val="2"/>
      <charset val="238"/>
    </font>
    <font>
      <b/>
      <sz val="11"/>
      <color theme="1" tint="0.34998626667073579"/>
      <name val="Arial"/>
      <family val="2"/>
      <charset val="238"/>
    </font>
    <font>
      <sz val="10"/>
      <color theme="1" tint="0.499984740745262"/>
      <name val="Arial"/>
      <family val="2"/>
      <charset val="238"/>
    </font>
    <font>
      <b/>
      <sz val="11"/>
      <color theme="0" tint="-0.34998626667073579"/>
      <name val="Arial"/>
      <family val="2"/>
      <charset val="238"/>
    </font>
    <font>
      <sz val="13"/>
      <color theme="0" tint="-0.34998626667073579"/>
      <name val="Arial Black"/>
      <family val="2"/>
      <charset val="238"/>
    </font>
    <font>
      <sz val="11"/>
      <color theme="0" tint="-0.34998626667073579"/>
      <name val="Arial"/>
      <family val="2"/>
      <charset val="238"/>
    </font>
    <font>
      <u/>
      <sz val="10.5"/>
      <color rgb="FFFF0000"/>
      <name val="Arial"/>
      <family val="2"/>
      <charset val="238"/>
    </font>
    <font>
      <sz val="10"/>
      <color theme="0" tint="-0.34998626667073579"/>
      <name val="Arial"/>
      <family val="2"/>
      <charset val="238"/>
    </font>
    <font>
      <b/>
      <sz val="10"/>
      <color theme="0" tint="-0.34998626667073579"/>
      <name val="Arial"/>
      <family val="2"/>
      <charset val="238"/>
    </font>
    <font>
      <sz val="10"/>
      <color theme="0" tint="-0.499984740745262"/>
      <name val="Arial"/>
      <family val="2"/>
      <charset val="238"/>
    </font>
    <font>
      <sz val="10"/>
      <color theme="1"/>
      <name val="Calibri"/>
      <family val="2"/>
      <scheme val="minor"/>
    </font>
    <font>
      <sz val="12"/>
      <name val="Arial Black"/>
      <family val="2"/>
      <charset val="238"/>
    </font>
    <font>
      <b/>
      <u/>
      <sz val="20"/>
      <name val="Aptos Black"/>
      <family val="2"/>
    </font>
    <font>
      <u/>
      <sz val="20"/>
      <name val="Aptos Black"/>
      <family val="2"/>
    </font>
    <font>
      <b/>
      <sz val="15"/>
      <name val="Arial"/>
      <family val="2"/>
      <charset val="238"/>
    </font>
    <font>
      <sz val="15"/>
      <name val="Arial"/>
      <family val="2"/>
      <charset val="238"/>
    </font>
    <font>
      <sz val="13"/>
      <color rgb="FFFF0000"/>
      <name val="Arial Black"/>
      <family val="2"/>
      <charset val="238"/>
    </font>
    <font>
      <sz val="16"/>
      <color theme="0"/>
      <name val="Calibri"/>
      <family val="2"/>
      <charset val="238"/>
    </font>
    <font>
      <sz val="16"/>
      <color theme="0"/>
      <name val="Arial Black"/>
      <family val="2"/>
      <charset val="238"/>
    </font>
    <font>
      <b/>
      <sz val="22"/>
      <color theme="1"/>
      <name val="Arial Black"/>
      <family val="2"/>
      <charset val="238"/>
    </font>
    <font>
      <b/>
      <sz val="12"/>
      <color rgb="FF003399"/>
      <name val="Quattrocento Sans"/>
      <family val="2"/>
    </font>
    <font>
      <b/>
      <sz val="10.5"/>
      <color theme="4" tint="-0.249977111117893"/>
      <name val="Arial"/>
      <family val="2"/>
      <charset val="238"/>
    </font>
    <font>
      <sz val="10.5"/>
      <color theme="4" tint="-0.249977111117893"/>
      <name val="Arial"/>
      <family val="2"/>
      <charset val="238"/>
    </font>
    <font>
      <sz val="11"/>
      <color theme="1"/>
      <name val="Calibri"/>
    </font>
    <font>
      <sz val="8"/>
      <color rgb="FF828CAA"/>
      <name val="Arial"/>
      <family val="2"/>
      <charset val="238"/>
    </font>
    <font>
      <sz val="8"/>
      <color rgb="FF828CAA"/>
      <name val="Calibri"/>
      <family val="2"/>
      <scheme val="minor"/>
    </font>
    <font>
      <sz val="10"/>
      <color theme="1"/>
      <name val="Quattrocento Sans"/>
      <family val="2"/>
    </font>
  </fonts>
  <fills count="18">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0000"/>
        <bgColor indexed="64"/>
      </patternFill>
    </fill>
    <fill>
      <patternFill patternType="solid">
        <fgColor theme="6"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66"/>
        <bgColor indexed="64"/>
      </patternFill>
    </fill>
    <fill>
      <patternFill patternType="solid">
        <fgColor rgb="FFF2F2F2"/>
        <bgColor indexed="64"/>
      </patternFill>
    </fill>
    <fill>
      <patternFill patternType="solid">
        <fgColor theme="0" tint="-0.14999847407452621"/>
        <bgColor indexed="64"/>
      </patternFill>
    </fill>
    <fill>
      <patternFill patternType="solid">
        <fgColor rgb="FF173271"/>
        <bgColor rgb="FF173271"/>
      </patternFill>
    </fill>
    <fill>
      <patternFill patternType="solid">
        <fgColor rgb="FFD8D8D8"/>
        <bgColor rgb="FFD8D8D8"/>
      </patternFill>
    </fill>
    <fill>
      <patternFill patternType="solid">
        <fgColor rgb="FFB3DBD6"/>
        <bgColor rgb="FFB3DBD6"/>
      </patternFill>
    </fill>
    <fill>
      <patternFill patternType="solid">
        <fgColor theme="0"/>
        <bgColor theme="0"/>
      </patternFill>
    </fill>
    <fill>
      <patternFill patternType="solid">
        <fgColor rgb="FF173271"/>
        <bgColor indexed="64"/>
      </patternFill>
    </fill>
    <fill>
      <patternFill patternType="solid">
        <fgColor rgb="FFB3DBD6"/>
        <bgColor indexed="64"/>
      </patternFill>
    </fill>
  </fills>
  <borders count="15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style="hair">
        <color auto="1"/>
      </right>
      <top/>
      <bottom/>
      <diagonal/>
    </border>
    <border>
      <left/>
      <right style="thin">
        <color auto="1"/>
      </right>
      <top style="hair">
        <color auto="1"/>
      </top>
      <bottom/>
      <diagonal/>
    </border>
    <border>
      <left/>
      <right/>
      <top/>
      <bottom style="hair">
        <color auto="1"/>
      </bottom>
      <diagonal/>
    </border>
    <border>
      <left/>
      <right style="hair">
        <color auto="1"/>
      </right>
      <top/>
      <bottom style="hair">
        <color auto="1"/>
      </bottom>
      <diagonal/>
    </border>
    <border>
      <left/>
      <right style="thin">
        <color auto="1"/>
      </right>
      <top style="hair">
        <color auto="1"/>
      </top>
      <bottom style="hair">
        <color auto="1"/>
      </bottom>
      <diagonal/>
    </border>
    <border>
      <left style="thin">
        <color indexed="64"/>
      </left>
      <right style="thin">
        <color indexed="64"/>
      </right>
      <top style="thin">
        <color indexed="64"/>
      </top>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style="medium">
        <color rgb="FF808080"/>
      </left>
      <right/>
      <top/>
      <bottom/>
      <diagonal/>
    </border>
    <border>
      <left style="thin">
        <color auto="1"/>
      </left>
      <right/>
      <top style="hair">
        <color auto="1"/>
      </top>
      <bottom style="hair">
        <color auto="1"/>
      </bottom>
      <diagonal/>
    </border>
    <border>
      <left style="thick">
        <color auto="1"/>
      </left>
      <right/>
      <top style="thick">
        <color auto="1"/>
      </top>
      <bottom style="hair">
        <color auto="1"/>
      </bottom>
      <diagonal/>
    </border>
    <border>
      <left/>
      <right/>
      <top style="thick">
        <color auto="1"/>
      </top>
      <bottom style="hair">
        <color auto="1"/>
      </bottom>
      <diagonal/>
    </border>
    <border>
      <left/>
      <right style="thick">
        <color auto="1"/>
      </right>
      <top style="thick">
        <color auto="1"/>
      </top>
      <bottom style="hair">
        <color auto="1"/>
      </bottom>
      <diagonal/>
    </border>
    <border>
      <left style="thick">
        <color auto="1"/>
      </left>
      <right/>
      <top style="hair">
        <color auto="1"/>
      </top>
      <bottom style="thin">
        <color auto="1"/>
      </bottom>
      <diagonal/>
    </border>
    <border>
      <left/>
      <right style="thick">
        <color auto="1"/>
      </right>
      <top style="hair">
        <color auto="1"/>
      </top>
      <bottom style="thin">
        <color auto="1"/>
      </bottom>
      <diagonal/>
    </border>
    <border>
      <left style="thick">
        <color auto="1"/>
      </left>
      <right/>
      <top style="hair">
        <color auto="1"/>
      </top>
      <bottom style="hair">
        <color auto="1"/>
      </bottom>
      <diagonal/>
    </border>
    <border>
      <left/>
      <right style="thick">
        <color auto="1"/>
      </right>
      <top style="hair">
        <color auto="1"/>
      </top>
      <bottom style="hair">
        <color auto="1"/>
      </bottom>
      <diagonal/>
    </border>
    <border>
      <left style="thick">
        <color auto="1"/>
      </left>
      <right/>
      <top/>
      <bottom/>
      <diagonal/>
    </border>
    <border>
      <left/>
      <right style="thick">
        <color auto="1"/>
      </right>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n">
        <color indexed="64"/>
      </left>
      <right style="thick">
        <color auto="1"/>
      </right>
      <top style="thin">
        <color indexed="64"/>
      </top>
      <bottom style="thin">
        <color indexed="64"/>
      </bottom>
      <diagonal/>
    </border>
    <border>
      <left style="thick">
        <color auto="1"/>
      </left>
      <right/>
      <top style="thin">
        <color auto="1"/>
      </top>
      <bottom style="thick">
        <color auto="1"/>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indexed="64"/>
      </left>
      <right style="thin">
        <color indexed="64"/>
      </right>
      <top style="thin">
        <color indexed="64"/>
      </top>
      <bottom style="thick">
        <color auto="1"/>
      </bottom>
      <diagonal/>
    </border>
    <border>
      <left style="thin">
        <color indexed="64"/>
      </left>
      <right style="thick">
        <color auto="1"/>
      </right>
      <top style="thin">
        <color indexed="64"/>
      </top>
      <bottom style="thick">
        <color auto="1"/>
      </bottom>
      <diagonal/>
    </border>
    <border>
      <left style="thick">
        <color auto="1"/>
      </left>
      <right/>
      <top style="thin">
        <color auto="1"/>
      </top>
      <bottom/>
      <diagonal/>
    </border>
    <border>
      <left/>
      <right style="thick">
        <color auto="1"/>
      </right>
      <top style="thin">
        <color auto="1"/>
      </top>
      <bottom/>
      <diagonal/>
    </border>
    <border>
      <left/>
      <right style="hair">
        <color auto="1"/>
      </right>
      <top style="thin">
        <color auto="1"/>
      </top>
      <bottom style="thick">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style="thin">
        <color auto="1"/>
      </top>
      <bottom/>
      <diagonal/>
    </border>
    <border>
      <left/>
      <right style="hair">
        <color auto="1"/>
      </right>
      <top style="thin">
        <color auto="1"/>
      </top>
      <bottom/>
      <diagonal/>
    </border>
    <border>
      <left style="thin">
        <color auto="1"/>
      </left>
      <right style="hair">
        <color auto="1"/>
      </right>
      <top style="thin">
        <color auto="1"/>
      </top>
      <bottom style="thin">
        <color auto="1"/>
      </bottom>
      <diagonal/>
    </border>
    <border>
      <left/>
      <right style="hair">
        <color auto="1"/>
      </right>
      <top/>
      <bottom style="thin">
        <color auto="1"/>
      </bottom>
      <diagonal/>
    </border>
    <border>
      <left style="hair">
        <color auto="1"/>
      </left>
      <right style="hair">
        <color auto="1"/>
      </right>
      <top style="thin">
        <color auto="1"/>
      </top>
      <bottom style="thin">
        <color auto="1"/>
      </bottom>
      <diagonal/>
    </border>
    <border>
      <left style="hair">
        <color indexed="64"/>
      </left>
      <right style="thin">
        <color indexed="64"/>
      </right>
      <top style="thin">
        <color indexed="64"/>
      </top>
      <bottom style="thin">
        <color indexed="64"/>
      </bottom>
      <diagonal/>
    </border>
    <border>
      <left style="hair">
        <color auto="1"/>
      </left>
      <right/>
      <top/>
      <bottom style="thin">
        <color auto="1"/>
      </bottom>
      <diagonal/>
    </border>
    <border>
      <left style="hair">
        <color auto="1"/>
      </left>
      <right style="thin">
        <color auto="1"/>
      </right>
      <top style="hair">
        <color auto="1"/>
      </top>
      <bottom style="thin">
        <color auto="1"/>
      </bottom>
      <diagonal/>
    </border>
    <border>
      <left style="thick">
        <color auto="1"/>
      </left>
      <right/>
      <top style="hair">
        <color auto="1"/>
      </top>
      <bottom/>
      <diagonal/>
    </border>
    <border>
      <left/>
      <right style="thick">
        <color auto="1"/>
      </right>
      <top style="hair">
        <color auto="1"/>
      </top>
      <bottom/>
      <diagonal/>
    </border>
    <border>
      <left style="thin">
        <color indexed="64"/>
      </left>
      <right/>
      <top/>
      <bottom style="hair">
        <color indexed="64"/>
      </bottom>
      <diagonal/>
    </border>
    <border>
      <left/>
      <right style="thin">
        <color indexed="64"/>
      </right>
      <top/>
      <bottom style="hair">
        <color indexed="64"/>
      </bottom>
      <diagonal/>
    </border>
    <border>
      <left style="thick">
        <color auto="1"/>
      </left>
      <right/>
      <top style="thick">
        <color auto="1"/>
      </top>
      <bottom/>
      <diagonal/>
    </border>
    <border>
      <left/>
      <right/>
      <top style="thick">
        <color auto="1"/>
      </top>
      <bottom/>
      <diagonal/>
    </border>
    <border>
      <left/>
      <right style="hair">
        <color auto="1"/>
      </right>
      <top style="thick">
        <color auto="1"/>
      </top>
      <bottom/>
      <diagonal/>
    </border>
    <border>
      <left/>
      <right style="thick">
        <color auto="1"/>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hair">
        <color auto="1"/>
      </right>
      <top style="thick">
        <color auto="1"/>
      </top>
      <bottom style="thick">
        <color auto="1"/>
      </bottom>
      <diagonal/>
    </border>
    <border>
      <left style="hair">
        <color auto="1"/>
      </left>
      <right/>
      <top style="thick">
        <color auto="1"/>
      </top>
      <bottom style="thick">
        <color auto="1"/>
      </bottom>
      <diagonal/>
    </border>
    <border>
      <left/>
      <right style="thick">
        <color auto="1"/>
      </right>
      <top style="thick">
        <color auto="1"/>
      </top>
      <bottom style="thick">
        <color auto="1"/>
      </bottom>
      <diagonal/>
    </border>
    <border>
      <left style="thin">
        <color auto="1"/>
      </left>
      <right style="thin">
        <color auto="1"/>
      </right>
      <top style="hair">
        <color auto="1"/>
      </top>
      <bottom style="hair">
        <color auto="1"/>
      </bottom>
      <diagonal/>
    </border>
    <border>
      <left style="thin">
        <color auto="1"/>
      </left>
      <right/>
      <top style="double">
        <color auto="1"/>
      </top>
      <bottom style="hair">
        <color auto="1"/>
      </bottom>
      <diagonal/>
    </border>
    <border>
      <left/>
      <right/>
      <top style="double">
        <color auto="1"/>
      </top>
      <bottom style="hair">
        <color auto="1"/>
      </bottom>
      <diagonal/>
    </border>
    <border>
      <left style="hair">
        <color auto="1"/>
      </left>
      <right/>
      <top style="double">
        <color auto="1"/>
      </top>
      <bottom style="hair">
        <color auto="1"/>
      </bottom>
      <diagonal/>
    </border>
    <border>
      <left/>
      <right style="thin">
        <color auto="1"/>
      </right>
      <top style="double">
        <color auto="1"/>
      </top>
      <bottom style="hair">
        <color auto="1"/>
      </bottom>
      <diagonal/>
    </border>
    <border>
      <left style="thin">
        <color auto="1"/>
      </left>
      <right/>
      <top style="hair">
        <color auto="1"/>
      </top>
      <bottom style="double">
        <color auto="1"/>
      </bottom>
      <diagonal/>
    </border>
    <border>
      <left/>
      <right/>
      <top style="hair">
        <color auto="1"/>
      </top>
      <bottom style="double">
        <color auto="1"/>
      </bottom>
      <diagonal/>
    </border>
    <border>
      <left style="hair">
        <color auto="1"/>
      </left>
      <right/>
      <top style="hair">
        <color auto="1"/>
      </top>
      <bottom style="double">
        <color auto="1"/>
      </bottom>
      <diagonal/>
    </border>
    <border>
      <left/>
      <right style="thin">
        <color auto="1"/>
      </right>
      <top style="hair">
        <color auto="1"/>
      </top>
      <bottom style="double">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right style="medium">
        <color rgb="FF000000"/>
      </right>
      <top/>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s>
  <cellStyleXfs count="1">
    <xf numFmtId="0" fontId="0" fillId="0" borderId="0"/>
  </cellStyleXfs>
  <cellXfs count="1469">
    <xf numFmtId="0" fontId="0" fillId="0" borderId="0" xfId="0"/>
    <xf numFmtId="0" fontId="8" fillId="2" borderId="0" xfId="0" applyFont="1" applyFill="1"/>
    <xf numFmtId="0" fontId="20" fillId="2" borderId="0" xfId="0" applyFont="1" applyFill="1"/>
    <xf numFmtId="0" fontId="17" fillId="2" borderId="0" xfId="0" applyFont="1" applyFill="1"/>
    <xf numFmtId="0" fontId="8" fillId="4" borderId="0" xfId="0" applyFont="1" applyFill="1"/>
    <xf numFmtId="0" fontId="8" fillId="2" borderId="0" xfId="0" applyFont="1" applyFill="1" applyAlignment="1">
      <alignment vertical="center"/>
    </xf>
    <xf numFmtId="0" fontId="8" fillId="4" borderId="0" xfId="0" applyFont="1" applyFill="1" applyAlignment="1">
      <alignment vertical="center"/>
    </xf>
    <xf numFmtId="0" fontId="23" fillId="2" borderId="0" xfId="0" applyFont="1" applyFill="1"/>
    <xf numFmtId="16" fontId="14" fillId="4" borderId="0" xfId="0" applyNumberFormat="1" applyFont="1" applyFill="1" applyAlignment="1">
      <alignment vertical="center"/>
    </xf>
    <xf numFmtId="0" fontId="18" fillId="4" borderId="0" xfId="0" applyFont="1" applyFill="1" applyAlignment="1">
      <alignment vertical="center"/>
    </xf>
    <xf numFmtId="0" fontId="18" fillId="4" borderId="13" xfId="0" applyFont="1" applyFill="1" applyBorder="1" applyAlignment="1">
      <alignment vertical="center" wrapText="1"/>
    </xf>
    <xf numFmtId="0" fontId="18" fillId="4" borderId="13" xfId="0" applyFont="1" applyFill="1" applyBorder="1" applyAlignment="1">
      <alignment vertical="center"/>
    </xf>
    <xf numFmtId="0" fontId="18" fillId="4" borderId="2" xfId="0" applyFont="1" applyFill="1" applyBorder="1"/>
    <xf numFmtId="0" fontId="18" fillId="4" borderId="11"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10"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38" fillId="2" borderId="0" xfId="0" applyFont="1" applyFill="1"/>
    <xf numFmtId="0" fontId="38" fillId="2" borderId="0" xfId="0" applyFont="1" applyFill="1" applyAlignment="1">
      <alignment vertical="center"/>
    </xf>
    <xf numFmtId="0" fontId="40" fillId="2" borderId="0" xfId="0" applyFont="1" applyFill="1"/>
    <xf numFmtId="0" fontId="7" fillId="0" borderId="0" xfId="0" applyFont="1" applyAlignment="1">
      <alignment vertical="center"/>
    </xf>
    <xf numFmtId="0" fontId="39" fillId="2" borderId="0" xfId="0" applyFont="1" applyFill="1"/>
    <xf numFmtId="0" fontId="44" fillId="2" borderId="0" xfId="0" applyFont="1" applyFill="1"/>
    <xf numFmtId="0" fontId="41" fillId="2" borderId="0" xfId="0" applyFont="1" applyFill="1"/>
    <xf numFmtId="0" fontId="42" fillId="0" borderId="0" xfId="0" applyFont="1" applyAlignment="1">
      <alignment vertical="center"/>
    </xf>
    <xf numFmtId="0" fontId="43" fillId="2" borderId="0" xfId="0" applyFont="1" applyFill="1"/>
    <xf numFmtId="0" fontId="48" fillId="2" borderId="0" xfId="0" applyFont="1" applyFill="1"/>
    <xf numFmtId="0" fontId="39" fillId="2" borderId="0" xfId="0" applyFont="1" applyFill="1" applyAlignment="1">
      <alignment vertical="center"/>
    </xf>
    <xf numFmtId="0" fontId="50" fillId="2" borderId="0" xfId="0" applyFont="1" applyFill="1"/>
    <xf numFmtId="0" fontId="53" fillId="0" borderId="12" xfId="0" applyFont="1" applyBorder="1" applyAlignment="1">
      <alignment vertical="center"/>
    </xf>
    <xf numFmtId="0" fontId="0" fillId="0" borderId="12" xfId="0" applyBorder="1"/>
    <xf numFmtId="0" fontId="53" fillId="0" borderId="13" xfId="0" applyFont="1" applyBorder="1" applyAlignment="1">
      <alignment vertical="center"/>
    </xf>
    <xf numFmtId="49" fontId="0" fillId="0" borderId="12" xfId="0" applyNumberFormat="1" applyBorder="1"/>
    <xf numFmtId="0" fontId="53" fillId="6" borderId="12" xfId="0" applyFont="1" applyFill="1" applyBorder="1" applyAlignment="1">
      <alignment vertical="center"/>
    </xf>
    <xf numFmtId="0" fontId="0" fillId="6" borderId="12" xfId="0" applyFill="1" applyBorder="1"/>
    <xf numFmtId="0" fontId="53" fillId="0" borderId="12" xfId="0" applyFont="1" applyBorder="1"/>
    <xf numFmtId="0" fontId="53" fillId="0" borderId="12" xfId="0" applyFont="1" applyBorder="1" applyAlignment="1">
      <alignment horizontal="left" vertical="center"/>
    </xf>
    <xf numFmtId="0" fontId="53" fillId="6" borderId="12" xfId="0" applyFont="1" applyFill="1" applyBorder="1" applyAlignment="1">
      <alignment horizontal="left" vertical="center"/>
    </xf>
    <xf numFmtId="0" fontId="28" fillId="2" borderId="0" xfId="0" applyFont="1" applyFill="1"/>
    <xf numFmtId="0" fontId="54" fillId="2" borderId="0" xfId="0" applyFont="1" applyFill="1"/>
    <xf numFmtId="0" fontId="22" fillId="2" borderId="0" xfId="0" applyFont="1" applyFill="1"/>
    <xf numFmtId="0" fontId="8" fillId="4" borderId="2" xfId="0" applyFont="1" applyFill="1" applyBorder="1" applyAlignment="1">
      <alignment vertical="center"/>
    </xf>
    <xf numFmtId="0" fontId="56" fillId="2" borderId="0" xfId="0" applyFont="1" applyFill="1" applyAlignment="1">
      <alignment vertical="center"/>
    </xf>
    <xf numFmtId="0" fontId="41" fillId="2" borderId="0" xfId="0" applyFont="1" applyFill="1" applyAlignment="1">
      <alignment vertical="center"/>
    </xf>
    <xf numFmtId="16" fontId="29" fillId="4" borderId="0" xfId="0" applyNumberFormat="1" applyFont="1" applyFill="1" applyAlignment="1">
      <alignment vertical="center"/>
    </xf>
    <xf numFmtId="0" fontId="8" fillId="3" borderId="1" xfId="0" applyFont="1" applyFill="1" applyBorder="1"/>
    <xf numFmtId="0" fontId="8" fillId="3" borderId="2" xfId="0" applyFont="1" applyFill="1" applyBorder="1"/>
    <xf numFmtId="0" fontId="8" fillId="3" borderId="2" xfId="0" applyFont="1" applyFill="1" applyBorder="1" applyAlignment="1">
      <alignment vertical="center"/>
    </xf>
    <xf numFmtId="0" fontId="8" fillId="4" borderId="2" xfId="0" applyFont="1" applyFill="1" applyBorder="1"/>
    <xf numFmtId="0" fontId="8" fillId="4" borderId="3" xfId="0" applyFont="1" applyFill="1" applyBorder="1"/>
    <xf numFmtId="0" fontId="62" fillId="2" borderId="0" xfId="0" applyFont="1" applyFill="1" applyAlignment="1">
      <alignment vertical="center"/>
    </xf>
    <xf numFmtId="0" fontId="8" fillId="0" borderId="0" xfId="0" applyFont="1" applyAlignment="1">
      <alignment vertical="center"/>
    </xf>
    <xf numFmtId="0" fontId="29" fillId="4" borderId="0" xfId="0" applyFont="1" applyFill="1" applyAlignment="1">
      <alignment vertical="center"/>
    </xf>
    <xf numFmtId="0" fontId="18" fillId="4" borderId="0" xfId="0" applyFont="1" applyFill="1" applyAlignment="1">
      <alignment vertical="center" wrapText="1"/>
    </xf>
    <xf numFmtId="0" fontId="68" fillId="4" borderId="22" xfId="0" applyFont="1" applyFill="1" applyBorder="1" applyAlignment="1">
      <alignment horizontal="right" vertical="top"/>
    </xf>
    <xf numFmtId="0" fontId="68" fillId="4" borderId="7" xfId="0" applyFont="1" applyFill="1" applyBorder="1" applyAlignment="1">
      <alignment horizontal="right" vertical="top"/>
    </xf>
    <xf numFmtId="0" fontId="8" fillId="3" borderId="4" xfId="0" applyFont="1" applyFill="1" applyBorder="1"/>
    <xf numFmtId="0" fontId="8" fillId="3" borderId="5" xfId="0" applyFont="1" applyFill="1" applyBorder="1"/>
    <xf numFmtId="0" fontId="8" fillId="4" borderId="22" xfId="0" applyFont="1" applyFill="1" applyBorder="1"/>
    <xf numFmtId="0" fontId="8" fillId="4" borderId="23" xfId="0" applyFont="1" applyFill="1" applyBorder="1"/>
    <xf numFmtId="0" fontId="8" fillId="4" borderId="30" xfId="0" applyFont="1" applyFill="1" applyBorder="1"/>
    <xf numFmtId="0" fontId="8" fillId="4" borderId="11" xfId="0" applyFont="1" applyFill="1" applyBorder="1"/>
    <xf numFmtId="0" fontId="8" fillId="4" borderId="7" xfId="0" applyFont="1" applyFill="1" applyBorder="1"/>
    <xf numFmtId="0" fontId="8" fillId="4" borderId="8" xfId="0" applyFont="1" applyFill="1" applyBorder="1"/>
    <xf numFmtId="0" fontId="8" fillId="4" borderId="9" xfId="0" applyFont="1" applyFill="1" applyBorder="1"/>
    <xf numFmtId="0" fontId="8" fillId="4" borderId="10" xfId="0" applyFont="1" applyFill="1" applyBorder="1"/>
    <xf numFmtId="0" fontId="38" fillId="2" borderId="0" xfId="0" applyFont="1" applyFill="1" applyAlignment="1">
      <alignment vertical="top"/>
    </xf>
    <xf numFmtId="0" fontId="8" fillId="2" borderId="0" xfId="0" applyFont="1" applyFill="1" applyAlignment="1">
      <alignment vertical="top"/>
    </xf>
    <xf numFmtId="0" fontId="8" fillId="4" borderId="8" xfId="0" applyFont="1" applyFill="1" applyBorder="1" applyAlignment="1">
      <alignment vertical="center"/>
    </xf>
    <xf numFmtId="0" fontId="0" fillId="4" borderId="8" xfId="0" applyFill="1" applyBorder="1"/>
    <xf numFmtId="0" fontId="0" fillId="4" borderId="10" xfId="0" applyFill="1" applyBorder="1"/>
    <xf numFmtId="16" fontId="18" fillId="4" borderId="4" xfId="0" applyNumberFormat="1" applyFont="1" applyFill="1" applyBorder="1"/>
    <xf numFmtId="0" fontId="18" fillId="4" borderId="5" xfId="0" applyFont="1" applyFill="1" applyBorder="1" applyAlignment="1">
      <alignment vertical="center"/>
    </xf>
    <xf numFmtId="0" fontId="18" fillId="4" borderId="6" xfId="0" applyFont="1" applyFill="1" applyBorder="1" applyAlignment="1">
      <alignment vertical="center"/>
    </xf>
    <xf numFmtId="16" fontId="18" fillId="4" borderId="2" xfId="0" applyNumberFormat="1" applyFont="1" applyFill="1" applyBorder="1"/>
    <xf numFmtId="0" fontId="8" fillId="4" borderId="13" xfId="0" applyFont="1" applyFill="1" applyBorder="1"/>
    <xf numFmtId="0" fontId="0" fillId="4" borderId="13" xfId="0" applyFill="1" applyBorder="1"/>
    <xf numFmtId="0" fontId="0" fillId="4" borderId="0" xfId="0" applyFill="1"/>
    <xf numFmtId="0" fontId="0" fillId="4" borderId="5" xfId="0" applyFill="1" applyBorder="1"/>
    <xf numFmtId="0" fontId="68" fillId="4" borderId="4" xfId="0" applyFont="1" applyFill="1" applyBorder="1" applyAlignment="1">
      <alignment horizontal="right" vertical="top"/>
    </xf>
    <xf numFmtId="0" fontId="0" fillId="4" borderId="2" xfId="0" applyFill="1" applyBorder="1"/>
    <xf numFmtId="0" fontId="0" fillId="4" borderId="10" xfId="0" applyFill="1" applyBorder="1" applyAlignment="1">
      <alignment vertical="center" wrapText="1"/>
    </xf>
    <xf numFmtId="0" fontId="68" fillId="4" borderId="0" xfId="0" applyFont="1" applyFill="1" applyAlignment="1">
      <alignment horizontal="right" vertical="top"/>
    </xf>
    <xf numFmtId="0" fontId="69" fillId="4" borderId="0" xfId="0" applyFont="1" applyFill="1" applyAlignment="1">
      <alignment horizontal="justify" vertical="top" wrapText="1"/>
    </xf>
    <xf numFmtId="0" fontId="59" fillId="4" borderId="4" xfId="0" applyFont="1" applyFill="1" applyBorder="1" applyAlignment="1">
      <alignment vertical="top" wrapText="1"/>
    </xf>
    <xf numFmtId="0" fontId="59" fillId="4" borderId="11" xfId="0" applyFont="1" applyFill="1" applyBorder="1" applyAlignment="1">
      <alignment vertical="top" wrapText="1"/>
    </xf>
    <xf numFmtId="0" fontId="68" fillId="4" borderId="37" xfId="0" applyFont="1" applyFill="1" applyBorder="1" applyAlignment="1">
      <alignment horizontal="right" vertical="top"/>
    </xf>
    <xf numFmtId="0" fontId="46" fillId="0" borderId="12" xfId="0" applyFont="1" applyBorder="1" applyAlignment="1">
      <alignment vertical="center"/>
    </xf>
    <xf numFmtId="0" fontId="45" fillId="2" borderId="1" xfId="0" applyFont="1" applyFill="1" applyBorder="1"/>
    <xf numFmtId="0" fontId="53" fillId="7" borderId="12" xfId="0" applyFont="1" applyFill="1" applyBorder="1" applyAlignment="1">
      <alignment horizontal="left" vertical="center"/>
    </xf>
    <xf numFmtId="0" fontId="0" fillId="8" borderId="12" xfId="0" applyFill="1" applyBorder="1"/>
    <xf numFmtId="49" fontId="0" fillId="8" borderId="12" xfId="0" applyNumberFormat="1" applyFill="1" applyBorder="1"/>
    <xf numFmtId="14" fontId="0" fillId="0" borderId="0" xfId="0" applyNumberFormat="1"/>
    <xf numFmtId="10" fontId="0" fillId="0" borderId="0" xfId="0" applyNumberFormat="1"/>
    <xf numFmtId="4" fontId="0" fillId="0" borderId="0" xfId="0" applyNumberFormat="1"/>
    <xf numFmtId="49" fontId="0" fillId="0" borderId="0" xfId="0" applyNumberFormat="1"/>
    <xf numFmtId="0" fontId="42" fillId="0" borderId="3" xfId="0" applyFont="1" applyBorder="1" applyAlignment="1">
      <alignment vertical="center"/>
    </xf>
    <xf numFmtId="0" fontId="46" fillId="0" borderId="11" xfId="0" applyFont="1" applyBorder="1" applyAlignment="1">
      <alignment vertical="center"/>
    </xf>
    <xf numFmtId="3" fontId="18" fillId="4" borderId="8" xfId="0" applyNumberFormat="1" applyFont="1" applyFill="1" applyBorder="1" applyAlignment="1">
      <alignment horizontal="center" vertical="center" wrapText="1" shrinkToFit="1"/>
    </xf>
    <xf numFmtId="3" fontId="8" fillId="4" borderId="8" xfId="0" applyNumberFormat="1" applyFont="1" applyFill="1" applyBorder="1" applyAlignment="1">
      <alignment horizontal="center" vertical="center" shrinkToFit="1"/>
    </xf>
    <xf numFmtId="3" fontId="8" fillId="4" borderId="9" xfId="0" applyNumberFormat="1" applyFont="1" applyFill="1" applyBorder="1" applyAlignment="1">
      <alignment horizontal="center" vertical="center" shrinkToFit="1"/>
    </xf>
    <xf numFmtId="0" fontId="56" fillId="2" borderId="0" xfId="0" applyFont="1" applyFill="1"/>
    <xf numFmtId="0" fontId="18" fillId="2" borderId="0" xfId="0" applyFont="1" applyFill="1"/>
    <xf numFmtId="0" fontId="84" fillId="2" borderId="0" xfId="0" applyFont="1" applyFill="1"/>
    <xf numFmtId="0" fontId="73" fillId="2" borderId="0" xfId="0" applyFont="1" applyFill="1"/>
    <xf numFmtId="16" fontId="11" fillId="2" borderId="0" xfId="0" applyNumberFormat="1" applyFont="1" applyFill="1"/>
    <xf numFmtId="0" fontId="15" fillId="2" borderId="0" xfId="0" applyFont="1" applyFill="1"/>
    <xf numFmtId="49" fontId="8" fillId="2" borderId="0" xfId="0" applyNumberFormat="1" applyFont="1" applyFill="1" applyAlignment="1">
      <alignment horizontal="left" vertical="top" wrapText="1" shrinkToFit="1"/>
    </xf>
    <xf numFmtId="16" fontId="15" fillId="2" borderId="0" xfId="0" applyNumberFormat="1" applyFont="1" applyFill="1"/>
    <xf numFmtId="16" fontId="18" fillId="4" borderId="27" xfId="0" applyNumberFormat="1" applyFont="1" applyFill="1" applyBorder="1" applyAlignment="1">
      <alignment vertical="center"/>
    </xf>
    <xf numFmtId="16" fontId="18" fillId="4" borderId="38" xfId="0" applyNumberFormat="1" applyFont="1" applyFill="1" applyBorder="1" applyAlignment="1">
      <alignment vertical="center"/>
    </xf>
    <xf numFmtId="0" fontId="31" fillId="2" borderId="0" xfId="0" applyFont="1" applyFill="1"/>
    <xf numFmtId="16" fontId="18" fillId="4" borderId="50" xfId="0" applyNumberFormat="1" applyFont="1" applyFill="1" applyBorder="1" applyAlignment="1">
      <alignment vertical="center"/>
    </xf>
    <xf numFmtId="16" fontId="18" fillId="4" borderId="48" xfId="0" applyNumberFormat="1" applyFont="1" applyFill="1" applyBorder="1" applyAlignment="1">
      <alignment vertical="center"/>
    </xf>
    <xf numFmtId="16" fontId="31" fillId="2" borderId="52" xfId="0" applyNumberFormat="1" applyFont="1" applyFill="1" applyBorder="1"/>
    <xf numFmtId="0" fontId="31" fillId="2" borderId="53" xfId="0" applyFont="1" applyFill="1" applyBorder="1"/>
    <xf numFmtId="16" fontId="30" fillId="2" borderId="52" xfId="0" applyNumberFormat="1" applyFont="1" applyFill="1" applyBorder="1"/>
    <xf numFmtId="16" fontId="11" fillId="2" borderId="0" xfId="0" applyNumberFormat="1" applyFont="1" applyFill="1" applyAlignment="1">
      <alignment vertical="center"/>
    </xf>
    <xf numFmtId="0" fontId="15" fillId="2" borderId="0" xfId="0" applyFont="1" applyFill="1" applyAlignment="1">
      <alignment vertical="center"/>
    </xf>
    <xf numFmtId="0" fontId="31" fillId="2" borderId="29" xfId="0" applyFont="1" applyFill="1" applyBorder="1"/>
    <xf numFmtId="0" fontId="94" fillId="0" borderId="0" xfId="0" applyFont="1" applyAlignment="1">
      <alignment horizontal="left" vertical="top"/>
    </xf>
    <xf numFmtId="0" fontId="94" fillId="0" borderId="0" xfId="0" quotePrefix="1" applyFont="1" applyAlignment="1">
      <alignment horizontal="left" vertical="top"/>
    </xf>
    <xf numFmtId="16" fontId="14" fillId="2" borderId="0" xfId="0" applyNumberFormat="1" applyFont="1" applyFill="1" applyAlignment="1">
      <alignment vertical="center"/>
    </xf>
    <xf numFmtId="0" fontId="18" fillId="2" borderId="0" xfId="0" applyFont="1" applyFill="1" applyAlignment="1">
      <alignment vertical="center"/>
    </xf>
    <xf numFmtId="0" fontId="42" fillId="2" borderId="3" xfId="0" applyFont="1" applyFill="1" applyBorder="1" applyAlignment="1">
      <alignment vertical="center"/>
    </xf>
    <xf numFmtId="0" fontId="42" fillId="2" borderId="0" xfId="0" applyFont="1" applyFill="1" applyAlignment="1">
      <alignment vertical="center"/>
    </xf>
    <xf numFmtId="0" fontId="7" fillId="2" borderId="0" xfId="0" applyFont="1" applyFill="1" applyAlignment="1">
      <alignment vertical="center"/>
    </xf>
    <xf numFmtId="0" fontId="6" fillId="2" borderId="0" xfId="0" applyFont="1" applyFill="1" applyAlignment="1">
      <alignment vertical="center"/>
    </xf>
    <xf numFmtId="0" fontId="51" fillId="2" borderId="8" xfId="0" applyFont="1" applyFill="1" applyBorder="1" applyAlignment="1">
      <alignment vertical="center"/>
    </xf>
    <xf numFmtId="0" fontId="52" fillId="2" borderId="0" xfId="0" applyFont="1" applyFill="1" applyAlignment="1">
      <alignment vertical="center"/>
    </xf>
    <xf numFmtId="0" fontId="42" fillId="2" borderId="11" xfId="0" applyFont="1" applyFill="1" applyBorder="1" applyAlignment="1">
      <alignment vertical="center"/>
    </xf>
    <xf numFmtId="0" fontId="42" fillId="2" borderId="5" xfId="0" applyFont="1" applyFill="1" applyBorder="1" applyAlignment="1">
      <alignment vertical="center"/>
    </xf>
    <xf numFmtId="0" fontId="42" fillId="2" borderId="12" xfId="0" applyFont="1" applyFill="1" applyBorder="1" applyAlignment="1">
      <alignment vertical="center"/>
    </xf>
    <xf numFmtId="0" fontId="85" fillId="2" borderId="0" xfId="0" applyFont="1" applyFill="1" applyAlignment="1">
      <alignment horizontal="center" vertical="center" wrapText="1"/>
    </xf>
    <xf numFmtId="0" fontId="86" fillId="2" borderId="0" xfId="0" applyFont="1" applyFill="1" applyAlignment="1">
      <alignment vertical="center" wrapText="1"/>
    </xf>
    <xf numFmtId="0" fontId="55" fillId="2" borderId="12" xfId="0" applyFont="1" applyFill="1" applyBorder="1" applyAlignment="1">
      <alignment vertical="center"/>
    </xf>
    <xf numFmtId="0" fontId="42" fillId="2" borderId="8" xfId="0" applyFont="1" applyFill="1" applyBorder="1" applyAlignment="1">
      <alignment vertical="center"/>
    </xf>
    <xf numFmtId="16" fontId="95" fillId="2" borderId="0" xfId="0" applyNumberFormat="1" applyFont="1" applyFill="1"/>
    <xf numFmtId="0" fontId="42" fillId="2" borderId="1" xfId="0" applyFont="1" applyFill="1" applyBorder="1" applyAlignment="1">
      <alignment vertical="center"/>
    </xf>
    <xf numFmtId="0" fontId="46" fillId="2" borderId="1" xfId="0" applyFont="1" applyFill="1" applyBorder="1" applyAlignment="1">
      <alignment vertical="center"/>
    </xf>
    <xf numFmtId="3" fontId="0" fillId="4" borderId="10" xfId="0" applyNumberFormat="1" applyFill="1" applyBorder="1" applyAlignment="1" applyProtection="1">
      <alignment horizontal="center" vertical="center" shrinkToFit="1"/>
      <protection locked="0"/>
    </xf>
    <xf numFmtId="16" fontId="14" fillId="2" borderId="0" xfId="0" applyNumberFormat="1" applyFont="1" applyFill="1"/>
    <xf numFmtId="16" fontId="29" fillId="2" borderId="0" xfId="0" applyNumberFormat="1" applyFont="1" applyFill="1"/>
    <xf numFmtId="0" fontId="19" fillId="2" borderId="0" xfId="0" applyFont="1" applyFill="1"/>
    <xf numFmtId="16" fontId="33" fillId="2" borderId="0" xfId="0" applyNumberFormat="1" applyFont="1" applyFill="1"/>
    <xf numFmtId="0" fontId="34" fillId="2" borderId="0" xfId="0" applyFont="1" applyFill="1"/>
    <xf numFmtId="0" fontId="43" fillId="2" borderId="4" xfId="0" applyFont="1" applyFill="1" applyBorder="1"/>
    <xf numFmtId="0" fontId="46" fillId="2" borderId="11" xfId="0" applyFont="1" applyFill="1" applyBorder="1" applyAlignment="1">
      <alignment vertical="center"/>
    </xf>
    <xf numFmtId="0" fontId="18" fillId="4" borderId="11" xfId="0" applyFont="1" applyFill="1" applyBorder="1" applyAlignment="1">
      <alignment horizontal="left" vertical="center"/>
    </xf>
    <xf numFmtId="0" fontId="18" fillId="4" borderId="0" xfId="0" applyFont="1" applyFill="1" applyAlignment="1">
      <alignment horizontal="left" vertical="center"/>
    </xf>
    <xf numFmtId="0" fontId="28" fillId="2" borderId="0" xfId="0" applyFont="1" applyFill="1" applyAlignment="1">
      <alignment vertical="center"/>
    </xf>
    <xf numFmtId="0" fontId="18" fillId="2" borderId="0" xfId="0" applyFont="1" applyFill="1" applyAlignment="1">
      <alignment vertical="center" shrinkToFit="1"/>
    </xf>
    <xf numFmtId="165" fontId="29" fillId="2" borderId="0" xfId="0" applyNumberFormat="1" applyFont="1" applyFill="1" applyAlignment="1">
      <alignment vertical="center" shrinkToFit="1"/>
    </xf>
    <xf numFmtId="0" fontId="10" fillId="2" borderId="0" xfId="0" applyFont="1" applyFill="1" applyAlignment="1">
      <alignment vertical="center"/>
    </xf>
    <xf numFmtId="16" fontId="32" fillId="2" borderId="0" xfId="0" applyNumberFormat="1" applyFont="1" applyFill="1" applyAlignment="1">
      <alignment vertical="center"/>
    </xf>
    <xf numFmtId="0" fontId="8" fillId="2" borderId="11" xfId="0" applyFont="1" applyFill="1" applyBorder="1"/>
    <xf numFmtId="0" fontId="89" fillId="2" borderId="0" xfId="0" applyFont="1" applyFill="1" applyAlignment="1">
      <alignment horizontal="center" vertical="center"/>
    </xf>
    <xf numFmtId="0" fontId="90" fillId="2" borderId="0" xfId="0" applyFont="1" applyFill="1" applyAlignment="1">
      <alignment vertical="center"/>
    </xf>
    <xf numFmtId="0" fontId="38" fillId="2" borderId="7" xfId="0" applyFont="1" applyFill="1" applyBorder="1" applyAlignment="1">
      <alignment wrapText="1"/>
    </xf>
    <xf numFmtId="0" fontId="8" fillId="5" borderId="0" xfId="0" applyFont="1" applyFill="1"/>
    <xf numFmtId="0" fontId="23" fillId="5" borderId="0" xfId="0" applyFont="1" applyFill="1"/>
    <xf numFmtId="0" fontId="50" fillId="5" borderId="0" xfId="0" applyFont="1" applyFill="1"/>
    <xf numFmtId="0" fontId="5" fillId="2" borderId="0" xfId="0" applyFont="1" applyFill="1" applyAlignment="1">
      <alignment vertical="center"/>
    </xf>
    <xf numFmtId="0" fontId="102" fillId="2" borderId="0" xfId="0" applyFont="1" applyFill="1"/>
    <xf numFmtId="0" fontId="76" fillId="2" borderId="0" xfId="0" applyFont="1" applyFill="1"/>
    <xf numFmtId="0" fontId="8" fillId="4" borderId="11" xfId="0" applyFont="1" applyFill="1" applyBorder="1" applyAlignment="1">
      <alignment horizontal="center"/>
    </xf>
    <xf numFmtId="0" fontId="8" fillId="4" borderId="13" xfId="0" applyFont="1" applyFill="1" applyBorder="1" applyAlignment="1">
      <alignment horizontal="center"/>
    </xf>
    <xf numFmtId="0" fontId="103" fillId="2" borderId="8" xfId="0" applyFont="1" applyFill="1" applyBorder="1"/>
    <xf numFmtId="0" fontId="104" fillId="2" borderId="0" xfId="0" applyFont="1" applyFill="1" applyAlignment="1">
      <alignment vertical="center"/>
    </xf>
    <xf numFmtId="3" fontId="18" fillId="4" borderId="23" xfId="0" applyNumberFormat="1" applyFont="1" applyFill="1" applyBorder="1" applyAlignment="1">
      <alignment horizontal="center" vertical="center" wrapText="1" shrinkToFit="1"/>
    </xf>
    <xf numFmtId="3" fontId="8" fillId="4" borderId="23" xfId="0" applyNumberFormat="1" applyFont="1" applyFill="1" applyBorder="1" applyAlignment="1">
      <alignment horizontal="center" vertical="center" shrinkToFit="1"/>
    </xf>
    <xf numFmtId="3" fontId="8" fillId="4" borderId="30" xfId="0" applyNumberFormat="1" applyFont="1" applyFill="1" applyBorder="1" applyAlignment="1">
      <alignment horizontal="center" vertical="center" shrinkToFit="1"/>
    </xf>
    <xf numFmtId="49" fontId="18" fillId="4" borderId="22" xfId="0" applyNumberFormat="1" applyFont="1" applyFill="1" applyBorder="1" applyAlignment="1">
      <alignment horizontal="left" vertical="center" wrapText="1"/>
    </xf>
    <xf numFmtId="0" fontId="8" fillId="4" borderId="23" xfId="0" applyFont="1" applyFill="1" applyBorder="1" applyAlignment="1">
      <alignment horizontal="left" vertical="center"/>
    </xf>
    <xf numFmtId="0" fontId="0" fillId="4" borderId="11" xfId="0" applyFill="1" applyBorder="1" applyAlignment="1">
      <alignment horizontal="left" vertical="center"/>
    </xf>
    <xf numFmtId="0" fontId="0" fillId="4" borderId="0" xfId="0" applyFill="1" applyAlignment="1">
      <alignment horizontal="left" vertical="center"/>
    </xf>
    <xf numFmtId="0" fontId="0" fillId="4" borderId="7" xfId="0" applyFill="1" applyBorder="1" applyAlignment="1">
      <alignment horizontal="left" vertical="center"/>
    </xf>
    <xf numFmtId="0" fontId="0" fillId="4" borderId="8" xfId="0" applyFill="1" applyBorder="1" applyAlignment="1">
      <alignment horizontal="left" vertical="center"/>
    </xf>
    <xf numFmtId="3" fontId="18" fillId="9" borderId="40" xfId="0" applyNumberFormat="1" applyFont="1" applyFill="1" applyBorder="1" applyAlignment="1" applyProtection="1">
      <alignment horizontal="center" vertical="center" shrinkToFit="1"/>
      <protection locked="0"/>
    </xf>
    <xf numFmtId="3" fontId="0" fillId="0" borderId="31" xfId="0" applyNumberFormat="1" applyBorder="1" applyAlignment="1" applyProtection="1">
      <alignment horizontal="center" vertical="center" shrinkToFit="1"/>
      <protection locked="0"/>
    </xf>
    <xf numFmtId="3" fontId="0" fillId="0" borderId="32" xfId="0" applyNumberFormat="1" applyBorder="1" applyAlignment="1" applyProtection="1">
      <alignment horizontal="center" vertical="center" shrinkToFit="1"/>
      <protection locked="0"/>
    </xf>
    <xf numFmtId="49" fontId="18" fillId="4" borderId="0" xfId="0" applyNumberFormat="1" applyFont="1" applyFill="1" applyAlignment="1" applyProtection="1">
      <alignment vertical="center" shrinkToFit="1"/>
      <protection locked="0"/>
    </xf>
    <xf numFmtId="0" fontId="0" fillId="4" borderId="0" xfId="0" applyFill="1" applyAlignment="1" applyProtection="1">
      <alignment vertical="center"/>
      <protection locked="0"/>
    </xf>
    <xf numFmtId="0" fontId="0" fillId="4" borderId="0" xfId="0" applyFill="1" applyAlignment="1">
      <alignment vertical="center"/>
    </xf>
    <xf numFmtId="0" fontId="0" fillId="4" borderId="10" xfId="0" applyFill="1" applyBorder="1" applyAlignment="1">
      <alignment vertical="center"/>
    </xf>
    <xf numFmtId="0" fontId="107" fillId="2" borderId="0" xfId="0" applyFont="1" applyFill="1"/>
    <xf numFmtId="0" fontId="59" fillId="4" borderId="0" xfId="0" applyFont="1" applyFill="1" applyAlignment="1">
      <alignment horizontal="left" vertical="top" wrapText="1" shrinkToFit="1"/>
    </xf>
    <xf numFmtId="0" fontId="101" fillId="2" borderId="0" xfId="0" applyFont="1" applyFill="1"/>
    <xf numFmtId="0" fontId="79" fillId="2" borderId="5" xfId="0" applyFont="1" applyFill="1" applyBorder="1" applyAlignment="1">
      <alignment vertical="center"/>
    </xf>
    <xf numFmtId="49" fontId="18" fillId="4" borderId="52" xfId="0" applyNumberFormat="1" applyFont="1" applyFill="1" applyBorder="1" applyAlignment="1">
      <alignment horizontal="left" vertical="top" wrapText="1" shrinkToFit="1"/>
    </xf>
    <xf numFmtId="0" fontId="0" fillId="4" borderId="0" xfId="0" applyFill="1" applyAlignment="1">
      <alignment horizontal="left" vertical="top" wrapText="1" shrinkToFit="1"/>
    </xf>
    <xf numFmtId="0" fontId="42" fillId="2" borderId="0" xfId="0" applyFont="1" applyFill="1" applyAlignment="1">
      <alignment vertical="top"/>
    </xf>
    <xf numFmtId="16" fontId="29" fillId="2" borderId="8" xfId="0" applyNumberFormat="1" applyFont="1" applyFill="1" applyBorder="1"/>
    <xf numFmtId="0" fontId="18" fillId="2" borderId="8" xfId="0" applyFont="1" applyFill="1" applyBorder="1"/>
    <xf numFmtId="0" fontId="124" fillId="5" borderId="0" xfId="0" applyFont="1" applyFill="1"/>
    <xf numFmtId="0" fontId="124" fillId="2" borderId="0" xfId="0" applyFont="1" applyFill="1"/>
    <xf numFmtId="0" fontId="126" fillId="2" borderId="8" xfId="0" applyFont="1" applyFill="1" applyBorder="1" applyAlignment="1">
      <alignment vertical="center"/>
    </xf>
    <xf numFmtId="0" fontId="127" fillId="2" borderId="0" xfId="0" applyFont="1" applyFill="1" applyAlignment="1">
      <alignment vertical="center"/>
    </xf>
    <xf numFmtId="0" fontId="128" fillId="2" borderId="0" xfId="0" applyFont="1" applyFill="1" applyAlignment="1">
      <alignment vertical="center"/>
    </xf>
    <xf numFmtId="0" fontId="129" fillId="2" borderId="12" xfId="0" applyFont="1" applyFill="1" applyBorder="1" applyAlignment="1">
      <alignment vertical="center"/>
    </xf>
    <xf numFmtId="0" fontId="127" fillId="2" borderId="8" xfId="0" applyFont="1" applyFill="1" applyBorder="1" applyAlignment="1">
      <alignment vertical="center"/>
    </xf>
    <xf numFmtId="0" fontId="127" fillId="2" borderId="12" xfId="0" applyFont="1" applyFill="1" applyBorder="1" applyAlignment="1">
      <alignment vertical="center"/>
    </xf>
    <xf numFmtId="0" fontId="23" fillId="2" borderId="11" xfId="0" applyFont="1" applyFill="1" applyBorder="1"/>
    <xf numFmtId="0" fontId="130" fillId="2" borderId="0" xfId="0" applyFont="1" applyFill="1" applyAlignment="1">
      <alignment vertical="center"/>
    </xf>
    <xf numFmtId="16" fontId="133" fillId="2" borderId="0" xfId="0" applyNumberFormat="1" applyFont="1" applyFill="1"/>
    <xf numFmtId="0" fontId="134" fillId="0" borderId="0" xfId="0" quotePrefix="1" applyFont="1" applyAlignment="1">
      <alignment horizontal="left" vertical="top"/>
    </xf>
    <xf numFmtId="0" fontId="135" fillId="2" borderId="0" xfId="0" applyFont="1" applyFill="1"/>
    <xf numFmtId="0" fontId="8" fillId="10" borderId="0" xfId="0" applyFont="1" applyFill="1"/>
    <xf numFmtId="0" fontId="136" fillId="0" borderId="0" xfId="0" applyFont="1" applyAlignment="1">
      <alignment vertical="top" wrapText="1"/>
    </xf>
    <xf numFmtId="0" fontId="8" fillId="0" borderId="0" xfId="0" applyFont="1"/>
    <xf numFmtId="0" fontId="104" fillId="0" borderId="0" xfId="0" applyFont="1" applyAlignment="1">
      <alignment vertical="top" wrapText="1"/>
    </xf>
    <xf numFmtId="0" fontId="22" fillId="2" borderId="0" xfId="0" applyFont="1" applyFill="1" applyAlignment="1">
      <alignment vertical="center"/>
    </xf>
    <xf numFmtId="164" fontId="22" fillId="2" borderId="0" xfId="0" applyNumberFormat="1" applyFont="1" applyFill="1" applyAlignment="1">
      <alignment vertical="center" shrinkToFit="1"/>
    </xf>
    <xf numFmtId="0" fontId="76" fillId="0" borderId="43" xfId="0" applyFont="1" applyBorder="1" applyAlignment="1">
      <alignment horizontal="left" vertical="center" wrapText="1"/>
    </xf>
    <xf numFmtId="0" fontId="76" fillId="0" borderId="0" xfId="0" applyFont="1" applyAlignment="1">
      <alignment horizontal="left" vertical="center" wrapText="1"/>
    </xf>
    <xf numFmtId="0" fontId="139" fillId="0" borderId="0" xfId="0" applyFont="1"/>
    <xf numFmtId="0" fontId="139" fillId="0" borderId="0" xfId="0" applyFont="1" applyAlignment="1">
      <alignment vertical="center"/>
    </xf>
    <xf numFmtId="0" fontId="79" fillId="2" borderId="0" xfId="0" applyFont="1" applyFill="1" applyAlignment="1">
      <alignment vertical="center"/>
    </xf>
    <xf numFmtId="0" fontId="46" fillId="0" borderId="5" xfId="0" applyFont="1" applyBorder="1" applyAlignment="1">
      <alignment vertical="center"/>
    </xf>
    <xf numFmtId="0" fontId="46" fillId="0" borderId="0" xfId="0" applyFont="1" applyAlignment="1">
      <alignment vertical="center"/>
    </xf>
    <xf numFmtId="0" fontId="46" fillId="0" borderId="8" xfId="0" applyFont="1" applyBorder="1" applyAlignment="1">
      <alignment vertical="center"/>
    </xf>
    <xf numFmtId="0" fontId="59" fillId="4" borderId="7" xfId="0" applyFont="1" applyFill="1" applyBorder="1" applyAlignment="1">
      <alignment vertical="top" wrapText="1"/>
    </xf>
    <xf numFmtId="0" fontId="18" fillId="4" borderId="11" xfId="0" applyFont="1" applyFill="1" applyBorder="1" applyAlignment="1">
      <alignment vertical="center"/>
    </xf>
    <xf numFmtId="0" fontId="18" fillId="4" borderId="7" xfId="0" applyFont="1" applyFill="1" applyBorder="1" applyAlignment="1">
      <alignment vertical="center"/>
    </xf>
    <xf numFmtId="0" fontId="18" fillId="4" borderId="22" xfId="0" applyFont="1" applyFill="1" applyBorder="1" applyAlignment="1">
      <alignment horizontal="left" vertical="center" indent="1"/>
    </xf>
    <xf numFmtId="0" fontId="18" fillId="4" borderId="11" xfId="0" applyFont="1" applyFill="1" applyBorder="1" applyAlignment="1">
      <alignment horizontal="left" vertical="center" indent="1"/>
    </xf>
    <xf numFmtId="0" fontId="144" fillId="11" borderId="7" xfId="0" applyFont="1" applyFill="1" applyBorder="1" applyAlignment="1">
      <alignment horizontal="left" vertical="center" wrapText="1"/>
    </xf>
    <xf numFmtId="0" fontId="144" fillId="11" borderId="8" xfId="0" applyFont="1" applyFill="1" applyBorder="1" applyAlignment="1">
      <alignment horizontal="left" vertical="center"/>
    </xf>
    <xf numFmtId="0" fontId="144" fillId="11" borderId="9" xfId="0" applyFont="1" applyFill="1" applyBorder="1" applyAlignment="1">
      <alignment horizontal="left" vertical="center"/>
    </xf>
    <xf numFmtId="0" fontId="21" fillId="2" borderId="0" xfId="0" applyFont="1" applyFill="1" applyAlignment="1">
      <alignment vertical="center" shrinkToFit="1"/>
    </xf>
    <xf numFmtId="165" fontId="22" fillId="2" borderId="0" xfId="0" applyNumberFormat="1" applyFont="1" applyFill="1" applyAlignment="1">
      <alignment vertical="center" shrinkToFit="1"/>
    </xf>
    <xf numFmtId="0" fontId="145" fillId="0" borderId="0" xfId="0" applyFont="1" applyAlignment="1">
      <alignment vertical="center" shrinkToFit="1"/>
    </xf>
    <xf numFmtId="164" fontId="38" fillId="2" borderId="0" xfId="0" applyNumberFormat="1" applyFont="1" applyFill="1"/>
    <xf numFmtId="0" fontId="8" fillId="4" borderId="23" xfId="0" applyFont="1" applyFill="1" applyBorder="1" applyAlignment="1">
      <alignment vertical="center"/>
    </xf>
    <xf numFmtId="0" fontId="8" fillId="4" borderId="30" xfId="0" applyFont="1" applyFill="1" applyBorder="1" applyAlignment="1">
      <alignment vertical="center"/>
    </xf>
    <xf numFmtId="0" fontId="8" fillId="4" borderId="10" xfId="0" applyFont="1" applyFill="1" applyBorder="1" applyAlignment="1">
      <alignment vertical="center"/>
    </xf>
    <xf numFmtId="0" fontId="8" fillId="4" borderId="9" xfId="0" applyFont="1" applyFill="1" applyBorder="1" applyAlignment="1">
      <alignment vertical="center"/>
    </xf>
    <xf numFmtId="0" fontId="21" fillId="0" borderId="0" xfId="0" applyFont="1" applyAlignment="1">
      <alignment vertical="center" wrapText="1"/>
    </xf>
    <xf numFmtId="0" fontId="8" fillId="0" borderId="0" xfId="0" applyFont="1" applyAlignment="1">
      <alignment vertical="top"/>
    </xf>
    <xf numFmtId="0" fontId="15" fillId="0" borderId="0" xfId="0" applyFont="1"/>
    <xf numFmtId="16" fontId="81" fillId="2" borderId="0" xfId="0" applyNumberFormat="1" applyFont="1" applyFill="1"/>
    <xf numFmtId="0" fontId="149" fillId="2" borderId="0" xfId="0" applyFont="1" applyFill="1"/>
    <xf numFmtId="0" fontId="127" fillId="2" borderId="3" xfId="0" applyFont="1" applyFill="1" applyBorder="1" applyAlignment="1">
      <alignment vertical="center"/>
    </xf>
    <xf numFmtId="0" fontId="82" fillId="2" borderId="4" xfId="0" applyFont="1" applyFill="1" applyBorder="1"/>
    <xf numFmtId="0" fontId="82" fillId="2" borderId="0" xfId="0" applyFont="1" applyFill="1"/>
    <xf numFmtId="0" fontId="150" fillId="2" borderId="0" xfId="0" applyFont="1" applyFill="1"/>
    <xf numFmtId="0" fontId="151" fillId="2" borderId="8" xfId="0" applyFont="1" applyFill="1" applyBorder="1" applyAlignment="1">
      <alignment vertical="center"/>
    </xf>
    <xf numFmtId="0" fontId="154" fillId="4" borderId="0" xfId="0" applyFont="1" applyFill="1" applyAlignment="1">
      <alignment vertical="center" wrapText="1"/>
    </xf>
    <xf numFmtId="0" fontId="22" fillId="4" borderId="4" xfId="0" applyFont="1" applyFill="1" applyBorder="1" applyAlignment="1">
      <alignment vertical="center"/>
    </xf>
    <xf numFmtId="0" fontId="28" fillId="4" borderId="5" xfId="0" applyFont="1" applyFill="1" applyBorder="1" applyAlignment="1">
      <alignment vertical="center"/>
    </xf>
    <xf numFmtId="0" fontId="22" fillId="4" borderId="5" xfId="0" applyFont="1" applyFill="1" applyBorder="1" applyAlignment="1">
      <alignment vertical="center"/>
    </xf>
    <xf numFmtId="49" fontId="22" fillId="4" borderId="5" xfId="0" applyNumberFormat="1" applyFont="1" applyFill="1" applyBorder="1" applyAlignment="1">
      <alignment vertical="center"/>
    </xf>
    <xf numFmtId="49" fontId="22" fillId="4" borderId="6" xfId="0" applyNumberFormat="1" applyFont="1" applyFill="1" applyBorder="1" applyAlignment="1">
      <alignment vertical="center"/>
    </xf>
    <xf numFmtId="0" fontId="22" fillId="4" borderId="11" xfId="0" applyFont="1" applyFill="1" applyBorder="1" applyAlignment="1">
      <alignment vertical="center"/>
    </xf>
    <xf numFmtId="0" fontId="22" fillId="4" borderId="6" xfId="0" applyFont="1" applyFill="1" applyBorder="1" applyAlignment="1">
      <alignment vertical="center"/>
    </xf>
    <xf numFmtId="0" fontId="22" fillId="4" borderId="13" xfId="0" applyFont="1" applyFill="1" applyBorder="1" applyAlignment="1">
      <alignment vertical="center"/>
    </xf>
    <xf numFmtId="0" fontId="18" fillId="4" borderId="11" xfId="0" applyFont="1" applyFill="1" applyBorder="1" applyAlignment="1">
      <alignment vertical="top"/>
    </xf>
    <xf numFmtId="0" fontId="36" fillId="4" borderId="0" xfId="0" applyFont="1" applyFill="1"/>
    <xf numFmtId="0" fontId="36" fillId="4" borderId="0" xfId="0" applyFont="1" applyFill="1" applyAlignment="1">
      <alignment horizontal="left" vertical="center"/>
    </xf>
    <xf numFmtId="0" fontId="18" fillId="4" borderId="10" xfId="0" applyFont="1" applyFill="1" applyBorder="1" applyAlignment="1">
      <alignment vertical="center"/>
    </xf>
    <xf numFmtId="0" fontId="153" fillId="4" borderId="11" xfId="0" applyFont="1" applyFill="1" applyBorder="1" applyAlignment="1">
      <alignment horizontal="justify" vertical="top" wrapText="1"/>
    </xf>
    <xf numFmtId="0" fontId="153" fillId="4" borderId="7" xfId="0" applyFont="1" applyFill="1" applyBorder="1" applyAlignment="1">
      <alignment horizontal="justify" vertical="top" wrapText="1"/>
    </xf>
    <xf numFmtId="0" fontId="153" fillId="4" borderId="8" xfId="0" applyFont="1" applyFill="1" applyBorder="1" applyAlignment="1">
      <alignment horizontal="justify" vertical="top" wrapText="1"/>
    </xf>
    <xf numFmtId="0" fontId="153" fillId="4" borderId="9" xfId="0" applyFont="1" applyFill="1" applyBorder="1" applyAlignment="1">
      <alignment horizontal="justify" vertical="top" wrapText="1"/>
    </xf>
    <xf numFmtId="0" fontId="153" fillId="4" borderId="10" xfId="0" applyFont="1" applyFill="1" applyBorder="1" applyAlignment="1">
      <alignment horizontal="justify" vertical="top" wrapText="1"/>
    </xf>
    <xf numFmtId="0" fontId="22" fillId="4" borderId="11" xfId="0" applyFont="1" applyFill="1" applyBorder="1" applyAlignment="1">
      <alignment horizontal="left" vertical="center" wrapText="1" indent="1"/>
    </xf>
    <xf numFmtId="0" fontId="22" fillId="4" borderId="10" xfId="0" applyFont="1" applyFill="1" applyBorder="1" applyAlignment="1">
      <alignment horizontal="left" vertical="center" wrapText="1" indent="1"/>
    </xf>
    <xf numFmtId="0" fontId="103" fillId="2" borderId="0" xfId="0" applyFont="1" applyFill="1"/>
    <xf numFmtId="0" fontId="25" fillId="4" borderId="0" xfId="0" applyFont="1" applyFill="1" applyAlignment="1">
      <alignment vertical="center" wrapText="1"/>
    </xf>
    <xf numFmtId="0" fontId="0" fillId="0" borderId="0" xfId="0" applyAlignment="1">
      <alignment vertical="center" wrapText="1"/>
    </xf>
    <xf numFmtId="164" fontId="18" fillId="0" borderId="0" xfId="0" applyNumberFormat="1" applyFont="1" applyAlignment="1" applyProtection="1">
      <alignment vertical="center" wrapText="1"/>
      <protection locked="0"/>
    </xf>
    <xf numFmtId="164" fontId="0" fillId="0" borderId="0" xfId="0" applyNumberFormat="1" applyAlignment="1">
      <alignment vertical="center" wrapText="1"/>
    </xf>
    <xf numFmtId="0" fontId="18" fillId="2" borderId="0" xfId="0" applyFont="1" applyFill="1" applyAlignment="1">
      <alignment horizontal="center" vertical="center"/>
    </xf>
    <xf numFmtId="0" fontId="18" fillId="2" borderId="0" xfId="0" applyFont="1" applyFill="1" applyAlignment="1" applyProtection="1">
      <alignment horizontal="left" vertical="top" wrapText="1"/>
      <protection locked="0"/>
    </xf>
    <xf numFmtId="0" fontId="3" fillId="0" borderId="0" xfId="0" applyFont="1" applyAlignment="1">
      <alignment vertical="center"/>
    </xf>
    <xf numFmtId="0" fontId="59" fillId="0" borderId="0" xfId="0" applyFont="1"/>
    <xf numFmtId="0" fontId="59" fillId="13" borderId="0" xfId="0" applyFont="1" applyFill="1"/>
    <xf numFmtId="164" fontId="166" fillId="12" borderId="111" xfId="0" applyNumberFormat="1" applyFont="1" applyFill="1" applyBorder="1" applyAlignment="1">
      <alignment horizontal="left" vertical="center"/>
    </xf>
    <xf numFmtId="164" fontId="166" fillId="12" borderId="114" xfId="0" applyNumberFormat="1" applyFont="1" applyFill="1" applyBorder="1" applyAlignment="1">
      <alignment horizontal="left" vertical="center"/>
    </xf>
    <xf numFmtId="164" fontId="166" fillId="12" borderId="116" xfId="0" applyNumberFormat="1" applyFont="1" applyFill="1" applyBorder="1" applyAlignment="1">
      <alignment horizontal="left" vertical="center"/>
    </xf>
    <xf numFmtId="164" fontId="167" fillId="12" borderId="108" xfId="0" applyNumberFormat="1" applyFont="1" applyFill="1" applyBorder="1" applyAlignment="1">
      <alignment horizontal="center" vertical="center"/>
    </xf>
    <xf numFmtId="164" fontId="166" fillId="12" borderId="119" xfId="0" applyNumberFormat="1" applyFont="1" applyFill="1" applyBorder="1" applyAlignment="1">
      <alignment horizontal="center" vertical="center"/>
    </xf>
    <xf numFmtId="164" fontId="166" fillId="12" borderId="120" xfId="0" applyNumberFormat="1" applyFont="1" applyFill="1" applyBorder="1" applyAlignment="1">
      <alignment horizontal="center" vertical="center" wrapText="1"/>
    </xf>
    <xf numFmtId="0" fontId="169" fillId="12" borderId="114" xfId="0" applyFont="1" applyFill="1" applyBorder="1" applyAlignment="1">
      <alignment vertical="center" wrapText="1"/>
    </xf>
    <xf numFmtId="0" fontId="169" fillId="12" borderId="116" xfId="0" applyFont="1" applyFill="1" applyBorder="1" applyAlignment="1">
      <alignment vertical="center" wrapText="1"/>
    </xf>
    <xf numFmtId="0" fontId="169" fillId="12" borderId="124" xfId="0" applyFont="1" applyFill="1" applyBorder="1" applyAlignment="1">
      <alignment vertical="center" wrapText="1"/>
    </xf>
    <xf numFmtId="164" fontId="166" fillId="12" borderId="108" xfId="0" applyNumberFormat="1" applyFont="1" applyFill="1" applyBorder="1" applyAlignment="1">
      <alignment horizontal="center" vertical="center"/>
    </xf>
    <xf numFmtId="164" fontId="166" fillId="12" borderId="108" xfId="0" applyNumberFormat="1" applyFont="1" applyFill="1" applyBorder="1" applyAlignment="1">
      <alignment horizontal="center" vertical="center" wrapText="1"/>
    </xf>
    <xf numFmtId="164" fontId="166" fillId="12" borderId="110" xfId="0" applyNumberFormat="1" applyFont="1" applyFill="1" applyBorder="1" applyAlignment="1">
      <alignment horizontal="center" vertical="center" wrapText="1"/>
    </xf>
    <xf numFmtId="0" fontId="59" fillId="0" borderId="127" xfId="0" applyFont="1" applyBorder="1" applyAlignment="1">
      <alignment vertical="center" wrapText="1"/>
    </xf>
    <xf numFmtId="4" fontId="59" fillId="0" borderId="127" xfId="0" applyNumberFormat="1" applyFont="1" applyBorder="1"/>
    <xf numFmtId="0" fontId="59" fillId="0" borderId="114" xfId="0" applyFont="1" applyBorder="1" applyAlignment="1">
      <alignment vertical="center" wrapText="1"/>
    </xf>
    <xf numFmtId="4" fontId="59" fillId="0" borderId="114" xfId="0" applyNumberFormat="1" applyFont="1" applyBorder="1"/>
    <xf numFmtId="0" fontId="59" fillId="0" borderId="116" xfId="0" applyFont="1" applyBorder="1" applyAlignment="1">
      <alignment vertical="center" wrapText="1"/>
    </xf>
    <xf numFmtId="4" fontId="59" fillId="0" borderId="116" xfId="0" applyNumberFormat="1" applyFont="1" applyBorder="1"/>
    <xf numFmtId="0" fontId="59" fillId="0" borderId="124" xfId="0" applyFont="1" applyBorder="1" applyAlignment="1">
      <alignment vertical="center" wrapText="1"/>
    </xf>
    <xf numFmtId="4" fontId="59" fillId="0" borderId="124" xfId="0" applyNumberFormat="1" applyFont="1" applyBorder="1"/>
    <xf numFmtId="167" fontId="170" fillId="14" borderId="131" xfId="0" applyNumberFormat="1" applyFont="1" applyFill="1" applyBorder="1" applyAlignment="1">
      <alignment horizontal="center" vertical="center"/>
    </xf>
    <xf numFmtId="0" fontId="170" fillId="0" borderId="0" xfId="0" applyFont="1"/>
    <xf numFmtId="167" fontId="170" fillId="0" borderId="0" xfId="0" applyNumberFormat="1" applyFont="1"/>
    <xf numFmtId="0" fontId="169" fillId="12" borderId="134" xfId="0" applyFont="1" applyFill="1" applyBorder="1" applyAlignment="1">
      <alignment wrapText="1"/>
    </xf>
    <xf numFmtId="0" fontId="169" fillId="12" borderId="135" xfId="0" applyFont="1" applyFill="1" applyBorder="1" applyAlignment="1">
      <alignment wrapText="1"/>
    </xf>
    <xf numFmtId="0" fontId="169" fillId="12" borderId="136" xfId="0" applyFont="1" applyFill="1" applyBorder="1" applyAlignment="1">
      <alignment wrapText="1"/>
    </xf>
    <xf numFmtId="0" fontId="59" fillId="0" borderId="0" xfId="0" applyFont="1" applyAlignment="1">
      <alignment wrapText="1"/>
    </xf>
    <xf numFmtId="167" fontId="59" fillId="0" borderId="0" xfId="0" applyNumberFormat="1" applyFont="1" applyAlignment="1">
      <alignment wrapText="1"/>
    </xf>
    <xf numFmtId="0" fontId="59" fillId="14" borderId="138" xfId="0" applyFont="1" applyFill="1" applyBorder="1"/>
    <xf numFmtId="167" fontId="59" fillId="0" borderId="0" xfId="0" applyNumberFormat="1" applyFont="1"/>
    <xf numFmtId="0" fontId="59" fillId="14" borderId="147" xfId="0" applyFont="1" applyFill="1" applyBorder="1" applyAlignment="1">
      <alignment wrapText="1"/>
    </xf>
    <xf numFmtId="167" fontId="59" fillId="14" borderId="138" xfId="0" applyNumberFormat="1" applyFont="1" applyFill="1" applyBorder="1" applyAlignment="1">
      <alignment horizontal="left"/>
    </xf>
    <xf numFmtId="167" fontId="59" fillId="14" borderId="148" xfId="0" applyNumberFormat="1" applyFont="1" applyFill="1" applyBorder="1" applyAlignment="1">
      <alignment horizontal="left"/>
    </xf>
    <xf numFmtId="0" fontId="59" fillId="14" borderId="149" xfId="0" applyFont="1" applyFill="1" applyBorder="1" applyAlignment="1">
      <alignment wrapText="1"/>
    </xf>
    <xf numFmtId="0" fontId="59" fillId="14" borderId="150" xfId="0" applyFont="1" applyFill="1" applyBorder="1"/>
    <xf numFmtId="167" fontId="59" fillId="14" borderId="150" xfId="0" applyNumberFormat="1" applyFont="1" applyFill="1" applyBorder="1" applyAlignment="1">
      <alignment horizontal="left"/>
    </xf>
    <xf numFmtId="167" fontId="59" fillId="14" borderId="151" xfId="0" applyNumberFormat="1" applyFont="1" applyFill="1" applyBorder="1" applyAlignment="1">
      <alignment horizontal="left"/>
    </xf>
    <xf numFmtId="10" fontId="59" fillId="0" borderId="0" xfId="0" applyNumberFormat="1" applyFont="1"/>
    <xf numFmtId="0" fontId="0" fillId="2" borderId="0" xfId="0" applyFill="1"/>
    <xf numFmtId="0" fontId="157" fillId="2" borderId="0" xfId="0" applyFont="1" applyFill="1" applyAlignment="1">
      <alignment horizontal="center" vertical="center" shrinkToFit="1"/>
    </xf>
    <xf numFmtId="0" fontId="160" fillId="2" borderId="0" xfId="0" applyFont="1" applyFill="1"/>
    <xf numFmtId="0" fontId="164" fillId="2" borderId="104" xfId="0" applyFont="1" applyFill="1" applyBorder="1" applyAlignment="1">
      <alignment horizontal="center" vertical="center"/>
    </xf>
    <xf numFmtId="0" fontId="59" fillId="2" borderId="0" xfId="0" applyFont="1" applyFill="1"/>
    <xf numFmtId="164" fontId="171" fillId="2" borderId="0" xfId="0" applyNumberFormat="1" applyFont="1" applyFill="1"/>
    <xf numFmtId="4" fontId="59" fillId="0" borderId="121" xfId="0" applyNumberFormat="1" applyFont="1" applyBorder="1" applyProtection="1">
      <protection locked="0"/>
    </xf>
    <xf numFmtId="49" fontId="59" fillId="0" borderId="121" xfId="0" applyNumberFormat="1" applyFont="1" applyBorder="1" applyAlignment="1" applyProtection="1">
      <alignment wrapText="1"/>
      <protection locked="0"/>
    </xf>
    <xf numFmtId="0" fontId="59" fillId="15" borderId="0" xfId="0" applyFont="1" applyFill="1" applyProtection="1">
      <protection locked="0"/>
    </xf>
    <xf numFmtId="4" fontId="59" fillId="0" borderId="123" xfId="0" applyNumberFormat="1" applyFont="1" applyBorder="1" applyProtection="1">
      <protection locked="0"/>
    </xf>
    <xf numFmtId="49" fontId="59" fillId="0" borderId="123" xfId="0" applyNumberFormat="1" applyFont="1" applyBorder="1" applyAlignment="1" applyProtection="1">
      <alignment wrapText="1"/>
      <protection locked="0"/>
    </xf>
    <xf numFmtId="4" fontId="59" fillId="0" borderId="125" xfId="0" applyNumberFormat="1" applyFont="1" applyBorder="1" applyProtection="1">
      <protection locked="0"/>
    </xf>
    <xf numFmtId="49" fontId="59" fillId="0" borderId="125" xfId="0" applyNumberFormat="1" applyFont="1" applyBorder="1" applyAlignment="1" applyProtection="1">
      <alignment wrapText="1"/>
      <protection locked="0"/>
    </xf>
    <xf numFmtId="0" fontId="172" fillId="2" borderId="0" xfId="0" applyFont="1" applyFill="1" applyAlignment="1">
      <alignment vertical="center"/>
    </xf>
    <xf numFmtId="0" fontId="173" fillId="0" borderId="0" xfId="0" applyFont="1" applyAlignment="1">
      <alignment vertical="top" wrapText="1"/>
    </xf>
    <xf numFmtId="0" fontId="18" fillId="0" borderId="0" xfId="0" applyFont="1"/>
    <xf numFmtId="0" fontId="174" fillId="0" borderId="0" xfId="0" applyFont="1" applyAlignment="1">
      <alignment vertical="top" wrapText="1"/>
    </xf>
    <xf numFmtId="0" fontId="174" fillId="0" borderId="0" xfId="0" applyFont="1" applyAlignment="1">
      <alignment vertical="top"/>
    </xf>
    <xf numFmtId="16" fontId="179" fillId="2" borderId="0" xfId="0" applyNumberFormat="1" applyFont="1" applyFill="1" applyAlignment="1">
      <alignment vertical="center"/>
    </xf>
    <xf numFmtId="16" fontId="180" fillId="2" borderId="0" xfId="0" applyNumberFormat="1" applyFont="1" applyFill="1"/>
    <xf numFmtId="0" fontId="181" fillId="2" borderId="0" xfId="0" applyFont="1" applyFill="1" applyAlignment="1">
      <alignment vertical="center"/>
    </xf>
    <xf numFmtId="0" fontId="183" fillId="2" borderId="0" xfId="0" applyFont="1" applyFill="1"/>
    <xf numFmtId="0" fontId="184" fillId="2" borderId="0" xfId="0" applyFont="1" applyFill="1"/>
    <xf numFmtId="16" fontId="187" fillId="2" borderId="0" xfId="0" applyNumberFormat="1" applyFont="1" applyFill="1"/>
    <xf numFmtId="16" fontId="32" fillId="2" borderId="0" xfId="0" applyNumberFormat="1" applyFont="1" applyFill="1"/>
    <xf numFmtId="49" fontId="196" fillId="7" borderId="0" xfId="0" applyNumberFormat="1" applyFont="1" applyFill="1" applyAlignment="1">
      <alignment horizontal="left" vertical="center" shrinkToFit="1"/>
    </xf>
    <xf numFmtId="49" fontId="0" fillId="2" borderId="0" xfId="0" applyNumberFormat="1" applyFill="1" applyAlignment="1">
      <alignment horizontal="left" shrinkToFit="1"/>
    </xf>
    <xf numFmtId="0" fontId="78" fillId="0" borderId="5" xfId="0" applyFont="1" applyBorder="1" applyAlignment="1">
      <alignment vertical="center" wrapText="1"/>
    </xf>
    <xf numFmtId="0" fontId="14" fillId="0" borderId="5" xfId="0" applyFont="1" applyBorder="1" applyAlignment="1">
      <alignment vertical="center" wrapText="1"/>
    </xf>
    <xf numFmtId="0" fontId="197" fillId="0" borderId="0" xfId="0" applyFont="1" applyAlignment="1">
      <alignment vertical="center" wrapText="1"/>
    </xf>
    <xf numFmtId="167" fontId="199" fillId="0" borderId="138" xfId="0" applyNumberFormat="1" applyFont="1" applyBorder="1"/>
    <xf numFmtId="167" fontId="199" fillId="0" borderId="150" xfId="0" applyNumberFormat="1" applyFont="1" applyBorder="1"/>
    <xf numFmtId="0" fontId="159" fillId="2" borderId="102" xfId="0" applyFont="1" applyFill="1" applyBorder="1"/>
    <xf numFmtId="0" fontId="159" fillId="2" borderId="103" xfId="0" applyFont="1" applyFill="1" applyBorder="1"/>
    <xf numFmtId="0" fontId="163" fillId="12" borderId="101" xfId="0" applyFont="1" applyFill="1" applyBorder="1" applyAlignment="1">
      <alignment horizontal="center" vertical="top"/>
    </xf>
    <xf numFmtId="0" fontId="159" fillId="16" borderId="102" xfId="0" applyFont="1" applyFill="1" applyBorder="1"/>
    <xf numFmtId="0" fontId="159" fillId="16" borderId="103" xfId="0" applyFont="1" applyFill="1" applyBorder="1"/>
    <xf numFmtId="0" fontId="160" fillId="2" borderId="105" xfId="0" applyFont="1" applyFill="1" applyBorder="1" applyAlignment="1">
      <alignment horizontal="left" vertical="center" wrapText="1"/>
    </xf>
    <xf numFmtId="0" fontId="159" fillId="2" borderId="106" xfId="0" applyFont="1" applyFill="1" applyBorder="1"/>
    <xf numFmtId="0" fontId="159" fillId="2" borderId="107" xfId="0" applyFont="1" applyFill="1" applyBorder="1"/>
    <xf numFmtId="0" fontId="8" fillId="2" borderId="0" xfId="0" applyFont="1" applyFill="1" applyAlignment="1">
      <alignment horizontal="center"/>
    </xf>
    <xf numFmtId="0" fontId="0" fillId="2" borderId="0" xfId="0" applyFill="1"/>
    <xf numFmtId="0" fontId="156" fillId="2" borderId="0" xfId="0" applyFont="1" applyFill="1" applyAlignment="1">
      <alignment horizontal="center" vertical="top" wrapText="1"/>
    </xf>
    <xf numFmtId="0" fontId="158" fillId="12" borderId="101" xfId="0" applyFont="1" applyFill="1" applyBorder="1" applyAlignment="1">
      <alignment horizontal="left"/>
    </xf>
    <xf numFmtId="0" fontId="8" fillId="2" borderId="101" xfId="0" applyFont="1" applyFill="1" applyBorder="1" applyAlignment="1">
      <alignment horizontal="center"/>
    </xf>
    <xf numFmtId="0" fontId="196" fillId="2" borderId="0" xfId="0" applyFont="1" applyFill="1" applyAlignment="1">
      <alignment horizontal="right" vertical="center" shrinkToFit="1"/>
    </xf>
    <xf numFmtId="0" fontId="0" fillId="0" borderId="0" xfId="0" applyAlignment="1">
      <alignment horizontal="right" shrinkToFit="1"/>
    </xf>
    <xf numFmtId="164" fontId="166" fillId="12" borderId="108" xfId="0" applyNumberFormat="1" applyFont="1" applyFill="1" applyBorder="1" applyAlignment="1">
      <alignment horizontal="center" vertical="center"/>
    </xf>
    <xf numFmtId="0" fontId="159" fillId="0" borderId="109" xfId="0" applyFont="1" applyBorder="1"/>
    <xf numFmtId="0" fontId="159" fillId="0" borderId="110" xfId="0" applyFont="1" applyBorder="1"/>
    <xf numFmtId="0" fontId="169" fillId="12" borderId="132" xfId="0" applyFont="1" applyFill="1" applyBorder="1" applyAlignment="1">
      <alignment horizontal="center" vertical="center" wrapText="1"/>
    </xf>
    <xf numFmtId="0" fontId="159" fillId="0" borderId="133" xfId="0" applyFont="1" applyBorder="1"/>
    <xf numFmtId="0" fontId="159" fillId="0" borderId="131" xfId="0" applyFont="1" applyBorder="1"/>
    <xf numFmtId="167" fontId="170" fillId="14" borderId="120" xfId="0" applyNumberFormat="1" applyFont="1" applyFill="1" applyBorder="1" applyAlignment="1">
      <alignment horizontal="center" vertical="center"/>
    </xf>
    <xf numFmtId="0" fontId="159" fillId="0" borderId="122" xfId="0" applyFont="1" applyBorder="1"/>
    <xf numFmtId="0" fontId="159" fillId="0" borderId="126" xfId="0" applyFont="1" applyBorder="1"/>
    <xf numFmtId="164" fontId="166" fillId="12" borderId="108" xfId="0" applyNumberFormat="1" applyFont="1" applyFill="1" applyBorder="1" applyAlignment="1">
      <alignment horizontal="center" vertical="center" wrapText="1"/>
    </xf>
    <xf numFmtId="49" fontId="59" fillId="0" borderId="127" xfId="0" applyNumberFormat="1" applyFont="1" applyBorder="1" applyAlignment="1">
      <alignment horizontal="center"/>
    </xf>
    <xf numFmtId="0" fontId="159" fillId="0" borderId="128" xfId="0" applyFont="1" applyBorder="1"/>
    <xf numFmtId="167" fontId="170" fillId="14" borderId="129" xfId="0" applyNumberFormat="1" applyFont="1" applyFill="1" applyBorder="1" applyAlignment="1">
      <alignment horizontal="center" vertical="center"/>
    </xf>
    <xf numFmtId="0" fontId="159" fillId="0" borderId="129" xfId="0" applyFont="1" applyBorder="1"/>
    <xf numFmtId="49" fontId="59" fillId="0" borderId="114" xfId="0" applyNumberFormat="1" applyFont="1" applyBorder="1" applyAlignment="1">
      <alignment horizontal="center"/>
    </xf>
    <xf numFmtId="0" fontId="159" fillId="0" borderId="115" xfId="0" applyFont="1" applyBorder="1"/>
    <xf numFmtId="49" fontId="59" fillId="0" borderId="124" xfId="0" applyNumberFormat="1" applyFont="1" applyBorder="1" applyAlignment="1">
      <alignment horizontal="center"/>
    </xf>
    <xf numFmtId="0" fontId="159" fillId="0" borderId="130" xfId="0" applyFont="1" applyBorder="1"/>
    <xf numFmtId="167" fontId="168" fillId="14" borderId="108" xfId="0" applyNumberFormat="1" applyFont="1" applyFill="1" applyBorder="1" applyAlignment="1">
      <alignment horizontal="left" vertical="center"/>
    </xf>
    <xf numFmtId="0" fontId="165" fillId="12" borderId="108" xfId="0" applyFont="1" applyFill="1" applyBorder="1" applyAlignment="1">
      <alignment horizontal="center" vertical="center" wrapText="1"/>
    </xf>
    <xf numFmtId="0" fontId="59" fillId="17" borderId="111" xfId="0" applyFont="1" applyFill="1" applyBorder="1" applyAlignment="1">
      <alignment horizontal="left" wrapText="1"/>
    </xf>
    <xf numFmtId="0" fontId="159" fillId="17" borderId="112" xfId="0" applyFont="1" applyFill="1" applyBorder="1"/>
    <xf numFmtId="0" fontId="159" fillId="17" borderId="113" xfId="0" applyFont="1" applyFill="1" applyBorder="1"/>
    <xf numFmtId="0" fontId="59" fillId="17" borderId="114" xfId="0" applyFont="1" applyFill="1" applyBorder="1" applyAlignment="1">
      <alignment horizontal="left" wrapText="1"/>
    </xf>
    <xf numFmtId="0" fontId="159" fillId="17" borderId="102" xfId="0" applyFont="1" applyFill="1" applyBorder="1"/>
    <xf numFmtId="0" fontId="159" fillId="17" borderId="115" xfId="0" applyFont="1" applyFill="1" applyBorder="1"/>
    <xf numFmtId="0" fontId="59" fillId="17" borderId="116" xfId="0" applyFont="1" applyFill="1" applyBorder="1" applyAlignment="1">
      <alignment horizontal="left" wrapText="1"/>
    </xf>
    <xf numFmtId="0" fontId="159" fillId="17" borderId="117" xfId="0" applyFont="1" applyFill="1" applyBorder="1"/>
    <xf numFmtId="0" fontId="159" fillId="17" borderId="118" xfId="0" applyFont="1" applyFill="1" applyBorder="1"/>
    <xf numFmtId="0" fontId="170" fillId="0" borderId="108" xfId="0" applyFont="1" applyBorder="1" applyAlignment="1">
      <alignment horizontal="center"/>
    </xf>
    <xf numFmtId="0" fontId="59" fillId="14" borderId="137" xfId="0" applyFont="1" applyFill="1" applyBorder="1" applyAlignment="1">
      <alignment horizontal="left" wrapText="1"/>
    </xf>
    <xf numFmtId="0" fontId="159" fillId="0" borderId="141" xfId="0" applyFont="1" applyBorder="1"/>
    <xf numFmtId="0" fontId="159" fillId="0" borderId="144" xfId="0" applyFont="1" applyBorder="1"/>
    <xf numFmtId="167" fontId="59" fillId="14" borderId="139" xfId="0" applyNumberFormat="1" applyFont="1" applyFill="1" applyBorder="1" applyAlignment="1">
      <alignment horizontal="left"/>
    </xf>
    <xf numFmtId="0" fontId="159" fillId="0" borderId="142" xfId="0" applyFont="1" applyBorder="1"/>
    <xf numFmtId="0" fontId="159" fillId="0" borderId="145" xfId="0" applyFont="1" applyBorder="1"/>
    <xf numFmtId="167" fontId="59" fillId="14" borderId="140" xfId="0" applyNumberFormat="1" applyFont="1" applyFill="1" applyBorder="1" applyAlignment="1">
      <alignment horizontal="center"/>
    </xf>
    <xf numFmtId="0" fontId="159" fillId="0" borderId="143" xfId="0" applyFont="1" applyBorder="1"/>
    <xf numFmtId="0" fontId="159" fillId="0" borderId="146" xfId="0" applyFont="1" applyBorder="1"/>
    <xf numFmtId="0" fontId="195" fillId="0" borderId="0" xfId="0" applyFont="1" applyAlignment="1">
      <alignment horizontal="center"/>
    </xf>
    <xf numFmtId="0" fontId="18" fillId="4" borderId="22" xfId="0" applyFont="1" applyFill="1" applyBorder="1" applyAlignment="1">
      <alignment horizontal="left" vertical="top" wrapText="1"/>
    </xf>
    <xf numFmtId="0" fontId="18" fillId="4" borderId="23" xfId="0" applyFont="1" applyFill="1" applyBorder="1" applyAlignment="1">
      <alignment horizontal="left" vertical="top" wrapText="1"/>
    </xf>
    <xf numFmtId="0" fontId="0" fillId="4" borderId="23" xfId="0" applyFill="1" applyBorder="1" applyAlignment="1">
      <alignment horizontal="left" vertical="top" wrapText="1"/>
    </xf>
    <xf numFmtId="0" fontId="0" fillId="4" borderId="30" xfId="0" applyFill="1" applyBorder="1" applyAlignment="1">
      <alignment horizontal="left" vertical="top" wrapText="1"/>
    </xf>
    <xf numFmtId="0" fontId="8" fillId="2" borderId="0" xfId="0" applyFont="1" applyFill="1"/>
    <xf numFmtId="0" fontId="0" fillId="0" borderId="0" xfId="0"/>
    <xf numFmtId="0" fontId="178" fillId="2" borderId="153" xfId="0" applyFont="1" applyFill="1" applyBorder="1" applyAlignment="1">
      <alignment horizontal="left" vertical="center"/>
    </xf>
    <xf numFmtId="0" fontId="0" fillId="0" borderId="154" xfId="0" applyBorder="1" applyAlignment="1">
      <alignment horizontal="left" vertical="center"/>
    </xf>
    <xf numFmtId="0" fontId="0" fillId="0" borderId="155" xfId="0" applyBorder="1" applyAlignment="1">
      <alignment horizontal="left" vertical="center"/>
    </xf>
    <xf numFmtId="0" fontId="18" fillId="4" borderId="1" xfId="0" applyFont="1" applyFill="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165" fontId="18" fillId="4" borderId="2" xfId="0" applyNumberFormat="1" applyFont="1" applyFill="1" applyBorder="1" applyAlignment="1">
      <alignment vertical="center" wrapText="1"/>
    </xf>
    <xf numFmtId="165" fontId="0" fillId="4" borderId="2" xfId="0" applyNumberFormat="1" applyFill="1" applyBorder="1" applyAlignment="1">
      <alignment vertical="center" wrapText="1"/>
    </xf>
    <xf numFmtId="165" fontId="0" fillId="4" borderId="3" xfId="0" applyNumberFormat="1" applyFill="1" applyBorder="1" applyAlignment="1">
      <alignment vertical="center" wrapText="1"/>
    </xf>
    <xf numFmtId="165" fontId="9" fillId="4" borderId="12" xfId="0" applyNumberFormat="1" applyFont="1" applyFill="1" applyBorder="1" applyAlignment="1">
      <alignment horizontal="center" vertical="center" shrinkToFit="1"/>
    </xf>
    <xf numFmtId="165" fontId="8" fillId="4" borderId="12" xfId="0" applyNumberFormat="1" applyFont="1" applyFill="1" applyBorder="1" applyAlignment="1">
      <alignment horizontal="center" vertical="center" shrinkToFit="1"/>
    </xf>
    <xf numFmtId="0" fontId="22" fillId="10" borderId="1" xfId="0" applyFont="1" applyFill="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49" fontId="18" fillId="4" borderId="2" xfId="0" applyNumberFormat="1" applyFont="1" applyFill="1" applyBorder="1" applyAlignment="1">
      <alignment vertical="top" wrapText="1"/>
    </xf>
    <xf numFmtId="0" fontId="98" fillId="0" borderId="2" xfId="0" applyFont="1" applyBorder="1" applyAlignment="1">
      <alignment vertical="top" wrapText="1"/>
    </xf>
    <xf numFmtId="0" fontId="98" fillId="0" borderId="3" xfId="0" applyFont="1" applyBorder="1" applyAlignment="1">
      <alignment vertical="top" wrapText="1"/>
    </xf>
    <xf numFmtId="0" fontId="17" fillId="2" borderId="0" xfId="0" applyFont="1" applyFill="1" applyAlignment="1">
      <alignment horizontal="justify" vertical="center" wrapText="1"/>
    </xf>
    <xf numFmtId="0" fontId="8" fillId="4" borderId="35" xfId="0" applyFont="1" applyFill="1" applyBorder="1" applyAlignment="1">
      <alignment horizontal="center" vertical="center" shrinkToFit="1"/>
    </xf>
    <xf numFmtId="0" fontId="8" fillId="4" borderId="2" xfId="0" applyFont="1" applyFill="1" applyBorder="1" applyAlignment="1">
      <alignment vertical="center" shrinkToFit="1"/>
    </xf>
    <xf numFmtId="0" fontId="8" fillId="4" borderId="35" xfId="0" applyFont="1" applyFill="1" applyBorder="1" applyAlignment="1">
      <alignment vertical="center" shrinkToFit="1"/>
    </xf>
    <xf numFmtId="0" fontId="8" fillId="4" borderId="36" xfId="0" applyFont="1" applyFill="1" applyBorder="1" applyAlignment="1">
      <alignment vertical="center" shrinkToFit="1"/>
    </xf>
    <xf numFmtId="0" fontId="10" fillId="2" borderId="0" xfId="0" applyFont="1" applyFill="1" applyAlignment="1">
      <alignment vertical="center"/>
    </xf>
    <xf numFmtId="0" fontId="175" fillId="4" borderId="152" xfId="0" applyFont="1" applyFill="1" applyBorder="1" applyAlignment="1">
      <alignment horizontal="left" vertical="center" wrapText="1"/>
    </xf>
    <xf numFmtId="0" fontId="177" fillId="4" borderId="152" xfId="0" applyFont="1" applyFill="1" applyBorder="1" applyAlignment="1">
      <alignment horizontal="left" vertical="center"/>
    </xf>
    <xf numFmtId="0" fontId="18" fillId="9" borderId="7" xfId="0" applyFont="1" applyFill="1"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76" fillId="0" borderId="43" xfId="0" applyFont="1" applyBorder="1" applyAlignment="1">
      <alignment horizontal="left" vertical="center" wrapText="1"/>
    </xf>
    <xf numFmtId="0" fontId="76" fillId="0" borderId="0" xfId="0" applyFont="1" applyAlignment="1">
      <alignment horizontal="left" vertical="center" wrapText="1"/>
    </xf>
    <xf numFmtId="0" fontId="18" fillId="4" borderId="1" xfId="0" applyFont="1" applyFill="1" applyBorder="1" applyAlignment="1">
      <alignment vertical="top"/>
    </xf>
    <xf numFmtId="0" fontId="18" fillId="4" borderId="2" xfId="0" applyFont="1" applyFill="1" applyBorder="1" applyAlignment="1">
      <alignment vertical="top"/>
    </xf>
    <xf numFmtId="0" fontId="0" fillId="0" borderId="2" xfId="0" applyBorder="1" applyAlignment="1">
      <alignment vertical="top" wrapText="1"/>
    </xf>
    <xf numFmtId="0" fontId="0" fillId="0" borderId="3" xfId="0" applyBorder="1" applyAlignment="1">
      <alignment vertical="top" wrapText="1"/>
    </xf>
    <xf numFmtId="49" fontId="8" fillId="9" borderId="12" xfId="0" applyNumberFormat="1" applyFont="1" applyFill="1" applyBorder="1" applyAlignment="1" applyProtection="1">
      <alignment horizontal="center" vertical="center" shrinkToFit="1"/>
      <protection locked="0"/>
    </xf>
    <xf numFmtId="0" fontId="0" fillId="9" borderId="12" xfId="0" applyFill="1" applyBorder="1" applyAlignment="1" applyProtection="1">
      <alignment horizontal="center" vertical="center" shrinkToFit="1"/>
      <protection locked="0"/>
    </xf>
    <xf numFmtId="49" fontId="8" fillId="4" borderId="12" xfId="0" applyNumberFormat="1" applyFont="1" applyFill="1" applyBorder="1" applyAlignment="1">
      <alignment vertical="center" wrapText="1"/>
    </xf>
    <xf numFmtId="0" fontId="0" fillId="0" borderId="12" xfId="0" applyBorder="1" applyAlignment="1">
      <alignment vertical="center" wrapText="1"/>
    </xf>
    <xf numFmtId="0" fontId="36" fillId="0" borderId="43" xfId="0" applyFont="1" applyBorder="1" applyAlignment="1">
      <alignment horizontal="left" vertical="center" wrapText="1"/>
    </xf>
    <xf numFmtId="0" fontId="36" fillId="0" borderId="0" xfId="0" applyFont="1" applyAlignment="1">
      <alignment horizontal="left" vertical="center" wrapText="1"/>
    </xf>
    <xf numFmtId="164" fontId="74" fillId="4" borderId="69" xfId="0" applyNumberFormat="1" applyFont="1" applyFill="1" applyBorder="1" applyAlignment="1">
      <alignment horizontal="center" vertical="center" shrinkToFit="1"/>
    </xf>
    <xf numFmtId="0" fontId="75" fillId="0" borderId="5" xfId="0" applyFont="1" applyBorder="1" applyAlignment="1">
      <alignment horizontal="center" vertical="center" shrinkToFit="1"/>
    </xf>
    <xf numFmtId="0" fontId="75" fillId="0" borderId="6" xfId="0" applyFont="1" applyBorder="1" applyAlignment="1">
      <alignment horizontal="center" vertical="center" shrinkToFit="1"/>
    </xf>
    <xf numFmtId="165" fontId="8" fillId="4" borderId="75" xfId="0" applyNumberFormat="1" applyFont="1" applyFill="1" applyBorder="1" applyAlignment="1">
      <alignment horizontal="right" vertical="center"/>
    </xf>
    <xf numFmtId="165" fontId="8" fillId="4" borderId="8" xfId="0" applyNumberFormat="1" applyFont="1" applyFill="1" applyBorder="1" applyAlignment="1">
      <alignment horizontal="right" vertical="center"/>
    </xf>
    <xf numFmtId="165" fontId="8" fillId="4" borderId="9" xfId="0" applyNumberFormat="1" applyFont="1" applyFill="1" applyBorder="1" applyAlignment="1">
      <alignment horizontal="right" vertical="center"/>
    </xf>
    <xf numFmtId="10" fontId="28" fillId="10" borderId="12" xfId="0" applyNumberFormat="1" applyFont="1" applyFill="1" applyBorder="1" applyAlignment="1">
      <alignment vertical="center" wrapText="1"/>
    </xf>
    <xf numFmtId="0" fontId="29" fillId="10" borderId="12" xfId="0" applyFont="1" applyFill="1" applyBorder="1" applyAlignment="1">
      <alignment vertical="center" wrapText="1"/>
    </xf>
    <xf numFmtId="164" fontId="22" fillId="9" borderId="12" xfId="0" applyNumberFormat="1" applyFont="1" applyFill="1" applyBorder="1" applyAlignment="1" applyProtection="1">
      <alignment vertical="center" shrinkToFit="1"/>
      <protection locked="0"/>
    </xf>
    <xf numFmtId="164" fontId="18" fillId="9" borderId="12" xfId="0" applyNumberFormat="1" applyFont="1" applyFill="1" applyBorder="1" applyAlignment="1" applyProtection="1">
      <alignment vertical="center" shrinkToFit="1"/>
      <protection locked="0"/>
    </xf>
    <xf numFmtId="0" fontId="22" fillId="9" borderId="1" xfId="0" applyFont="1" applyFill="1" applyBorder="1" applyAlignment="1" applyProtection="1">
      <alignment vertical="center"/>
      <protection locked="0"/>
    </xf>
    <xf numFmtId="0" fontId="22" fillId="9" borderId="2" xfId="0" applyFont="1" applyFill="1" applyBorder="1" applyAlignment="1" applyProtection="1">
      <alignment vertical="center"/>
      <protection locked="0"/>
    </xf>
    <xf numFmtId="0" fontId="22" fillId="9" borderId="3" xfId="0" applyFont="1" applyFill="1" applyBorder="1" applyAlignment="1" applyProtection="1">
      <alignment vertical="center"/>
      <protection locked="0"/>
    </xf>
    <xf numFmtId="0" fontId="22" fillId="4" borderId="5" xfId="0" applyFont="1" applyFill="1" applyBorder="1" applyAlignment="1">
      <alignment horizontal="justify" vertical="center" wrapText="1"/>
    </xf>
    <xf numFmtId="0" fontId="21" fillId="4" borderId="5" xfId="0" applyFont="1" applyFill="1" applyBorder="1" applyAlignment="1">
      <alignment horizontal="justify" vertical="center" wrapText="1"/>
    </xf>
    <xf numFmtId="0" fontId="28" fillId="4" borderId="11" xfId="0" applyFont="1" applyFill="1" applyBorder="1" applyAlignment="1">
      <alignment horizontal="left" vertical="center" wrapText="1" indent="1"/>
    </xf>
    <xf numFmtId="0" fontId="28" fillId="4" borderId="0" xfId="0" applyFont="1" applyFill="1" applyAlignment="1">
      <alignment horizontal="left" vertical="center" wrapText="1"/>
    </xf>
    <xf numFmtId="0" fontId="28" fillId="4" borderId="10" xfId="0" applyFont="1" applyFill="1" applyBorder="1" applyAlignment="1">
      <alignment horizontal="left" vertical="center" wrapText="1"/>
    </xf>
    <xf numFmtId="0" fontId="28" fillId="4" borderId="7" xfId="0" applyFont="1" applyFill="1" applyBorder="1" applyAlignment="1">
      <alignment horizontal="left" vertical="center" wrapText="1" indent="1"/>
    </xf>
    <xf numFmtId="0" fontId="28" fillId="4" borderId="8" xfId="0" applyFont="1" applyFill="1" applyBorder="1" applyAlignment="1">
      <alignment horizontal="left" vertical="center" wrapText="1"/>
    </xf>
    <xf numFmtId="0" fontId="28" fillId="4" borderId="9" xfId="0" applyFont="1" applyFill="1" applyBorder="1" applyAlignment="1">
      <alignment horizontal="left" vertical="center" wrapText="1"/>
    </xf>
    <xf numFmtId="0" fontId="36" fillId="2" borderId="0" xfId="0" applyFont="1" applyFill="1" applyAlignment="1">
      <alignment horizontal="justify" vertical="center" wrapText="1"/>
    </xf>
    <xf numFmtId="165" fontId="18" fillId="4" borderId="4" xfId="0" applyNumberFormat="1" applyFont="1" applyFill="1" applyBorder="1" applyAlignment="1">
      <alignment vertical="center" wrapText="1"/>
    </xf>
    <xf numFmtId="165" fontId="0" fillId="4" borderId="5" xfId="0" applyNumberFormat="1" applyFill="1" applyBorder="1" applyAlignment="1">
      <alignment vertical="center" wrapText="1"/>
    </xf>
    <xf numFmtId="165" fontId="0" fillId="4" borderId="6" xfId="0" applyNumberFormat="1" applyFill="1" applyBorder="1" applyAlignment="1">
      <alignment vertical="center" wrapText="1"/>
    </xf>
    <xf numFmtId="165" fontId="0" fillId="0" borderId="11" xfId="0" applyNumberFormat="1" applyBorder="1" applyAlignment="1">
      <alignment vertical="center" wrapText="1"/>
    </xf>
    <xf numFmtId="165" fontId="0" fillId="0" borderId="0" xfId="0" applyNumberFormat="1" applyAlignment="1">
      <alignment vertical="center" wrapText="1"/>
    </xf>
    <xf numFmtId="165" fontId="0" fillId="0" borderId="10" xfId="0" applyNumberFormat="1" applyBorder="1" applyAlignment="1">
      <alignment vertical="center" wrapText="1"/>
    </xf>
    <xf numFmtId="165" fontId="0" fillId="0" borderId="7" xfId="0" applyNumberFormat="1" applyBorder="1" applyAlignment="1">
      <alignment vertical="center" wrapText="1"/>
    </xf>
    <xf numFmtId="165" fontId="0" fillId="0" borderId="8" xfId="0" applyNumberFormat="1" applyBorder="1" applyAlignment="1">
      <alignment vertical="center" wrapText="1"/>
    </xf>
    <xf numFmtId="165" fontId="0" fillId="0" borderId="9" xfId="0" applyNumberFormat="1" applyBorder="1" applyAlignment="1">
      <alignment vertical="center" wrapText="1"/>
    </xf>
    <xf numFmtId="1" fontId="18" fillId="4" borderId="2" xfId="0" applyNumberFormat="1" applyFont="1" applyFill="1" applyBorder="1" applyAlignment="1" applyProtection="1">
      <alignment vertical="center" wrapText="1"/>
      <protection locked="0"/>
    </xf>
    <xf numFmtId="0" fontId="0" fillId="4" borderId="2" xfId="0" applyFill="1" applyBorder="1" applyAlignment="1">
      <alignment vertical="center" wrapText="1"/>
    </xf>
    <xf numFmtId="0" fontId="0" fillId="4" borderId="3" xfId="0" applyFill="1" applyBorder="1" applyAlignment="1">
      <alignment vertical="center" wrapText="1"/>
    </xf>
    <xf numFmtId="0" fontId="0" fillId="9" borderId="35" xfId="0" applyFill="1" applyBorder="1" applyAlignment="1" applyProtection="1">
      <alignment vertical="center" wrapText="1"/>
      <protection locked="0"/>
    </xf>
    <xf numFmtId="0" fontId="0" fillId="9" borderId="2" xfId="0" applyFill="1" applyBorder="1" applyAlignment="1" applyProtection="1">
      <alignment vertical="center" wrapText="1"/>
      <protection locked="0"/>
    </xf>
    <xf numFmtId="0" fontId="0" fillId="9" borderId="3" xfId="0" applyFill="1" applyBorder="1" applyAlignment="1" applyProtection="1">
      <alignment vertical="center" wrapText="1"/>
      <protection locked="0"/>
    </xf>
    <xf numFmtId="0" fontId="18" fillId="4" borderId="71" xfId="0" applyFont="1" applyFill="1" applyBorder="1" applyAlignment="1">
      <alignment vertical="center" wrapText="1"/>
    </xf>
    <xf numFmtId="0" fontId="0" fillId="0" borderId="73" xfId="0" applyBorder="1" applyAlignment="1">
      <alignment vertical="center" wrapText="1"/>
    </xf>
    <xf numFmtId="49" fontId="18" fillId="4" borderId="73" xfId="0" applyNumberFormat="1" applyFont="1" applyFill="1" applyBorder="1" applyAlignment="1" applyProtection="1">
      <alignment vertical="center" wrapText="1"/>
      <protection locked="0"/>
    </xf>
    <xf numFmtId="0" fontId="0" fillId="4" borderId="73" xfId="0" applyFill="1" applyBorder="1" applyAlignment="1">
      <alignment vertical="center" wrapText="1"/>
    </xf>
    <xf numFmtId="0" fontId="0" fillId="4" borderId="73" xfId="0" applyFill="1" applyBorder="1" applyAlignment="1" applyProtection="1">
      <alignment horizontal="center" vertical="center" wrapText="1"/>
      <protection locked="0"/>
    </xf>
    <xf numFmtId="0" fontId="0" fillId="4" borderId="74" xfId="0" applyFill="1" applyBorder="1" applyAlignment="1">
      <alignment vertical="center" wrapText="1"/>
    </xf>
    <xf numFmtId="4" fontId="8" fillId="4" borderId="35" xfId="0" applyNumberFormat="1" applyFont="1" applyFill="1" applyBorder="1" applyAlignment="1">
      <alignment vertical="center" shrinkToFit="1"/>
    </xf>
    <xf numFmtId="0" fontId="18" fillId="9" borderId="1" xfId="0"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36" xfId="0" applyBorder="1" applyAlignment="1" applyProtection="1">
      <alignment vertical="center" wrapText="1"/>
      <protection locked="0"/>
    </xf>
    <xf numFmtId="17" fontId="0" fillId="9" borderId="35" xfId="0" applyNumberFormat="1" applyFill="1" applyBorder="1" applyAlignment="1" applyProtection="1">
      <alignment vertical="center"/>
      <protection locked="0"/>
    </xf>
    <xf numFmtId="17" fontId="0" fillId="9" borderId="2" xfId="0" applyNumberFormat="1" applyFill="1" applyBorder="1" applyAlignment="1" applyProtection="1">
      <alignment vertical="center"/>
      <protection locked="0"/>
    </xf>
    <xf numFmtId="17" fontId="0" fillId="9" borderId="36" xfId="0" applyNumberFormat="1" applyFill="1" applyBorder="1" applyAlignment="1" applyProtection="1">
      <alignment vertical="center"/>
      <protection locked="0"/>
    </xf>
    <xf numFmtId="0" fontId="0" fillId="0" borderId="2" xfId="0" applyBorder="1" applyAlignment="1" applyProtection="1">
      <alignment vertical="center"/>
      <protection locked="0"/>
    </xf>
    <xf numFmtId="0" fontId="0" fillId="0" borderId="3" xfId="0" applyBorder="1" applyAlignment="1" applyProtection="1">
      <alignment vertical="center"/>
      <protection locked="0"/>
    </xf>
    <xf numFmtId="0" fontId="0" fillId="4" borderId="35" xfId="0" applyFill="1" applyBorder="1" applyAlignment="1">
      <alignment vertical="center"/>
    </xf>
    <xf numFmtId="0" fontId="0" fillId="4" borderId="2" xfId="0" applyFill="1" applyBorder="1" applyAlignment="1">
      <alignment vertical="center"/>
    </xf>
    <xf numFmtId="0" fontId="0" fillId="4" borderId="3" xfId="0" applyFill="1" applyBorder="1" applyAlignment="1">
      <alignment vertical="center"/>
    </xf>
    <xf numFmtId="0" fontId="0" fillId="4" borderId="36" xfId="0" applyFill="1" applyBorder="1" applyAlignment="1">
      <alignment vertical="center"/>
    </xf>
    <xf numFmtId="0" fontId="0" fillId="4" borderId="36" xfId="0" applyFill="1" applyBorder="1" applyAlignment="1">
      <alignment vertical="center" wrapText="1"/>
    </xf>
    <xf numFmtId="0" fontId="8" fillId="4" borderId="19" xfId="0" applyFont="1" applyFill="1" applyBorder="1" applyAlignment="1">
      <alignment vertical="top" wrapText="1"/>
    </xf>
    <xf numFmtId="0" fontId="8" fillId="4" borderId="20" xfId="0" applyFont="1" applyFill="1" applyBorder="1" applyAlignment="1">
      <alignment vertical="top" wrapText="1"/>
    </xf>
    <xf numFmtId="0" fontId="8" fillId="4" borderId="21" xfId="0" applyFont="1" applyFill="1" applyBorder="1" applyAlignment="1">
      <alignment vertical="top" wrapText="1"/>
    </xf>
    <xf numFmtId="0" fontId="18" fillId="9" borderId="8" xfId="0" applyFont="1" applyFill="1" applyBorder="1" applyAlignment="1" applyProtection="1">
      <alignment horizontal="left" vertical="top" wrapText="1"/>
      <protection locked="0"/>
    </xf>
    <xf numFmtId="0" fontId="18" fillId="9" borderId="9" xfId="0" applyFont="1" applyFill="1" applyBorder="1" applyAlignment="1" applyProtection="1">
      <alignment horizontal="left" vertical="top" wrapText="1"/>
      <protection locked="0"/>
    </xf>
    <xf numFmtId="0" fontId="0" fillId="9" borderId="35" xfId="0" applyFill="1" applyBorder="1" applyAlignment="1" applyProtection="1">
      <alignment vertical="center"/>
      <protection locked="0"/>
    </xf>
    <xf numFmtId="0" fontId="0" fillId="0" borderId="36" xfId="0" applyBorder="1" applyAlignment="1" applyProtection="1">
      <alignment vertical="center"/>
      <protection locked="0"/>
    </xf>
    <xf numFmtId="0" fontId="18" fillId="4" borderId="1" xfId="0" applyFont="1" applyFill="1" applyBorder="1" applyAlignment="1" applyProtection="1">
      <alignment vertical="center"/>
      <protection locked="0"/>
    </xf>
    <xf numFmtId="0" fontId="0" fillId="9" borderId="2" xfId="0" applyFill="1" applyBorder="1" applyAlignment="1">
      <alignment vertical="center"/>
    </xf>
    <xf numFmtId="0" fontId="0" fillId="9" borderId="3" xfId="0" applyFill="1" applyBorder="1" applyAlignment="1">
      <alignment vertical="center"/>
    </xf>
    <xf numFmtId="0" fontId="21" fillId="2" borderId="0" xfId="0" applyFont="1" applyFill="1" applyAlignment="1">
      <alignment vertical="center" shrinkToFit="1"/>
    </xf>
    <xf numFmtId="16" fontId="24" fillId="2" borderId="8" xfId="0" quotePrefix="1" applyNumberFormat="1" applyFont="1" applyFill="1" applyBorder="1" applyAlignment="1">
      <alignment horizontal="left" vertical="center" wrapText="1"/>
    </xf>
    <xf numFmtId="16" fontId="24" fillId="2" borderId="8" xfId="0" applyNumberFormat="1" applyFont="1" applyFill="1" applyBorder="1" applyAlignment="1">
      <alignment horizontal="left" vertical="center" wrapText="1"/>
    </xf>
    <xf numFmtId="0" fontId="83" fillId="9" borderId="73" xfId="0" applyFont="1" applyFill="1" applyBorder="1" applyAlignment="1" applyProtection="1">
      <alignment horizontal="center" vertical="center" shrinkToFit="1"/>
      <protection locked="0"/>
    </xf>
    <xf numFmtId="0" fontId="29" fillId="4" borderId="4" xfId="0" applyFont="1" applyFill="1" applyBorder="1" applyAlignment="1">
      <alignment vertical="center"/>
    </xf>
    <xf numFmtId="0" fontId="18" fillId="4" borderId="5" xfId="0" applyFont="1" applyFill="1" applyBorder="1"/>
    <xf numFmtId="0" fontId="18" fillId="4" borderId="6" xfId="0" applyFont="1" applyFill="1" applyBorder="1"/>
    <xf numFmtId="0" fontId="22" fillId="9" borderId="12" xfId="0" applyFont="1" applyFill="1" applyBorder="1" applyAlignment="1" applyProtection="1">
      <alignment horizontal="center" vertical="center" wrapText="1" shrinkToFit="1"/>
      <protection locked="0"/>
    </xf>
    <xf numFmtId="49" fontId="22" fillId="9" borderId="12" xfId="0" applyNumberFormat="1" applyFont="1" applyFill="1" applyBorder="1" applyAlignment="1" applyProtection="1">
      <alignment horizontal="center" vertical="center" shrinkToFit="1"/>
      <protection locked="0"/>
    </xf>
    <xf numFmtId="0" fontId="22" fillId="9" borderId="12" xfId="0" applyFont="1" applyFill="1" applyBorder="1" applyAlignment="1" applyProtection="1">
      <alignment horizontal="center" vertical="center" shrinkToFit="1"/>
      <protection locked="0"/>
    </xf>
    <xf numFmtId="0" fontId="18" fillId="4" borderId="73" xfId="0" applyFont="1" applyFill="1" applyBorder="1" applyAlignment="1">
      <alignment horizontal="center" vertical="center" wrapText="1"/>
    </xf>
    <xf numFmtId="0" fontId="18" fillId="4" borderId="74"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8" fillId="4" borderId="2" xfId="0" applyFont="1" applyFill="1" applyBorder="1" applyAlignment="1">
      <alignment horizontal="center" vertical="center"/>
    </xf>
    <xf numFmtId="0" fontId="18" fillId="4" borderId="36" xfId="0" applyFont="1" applyFill="1" applyBorder="1" applyAlignment="1">
      <alignment horizontal="center" vertical="center"/>
    </xf>
    <xf numFmtId="0" fontId="18" fillId="9" borderId="2" xfId="0" applyFont="1" applyFill="1" applyBorder="1" applyAlignment="1" applyProtection="1">
      <alignment horizontal="center" vertical="center"/>
      <protection locked="0"/>
    </xf>
    <xf numFmtId="0" fontId="18" fillId="9" borderId="2" xfId="0" applyFont="1" applyFill="1" applyBorder="1" applyAlignment="1" applyProtection="1">
      <alignment vertical="center"/>
      <protection locked="0"/>
    </xf>
    <xf numFmtId="0" fontId="18" fillId="9" borderId="3" xfId="0" applyFont="1" applyFill="1" applyBorder="1" applyAlignment="1" applyProtection="1">
      <alignment vertical="center"/>
      <protection locked="0"/>
    </xf>
    <xf numFmtId="49" fontId="83" fillId="9" borderId="73" xfId="0" applyNumberFormat="1" applyFont="1" applyFill="1" applyBorder="1" applyAlignment="1" applyProtection="1">
      <alignment horizontal="center" vertical="center" shrinkToFit="1"/>
      <protection locked="0"/>
    </xf>
    <xf numFmtId="0" fontId="83" fillId="9" borderId="73" xfId="0" applyFont="1" applyFill="1" applyBorder="1" applyAlignment="1" applyProtection="1">
      <alignment horizontal="center" vertical="center" wrapText="1" shrinkToFit="1"/>
      <protection locked="0"/>
    </xf>
    <xf numFmtId="0" fontId="24" fillId="4" borderId="11" xfId="0" applyFont="1" applyFill="1" applyBorder="1" applyAlignment="1">
      <alignment horizontal="justify" vertical="center" wrapText="1"/>
    </xf>
    <xf numFmtId="0" fontId="25" fillId="4" borderId="5" xfId="0" applyFont="1" applyFill="1" applyBorder="1" applyAlignment="1">
      <alignment horizontal="justify" vertical="center" wrapText="1"/>
    </xf>
    <xf numFmtId="0" fontId="25" fillId="4" borderId="10" xfId="0" applyFont="1" applyFill="1" applyBorder="1" applyAlignment="1">
      <alignment horizontal="justify" vertical="center" wrapText="1"/>
    </xf>
    <xf numFmtId="0" fontId="18" fillId="4" borderId="34" xfId="0" applyFont="1" applyFill="1" applyBorder="1" applyAlignment="1">
      <alignment horizontal="center" vertical="center"/>
    </xf>
    <xf numFmtId="0" fontId="83" fillId="9" borderId="71" xfId="0" applyFont="1" applyFill="1" applyBorder="1" applyAlignment="1" applyProtection="1">
      <alignment horizontal="center" vertical="center" wrapText="1" shrinkToFit="1"/>
      <protection locked="0"/>
    </xf>
    <xf numFmtId="9" fontId="83" fillId="9" borderId="73" xfId="0" applyNumberFormat="1" applyFont="1" applyFill="1" applyBorder="1" applyAlignment="1" applyProtection="1">
      <alignment horizontal="center" vertical="center" shrinkToFit="1"/>
      <protection locked="0"/>
    </xf>
    <xf numFmtId="0" fontId="22" fillId="4" borderId="73" xfId="0" applyFont="1" applyFill="1" applyBorder="1" applyAlignment="1">
      <alignment horizontal="center" vertical="center" wrapText="1"/>
    </xf>
    <xf numFmtId="0" fontId="83" fillId="9" borderId="74" xfId="0" applyFont="1" applyFill="1" applyBorder="1" applyAlignment="1" applyProtection="1">
      <alignment horizontal="center" vertical="center" shrinkToFit="1"/>
      <protection locked="0"/>
    </xf>
    <xf numFmtId="0" fontId="33" fillId="4" borderId="19" xfId="0" applyFont="1" applyFill="1" applyBorder="1"/>
    <xf numFmtId="0" fontId="34" fillId="4" borderId="20" xfId="0" applyFont="1" applyFill="1" applyBorder="1"/>
    <xf numFmtId="0" fontId="34" fillId="4" borderId="21" xfId="0" applyFont="1" applyFill="1" applyBorder="1"/>
    <xf numFmtId="0" fontId="18" fillId="4" borderId="1" xfId="0" applyFont="1" applyFill="1" applyBorder="1" applyAlignment="1">
      <alignment horizontal="center" vertical="center"/>
    </xf>
    <xf numFmtId="0" fontId="18" fillId="4" borderId="3" xfId="0" applyFont="1" applyFill="1" applyBorder="1" applyAlignment="1">
      <alignment horizontal="center" vertical="center"/>
    </xf>
    <xf numFmtId="0" fontId="34" fillId="4" borderId="15" xfId="0" applyFont="1" applyFill="1" applyBorder="1" applyAlignment="1">
      <alignment vertical="center"/>
    </xf>
    <xf numFmtId="0" fontId="98" fillId="4" borderId="15" xfId="0" applyFont="1" applyFill="1" applyBorder="1" applyAlignment="1">
      <alignment vertical="center"/>
    </xf>
    <xf numFmtId="0" fontId="34" fillId="4" borderId="15" xfId="0" applyFont="1" applyFill="1" applyBorder="1" applyAlignment="1">
      <alignment horizontal="left" vertical="center"/>
    </xf>
    <xf numFmtId="49" fontId="34" fillId="4" borderId="15" xfId="0" applyNumberFormat="1" applyFont="1" applyFill="1" applyBorder="1" applyAlignment="1">
      <alignment vertical="center"/>
    </xf>
    <xf numFmtId="0" fontId="98" fillId="4" borderId="16" xfId="0" applyFont="1" applyFill="1" applyBorder="1" applyAlignment="1">
      <alignment vertical="center"/>
    </xf>
    <xf numFmtId="49" fontId="34" fillId="9" borderId="44" xfId="0" applyNumberFormat="1" applyFont="1" applyFill="1" applyBorder="1" applyAlignment="1" applyProtection="1">
      <alignment horizontal="left" vertical="center" wrapText="1"/>
      <protection locked="0"/>
    </xf>
    <xf numFmtId="49" fontId="98" fillId="9" borderId="27" xfId="0" applyNumberFormat="1" applyFont="1" applyFill="1" applyBorder="1" applyAlignment="1" applyProtection="1">
      <alignment horizontal="left" vertical="center" wrapText="1"/>
      <protection locked="0"/>
    </xf>
    <xf numFmtId="49" fontId="98" fillId="9" borderId="28" xfId="0" applyNumberFormat="1" applyFont="1" applyFill="1" applyBorder="1" applyAlignment="1" applyProtection="1">
      <alignment horizontal="left" vertical="center" wrapText="1"/>
      <protection locked="0"/>
    </xf>
    <xf numFmtId="49" fontId="34" fillId="9" borderId="26" xfId="0" applyNumberFormat="1" applyFont="1" applyFill="1" applyBorder="1" applyAlignment="1" applyProtection="1">
      <alignment horizontal="left" vertical="center" shrinkToFit="1"/>
      <protection locked="0"/>
    </xf>
    <xf numFmtId="49" fontId="98" fillId="9" borderId="27" xfId="0" applyNumberFormat="1" applyFont="1" applyFill="1" applyBorder="1" applyAlignment="1" applyProtection="1">
      <alignment horizontal="left" vertical="center" shrinkToFit="1"/>
      <protection locked="0"/>
    </xf>
    <xf numFmtId="49" fontId="98" fillId="9" borderId="28" xfId="0" applyNumberFormat="1" applyFont="1" applyFill="1" applyBorder="1" applyAlignment="1" applyProtection="1">
      <alignment horizontal="left" vertical="center" shrinkToFit="1"/>
      <protection locked="0"/>
    </xf>
    <xf numFmtId="49" fontId="34" fillId="9" borderId="26" xfId="0" applyNumberFormat="1" applyFont="1" applyFill="1" applyBorder="1" applyAlignment="1" applyProtection="1">
      <alignment horizontal="left" vertical="center" wrapText="1"/>
      <protection locked="0"/>
    </xf>
    <xf numFmtId="49" fontId="98" fillId="9" borderId="27" xfId="0" applyNumberFormat="1" applyFont="1" applyFill="1" applyBorder="1" applyAlignment="1" applyProtection="1">
      <alignment vertical="center" wrapText="1"/>
      <protection locked="0"/>
    </xf>
    <xf numFmtId="49" fontId="98" fillId="9" borderId="28" xfId="0" applyNumberFormat="1" applyFont="1" applyFill="1" applyBorder="1" applyAlignment="1" applyProtection="1">
      <alignment vertical="center" wrapText="1"/>
      <protection locked="0"/>
    </xf>
    <xf numFmtId="49" fontId="34" fillId="9" borderId="26" xfId="0" applyNumberFormat="1" applyFont="1" applyFill="1" applyBorder="1" applyAlignment="1" applyProtection="1">
      <alignment vertical="center" shrinkToFit="1"/>
      <protection locked="0"/>
    </xf>
    <xf numFmtId="0" fontId="98" fillId="9" borderId="27" xfId="0" applyFont="1" applyFill="1" applyBorder="1" applyAlignment="1" applyProtection="1">
      <alignment vertical="center" shrinkToFit="1"/>
      <protection locked="0"/>
    </xf>
    <xf numFmtId="0" fontId="98" fillId="9" borderId="28" xfId="0" applyFont="1" applyFill="1" applyBorder="1" applyAlignment="1" applyProtection="1">
      <alignment vertical="center" shrinkToFit="1"/>
      <protection locked="0"/>
    </xf>
    <xf numFmtId="0" fontId="34" fillId="4" borderId="26" xfId="0" applyFont="1" applyFill="1" applyBorder="1" applyAlignment="1">
      <alignment vertical="center" shrinkToFit="1"/>
    </xf>
    <xf numFmtId="0" fontId="98" fillId="4" borderId="27" xfId="0" applyFont="1" applyFill="1" applyBorder="1" applyAlignment="1">
      <alignment vertical="center" shrinkToFit="1"/>
    </xf>
    <xf numFmtId="0" fontId="98" fillId="4" borderId="33" xfId="0" applyFont="1" applyFill="1" applyBorder="1" applyAlignment="1">
      <alignment vertical="center" shrinkToFit="1"/>
    </xf>
    <xf numFmtId="0" fontId="18" fillId="4" borderId="71" xfId="0" applyFont="1" applyFill="1" applyBorder="1" applyAlignment="1">
      <alignment horizontal="center" vertical="center" wrapText="1"/>
    </xf>
    <xf numFmtId="49" fontId="18" fillId="9" borderId="1" xfId="0" applyNumberFormat="1" applyFont="1" applyFill="1" applyBorder="1" applyAlignment="1" applyProtection="1">
      <alignment horizontal="left" vertical="center"/>
      <protection locked="0"/>
    </xf>
    <xf numFmtId="49" fontId="18" fillId="9" borderId="2" xfId="0" applyNumberFormat="1" applyFont="1" applyFill="1" applyBorder="1" applyAlignment="1" applyProtection="1">
      <alignment horizontal="left" vertical="center"/>
      <protection locked="0"/>
    </xf>
    <xf numFmtId="49" fontId="18" fillId="9" borderId="3" xfId="0" applyNumberFormat="1" applyFont="1" applyFill="1" applyBorder="1" applyAlignment="1" applyProtection="1">
      <alignment horizontal="left" vertical="center"/>
      <protection locked="0"/>
    </xf>
    <xf numFmtId="0" fontId="27" fillId="9" borderId="26" xfId="0" applyFont="1" applyFill="1" applyBorder="1" applyAlignment="1">
      <alignment vertical="center"/>
    </xf>
    <xf numFmtId="0" fontId="93" fillId="0" borderId="27" xfId="0" applyFont="1" applyBorder="1" applyAlignment="1">
      <alignment vertical="center"/>
    </xf>
    <xf numFmtId="0" fontId="93" fillId="0" borderId="28" xfId="0" applyFont="1" applyBorder="1" applyAlignment="1">
      <alignment vertical="center"/>
    </xf>
    <xf numFmtId="16" fontId="18" fillId="9" borderId="27" xfId="0" applyNumberFormat="1" applyFont="1" applyFill="1" applyBorder="1" applyAlignment="1" applyProtection="1">
      <alignment vertical="center"/>
      <protection locked="0"/>
    </xf>
    <xf numFmtId="0" fontId="0" fillId="9" borderId="27" xfId="0" applyFill="1" applyBorder="1" applyAlignment="1" applyProtection="1">
      <alignment vertical="center"/>
      <protection locked="0"/>
    </xf>
    <xf numFmtId="0" fontId="0" fillId="9" borderId="51" xfId="0" applyFill="1" applyBorder="1" applyAlignment="1" applyProtection="1">
      <alignment vertical="center"/>
      <protection locked="0"/>
    </xf>
    <xf numFmtId="16" fontId="18" fillId="9" borderId="38" xfId="0" applyNumberFormat="1" applyFont="1" applyFill="1" applyBorder="1" applyAlignment="1" applyProtection="1">
      <alignment vertical="center"/>
      <protection locked="0"/>
    </xf>
    <xf numFmtId="0" fontId="0" fillId="9" borderId="38" xfId="0" applyFill="1" applyBorder="1" applyAlignment="1" applyProtection="1">
      <alignment vertical="center"/>
      <protection locked="0"/>
    </xf>
    <xf numFmtId="0" fontId="0" fillId="9" borderId="49" xfId="0" applyFill="1" applyBorder="1" applyAlignment="1" applyProtection="1">
      <alignment vertical="center"/>
      <protection locked="0"/>
    </xf>
    <xf numFmtId="49" fontId="30" fillId="4" borderId="54" xfId="0" applyNumberFormat="1" applyFont="1" applyFill="1" applyBorder="1" applyAlignment="1">
      <alignment vertical="center" wrapText="1"/>
    </xf>
    <xf numFmtId="49" fontId="18" fillId="4" borderId="2" xfId="0" applyNumberFormat="1" applyFont="1" applyFill="1" applyBorder="1" applyAlignment="1">
      <alignment vertical="center"/>
    </xf>
    <xf numFmtId="49" fontId="18" fillId="4" borderId="36" xfId="0" applyNumberFormat="1" applyFont="1" applyFill="1" applyBorder="1" applyAlignment="1">
      <alignment vertical="center"/>
    </xf>
    <xf numFmtId="4" fontId="18" fillId="2" borderId="3" xfId="0" applyNumberFormat="1" applyFont="1" applyFill="1" applyBorder="1" applyAlignment="1">
      <alignment horizontal="center" vertical="center"/>
    </xf>
    <xf numFmtId="4" fontId="18" fillId="2" borderId="12" xfId="0" applyNumberFormat="1" applyFont="1" applyFill="1" applyBorder="1" applyAlignment="1">
      <alignment horizontal="center" vertical="center"/>
    </xf>
    <xf numFmtId="4" fontId="18" fillId="2" borderId="56" xfId="0" applyNumberFormat="1" applyFont="1" applyFill="1" applyBorder="1" applyAlignment="1">
      <alignment horizontal="center" vertical="center"/>
    </xf>
    <xf numFmtId="16" fontId="29" fillId="4" borderId="54" xfId="0" applyNumberFormat="1" applyFont="1" applyFill="1" applyBorder="1" applyAlignment="1">
      <alignment vertical="center"/>
    </xf>
    <xf numFmtId="0" fontId="18" fillId="4" borderId="2" xfId="0" applyFont="1" applyFill="1" applyBorder="1" applyAlignment="1">
      <alignment vertical="center"/>
    </xf>
    <xf numFmtId="0" fontId="18" fillId="4" borderId="36" xfId="0" applyFont="1" applyFill="1" applyBorder="1" applyAlignment="1">
      <alignment vertical="center"/>
    </xf>
    <xf numFmtId="0" fontId="22" fillId="4" borderId="12" xfId="0" applyFont="1" applyFill="1" applyBorder="1" applyAlignment="1">
      <alignment horizontal="center" vertical="center" wrapText="1"/>
    </xf>
    <xf numFmtId="166" fontId="18" fillId="9" borderId="35" xfId="0" applyNumberFormat="1" applyFont="1" applyFill="1" applyBorder="1" applyAlignment="1" applyProtection="1">
      <alignment horizontal="left" vertical="center" shrinkToFit="1"/>
      <protection locked="0"/>
    </xf>
    <xf numFmtId="166" fontId="18" fillId="9" borderId="2" xfId="0" applyNumberFormat="1" applyFont="1" applyFill="1" applyBorder="1" applyAlignment="1" applyProtection="1">
      <alignment horizontal="left" vertical="center" shrinkToFit="1"/>
      <protection locked="0"/>
    </xf>
    <xf numFmtId="166" fontId="18" fillId="9" borderId="3" xfId="0" applyNumberFormat="1" applyFont="1" applyFill="1" applyBorder="1" applyAlignment="1" applyProtection="1">
      <alignment horizontal="left" vertical="center" shrinkToFit="1"/>
      <protection locked="0"/>
    </xf>
    <xf numFmtId="0" fontId="18" fillId="4" borderId="48" xfId="0" applyFont="1" applyFill="1" applyBorder="1" applyAlignment="1">
      <alignment horizontal="left" vertical="center" wrapText="1" shrinkToFit="1"/>
    </xf>
    <xf numFmtId="0" fontId="18" fillId="4" borderId="38" xfId="0" applyFont="1" applyFill="1" applyBorder="1" applyAlignment="1">
      <alignment vertical="center" wrapText="1"/>
    </xf>
    <xf numFmtId="0" fontId="18" fillId="4" borderId="49" xfId="0" applyFont="1" applyFill="1" applyBorder="1" applyAlignment="1">
      <alignment vertical="center" wrapText="1"/>
    </xf>
    <xf numFmtId="0" fontId="18" fillId="4" borderId="2" xfId="0" applyFont="1" applyFill="1" applyBorder="1" applyAlignment="1">
      <alignment horizontal="left" vertical="center"/>
    </xf>
    <xf numFmtId="0" fontId="18" fillId="4" borderId="55" xfId="0" applyFont="1" applyFill="1" applyBorder="1" applyAlignment="1">
      <alignment horizontal="left" vertical="center"/>
    </xf>
    <xf numFmtId="16" fontId="29" fillId="4" borderId="45" xfId="0" applyNumberFormat="1" applyFont="1" applyFill="1" applyBorder="1"/>
    <xf numFmtId="0" fontId="0" fillId="0" borderId="46" xfId="0" applyBorder="1"/>
    <xf numFmtId="0" fontId="0" fillId="0" borderId="47" xfId="0" applyBorder="1"/>
    <xf numFmtId="0" fontId="0" fillId="9" borderId="8" xfId="0" applyFill="1" applyBorder="1" applyAlignment="1" applyProtection="1">
      <alignment horizontal="left" vertical="top" wrapText="1"/>
      <protection locked="0"/>
    </xf>
    <xf numFmtId="0" fontId="0" fillId="9" borderId="9" xfId="0" applyFill="1" applyBorder="1" applyAlignment="1" applyProtection="1">
      <alignment horizontal="left" vertical="top" wrapText="1"/>
      <protection locked="0"/>
    </xf>
    <xf numFmtId="0" fontId="34" fillId="4" borderId="14" xfId="0" applyFont="1" applyFill="1" applyBorder="1" applyAlignment="1">
      <alignment horizontal="left" vertical="center"/>
    </xf>
    <xf numFmtId="0" fontId="29" fillId="4" borderId="19" xfId="0" applyFont="1" applyFill="1" applyBorder="1" applyAlignment="1">
      <alignment vertical="center" wrapText="1"/>
    </xf>
    <xf numFmtId="0" fontId="29" fillId="4" borderId="20" xfId="0" applyFont="1" applyFill="1" applyBorder="1" applyAlignment="1">
      <alignment vertical="center" wrapText="1"/>
    </xf>
    <xf numFmtId="0" fontId="18" fillId="4" borderId="20" xfId="0" applyFont="1" applyFill="1"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34" fillId="4" borderId="1" xfId="0" applyFont="1" applyFill="1" applyBorder="1" applyAlignment="1">
      <alignment horizontal="left" vertical="center"/>
    </xf>
    <xf numFmtId="0" fontId="34" fillId="4" borderId="2" xfId="0" applyFont="1" applyFill="1" applyBorder="1" applyAlignment="1">
      <alignment horizontal="left" vertical="center"/>
    </xf>
    <xf numFmtId="0" fontId="34" fillId="4" borderId="36" xfId="0" applyFont="1" applyFill="1" applyBorder="1" applyAlignment="1">
      <alignment horizontal="left" vertical="center"/>
    </xf>
    <xf numFmtId="0" fontId="34" fillId="9" borderId="2" xfId="0" applyFont="1" applyFill="1" applyBorder="1" applyAlignment="1" applyProtection="1">
      <alignment horizontal="center" vertical="center"/>
      <protection locked="0"/>
    </xf>
    <xf numFmtId="0" fontId="34" fillId="9" borderId="3" xfId="0" applyFont="1" applyFill="1" applyBorder="1" applyAlignment="1" applyProtection="1">
      <alignment horizontal="center" vertical="center"/>
      <protection locked="0"/>
    </xf>
    <xf numFmtId="0" fontId="34" fillId="4" borderId="1" xfId="0" applyFont="1" applyFill="1" applyBorder="1" applyAlignment="1">
      <alignment horizontal="left" vertical="center" wrapText="1"/>
    </xf>
    <xf numFmtId="0" fontId="34" fillId="4" borderId="2" xfId="0" applyFont="1" applyFill="1" applyBorder="1" applyAlignment="1">
      <alignment horizontal="left" vertical="center" wrapText="1"/>
    </xf>
    <xf numFmtId="0" fontId="34" fillId="4" borderId="36" xfId="0" applyFont="1" applyFill="1" applyBorder="1" applyAlignment="1">
      <alignment horizontal="left" vertical="center" wrapText="1"/>
    </xf>
    <xf numFmtId="0" fontId="18" fillId="4" borderId="1" xfId="0" applyFont="1" applyFill="1" applyBorder="1" applyAlignment="1">
      <alignment horizontal="left" vertical="center"/>
    </xf>
    <xf numFmtId="0" fontId="18" fillId="4" borderId="3" xfId="0" applyFont="1" applyFill="1" applyBorder="1" applyAlignment="1">
      <alignment horizontal="left" vertical="center"/>
    </xf>
    <xf numFmtId="49" fontId="18" fillId="4" borderId="1" xfId="0" applyNumberFormat="1" applyFont="1" applyFill="1" applyBorder="1" applyAlignment="1">
      <alignment horizontal="left" vertical="center" wrapText="1"/>
    </xf>
    <xf numFmtId="49" fontId="18" fillId="4" borderId="2" xfId="0" applyNumberFormat="1" applyFont="1" applyFill="1" applyBorder="1" applyAlignment="1">
      <alignment horizontal="left" vertical="center" wrapText="1"/>
    </xf>
    <xf numFmtId="49" fontId="18" fillId="4" borderId="3" xfId="0" applyNumberFormat="1" applyFont="1" applyFill="1" applyBorder="1" applyAlignment="1">
      <alignment horizontal="left" vertical="center" wrapText="1"/>
    </xf>
    <xf numFmtId="0" fontId="183" fillId="4" borderId="156" xfId="0" applyFont="1" applyFill="1" applyBorder="1" applyAlignment="1">
      <alignment horizontal="left" vertical="center"/>
    </xf>
    <xf numFmtId="49" fontId="183" fillId="4" borderId="156" xfId="0" applyNumberFormat="1" applyFont="1" applyFill="1" applyBorder="1" applyAlignment="1">
      <alignment horizontal="left" vertical="center" wrapText="1"/>
    </xf>
    <xf numFmtId="0" fontId="122" fillId="2" borderId="0" xfId="0" applyFont="1" applyFill="1" applyAlignment="1">
      <alignment horizontal="left" vertical="top" wrapText="1"/>
    </xf>
    <xf numFmtId="0" fontId="36" fillId="2" borderId="0" xfId="0" applyFont="1" applyFill="1" applyAlignment="1">
      <alignment horizontal="left" vertical="top" wrapText="1"/>
    </xf>
    <xf numFmtId="49" fontId="18" fillId="9" borderId="1" xfId="0" applyNumberFormat="1" applyFont="1" applyFill="1" applyBorder="1" applyAlignment="1" applyProtection="1">
      <alignment horizontal="left" vertical="center" wrapText="1"/>
      <protection locked="0"/>
    </xf>
    <xf numFmtId="49" fontId="18" fillId="9" borderId="2" xfId="0" applyNumberFormat="1" applyFont="1" applyFill="1" applyBorder="1" applyAlignment="1" applyProtection="1">
      <alignment horizontal="left" vertical="center" wrapText="1"/>
      <protection locked="0"/>
    </xf>
    <xf numFmtId="49" fontId="18" fillId="9" borderId="3" xfId="0" applyNumberFormat="1" applyFont="1" applyFill="1" applyBorder="1" applyAlignment="1" applyProtection="1">
      <alignment horizontal="left" vertical="center" wrapText="1"/>
      <protection locked="0"/>
    </xf>
    <xf numFmtId="0" fontId="18" fillId="2" borderId="0" xfId="0" applyFont="1" applyFill="1" applyAlignment="1">
      <alignment horizontal="center" vertical="top"/>
    </xf>
    <xf numFmtId="0" fontId="18" fillId="2" borderId="0" xfId="0" applyFont="1" applyFill="1" applyAlignment="1">
      <alignment vertical="top"/>
    </xf>
    <xf numFmtId="0" fontId="22" fillId="10" borderId="1" xfId="0" applyFont="1" applyFill="1" applyBorder="1" applyAlignment="1">
      <alignment horizontal="left" vertical="center" wrapText="1"/>
    </xf>
    <xf numFmtId="0" fontId="22" fillId="10" borderId="2" xfId="0" applyFont="1" applyFill="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9" borderId="36" xfId="0" applyFill="1" applyBorder="1" applyAlignment="1" applyProtection="1">
      <alignment vertical="center" wrapText="1"/>
      <protection locked="0"/>
    </xf>
    <xf numFmtId="0" fontId="8" fillId="9" borderId="2" xfId="0" applyFont="1" applyFill="1" applyBorder="1" applyAlignment="1" applyProtection="1">
      <alignment vertical="center"/>
      <protection locked="0"/>
    </xf>
    <xf numFmtId="0" fontId="0" fillId="9" borderId="2" xfId="0" applyFill="1" applyBorder="1" applyAlignment="1" applyProtection="1">
      <alignment vertical="center"/>
      <protection locked="0"/>
    </xf>
    <xf numFmtId="0" fontId="0" fillId="9" borderId="3" xfId="0" applyFill="1" applyBorder="1" applyAlignment="1" applyProtection="1">
      <alignment vertical="center"/>
      <protection locked="0"/>
    </xf>
    <xf numFmtId="0" fontId="8" fillId="4" borderId="73" xfId="0" applyFont="1" applyFill="1" applyBorder="1" applyAlignment="1" applyProtection="1">
      <alignment vertical="center"/>
      <protection locked="0"/>
    </xf>
    <xf numFmtId="0" fontId="0" fillId="0" borderId="73" xfId="0" applyBorder="1" applyAlignment="1">
      <alignment vertical="center"/>
    </xf>
    <xf numFmtId="49" fontId="18" fillId="4" borderId="44" xfId="0" applyNumberFormat="1" applyFont="1" applyFill="1" applyBorder="1" applyAlignment="1" applyProtection="1">
      <alignment vertical="center" wrapText="1"/>
      <protection locked="0"/>
    </xf>
    <xf numFmtId="0" fontId="18" fillId="4" borderId="27"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29" fillId="4" borderId="35" xfId="0" applyFont="1" applyFill="1" applyBorder="1" applyAlignment="1">
      <alignment horizontal="center" vertical="center" wrapText="1"/>
    </xf>
    <xf numFmtId="0" fontId="29" fillId="4" borderId="2" xfId="0" applyFont="1" applyFill="1" applyBorder="1" applyAlignment="1">
      <alignment horizontal="center" vertical="center" wrapText="1"/>
    </xf>
    <xf numFmtId="0" fontId="29" fillId="4" borderId="3" xfId="0" applyFont="1" applyFill="1" applyBorder="1" applyAlignment="1">
      <alignment horizontal="center" vertical="center" wrapText="1"/>
    </xf>
    <xf numFmtId="165" fontId="18" fillId="4" borderId="67" xfId="0" applyNumberFormat="1" applyFont="1" applyFill="1" applyBorder="1" applyAlignment="1">
      <alignment horizontal="right" vertical="center" wrapText="1" shrinkToFit="1"/>
    </xf>
    <xf numFmtId="165" fontId="18" fillId="4" borderId="20" xfId="0" applyNumberFormat="1" applyFont="1" applyFill="1" applyBorder="1" applyAlignment="1">
      <alignment horizontal="right" vertical="center" wrapText="1" shrinkToFit="1"/>
    </xf>
    <xf numFmtId="165" fontId="18" fillId="4" borderId="21" xfId="0" applyNumberFormat="1" applyFont="1" applyFill="1" applyBorder="1" applyAlignment="1">
      <alignment horizontal="right" vertical="center" wrapText="1" shrinkToFit="1"/>
    </xf>
    <xf numFmtId="10" fontId="9" fillId="4" borderId="7" xfId="0" applyNumberFormat="1" applyFont="1" applyFill="1" applyBorder="1" applyAlignment="1">
      <alignment horizontal="right" vertical="center"/>
    </xf>
    <xf numFmtId="10" fontId="9" fillId="4" borderId="8" xfId="0" applyNumberFormat="1" applyFont="1" applyFill="1" applyBorder="1" applyAlignment="1">
      <alignment horizontal="right" vertical="center"/>
    </xf>
    <xf numFmtId="10" fontId="9" fillId="4" borderId="9" xfId="0" applyNumberFormat="1" applyFont="1" applyFill="1" applyBorder="1" applyAlignment="1">
      <alignment horizontal="right" vertical="center"/>
    </xf>
    <xf numFmtId="0" fontId="18" fillId="4" borderId="1" xfId="0" applyFont="1" applyFill="1" applyBorder="1" applyAlignment="1">
      <alignment vertical="center"/>
    </xf>
    <xf numFmtId="0" fontId="99" fillId="2" borderId="0" xfId="0" applyFont="1" applyFill="1" applyAlignment="1">
      <alignment horizontal="center" vertical="center" wrapText="1"/>
    </xf>
    <xf numFmtId="0" fontId="100" fillId="2" borderId="0" xfId="0" applyFont="1" applyFill="1" applyAlignment="1">
      <alignment vertical="center" wrapText="1"/>
    </xf>
    <xf numFmtId="0" fontId="18" fillId="4" borderId="36" xfId="0" applyFont="1" applyFill="1" applyBorder="1" applyAlignment="1">
      <alignment horizontal="left" vertical="center"/>
    </xf>
    <xf numFmtId="0" fontId="9" fillId="4" borderId="12" xfId="0" applyFont="1" applyFill="1" applyBorder="1" applyAlignment="1">
      <alignment horizontal="center" vertical="center" wrapText="1"/>
    </xf>
    <xf numFmtId="0" fontId="9" fillId="9" borderId="12" xfId="0" applyFont="1" applyFill="1" applyBorder="1" applyAlignment="1" applyProtection="1">
      <alignment horizontal="center" vertical="center" wrapText="1"/>
      <protection locked="0"/>
    </xf>
    <xf numFmtId="0" fontId="91" fillId="2" borderId="0" xfId="0" applyFont="1" applyFill="1" applyAlignment="1">
      <alignment horizontal="center"/>
    </xf>
    <xf numFmtId="0" fontId="92" fillId="2" borderId="0" xfId="0" applyFont="1" applyFill="1"/>
    <xf numFmtId="16" fontId="24" fillId="4" borderId="52" xfId="0" applyNumberFormat="1" applyFont="1" applyFill="1" applyBorder="1" applyAlignment="1">
      <alignment vertical="center" wrapText="1"/>
    </xf>
    <xf numFmtId="0" fontId="18" fillId="4" borderId="0" xfId="0" applyFont="1" applyFill="1" applyAlignment="1">
      <alignment vertical="center"/>
    </xf>
    <xf numFmtId="0" fontId="18" fillId="4" borderId="53" xfId="0" applyFont="1" applyFill="1" applyBorder="1" applyAlignment="1">
      <alignment vertical="center"/>
    </xf>
    <xf numFmtId="4" fontId="18" fillId="4" borderId="59" xfId="0" applyNumberFormat="1" applyFont="1" applyFill="1" applyBorder="1" applyAlignment="1">
      <alignment horizontal="center" vertical="center"/>
    </xf>
    <xf numFmtId="4" fontId="18" fillId="4" borderId="60" xfId="0" applyNumberFormat="1" applyFont="1" applyFill="1" applyBorder="1" applyAlignment="1">
      <alignment horizontal="center" vertical="center"/>
    </xf>
    <xf numFmtId="4" fontId="18" fillId="4" borderId="61" xfId="0" applyNumberFormat="1" applyFont="1" applyFill="1" applyBorder="1" applyAlignment="1">
      <alignment horizontal="center" vertical="center"/>
    </xf>
    <xf numFmtId="49" fontId="30" fillId="4" borderId="57" xfId="0" applyNumberFormat="1" applyFont="1" applyFill="1" applyBorder="1" applyAlignment="1">
      <alignment vertical="center" wrapText="1"/>
    </xf>
    <xf numFmtId="49" fontId="18" fillId="4" borderId="58" xfId="0" applyNumberFormat="1" applyFont="1" applyFill="1" applyBorder="1" applyAlignment="1">
      <alignment vertical="center"/>
    </xf>
    <xf numFmtId="49" fontId="18" fillId="4" borderId="64" xfId="0" applyNumberFormat="1" applyFont="1" applyFill="1" applyBorder="1" applyAlignment="1">
      <alignment vertical="center"/>
    </xf>
    <xf numFmtId="0" fontId="8" fillId="4" borderId="15" xfId="0" applyFont="1" applyFill="1" applyBorder="1" applyAlignment="1">
      <alignment vertical="center" shrinkToFit="1"/>
    </xf>
    <xf numFmtId="0" fontId="29" fillId="4" borderId="1" xfId="0" applyFont="1" applyFill="1" applyBorder="1" applyAlignment="1">
      <alignment vertical="center"/>
    </xf>
    <xf numFmtId="0" fontId="29" fillId="4" borderId="2" xfId="0" applyFont="1" applyFill="1" applyBorder="1" applyAlignment="1">
      <alignment vertical="center"/>
    </xf>
    <xf numFmtId="0" fontId="18" fillId="4" borderId="35" xfId="0" applyFont="1" applyFill="1" applyBorder="1" applyAlignment="1">
      <alignment vertical="center" shrinkToFit="1"/>
    </xf>
    <xf numFmtId="0" fontId="18" fillId="4" borderId="2" xfId="0" applyFont="1" applyFill="1" applyBorder="1" applyAlignment="1">
      <alignment vertical="center" shrinkToFit="1"/>
    </xf>
    <xf numFmtId="0" fontId="18" fillId="4" borderId="55" xfId="0" applyFont="1" applyFill="1" applyBorder="1" applyAlignment="1">
      <alignment vertical="center" shrinkToFit="1"/>
    </xf>
    <xf numFmtId="49" fontId="18" fillId="4" borderId="3" xfId="0" applyNumberFormat="1" applyFont="1" applyFill="1" applyBorder="1" applyAlignment="1">
      <alignment vertical="center"/>
    </xf>
    <xf numFmtId="49" fontId="9" fillId="9" borderId="12" xfId="0" applyNumberFormat="1" applyFont="1" applyFill="1" applyBorder="1" applyAlignment="1" applyProtection="1">
      <alignment horizontal="center" vertical="center" wrapText="1"/>
      <protection locked="0"/>
    </xf>
    <xf numFmtId="0" fontId="18" fillId="9" borderId="1" xfId="0" applyFont="1" applyFill="1" applyBorder="1" applyAlignment="1" applyProtection="1">
      <alignment vertical="center" shrinkToFit="1"/>
      <protection locked="0"/>
    </xf>
    <xf numFmtId="0" fontId="18" fillId="9" borderId="2" xfId="0" applyFont="1" applyFill="1" applyBorder="1" applyAlignment="1" applyProtection="1">
      <alignment vertical="center" shrinkToFit="1"/>
      <protection locked="0"/>
    </xf>
    <xf numFmtId="0" fontId="18" fillId="9" borderId="3" xfId="0" applyFont="1" applyFill="1" applyBorder="1" applyAlignment="1" applyProtection="1">
      <alignment vertical="center" shrinkToFit="1"/>
      <protection locked="0"/>
    </xf>
    <xf numFmtId="49" fontId="18" fillId="9" borderId="2" xfId="0" applyNumberFormat="1" applyFont="1" applyFill="1" applyBorder="1" applyAlignment="1" applyProtection="1">
      <alignment vertical="center"/>
      <protection locked="0"/>
    </xf>
    <xf numFmtId="49" fontId="18" fillId="9" borderId="3" xfId="0" applyNumberFormat="1" applyFont="1" applyFill="1" applyBorder="1" applyAlignment="1" applyProtection="1">
      <alignment vertical="center"/>
      <protection locked="0"/>
    </xf>
    <xf numFmtId="16" fontId="29" fillId="4" borderId="62" xfId="0" applyNumberFormat="1" applyFont="1" applyFill="1" applyBorder="1" applyAlignment="1">
      <alignment horizontal="left"/>
    </xf>
    <xf numFmtId="0" fontId="0" fillId="0" borderId="5" xfId="0" applyBorder="1"/>
    <xf numFmtId="0" fontId="0" fillId="0" borderId="63" xfId="0" applyBorder="1"/>
    <xf numFmtId="0" fontId="29" fillId="4" borderId="19" xfId="0" applyFont="1" applyFill="1" applyBorder="1"/>
    <xf numFmtId="0" fontId="18" fillId="4" borderId="20" xfId="0" applyFont="1" applyFill="1" applyBorder="1"/>
    <xf numFmtId="0" fontId="18" fillId="4" borderId="21" xfId="0" applyFont="1" applyFill="1" applyBorder="1"/>
    <xf numFmtId="0" fontId="29" fillId="4" borderId="4" xfId="0" applyFont="1" applyFill="1" applyBorder="1" applyAlignment="1">
      <alignment vertical="center" wrapText="1"/>
    </xf>
    <xf numFmtId="0" fontId="29" fillId="4" borderId="5" xfId="0" applyFont="1" applyFill="1" applyBorder="1" applyAlignment="1">
      <alignment vertical="center" wrapText="1"/>
    </xf>
    <xf numFmtId="0" fontId="18" fillId="4" borderId="5" xfId="0" applyFont="1" applyFill="1" applyBorder="1" applyAlignment="1">
      <alignment vertical="center"/>
    </xf>
    <xf numFmtId="0" fontId="18" fillId="4" borderId="6" xfId="0" applyFont="1" applyFill="1" applyBorder="1" applyAlignment="1">
      <alignment vertical="center"/>
    </xf>
    <xf numFmtId="0" fontId="29" fillId="4" borderId="7" xfId="0" applyFont="1" applyFill="1" applyBorder="1" applyAlignment="1">
      <alignment vertical="center" wrapText="1"/>
    </xf>
    <xf numFmtId="0" fontId="29" fillId="4" borderId="8" xfId="0" applyFont="1" applyFill="1" applyBorder="1" applyAlignment="1">
      <alignment vertical="center" wrapText="1"/>
    </xf>
    <xf numFmtId="0" fontId="18" fillId="4" borderId="8" xfId="0" applyFont="1" applyFill="1" applyBorder="1" applyAlignment="1">
      <alignment vertical="center"/>
    </xf>
    <xf numFmtId="0" fontId="18" fillId="4" borderId="9" xfId="0" applyFont="1" applyFill="1" applyBorder="1" applyAlignment="1">
      <alignment vertical="center"/>
    </xf>
    <xf numFmtId="0" fontId="29" fillId="4" borderId="1" xfId="0" applyFont="1" applyFill="1" applyBorder="1" applyAlignment="1">
      <alignment vertical="center" wrapText="1"/>
    </xf>
    <xf numFmtId="0" fontId="8" fillId="4" borderId="2" xfId="0" applyFont="1" applyFill="1" applyBorder="1" applyAlignment="1">
      <alignment vertical="center"/>
    </xf>
    <xf numFmtId="0" fontId="18" fillId="9" borderId="1" xfId="0" applyFont="1" applyFill="1" applyBorder="1" applyAlignment="1" applyProtection="1">
      <alignment vertical="center"/>
      <protection locked="0"/>
    </xf>
    <xf numFmtId="0" fontId="8" fillId="9" borderId="3" xfId="0" applyFont="1" applyFill="1" applyBorder="1" applyAlignment="1" applyProtection="1">
      <alignment vertical="center"/>
      <protection locked="0"/>
    </xf>
    <xf numFmtId="0" fontId="8" fillId="9" borderId="41" xfId="0" applyFont="1" applyFill="1" applyBorder="1" applyAlignment="1" applyProtection="1">
      <alignment vertical="center"/>
      <protection locked="0"/>
    </xf>
    <xf numFmtId="0" fontId="0" fillId="9" borderId="42" xfId="0" applyFill="1" applyBorder="1" applyAlignment="1" applyProtection="1">
      <alignment vertical="center"/>
      <protection locked="0"/>
    </xf>
    <xf numFmtId="0" fontId="29" fillId="9" borderId="2" xfId="0" applyFont="1" applyFill="1" applyBorder="1" applyAlignment="1" applyProtection="1">
      <alignment vertical="center" wrapText="1"/>
      <protection locked="0"/>
    </xf>
    <xf numFmtId="0" fontId="29" fillId="9" borderId="3" xfId="0" applyFont="1" applyFill="1" applyBorder="1" applyAlignment="1" applyProtection="1">
      <alignment vertical="center" wrapText="1"/>
      <protection locked="0"/>
    </xf>
    <xf numFmtId="49" fontId="18" fillId="4" borderId="2" xfId="0" applyNumberFormat="1" applyFont="1" applyFill="1" applyBorder="1" applyAlignment="1" applyProtection="1">
      <alignment vertical="center" shrinkToFit="1"/>
      <protection locked="0"/>
    </xf>
    <xf numFmtId="49" fontId="18" fillId="4" borderId="3" xfId="0" applyNumberFormat="1" applyFont="1" applyFill="1" applyBorder="1" applyAlignment="1" applyProtection="1">
      <alignment vertical="center" shrinkToFit="1"/>
      <protection locked="0"/>
    </xf>
    <xf numFmtId="0" fontId="25" fillId="2" borderId="0" xfId="0" applyFont="1" applyFill="1" applyAlignment="1">
      <alignment horizontal="justify" vertical="center" wrapText="1"/>
    </xf>
    <xf numFmtId="0" fontId="25" fillId="2" borderId="0" xfId="0" applyFont="1" applyFill="1" applyAlignment="1">
      <alignment horizontal="justify" wrapText="1"/>
    </xf>
    <xf numFmtId="49" fontId="18" fillId="4" borderId="15" xfId="0" applyNumberFormat="1" applyFont="1" applyFill="1" applyBorder="1" applyAlignment="1">
      <alignment vertical="center"/>
    </xf>
    <xf numFmtId="0" fontId="0" fillId="4" borderId="15" xfId="0" applyFill="1" applyBorder="1" applyAlignment="1">
      <alignment vertical="center"/>
    </xf>
    <xf numFmtId="0" fontId="0" fillId="4" borderId="16" xfId="0" applyFill="1" applyBorder="1" applyAlignment="1">
      <alignment vertical="center"/>
    </xf>
    <xf numFmtId="0" fontId="18" fillId="4" borderId="14" xfId="0" applyFont="1" applyFill="1" applyBorder="1" applyAlignment="1">
      <alignment horizontal="left" vertical="center"/>
    </xf>
    <xf numFmtId="0" fontId="18" fillId="4" borderId="15" xfId="0" applyFont="1" applyFill="1" applyBorder="1" applyAlignment="1">
      <alignment vertical="center"/>
    </xf>
    <xf numFmtId="0" fontId="18" fillId="4" borderId="15" xfId="0" applyFont="1" applyFill="1" applyBorder="1" applyAlignment="1">
      <alignment horizontal="left" vertical="center"/>
    </xf>
    <xf numFmtId="49" fontId="18" fillId="9" borderId="44" xfId="0" applyNumberFormat="1" applyFont="1" applyFill="1" applyBorder="1" applyAlignment="1" applyProtection="1">
      <alignment horizontal="left" vertical="center" wrapText="1"/>
      <protection locked="0"/>
    </xf>
    <xf numFmtId="49" fontId="0" fillId="9" borderId="27" xfId="0" applyNumberFormat="1" applyFill="1" applyBorder="1" applyAlignment="1" applyProtection="1">
      <alignment horizontal="left" vertical="center" wrapText="1"/>
      <protection locked="0"/>
    </xf>
    <xf numFmtId="49" fontId="0" fillId="9" borderId="28" xfId="0" applyNumberFormat="1" applyFill="1" applyBorder="1" applyAlignment="1" applyProtection="1">
      <alignment horizontal="left" vertical="center" wrapText="1"/>
      <protection locked="0"/>
    </xf>
    <xf numFmtId="49" fontId="18" fillId="9" borderId="26" xfId="0" applyNumberFormat="1" applyFont="1" applyFill="1" applyBorder="1" applyAlignment="1" applyProtection="1">
      <alignment horizontal="left" vertical="center" shrinkToFit="1"/>
      <protection locked="0"/>
    </xf>
    <xf numFmtId="49" fontId="0" fillId="9" borderId="27" xfId="0" applyNumberFormat="1" applyFill="1" applyBorder="1" applyAlignment="1" applyProtection="1">
      <alignment horizontal="left" vertical="center" shrinkToFit="1"/>
      <protection locked="0"/>
    </xf>
    <xf numFmtId="49" fontId="0" fillId="9" borderId="28" xfId="0" applyNumberFormat="1" applyFill="1" applyBorder="1" applyAlignment="1" applyProtection="1">
      <alignment horizontal="left" vertical="center" shrinkToFit="1"/>
      <protection locked="0"/>
    </xf>
    <xf numFmtId="49" fontId="18" fillId="9" borderId="26" xfId="0" applyNumberFormat="1" applyFont="1" applyFill="1" applyBorder="1" applyAlignment="1" applyProtection="1">
      <alignment horizontal="left" vertical="center" wrapText="1"/>
      <protection locked="0"/>
    </xf>
    <xf numFmtId="49" fontId="0" fillId="9" borderId="27" xfId="0" applyNumberFormat="1" applyFill="1" applyBorder="1" applyAlignment="1" applyProtection="1">
      <alignment vertical="center" wrapText="1"/>
      <protection locked="0"/>
    </xf>
    <xf numFmtId="49" fontId="0" fillId="9" borderId="28" xfId="0" applyNumberFormat="1" applyFill="1" applyBorder="1" applyAlignment="1" applyProtection="1">
      <alignment vertical="center" wrapText="1"/>
      <protection locked="0"/>
    </xf>
    <xf numFmtId="49" fontId="18" fillId="9" borderId="26" xfId="0" applyNumberFormat="1" applyFont="1" applyFill="1" applyBorder="1" applyAlignment="1" applyProtection="1">
      <alignment vertical="center" shrinkToFit="1"/>
      <protection locked="0"/>
    </xf>
    <xf numFmtId="0" fontId="0" fillId="9" borderId="27" xfId="0" applyFill="1" applyBorder="1" applyAlignment="1" applyProtection="1">
      <alignment vertical="center" shrinkToFit="1"/>
      <protection locked="0"/>
    </xf>
    <xf numFmtId="0" fontId="0" fillId="9" borderId="28" xfId="0" applyFill="1" applyBorder="1" applyAlignment="1" applyProtection="1">
      <alignment vertical="center" shrinkToFit="1"/>
      <protection locked="0"/>
    </xf>
    <xf numFmtId="0" fontId="18" fillId="4" borderId="26" xfId="0" applyFont="1" applyFill="1" applyBorder="1" applyAlignment="1">
      <alignment vertical="center" shrinkToFit="1"/>
    </xf>
    <xf numFmtId="0" fontId="0" fillId="4" borderId="27" xfId="0" applyFill="1" applyBorder="1" applyAlignment="1">
      <alignment vertical="center" shrinkToFit="1"/>
    </xf>
    <xf numFmtId="0" fontId="0" fillId="4" borderId="33" xfId="0" applyFill="1" applyBorder="1" applyAlignment="1">
      <alignment vertical="center" shrinkToFit="1"/>
    </xf>
    <xf numFmtId="0" fontId="18" fillId="4" borderId="14" xfId="0" applyFont="1" applyFill="1" applyBorder="1" applyAlignment="1">
      <alignment horizontal="center" vertical="center"/>
    </xf>
    <xf numFmtId="0" fontId="0" fillId="4" borderId="15" xfId="0" applyFill="1" applyBorder="1" applyAlignment="1">
      <alignment horizontal="center" vertical="center"/>
    </xf>
    <xf numFmtId="0" fontId="18" fillId="4" borderId="65" xfId="0" applyFont="1" applyFill="1" applyBorder="1" applyAlignment="1">
      <alignment horizontal="center" vertical="center"/>
    </xf>
    <xf numFmtId="0" fontId="0" fillId="4" borderId="66" xfId="0" applyFill="1" applyBorder="1" applyAlignment="1">
      <alignment horizontal="center" vertical="center"/>
    </xf>
    <xf numFmtId="49" fontId="22" fillId="4" borderId="15" xfId="0" applyNumberFormat="1" applyFont="1" applyFill="1" applyBorder="1" applyAlignment="1" applyProtection="1">
      <alignment horizontal="left" vertical="center" wrapText="1" indent="1"/>
      <protection locked="0"/>
    </xf>
    <xf numFmtId="0" fontId="9" fillId="4" borderId="15" xfId="0" applyFont="1" applyFill="1" applyBorder="1" applyAlignment="1">
      <alignment horizontal="left" vertical="center" wrapText="1" indent="1"/>
    </xf>
    <xf numFmtId="0" fontId="9" fillId="4" borderId="16" xfId="0" applyFont="1" applyFill="1" applyBorder="1" applyAlignment="1">
      <alignment horizontal="left" vertical="center" wrapText="1" indent="1"/>
    </xf>
    <xf numFmtId="0" fontId="8" fillId="4" borderId="15" xfId="0" applyFont="1" applyFill="1" applyBorder="1" applyAlignment="1">
      <alignment horizontal="left" vertical="center"/>
    </xf>
    <xf numFmtId="0" fontId="8" fillId="4" borderId="15" xfId="0" applyFont="1" applyFill="1" applyBorder="1" applyAlignment="1">
      <alignment vertical="center"/>
    </xf>
    <xf numFmtId="0" fontId="29" fillId="4" borderId="4" xfId="0" applyFont="1" applyFill="1" applyBorder="1"/>
    <xf numFmtId="0" fontId="101" fillId="4" borderId="4" xfId="0" applyFont="1" applyFill="1" applyBorder="1" applyAlignment="1">
      <alignment vertical="center" wrapText="1"/>
    </xf>
    <xf numFmtId="0" fontId="0" fillId="9" borderId="33" xfId="0" applyFill="1" applyBorder="1" applyAlignment="1" applyProtection="1">
      <alignment vertical="center" shrinkToFit="1"/>
      <protection locked="0"/>
    </xf>
    <xf numFmtId="0" fontId="18" fillId="9" borderId="25" xfId="0" applyFont="1" applyFill="1" applyBorder="1" applyAlignment="1" applyProtection="1">
      <alignment horizontal="left" vertical="center"/>
      <protection locked="0"/>
    </xf>
    <xf numFmtId="0" fontId="0" fillId="9" borderId="23" xfId="0" applyFill="1" applyBorder="1" applyAlignment="1" applyProtection="1">
      <alignment vertical="center"/>
      <protection locked="0"/>
    </xf>
    <xf numFmtId="0" fontId="0" fillId="9" borderId="24" xfId="0" applyFill="1" applyBorder="1" applyAlignment="1" applyProtection="1">
      <alignment vertical="center"/>
      <protection locked="0"/>
    </xf>
    <xf numFmtId="0" fontId="8" fillId="9" borderId="26" xfId="0" applyFont="1" applyFill="1" applyBorder="1" applyAlignment="1" applyProtection="1">
      <alignment vertical="center"/>
      <protection locked="0"/>
    </xf>
    <xf numFmtId="0" fontId="0" fillId="9" borderId="28" xfId="0" applyFill="1" applyBorder="1" applyAlignment="1" applyProtection="1">
      <alignment vertical="center"/>
      <protection locked="0"/>
    </xf>
    <xf numFmtId="0" fontId="36" fillId="4" borderId="44" xfId="0" applyFont="1" applyFill="1" applyBorder="1" applyAlignment="1">
      <alignment horizontal="center" vertical="center"/>
    </xf>
    <xf numFmtId="0" fontId="0" fillId="0" borderId="28" xfId="0" applyBorder="1" applyAlignment="1">
      <alignment horizontal="center" vertical="center"/>
    </xf>
    <xf numFmtId="0" fontId="18" fillId="9" borderId="17" xfId="0" applyFont="1" applyFill="1" applyBorder="1" applyAlignment="1" applyProtection="1">
      <alignment horizontal="center" vertical="center" shrinkToFit="1"/>
      <protection locked="0"/>
    </xf>
    <xf numFmtId="0" fontId="0" fillId="9" borderId="18" xfId="0" applyFill="1" applyBorder="1" applyAlignment="1" applyProtection="1">
      <alignment vertical="center" shrinkToFit="1"/>
      <protection locked="0"/>
    </xf>
    <xf numFmtId="0" fontId="0" fillId="9" borderId="41" xfId="0" applyFill="1" applyBorder="1" applyAlignment="1" applyProtection="1">
      <alignment vertical="center" shrinkToFit="1"/>
      <protection locked="0"/>
    </xf>
    <xf numFmtId="0" fontId="0" fillId="9" borderId="38" xfId="0" applyFill="1" applyBorder="1" applyAlignment="1" applyProtection="1">
      <alignment vertical="center" shrinkToFit="1"/>
      <protection locked="0"/>
    </xf>
    <xf numFmtId="0" fontId="0" fillId="9" borderId="42" xfId="0" applyFill="1" applyBorder="1" applyAlignment="1" applyProtection="1">
      <alignment vertical="center" shrinkToFit="1"/>
      <protection locked="0"/>
    </xf>
    <xf numFmtId="0" fontId="0" fillId="9" borderId="39" xfId="0" applyFill="1" applyBorder="1" applyAlignment="1" applyProtection="1">
      <alignment vertical="center" shrinkToFit="1"/>
      <protection locked="0"/>
    </xf>
    <xf numFmtId="0" fontId="8" fillId="9" borderId="26" xfId="0" applyFont="1" applyFill="1" applyBorder="1" applyAlignment="1" applyProtection="1">
      <alignment horizontal="left" vertical="center"/>
      <protection locked="0"/>
    </xf>
    <xf numFmtId="0" fontId="0" fillId="9" borderId="27" xfId="0" applyFill="1" applyBorder="1" applyAlignment="1" applyProtection="1">
      <alignment horizontal="left" vertical="center"/>
      <protection locked="0"/>
    </xf>
    <xf numFmtId="0" fontId="0" fillId="9" borderId="28" xfId="0" applyFill="1" applyBorder="1" applyAlignment="1" applyProtection="1">
      <alignment horizontal="left" vertical="center"/>
      <protection locked="0"/>
    </xf>
    <xf numFmtId="0" fontId="18" fillId="4" borderId="17" xfId="0" applyFont="1" applyFill="1" applyBorder="1" applyAlignment="1">
      <alignment horizontal="center" vertical="center"/>
    </xf>
    <xf numFmtId="0" fontId="0" fillId="4" borderId="18" xfId="0" applyFill="1" applyBorder="1" applyAlignment="1">
      <alignment horizontal="center" vertical="center"/>
    </xf>
    <xf numFmtId="0" fontId="18" fillId="9" borderId="41" xfId="0" applyFont="1" applyFill="1" applyBorder="1" applyAlignment="1" applyProtection="1">
      <alignment horizontal="left" vertical="center"/>
      <protection locked="0"/>
    </xf>
    <xf numFmtId="0" fontId="8" fillId="9" borderId="41" xfId="0" applyFont="1" applyFill="1" applyBorder="1" applyAlignment="1" applyProtection="1">
      <alignment horizontal="left" vertical="center"/>
      <protection locked="0"/>
    </xf>
    <xf numFmtId="0" fontId="0" fillId="9" borderId="38" xfId="0" applyFill="1" applyBorder="1" applyAlignment="1" applyProtection="1">
      <alignment horizontal="left" vertical="center"/>
      <protection locked="0"/>
    </xf>
    <xf numFmtId="0" fontId="0" fillId="9" borderId="42" xfId="0" applyFill="1" applyBorder="1" applyAlignment="1" applyProtection="1">
      <alignment horizontal="left" vertical="center"/>
      <protection locked="0"/>
    </xf>
    <xf numFmtId="49" fontId="18" fillId="9" borderId="41" xfId="0" applyNumberFormat="1" applyFont="1" applyFill="1" applyBorder="1" applyAlignment="1" applyProtection="1">
      <alignment vertical="center" shrinkToFit="1"/>
      <protection locked="0"/>
    </xf>
    <xf numFmtId="0" fontId="18" fillId="0" borderId="5" xfId="0" applyFont="1" applyBorder="1"/>
    <xf numFmtId="0" fontId="18" fillId="0" borderId="6" xfId="0" applyFont="1" applyBorder="1"/>
    <xf numFmtId="0" fontId="9" fillId="9" borderId="12" xfId="0" applyFont="1" applyFill="1" applyBorder="1" applyAlignment="1" applyProtection="1">
      <alignment horizontal="center" vertical="center" shrinkToFit="1"/>
      <protection locked="0"/>
    </xf>
    <xf numFmtId="0" fontId="18" fillId="4" borderId="12" xfId="0" applyFont="1" applyFill="1" applyBorder="1" applyAlignment="1">
      <alignment horizontal="center" vertical="center"/>
    </xf>
    <xf numFmtId="49" fontId="18" fillId="4" borderId="2" xfId="0" applyNumberFormat="1" applyFont="1" applyFill="1" applyBorder="1" applyAlignment="1">
      <alignment vertical="center" wrapText="1"/>
    </xf>
    <xf numFmtId="0" fontId="18" fillId="4" borderId="2" xfId="0" applyFont="1" applyFill="1" applyBorder="1" applyAlignment="1">
      <alignment vertical="center" wrapText="1"/>
    </xf>
    <xf numFmtId="0" fontId="18" fillId="4" borderId="3" xfId="0" applyFont="1" applyFill="1" applyBorder="1" applyAlignment="1">
      <alignment vertical="center" wrapText="1"/>
    </xf>
    <xf numFmtId="165" fontId="18" fillId="4" borderId="26" xfId="0" applyNumberFormat="1" applyFont="1" applyFill="1" applyBorder="1" applyAlignment="1">
      <alignment horizontal="right" vertical="center" shrinkToFit="1"/>
    </xf>
    <xf numFmtId="165" fontId="18" fillId="4" borderId="27" xfId="0" applyNumberFormat="1" applyFont="1" applyFill="1" applyBorder="1" applyAlignment="1">
      <alignment horizontal="right" vertical="center" shrinkToFit="1"/>
    </xf>
    <xf numFmtId="165" fontId="18" fillId="4" borderId="33" xfId="0" applyNumberFormat="1" applyFont="1" applyFill="1" applyBorder="1" applyAlignment="1">
      <alignment horizontal="right" vertical="center" shrinkToFit="1"/>
    </xf>
    <xf numFmtId="49" fontId="8" fillId="4" borderId="2" xfId="0" applyNumberFormat="1" applyFont="1" applyFill="1" applyBorder="1" applyAlignment="1">
      <alignment vertical="center" wrapText="1"/>
    </xf>
    <xf numFmtId="49" fontId="8" fillId="4" borderId="3" xfId="0" applyNumberFormat="1" applyFont="1" applyFill="1" applyBorder="1" applyAlignment="1">
      <alignment vertical="center" wrapText="1"/>
    </xf>
    <xf numFmtId="0" fontId="18" fillId="4" borderId="1" xfId="0" applyFont="1" applyFill="1" applyBorder="1" applyAlignment="1" applyProtection="1">
      <alignment vertical="center" wrapText="1"/>
      <protection locked="0"/>
    </xf>
    <xf numFmtId="49" fontId="18" fillId="4" borderId="3" xfId="0" applyNumberFormat="1" applyFont="1" applyFill="1" applyBorder="1" applyAlignment="1">
      <alignment vertical="center" wrapText="1"/>
    </xf>
    <xf numFmtId="0" fontId="18" fillId="4" borderId="2" xfId="0" applyFont="1" applyFill="1" applyBorder="1" applyAlignment="1">
      <alignment horizontal="left" vertical="center" wrapText="1"/>
    </xf>
    <xf numFmtId="0" fontId="18" fillId="4" borderId="3" xfId="0" applyFont="1" applyFill="1" applyBorder="1" applyAlignment="1">
      <alignment horizontal="left" vertical="center" wrapText="1"/>
    </xf>
    <xf numFmtId="0" fontId="18" fillId="4" borderId="25" xfId="0" applyFont="1" applyFill="1" applyBorder="1" applyAlignment="1">
      <alignment horizontal="left" vertical="center"/>
    </xf>
    <xf numFmtId="0" fontId="18" fillId="0" borderId="23" xfId="0" applyFont="1" applyBorder="1" applyAlignment="1">
      <alignment horizontal="left" vertical="center"/>
    </xf>
    <xf numFmtId="0" fontId="18" fillId="0" borderId="24" xfId="0" applyFont="1" applyBorder="1" applyAlignment="1">
      <alignment horizontal="left" vertical="center"/>
    </xf>
    <xf numFmtId="49" fontId="18" fillId="9" borderId="25" xfId="0" applyNumberFormat="1" applyFont="1" applyFill="1" applyBorder="1" applyAlignment="1" applyProtection="1">
      <alignment vertical="center" shrinkToFit="1"/>
      <protection locked="0"/>
    </xf>
    <xf numFmtId="49" fontId="18" fillId="9" borderId="23" xfId="0" applyNumberFormat="1" applyFont="1" applyFill="1" applyBorder="1" applyAlignment="1" applyProtection="1">
      <alignment vertical="center" shrinkToFit="1"/>
      <protection locked="0"/>
    </xf>
    <xf numFmtId="49" fontId="18" fillId="9" borderId="30" xfId="0" applyNumberFormat="1" applyFont="1" applyFill="1" applyBorder="1" applyAlignment="1" applyProtection="1">
      <alignment vertical="center" shrinkToFit="1"/>
      <protection locked="0"/>
    </xf>
    <xf numFmtId="0" fontId="18" fillId="4" borderId="40" xfId="0" applyFont="1" applyFill="1" applyBorder="1" applyAlignment="1">
      <alignment horizontal="left" vertical="center"/>
    </xf>
    <xf numFmtId="0" fontId="18" fillId="0" borderId="31" xfId="0" applyFont="1" applyBorder="1" applyAlignment="1">
      <alignment horizontal="left" vertical="center"/>
    </xf>
    <xf numFmtId="0" fontId="18" fillId="0" borderId="32" xfId="0" applyFont="1" applyBorder="1" applyAlignment="1">
      <alignment horizontal="left" vertical="center"/>
    </xf>
    <xf numFmtId="49" fontId="18" fillId="9" borderId="38" xfId="0" applyNumberFormat="1" applyFont="1" applyFill="1" applyBorder="1" applyAlignment="1" applyProtection="1">
      <alignment vertical="center" shrinkToFit="1"/>
      <protection locked="0"/>
    </xf>
    <xf numFmtId="49" fontId="0" fillId="9" borderId="38" xfId="0" applyNumberFormat="1" applyFill="1" applyBorder="1" applyAlignment="1" applyProtection="1">
      <alignment vertical="center"/>
      <protection locked="0"/>
    </xf>
    <xf numFmtId="49" fontId="0" fillId="9" borderId="39" xfId="0" applyNumberFormat="1" applyFill="1" applyBorder="1" applyAlignment="1" applyProtection="1">
      <alignment vertical="center"/>
      <protection locked="0"/>
    </xf>
    <xf numFmtId="0" fontId="8" fillId="4" borderId="4" xfId="0" applyFont="1" applyFill="1" applyBorder="1" applyAlignment="1">
      <alignment horizontal="left" vertical="center" indent="1"/>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11" xfId="0" applyBorder="1" applyAlignment="1">
      <alignment horizontal="left" vertical="center" indent="1"/>
    </xf>
    <xf numFmtId="0" fontId="0" fillId="0" borderId="0" xfId="0" applyAlignment="1">
      <alignment horizontal="left" vertical="center" indent="1"/>
    </xf>
    <xf numFmtId="0" fontId="0" fillId="0" borderId="10" xfId="0" applyBorder="1" applyAlignment="1">
      <alignment horizontal="left" vertical="center" indent="1"/>
    </xf>
    <xf numFmtId="0" fontId="0" fillId="0" borderId="7" xfId="0" applyBorder="1" applyAlignment="1">
      <alignment horizontal="left" vertical="center" indent="1"/>
    </xf>
    <xf numFmtId="0" fontId="0" fillId="0" borderId="8" xfId="0" applyBorder="1" applyAlignment="1">
      <alignment horizontal="left" vertical="center" indent="1"/>
    </xf>
    <xf numFmtId="0" fontId="0" fillId="0" borderId="9" xfId="0" applyBorder="1" applyAlignment="1">
      <alignment horizontal="left" vertical="center" indent="1"/>
    </xf>
    <xf numFmtId="0" fontId="18" fillId="4" borderId="67" xfId="0" applyFont="1" applyFill="1" applyBorder="1" applyAlignment="1">
      <alignment horizontal="left" vertical="center"/>
    </xf>
    <xf numFmtId="0" fontId="18" fillId="0" borderId="20" xfId="0" applyFont="1" applyBorder="1" applyAlignment="1">
      <alignment horizontal="left" vertical="center"/>
    </xf>
    <xf numFmtId="0" fontId="18" fillId="0" borderId="68" xfId="0" applyFont="1" applyBorder="1" applyAlignment="1">
      <alignment horizontal="left" vertical="center"/>
    </xf>
    <xf numFmtId="0" fontId="133" fillId="2" borderId="0" xfId="0" applyFont="1" applyFill="1" applyAlignment="1">
      <alignment horizontal="justify" vertical="center" wrapText="1"/>
    </xf>
    <xf numFmtId="0" fontId="89" fillId="2" borderId="0" xfId="0" applyFont="1" applyFill="1" applyAlignment="1">
      <alignment horizontal="center" vertical="center"/>
    </xf>
    <xf numFmtId="0" fontId="90" fillId="2" borderId="0" xfId="0" applyFont="1" applyFill="1" applyAlignment="1">
      <alignment vertical="center"/>
    </xf>
    <xf numFmtId="16" fontId="32" fillId="2" borderId="0" xfId="0" applyNumberFormat="1" applyFont="1" applyFill="1" applyAlignment="1">
      <alignment vertical="center" wrapText="1"/>
    </xf>
    <xf numFmtId="0" fontId="0" fillId="2" borderId="0" xfId="0" applyFill="1" applyAlignment="1">
      <alignment vertical="center"/>
    </xf>
    <xf numFmtId="0" fontId="103" fillId="0" borderId="43" xfId="0" applyFont="1" applyBorder="1" applyAlignment="1">
      <alignment horizontal="left" vertical="center" wrapText="1"/>
    </xf>
    <xf numFmtId="0" fontId="103" fillId="0" borderId="0" xfId="0" applyFont="1" applyAlignment="1">
      <alignment horizontal="left" vertical="center" wrapText="1"/>
    </xf>
    <xf numFmtId="0" fontId="0" fillId="0" borderId="15" xfId="0" applyBorder="1" applyAlignment="1">
      <alignment vertical="center"/>
    </xf>
    <xf numFmtId="0" fontId="0" fillId="0" borderId="15" xfId="0" applyBorder="1" applyAlignment="1">
      <alignment vertical="center" shrinkToFit="1"/>
    </xf>
    <xf numFmtId="0" fontId="0" fillId="0" borderId="15" xfId="0" applyBorder="1"/>
    <xf numFmtId="0" fontId="0" fillId="0" borderId="16" xfId="0" applyBorder="1" applyAlignment="1">
      <alignment vertical="center"/>
    </xf>
    <xf numFmtId="165" fontId="76" fillId="2" borderId="0" xfId="0" applyNumberFormat="1" applyFont="1" applyFill="1" applyAlignment="1">
      <alignment wrapText="1"/>
    </xf>
    <xf numFmtId="0" fontId="77" fillId="0" borderId="0" xfId="0" applyFont="1"/>
    <xf numFmtId="0" fontId="77" fillId="0" borderId="11" xfId="0" applyFont="1" applyBorder="1"/>
    <xf numFmtId="0" fontId="96" fillId="2" borderId="0" xfId="0" applyFont="1" applyFill="1" applyAlignment="1">
      <alignment horizontal="center" vertical="center" wrapText="1"/>
    </xf>
    <xf numFmtId="0" fontId="97" fillId="2" borderId="0" xfId="0" applyFont="1" applyFill="1" applyAlignment="1">
      <alignment vertical="center" wrapText="1"/>
    </xf>
    <xf numFmtId="0" fontId="8" fillId="4" borderId="1" xfId="0" applyFont="1" applyFill="1" applyBorder="1" applyAlignment="1">
      <alignment horizontal="left" vertical="center"/>
    </xf>
    <xf numFmtId="0" fontId="8" fillId="4" borderId="2" xfId="0" applyFont="1" applyFill="1" applyBorder="1" applyAlignment="1">
      <alignment horizontal="left" vertical="center"/>
    </xf>
    <xf numFmtId="0" fontId="8" fillId="0" borderId="2" xfId="0" applyFont="1" applyBorder="1" applyAlignment="1">
      <alignment horizontal="left" vertical="center"/>
    </xf>
    <xf numFmtId="0" fontId="8" fillId="0" borderId="36" xfId="0" applyFont="1" applyBorder="1" applyAlignment="1">
      <alignment horizontal="left" vertical="center"/>
    </xf>
    <xf numFmtId="0" fontId="8" fillId="9" borderId="2" xfId="0" applyFont="1" applyFill="1" applyBorder="1" applyAlignment="1" applyProtection="1">
      <alignment horizontal="left" vertical="center"/>
      <protection locked="0"/>
    </xf>
    <xf numFmtId="0" fontId="8" fillId="9" borderId="3" xfId="0" applyFont="1" applyFill="1" applyBorder="1" applyAlignment="1" applyProtection="1">
      <alignment horizontal="left" vertical="center"/>
      <protection locked="0"/>
    </xf>
    <xf numFmtId="0" fontId="8" fillId="2" borderId="2" xfId="0" applyFont="1" applyFill="1" applyBorder="1" applyAlignment="1">
      <alignment horizontal="left" vertical="center"/>
    </xf>
    <xf numFmtId="0" fontId="8" fillId="0" borderId="3" xfId="0" applyFont="1" applyBorder="1" applyAlignment="1">
      <alignment horizontal="left" vertical="center"/>
    </xf>
    <xf numFmtId="0" fontId="8" fillId="4" borderId="1" xfId="0" applyFont="1" applyFill="1" applyBorder="1" applyAlignment="1">
      <alignment horizontal="left" vertical="center" wrapText="1"/>
    </xf>
    <xf numFmtId="0" fontId="16" fillId="4" borderId="4" xfId="0" applyFont="1" applyFill="1" applyBorder="1" applyAlignment="1">
      <alignment vertical="center" wrapText="1"/>
    </xf>
    <xf numFmtId="0" fontId="8" fillId="4" borderId="5" xfId="0" applyFont="1" applyFill="1" applyBorder="1" applyAlignment="1">
      <alignment vertical="center"/>
    </xf>
    <xf numFmtId="0" fontId="0" fillId="0" borderId="5" xfId="0" applyBorder="1" applyAlignment="1">
      <alignment vertical="center"/>
    </xf>
    <xf numFmtId="0" fontId="0" fillId="0" borderId="70" xfId="0" applyBorder="1" applyAlignment="1">
      <alignment vertical="center"/>
    </xf>
    <xf numFmtId="0" fontId="8" fillId="4" borderId="7" xfId="0" applyFont="1" applyFill="1" applyBorder="1" applyAlignment="1">
      <alignment vertical="center"/>
    </xf>
    <xf numFmtId="0" fontId="8" fillId="4" borderId="8" xfId="0" applyFont="1" applyFill="1" applyBorder="1" applyAlignment="1">
      <alignment vertical="center"/>
    </xf>
    <xf numFmtId="0" fontId="0" fillId="0" borderId="8" xfId="0" applyBorder="1" applyAlignment="1">
      <alignment vertical="center"/>
    </xf>
    <xf numFmtId="0" fontId="0" fillId="0" borderId="72" xfId="0" applyBorder="1" applyAlignment="1">
      <alignment vertical="center"/>
    </xf>
    <xf numFmtId="49" fontId="18" fillId="9" borderId="69" xfId="0" applyNumberFormat="1" applyFont="1" applyFill="1" applyBorder="1" applyAlignment="1" applyProtection="1">
      <alignment vertical="center" shrinkToFit="1"/>
      <protection locked="0"/>
    </xf>
    <xf numFmtId="49" fontId="18" fillId="9" borderId="5" xfId="0" applyNumberFormat="1" applyFont="1" applyFill="1" applyBorder="1" applyAlignment="1" applyProtection="1">
      <alignment vertical="center" shrinkToFit="1"/>
      <protection locked="0"/>
    </xf>
    <xf numFmtId="49" fontId="18" fillId="9" borderId="70" xfId="0" applyNumberFormat="1" applyFont="1" applyFill="1" applyBorder="1" applyAlignment="1" applyProtection="1">
      <alignment vertical="center" shrinkToFit="1"/>
      <protection locked="0"/>
    </xf>
    <xf numFmtId="49" fontId="18" fillId="9" borderId="6" xfId="0" applyNumberFormat="1" applyFont="1" applyFill="1" applyBorder="1" applyAlignment="1" applyProtection="1">
      <alignment vertical="center" shrinkToFit="1"/>
      <protection locked="0"/>
    </xf>
    <xf numFmtId="49" fontId="18" fillId="9" borderId="24" xfId="0" applyNumberFormat="1" applyFont="1" applyFill="1" applyBorder="1" applyAlignment="1" applyProtection="1">
      <alignment vertical="center" shrinkToFit="1"/>
      <protection locked="0"/>
    </xf>
    <xf numFmtId="0" fontId="106" fillId="4" borderId="0" xfId="0" applyFont="1" applyFill="1" applyAlignment="1">
      <alignment horizontal="center" vertical="center" wrapText="1"/>
    </xf>
    <xf numFmtId="0" fontId="106" fillId="0" borderId="0" xfId="0" applyFont="1" applyAlignment="1">
      <alignment horizontal="center" vertical="center" wrapText="1"/>
    </xf>
    <xf numFmtId="0" fontId="87" fillId="2" borderId="0" xfId="0" applyFont="1" applyFill="1" applyAlignment="1">
      <alignment horizontal="center" vertical="center" wrapText="1"/>
    </xf>
    <xf numFmtId="0" fontId="88" fillId="2" borderId="0" xfId="0" applyFont="1" applyFill="1" applyAlignment="1">
      <alignment horizontal="center" vertical="center" wrapText="1"/>
    </xf>
    <xf numFmtId="0" fontId="0" fillId="0" borderId="0" xfId="0" applyAlignment="1">
      <alignment horizontal="center" vertical="center" wrapText="1"/>
    </xf>
    <xf numFmtId="49" fontId="18" fillId="4" borderId="77" xfId="0" applyNumberFormat="1" applyFont="1" applyFill="1" applyBorder="1" applyAlignment="1">
      <alignment horizontal="left" vertical="top" wrapText="1"/>
    </xf>
    <xf numFmtId="0" fontId="0" fillId="0" borderId="23" xfId="0" applyBorder="1" applyAlignment="1">
      <alignment horizontal="left" vertical="top" wrapText="1"/>
    </xf>
    <xf numFmtId="0" fontId="0" fillId="0" borderId="78" xfId="0" applyBorder="1" applyAlignment="1">
      <alignment horizontal="left" vertical="top" wrapText="1"/>
    </xf>
    <xf numFmtId="0" fontId="18" fillId="4" borderId="19" xfId="0" applyFont="1" applyFill="1" applyBorder="1" applyAlignment="1">
      <alignment vertical="center" wrapText="1"/>
    </xf>
    <xf numFmtId="0" fontId="89" fillId="2" borderId="0" xfId="0" applyFont="1" applyFill="1" applyAlignment="1">
      <alignment horizontal="center"/>
    </xf>
    <xf numFmtId="0" fontId="90" fillId="2" borderId="0" xfId="0" applyFont="1" applyFill="1" applyAlignment="1">
      <alignment horizontal="center"/>
    </xf>
    <xf numFmtId="0" fontId="90" fillId="2" borderId="0" xfId="0" applyFont="1" applyFill="1"/>
    <xf numFmtId="0" fontId="18" fillId="9" borderId="7" xfId="0" applyFont="1" applyFill="1" applyBorder="1" applyAlignment="1">
      <alignment horizontal="left" vertical="top" wrapText="1"/>
    </xf>
    <xf numFmtId="0" fontId="18" fillId="9" borderId="8" xfId="0" applyFont="1" applyFill="1" applyBorder="1" applyAlignment="1">
      <alignment horizontal="left" vertical="top" wrapText="1"/>
    </xf>
    <xf numFmtId="0" fontId="18" fillId="9" borderId="9" xfId="0" applyFont="1" applyFill="1" applyBorder="1" applyAlignment="1">
      <alignment horizontal="left" vertical="top" wrapText="1"/>
    </xf>
    <xf numFmtId="49" fontId="18" fillId="4" borderId="52" xfId="0" applyNumberFormat="1" applyFont="1" applyFill="1" applyBorder="1" applyAlignment="1">
      <alignment horizontal="left" vertical="top" wrapText="1" shrinkToFit="1"/>
    </xf>
    <xf numFmtId="0" fontId="0" fillId="4" borderId="0" xfId="0" applyFill="1" applyAlignment="1">
      <alignment horizontal="left" vertical="top" wrapText="1" shrinkToFit="1"/>
    </xf>
    <xf numFmtId="0" fontId="108" fillId="2" borderId="1" xfId="0" applyFont="1" applyFill="1" applyBorder="1" applyAlignment="1">
      <alignment horizontal="left" vertical="center"/>
    </xf>
    <xf numFmtId="0" fontId="0" fillId="0" borderId="36" xfId="0" applyBorder="1" applyAlignment="1">
      <alignment horizontal="left" vertical="center"/>
    </xf>
    <xf numFmtId="0" fontId="108" fillId="2" borderId="35" xfId="0" applyFont="1" applyFill="1" applyBorder="1" applyAlignment="1">
      <alignment horizontal="left" vertical="center"/>
    </xf>
    <xf numFmtId="0" fontId="17" fillId="0" borderId="43" xfId="0" applyFont="1" applyBorder="1" applyAlignment="1">
      <alignment horizontal="left" vertical="center" wrapText="1"/>
    </xf>
    <xf numFmtId="0" fontId="17" fillId="0" borderId="0" xfId="0" applyFont="1" applyAlignment="1">
      <alignment horizontal="left" vertical="center" wrapText="1"/>
    </xf>
    <xf numFmtId="0" fontId="0" fillId="4" borderId="2" xfId="0" applyFill="1" applyBorder="1" applyAlignment="1">
      <alignment horizontal="left" vertical="center"/>
    </xf>
    <xf numFmtId="0" fontId="0" fillId="4" borderId="36" xfId="0" applyFill="1" applyBorder="1" applyAlignment="1">
      <alignment horizontal="left" vertical="center"/>
    </xf>
    <xf numFmtId="49" fontId="8" fillId="9" borderId="35" xfId="0" applyNumberFormat="1" applyFont="1" applyFill="1" applyBorder="1" applyAlignment="1" applyProtection="1">
      <alignment horizontal="left" vertical="center"/>
      <protection locked="0"/>
    </xf>
    <xf numFmtId="49" fontId="0" fillId="0" borderId="2" xfId="0" applyNumberFormat="1" applyBorder="1" applyAlignment="1" applyProtection="1">
      <alignment horizontal="left" vertical="center"/>
      <protection locked="0"/>
    </xf>
    <xf numFmtId="49" fontId="8" fillId="9" borderId="2" xfId="0" applyNumberFormat="1" applyFont="1" applyFill="1" applyBorder="1" applyAlignment="1" applyProtection="1">
      <alignment horizontal="left" vertical="center"/>
      <protection locked="0"/>
    </xf>
    <xf numFmtId="49" fontId="0" fillId="0" borderId="3" xfId="0" applyNumberFormat="1" applyBorder="1" applyAlignment="1" applyProtection="1">
      <alignment horizontal="left" vertical="center"/>
      <protection locked="0"/>
    </xf>
    <xf numFmtId="0" fontId="108" fillId="2" borderId="35" xfId="0" applyFont="1" applyFill="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49" fontId="18" fillId="9" borderId="2" xfId="0" applyNumberFormat="1" applyFont="1" applyFill="1" applyBorder="1" applyAlignment="1" applyProtection="1">
      <alignment vertical="center" wrapText="1"/>
      <protection locked="0"/>
    </xf>
    <xf numFmtId="0" fontId="18" fillId="9" borderId="2" xfId="0" applyFont="1" applyFill="1" applyBorder="1" applyAlignment="1" applyProtection="1">
      <alignment vertical="center" wrapText="1"/>
      <protection locked="0"/>
    </xf>
    <xf numFmtId="0" fontId="18" fillId="9" borderId="3" xfId="0" applyFont="1" applyFill="1" applyBorder="1" applyAlignment="1" applyProtection="1">
      <alignment vertical="center" wrapText="1"/>
      <protection locked="0"/>
    </xf>
    <xf numFmtId="49" fontId="29" fillId="4" borderId="2" xfId="0" applyNumberFormat="1" applyFont="1" applyFill="1" applyBorder="1" applyAlignment="1">
      <alignment vertical="center" wrapText="1"/>
    </xf>
    <xf numFmtId="0" fontId="105" fillId="0" borderId="2" xfId="0" applyFont="1" applyBorder="1" applyAlignment="1">
      <alignment vertical="center" wrapText="1"/>
    </xf>
    <xf numFmtId="0" fontId="105" fillId="0" borderId="3" xfId="0" applyFont="1" applyBorder="1" applyAlignment="1">
      <alignment vertical="center" wrapText="1"/>
    </xf>
    <xf numFmtId="49" fontId="14" fillId="4" borderId="1" xfId="0" applyNumberFormat="1" applyFont="1" applyFill="1" applyBorder="1" applyAlignment="1">
      <alignment horizontal="center" vertical="center" wrapText="1"/>
    </xf>
    <xf numFmtId="0" fontId="105" fillId="0" borderId="2" xfId="0" applyFont="1" applyBorder="1" applyAlignment="1">
      <alignment horizontal="center" vertical="center" wrapText="1"/>
    </xf>
    <xf numFmtId="0" fontId="105" fillId="0" borderId="3" xfId="0" applyFont="1" applyBorder="1" applyAlignment="1">
      <alignment horizontal="center" vertical="center" wrapText="1"/>
    </xf>
    <xf numFmtId="0" fontId="8" fillId="4" borderId="0" xfId="0" applyFont="1" applyFill="1" applyAlignment="1">
      <alignment horizontal="left" vertical="top" wrapText="1" shrinkToFit="1"/>
    </xf>
    <xf numFmtId="0" fontId="8" fillId="4" borderId="53" xfId="0" applyFont="1" applyFill="1" applyBorder="1" applyAlignment="1">
      <alignment horizontal="left" vertical="top" wrapText="1" shrinkToFit="1"/>
    </xf>
    <xf numFmtId="0" fontId="0" fillId="0" borderId="0" xfId="0" applyAlignment="1">
      <alignment horizontal="left" vertical="top" wrapText="1" shrinkToFit="1"/>
    </xf>
    <xf numFmtId="0" fontId="0" fillId="0" borderId="53" xfId="0" applyBorder="1" applyAlignment="1">
      <alignment horizontal="left" vertical="top" wrapText="1" shrinkToFit="1"/>
    </xf>
    <xf numFmtId="16" fontId="95" fillId="2" borderId="0" xfId="0" applyNumberFormat="1" applyFont="1" applyFill="1" applyAlignment="1">
      <alignment wrapText="1"/>
    </xf>
    <xf numFmtId="16" fontId="29" fillId="2" borderId="8" xfId="0" applyNumberFormat="1" applyFont="1" applyFill="1" applyBorder="1" applyAlignment="1">
      <alignment wrapText="1"/>
    </xf>
    <xf numFmtId="0" fontId="0" fillId="0" borderId="8" xfId="0" applyBorder="1" applyAlignment="1">
      <alignment wrapText="1"/>
    </xf>
    <xf numFmtId="16" fontId="140" fillId="2" borderId="5" xfId="0" quotePrefix="1" applyNumberFormat="1" applyFont="1" applyFill="1" applyBorder="1" applyAlignment="1">
      <alignment horizontal="left" vertical="center" wrapText="1"/>
    </xf>
    <xf numFmtId="16" fontId="140" fillId="2" borderId="5" xfId="0" applyNumberFormat="1" applyFont="1" applyFill="1" applyBorder="1" applyAlignment="1">
      <alignment horizontal="left" vertical="center" wrapText="1"/>
    </xf>
    <xf numFmtId="16" fontId="24" fillId="2" borderId="0" xfId="0" quotePrefix="1" applyNumberFormat="1" applyFont="1" applyFill="1" applyAlignment="1">
      <alignment horizontal="left" vertical="center" wrapText="1"/>
    </xf>
    <xf numFmtId="16" fontId="24" fillId="2" borderId="0" xfId="0" applyNumberFormat="1" applyFont="1" applyFill="1" applyAlignment="1">
      <alignment horizontal="left" vertical="center" wrapText="1"/>
    </xf>
    <xf numFmtId="0" fontId="22" fillId="4" borderId="1" xfId="0" applyFont="1" applyFill="1" applyBorder="1" applyAlignment="1">
      <alignment horizontal="left" vertical="center"/>
    </xf>
    <xf numFmtId="0" fontId="22" fillId="4" borderId="2" xfId="0" applyFont="1" applyFill="1" applyBorder="1" applyAlignment="1">
      <alignment horizontal="left" vertical="center"/>
    </xf>
    <xf numFmtId="0" fontId="22" fillId="4" borderId="3" xfId="0" applyFont="1" applyFill="1" applyBorder="1" applyAlignment="1">
      <alignment horizontal="left" vertical="center"/>
    </xf>
    <xf numFmtId="49" fontId="183" fillId="4" borderId="156" xfId="0" applyNumberFormat="1" applyFont="1" applyFill="1" applyBorder="1" applyAlignment="1" applyProtection="1">
      <alignment horizontal="left" vertical="center" wrapText="1"/>
      <protection locked="0"/>
    </xf>
    <xf numFmtId="0" fontId="22" fillId="4" borderId="36" xfId="0" applyFont="1" applyFill="1" applyBorder="1" applyAlignment="1">
      <alignment horizontal="left" vertical="center"/>
    </xf>
    <xf numFmtId="0" fontId="18" fillId="4" borderId="7" xfId="0" applyFont="1" applyFill="1" applyBorder="1" applyAlignment="1">
      <alignment horizontal="left" vertical="center"/>
    </xf>
    <xf numFmtId="0" fontId="18" fillId="4" borderId="8" xfId="0" applyFont="1" applyFill="1" applyBorder="1" applyAlignment="1">
      <alignment horizontal="left" vertical="center"/>
    </xf>
    <xf numFmtId="0" fontId="18" fillId="4" borderId="9" xfId="0" applyFont="1" applyFill="1" applyBorder="1" applyAlignment="1">
      <alignment horizontal="left" vertical="center"/>
    </xf>
    <xf numFmtId="49" fontId="18" fillId="4" borderId="7" xfId="0" applyNumberFormat="1" applyFont="1" applyFill="1" applyBorder="1" applyAlignment="1">
      <alignment horizontal="left" vertical="center" wrapText="1"/>
    </xf>
    <xf numFmtId="49" fontId="18" fillId="4" borderId="8" xfId="0" applyNumberFormat="1" applyFont="1" applyFill="1" applyBorder="1" applyAlignment="1">
      <alignment horizontal="left" vertical="center" wrapText="1"/>
    </xf>
    <xf numFmtId="49" fontId="18" fillId="4" borderId="9" xfId="0" applyNumberFormat="1" applyFont="1" applyFill="1" applyBorder="1" applyAlignment="1">
      <alignment horizontal="left" vertical="center" wrapText="1"/>
    </xf>
    <xf numFmtId="49" fontId="18" fillId="4" borderId="2" xfId="0" applyNumberFormat="1" applyFont="1" applyFill="1" applyBorder="1" applyAlignment="1">
      <alignment horizontal="center" vertical="center"/>
    </xf>
    <xf numFmtId="49" fontId="18" fillId="4" borderId="3" xfId="0" applyNumberFormat="1" applyFont="1" applyFill="1" applyBorder="1" applyAlignment="1">
      <alignment horizontal="center" vertical="center"/>
    </xf>
    <xf numFmtId="14" fontId="18" fillId="4" borderId="2" xfId="0" applyNumberFormat="1" applyFont="1" applyFill="1" applyBorder="1" applyAlignment="1">
      <alignment horizontal="center" vertical="center"/>
    </xf>
    <xf numFmtId="14" fontId="18" fillId="4" borderId="3" xfId="0" applyNumberFormat="1" applyFont="1" applyFill="1" applyBorder="1" applyAlignment="1">
      <alignment horizontal="center" vertical="center"/>
    </xf>
    <xf numFmtId="0" fontId="0" fillId="0" borderId="2" xfId="0" applyBorder="1" applyAlignment="1">
      <alignment vertical="center"/>
    </xf>
    <xf numFmtId="0" fontId="0" fillId="0" borderId="36" xfId="0" applyBorder="1" applyAlignment="1">
      <alignment vertical="center"/>
    </xf>
    <xf numFmtId="0" fontId="0" fillId="0" borderId="3" xfId="0" applyBorder="1" applyAlignment="1" applyProtection="1">
      <alignment vertical="center" wrapText="1"/>
      <protection locked="0"/>
    </xf>
    <xf numFmtId="14" fontId="0" fillId="9" borderId="35" xfId="0" applyNumberFormat="1" applyFill="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9" borderId="35" xfId="0" applyFill="1" applyBorder="1" applyAlignment="1" applyProtection="1">
      <alignment horizontal="center" vertical="center"/>
      <protection locked="0"/>
    </xf>
    <xf numFmtId="0" fontId="0" fillId="0" borderId="74" xfId="0" applyBorder="1" applyAlignment="1">
      <alignment vertical="center"/>
    </xf>
    <xf numFmtId="0" fontId="9" fillId="10" borderId="12" xfId="0" applyFont="1" applyFill="1" applyBorder="1" applyAlignment="1">
      <alignment vertical="center"/>
    </xf>
    <xf numFmtId="0" fontId="8" fillId="10" borderId="12" xfId="0" applyFont="1" applyFill="1" applyBorder="1" applyAlignment="1">
      <alignment vertical="center"/>
    </xf>
    <xf numFmtId="10" fontId="22" fillId="10" borderId="12" xfId="0" applyNumberFormat="1" applyFont="1" applyFill="1" applyBorder="1" applyAlignment="1">
      <alignment horizontal="right" vertical="center" shrinkToFit="1"/>
    </xf>
    <xf numFmtId="10" fontId="18" fillId="10" borderId="12" xfId="0" applyNumberFormat="1" applyFont="1" applyFill="1" applyBorder="1" applyAlignment="1">
      <alignment horizontal="right" vertical="center" shrinkToFit="1"/>
    </xf>
    <xf numFmtId="0" fontId="29" fillId="10" borderId="12" xfId="0" applyFont="1" applyFill="1" applyBorder="1" applyAlignment="1">
      <alignment horizontal="center" vertical="center"/>
    </xf>
    <xf numFmtId="0" fontId="18" fillId="10" borderId="12" xfId="0" applyFont="1" applyFill="1" applyBorder="1" applyAlignment="1">
      <alignment horizontal="center" vertical="center"/>
    </xf>
    <xf numFmtId="0" fontId="137" fillId="10" borderId="1" xfId="0" applyFont="1" applyFill="1" applyBorder="1" applyAlignment="1">
      <alignment horizontal="center" vertical="center"/>
    </xf>
    <xf numFmtId="0" fontId="138" fillId="10" borderId="2" xfId="0" applyFont="1" applyFill="1" applyBorder="1" applyAlignment="1">
      <alignment horizontal="center" vertical="center"/>
    </xf>
    <xf numFmtId="0" fontId="138" fillId="10" borderId="3" xfId="0" applyFont="1" applyFill="1" applyBorder="1" applyAlignment="1">
      <alignment horizontal="center" vertical="center"/>
    </xf>
    <xf numFmtId="0" fontId="22" fillId="10" borderId="1" xfId="0" applyFont="1" applyFill="1" applyBorder="1" applyAlignment="1">
      <alignment horizontal="center" vertical="center"/>
    </xf>
    <xf numFmtId="0" fontId="22" fillId="10" borderId="2" xfId="0" applyFont="1" applyFill="1" applyBorder="1" applyAlignment="1">
      <alignment horizontal="center" vertical="center"/>
    </xf>
    <xf numFmtId="0" fontId="22" fillId="10" borderId="3" xfId="0" applyFont="1" applyFill="1" applyBorder="1" applyAlignment="1">
      <alignment horizontal="center" vertical="center"/>
    </xf>
    <xf numFmtId="0" fontId="9" fillId="10" borderId="1" xfId="0" applyFont="1" applyFill="1" applyBorder="1" applyAlignment="1">
      <alignment vertical="center"/>
    </xf>
    <xf numFmtId="0" fontId="8" fillId="10" borderId="2" xfId="0" applyFont="1" applyFill="1" applyBorder="1" applyAlignment="1">
      <alignment vertical="center"/>
    </xf>
    <xf numFmtId="0" fontId="0" fillId="0" borderId="3" xfId="0" applyBorder="1" applyAlignment="1">
      <alignment vertical="center"/>
    </xf>
    <xf numFmtId="0" fontId="18" fillId="10" borderId="12" xfId="0" applyFont="1" applyFill="1" applyBorder="1" applyAlignment="1">
      <alignment horizontal="right" vertical="center" shrinkToFit="1"/>
    </xf>
    <xf numFmtId="49" fontId="18" fillId="4" borderId="19" xfId="0" applyNumberFormat="1" applyFont="1" applyFill="1" applyBorder="1" applyAlignment="1" applyProtection="1">
      <alignment vertical="center" wrapText="1"/>
      <protection locked="0"/>
    </xf>
    <xf numFmtId="0" fontId="18" fillId="4" borderId="20" xfId="0" applyFont="1" applyFill="1" applyBorder="1" applyAlignment="1">
      <alignment vertical="center"/>
    </xf>
    <xf numFmtId="0" fontId="0" fillId="0" borderId="20" xfId="0" applyBorder="1" applyAlignment="1">
      <alignment vertical="center"/>
    </xf>
    <xf numFmtId="0" fontId="0" fillId="0" borderId="68" xfId="0" applyBorder="1" applyAlignment="1">
      <alignment vertical="center"/>
    </xf>
    <xf numFmtId="0" fontId="29" fillId="4" borderId="2" xfId="0" applyFont="1" applyFill="1" applyBorder="1" applyAlignment="1">
      <alignment vertical="center" wrapText="1"/>
    </xf>
    <xf numFmtId="0" fontId="105" fillId="0" borderId="36" xfId="0" applyFont="1" applyBorder="1" applyAlignment="1">
      <alignment vertical="center" wrapText="1"/>
    </xf>
    <xf numFmtId="0" fontId="9" fillId="10" borderId="1" xfId="0" applyFont="1" applyFill="1" applyBorder="1" applyAlignment="1">
      <alignment horizontal="left" vertical="center"/>
    </xf>
    <xf numFmtId="0" fontId="28" fillId="10" borderId="1" xfId="0" applyFont="1" applyFill="1" applyBorder="1" applyAlignment="1">
      <alignment vertical="center"/>
    </xf>
    <xf numFmtId="0" fontId="29" fillId="10" borderId="2" xfId="0" applyFont="1" applyFill="1" applyBorder="1" applyAlignment="1">
      <alignment vertical="center"/>
    </xf>
    <xf numFmtId="0" fontId="17" fillId="2" borderId="0" xfId="0" applyFont="1" applyFill="1" applyAlignment="1">
      <alignment horizontal="justify" vertical="top" wrapText="1"/>
    </xf>
    <xf numFmtId="0" fontId="8" fillId="4" borderId="2" xfId="0" applyFont="1" applyFill="1" applyBorder="1" applyAlignment="1">
      <alignment vertical="top"/>
    </xf>
    <xf numFmtId="0" fontId="148" fillId="0" borderId="2" xfId="0" applyFont="1" applyBorder="1" applyAlignment="1">
      <alignment vertical="top" wrapText="1"/>
    </xf>
    <xf numFmtId="0" fontId="148" fillId="0" borderId="3" xfId="0" applyFont="1" applyBorder="1" applyAlignment="1">
      <alignment vertical="top" wrapText="1"/>
    </xf>
    <xf numFmtId="0" fontId="155" fillId="4" borderId="1" xfId="0" applyFont="1" applyFill="1" applyBorder="1" applyAlignment="1">
      <alignment vertical="top"/>
    </xf>
    <xf numFmtId="0" fontId="155" fillId="4" borderId="2" xfId="0" applyFont="1" applyFill="1" applyBorder="1" applyAlignment="1">
      <alignment vertical="top"/>
    </xf>
    <xf numFmtId="49" fontId="18" fillId="9" borderId="2" xfId="0" applyNumberFormat="1" applyFont="1" applyFill="1" applyBorder="1" applyAlignment="1" applyProtection="1">
      <alignment vertical="top" wrapText="1"/>
      <protection locked="0"/>
    </xf>
    <xf numFmtId="0" fontId="148" fillId="9" borderId="2" xfId="0" applyFont="1" applyFill="1" applyBorder="1" applyAlignment="1" applyProtection="1">
      <alignment vertical="top" wrapText="1"/>
      <protection locked="0"/>
    </xf>
    <xf numFmtId="0" fontId="148" fillId="9" borderId="3" xfId="0" applyFont="1" applyFill="1" applyBorder="1" applyAlignment="1" applyProtection="1">
      <alignment vertical="top" wrapText="1"/>
      <protection locked="0"/>
    </xf>
    <xf numFmtId="0" fontId="197" fillId="0" borderId="5" xfId="0" applyFont="1" applyBorder="1" applyAlignment="1">
      <alignment vertical="center" wrapText="1"/>
    </xf>
    <xf numFmtId="0" fontId="198" fillId="0" borderId="5" xfId="0" applyFont="1" applyBorder="1" applyAlignment="1">
      <alignment vertical="center" wrapText="1"/>
    </xf>
    <xf numFmtId="49" fontId="197" fillId="0" borderId="5" xfId="0" applyNumberFormat="1" applyFont="1" applyBorder="1" applyAlignment="1">
      <alignment vertical="center" wrapText="1"/>
    </xf>
    <xf numFmtId="0" fontId="18" fillId="4" borderId="4" xfId="0" applyFont="1" applyFill="1" applyBorder="1" applyAlignment="1">
      <alignment horizontal="left" vertical="center" wrapText="1"/>
    </xf>
    <xf numFmtId="0" fontId="18" fillId="4" borderId="5" xfId="0" applyFont="1" applyFill="1" applyBorder="1" applyAlignment="1">
      <alignment horizontal="left" vertical="center" wrapText="1"/>
    </xf>
    <xf numFmtId="0" fontId="18" fillId="4" borderId="6" xfId="0" applyFont="1" applyFill="1" applyBorder="1" applyAlignment="1">
      <alignment horizontal="left" vertical="center" wrapText="1"/>
    </xf>
    <xf numFmtId="49" fontId="18" fillId="4" borderId="1" xfId="0" applyNumberFormat="1" applyFont="1" applyFill="1" applyBorder="1" applyAlignment="1">
      <alignment vertical="top"/>
    </xf>
    <xf numFmtId="49" fontId="8" fillId="4" borderId="35" xfId="0" applyNumberFormat="1" applyFont="1" applyFill="1" applyBorder="1" applyAlignment="1">
      <alignment horizontal="left" vertical="center"/>
    </xf>
    <xf numFmtId="0" fontId="8" fillId="4" borderId="36" xfId="0" applyFont="1" applyFill="1" applyBorder="1" applyAlignment="1">
      <alignment horizontal="left" vertical="center"/>
    </xf>
    <xf numFmtId="49" fontId="8" fillId="4" borderId="2" xfId="0" applyNumberFormat="1" applyFont="1" applyFill="1" applyBorder="1" applyAlignment="1">
      <alignment horizontal="left" vertical="center"/>
    </xf>
    <xf numFmtId="0" fontId="8" fillId="4" borderId="3" xfId="0" applyFont="1" applyFill="1" applyBorder="1" applyAlignment="1">
      <alignment horizontal="left" vertical="center"/>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8" fillId="0" borderId="11" xfId="0" applyFont="1" applyBorder="1" applyAlignment="1">
      <alignment horizontal="left" vertical="center" indent="1"/>
    </xf>
    <xf numFmtId="0" fontId="8" fillId="0" borderId="0" xfId="0" applyFont="1" applyAlignment="1">
      <alignment horizontal="left" vertical="center" indent="1"/>
    </xf>
    <xf numFmtId="0" fontId="8" fillId="0" borderId="10" xfId="0" applyFont="1" applyBorder="1" applyAlignment="1">
      <alignment horizontal="left" vertical="center" indent="1"/>
    </xf>
    <xf numFmtId="0" fontId="8" fillId="0" borderId="7" xfId="0" applyFont="1" applyBorder="1" applyAlignment="1">
      <alignment horizontal="left" vertical="center" indent="1"/>
    </xf>
    <xf numFmtId="0" fontId="8" fillId="0" borderId="8" xfId="0" applyFont="1" applyBorder="1" applyAlignment="1">
      <alignment horizontal="left" vertical="center" indent="1"/>
    </xf>
    <xf numFmtId="0" fontId="8" fillId="0" borderId="9" xfId="0" applyFont="1" applyBorder="1" applyAlignment="1">
      <alignment horizontal="left" vertical="center" indent="1"/>
    </xf>
    <xf numFmtId="49" fontId="18" fillId="4" borderId="69" xfId="0" applyNumberFormat="1" applyFont="1" applyFill="1" applyBorder="1" applyAlignment="1">
      <alignment vertical="center" shrinkToFit="1"/>
    </xf>
    <xf numFmtId="0" fontId="18" fillId="4" borderId="5" xfId="0" applyFont="1" applyFill="1" applyBorder="1" applyAlignment="1">
      <alignment vertical="center" shrinkToFit="1"/>
    </xf>
    <xf numFmtId="0" fontId="18" fillId="4" borderId="70" xfId="0" applyFont="1" applyFill="1" applyBorder="1" applyAlignment="1">
      <alignment vertical="center" shrinkToFit="1"/>
    </xf>
    <xf numFmtId="0" fontId="18" fillId="4" borderId="20" xfId="0" applyFont="1" applyFill="1" applyBorder="1" applyAlignment="1">
      <alignment horizontal="left" vertical="center"/>
    </xf>
    <xf numFmtId="0" fontId="18" fillId="4" borderId="68" xfId="0" applyFont="1" applyFill="1" applyBorder="1" applyAlignment="1">
      <alignment horizontal="left" vertical="center"/>
    </xf>
    <xf numFmtId="0" fontId="18" fillId="4" borderId="6" xfId="0" applyFont="1" applyFill="1" applyBorder="1" applyAlignment="1">
      <alignment vertical="center" shrinkToFit="1"/>
    </xf>
    <xf numFmtId="49" fontId="18" fillId="4" borderId="25" xfId="0" applyNumberFormat="1" applyFont="1" applyFill="1" applyBorder="1" applyAlignment="1">
      <alignment vertical="center" shrinkToFit="1"/>
    </xf>
    <xf numFmtId="0" fontId="18" fillId="4" borderId="23" xfId="0" applyFont="1" applyFill="1" applyBorder="1" applyAlignment="1">
      <alignment vertical="center" shrinkToFit="1"/>
    </xf>
    <xf numFmtId="0" fontId="18" fillId="4" borderId="24" xfId="0" applyFont="1" applyFill="1" applyBorder="1" applyAlignment="1">
      <alignment vertical="center" shrinkToFit="1"/>
    </xf>
    <xf numFmtId="0" fontId="18" fillId="4" borderId="23" xfId="0" applyFont="1" applyFill="1" applyBorder="1" applyAlignment="1">
      <alignment horizontal="left" vertical="center"/>
    </xf>
    <xf numFmtId="0" fontId="18" fillId="4" borderId="24" xfId="0" applyFont="1" applyFill="1" applyBorder="1" applyAlignment="1">
      <alignment horizontal="left" vertical="center"/>
    </xf>
    <xf numFmtId="0" fontId="18" fillId="4" borderId="30" xfId="0" applyFont="1" applyFill="1" applyBorder="1" applyAlignment="1">
      <alignment vertical="center" shrinkToFit="1"/>
    </xf>
    <xf numFmtId="49" fontId="18" fillId="4" borderId="41" xfId="0" applyNumberFormat="1" applyFont="1" applyFill="1" applyBorder="1" applyAlignment="1">
      <alignment vertical="center" shrinkToFit="1"/>
    </xf>
    <xf numFmtId="0" fontId="18" fillId="4" borderId="38" xfId="0" applyFont="1" applyFill="1" applyBorder="1" applyAlignment="1">
      <alignment vertical="center" shrinkToFit="1"/>
    </xf>
    <xf numFmtId="0" fontId="8" fillId="4" borderId="38" xfId="0" applyFont="1" applyFill="1" applyBorder="1" applyAlignment="1">
      <alignment vertical="center"/>
    </xf>
    <xf numFmtId="0" fontId="8" fillId="4" borderId="39" xfId="0" applyFont="1" applyFill="1" applyBorder="1" applyAlignment="1">
      <alignment vertical="center"/>
    </xf>
    <xf numFmtId="0" fontId="8" fillId="4" borderId="4" xfId="0" applyFont="1" applyFill="1" applyBorder="1" applyAlignment="1">
      <alignment vertical="top" wrapText="1"/>
    </xf>
    <xf numFmtId="0" fontId="8" fillId="4" borderId="5" xfId="0" applyFont="1" applyFill="1" applyBorder="1" applyAlignment="1">
      <alignment vertical="top" wrapText="1"/>
    </xf>
    <xf numFmtId="0" fontId="8" fillId="4" borderId="6" xfId="0" applyFont="1" applyFill="1" applyBorder="1" applyAlignment="1">
      <alignment vertical="top" wrapText="1"/>
    </xf>
    <xf numFmtId="0" fontId="18" fillId="9" borderId="1" xfId="0" applyFont="1" applyFill="1" applyBorder="1" applyAlignment="1" applyProtection="1">
      <alignment horizontal="left" vertical="top" wrapText="1"/>
      <protection locked="0"/>
    </xf>
    <xf numFmtId="0" fontId="18" fillId="9" borderId="2" xfId="0" applyFont="1" applyFill="1" applyBorder="1" applyAlignment="1" applyProtection="1">
      <alignment horizontal="left" vertical="top" wrapText="1"/>
      <protection locked="0"/>
    </xf>
    <xf numFmtId="0" fontId="18" fillId="9" borderId="3" xfId="0" applyFont="1" applyFill="1" applyBorder="1" applyAlignment="1" applyProtection="1">
      <alignment horizontal="left" vertical="top" wrapText="1"/>
      <protection locked="0"/>
    </xf>
    <xf numFmtId="16" fontId="32" fillId="2" borderId="8" xfId="0" applyNumberFormat="1" applyFont="1" applyFill="1" applyBorder="1" applyAlignment="1">
      <alignment wrapText="1"/>
    </xf>
    <xf numFmtId="0" fontId="8" fillId="4" borderId="3" xfId="0" applyFont="1" applyFill="1" applyBorder="1" applyAlignment="1">
      <alignment horizontal="center" vertical="center"/>
    </xf>
    <xf numFmtId="0" fontId="8" fillId="9" borderId="1" xfId="0" applyFont="1" applyFill="1" applyBorder="1" applyAlignment="1" applyProtection="1">
      <alignment vertical="center"/>
      <protection locked="0"/>
    </xf>
    <xf numFmtId="0" fontId="8" fillId="0" borderId="2" xfId="0" applyFont="1" applyBorder="1" applyAlignment="1" applyProtection="1">
      <alignment vertical="center"/>
      <protection locked="0"/>
    </xf>
    <xf numFmtId="0" fontId="8" fillId="0" borderId="3" xfId="0" applyFont="1" applyBorder="1" applyAlignment="1" applyProtection="1">
      <alignment vertical="center"/>
      <protection locked="0"/>
    </xf>
    <xf numFmtId="49" fontId="8" fillId="9" borderId="1" xfId="0" applyNumberFormat="1" applyFont="1" applyFill="1" applyBorder="1" applyAlignment="1" applyProtection="1">
      <alignment vertical="center"/>
      <protection locked="0"/>
    </xf>
    <xf numFmtId="49" fontId="8" fillId="0" borderId="2" xfId="0" applyNumberFormat="1" applyFont="1" applyBorder="1" applyAlignment="1" applyProtection="1">
      <alignment vertical="center"/>
      <protection locked="0"/>
    </xf>
    <xf numFmtId="49" fontId="8" fillId="0" borderId="3" xfId="0" applyNumberFormat="1" applyFont="1" applyBorder="1" applyAlignment="1" applyProtection="1">
      <alignment vertical="center"/>
      <protection locked="0"/>
    </xf>
    <xf numFmtId="16" fontId="123" fillId="4" borderId="81" xfId="0" applyNumberFormat="1" applyFont="1" applyFill="1" applyBorder="1" applyAlignment="1">
      <alignment vertical="center"/>
    </xf>
    <xf numFmtId="0" fontId="36" fillId="4" borderId="82" xfId="0" applyFont="1" applyFill="1" applyBorder="1" applyAlignment="1">
      <alignment vertical="center"/>
    </xf>
    <xf numFmtId="0" fontId="36" fillId="4" borderId="83" xfId="0" applyFont="1" applyFill="1" applyBorder="1" applyAlignment="1">
      <alignment vertical="center"/>
    </xf>
    <xf numFmtId="0" fontId="36" fillId="4" borderId="82" xfId="0" applyFont="1" applyFill="1" applyBorder="1" applyAlignment="1">
      <alignment horizontal="left" vertical="center"/>
    </xf>
    <xf numFmtId="0" fontId="36" fillId="4" borderId="84" xfId="0" applyFont="1" applyFill="1" applyBorder="1" applyAlignment="1">
      <alignment horizontal="left" vertical="center"/>
    </xf>
    <xf numFmtId="16" fontId="123" fillId="4" borderId="85" xfId="0" applyNumberFormat="1" applyFont="1" applyFill="1" applyBorder="1" applyAlignment="1">
      <alignment vertical="center"/>
    </xf>
    <xf numFmtId="0" fontId="36" fillId="4" borderId="86" xfId="0" applyFont="1" applyFill="1" applyBorder="1" applyAlignment="1">
      <alignment vertical="center"/>
    </xf>
    <xf numFmtId="0" fontId="36" fillId="4" borderId="87" xfId="0" applyFont="1" applyFill="1" applyBorder="1" applyAlignment="1">
      <alignment vertical="center"/>
    </xf>
    <xf numFmtId="0" fontId="36" fillId="4" borderId="88" xfId="0" applyFont="1" applyFill="1" applyBorder="1" applyAlignment="1">
      <alignment vertical="center" shrinkToFit="1"/>
    </xf>
    <xf numFmtId="0" fontId="36" fillId="4" borderId="86" xfId="0" applyFont="1" applyFill="1" applyBorder="1" applyAlignment="1">
      <alignment vertical="center" shrinkToFit="1"/>
    </xf>
    <xf numFmtId="0" fontId="36" fillId="4" borderId="89" xfId="0" applyFont="1" applyFill="1" applyBorder="1" applyAlignment="1">
      <alignment vertical="center" shrinkToFit="1"/>
    </xf>
    <xf numFmtId="49" fontId="18" fillId="9" borderId="7" xfId="0" applyNumberFormat="1" applyFont="1" applyFill="1" applyBorder="1" applyAlignment="1" applyProtection="1">
      <alignment vertical="top" wrapText="1"/>
      <protection locked="0"/>
    </xf>
    <xf numFmtId="49" fontId="8" fillId="9" borderId="8" xfId="0" applyNumberFormat="1" applyFont="1" applyFill="1" applyBorder="1" applyAlignment="1" applyProtection="1">
      <alignment vertical="top" wrapText="1"/>
      <protection locked="0"/>
    </xf>
    <xf numFmtId="49" fontId="8" fillId="9" borderId="9" xfId="0" applyNumberFormat="1" applyFont="1" applyFill="1" applyBorder="1" applyAlignment="1" applyProtection="1">
      <alignment vertical="top" wrapText="1"/>
      <protection locked="0"/>
    </xf>
    <xf numFmtId="0" fontId="8" fillId="0" borderId="8" xfId="0" applyFont="1" applyBorder="1" applyAlignment="1">
      <alignment wrapText="1"/>
    </xf>
    <xf numFmtId="0" fontId="18" fillId="9" borderId="79" xfId="0" applyFont="1" applyFill="1" applyBorder="1" applyAlignment="1" applyProtection="1">
      <alignment vertical="top" wrapText="1"/>
      <protection locked="0"/>
    </xf>
    <xf numFmtId="0" fontId="8" fillId="9" borderId="31" xfId="0" applyFont="1" applyFill="1" applyBorder="1" applyAlignment="1" applyProtection="1">
      <alignment vertical="top" wrapText="1"/>
      <protection locked="0"/>
    </xf>
    <xf numFmtId="0" fontId="8" fillId="9" borderId="80" xfId="0" applyFont="1" applyFill="1" applyBorder="1" applyAlignment="1" applyProtection="1">
      <alignment vertical="top" wrapText="1"/>
      <protection locked="0"/>
    </xf>
    <xf numFmtId="0" fontId="123" fillId="2" borderId="0" xfId="0" applyFont="1" applyFill="1" applyAlignment="1">
      <alignment horizontal="center" vertical="center" wrapText="1"/>
    </xf>
    <xf numFmtId="0" fontId="36" fillId="2" borderId="0" xfId="0" applyFont="1" applyFill="1" applyAlignment="1">
      <alignment vertical="center" wrapText="1"/>
    </xf>
    <xf numFmtId="0" fontId="131" fillId="2" borderId="0" xfId="0" applyFont="1" applyFill="1" applyAlignment="1">
      <alignment horizontal="center" vertical="center" wrapText="1"/>
    </xf>
    <xf numFmtId="0" fontId="132" fillId="2" borderId="0" xfId="0" applyFont="1" applyFill="1" applyAlignment="1">
      <alignment vertical="center"/>
    </xf>
    <xf numFmtId="0" fontId="8" fillId="4" borderId="1" xfId="0" applyFont="1" applyFill="1" applyBorder="1" applyAlignment="1">
      <alignment vertical="top" wrapText="1"/>
    </xf>
    <xf numFmtId="0" fontId="8" fillId="4" borderId="2" xfId="0" applyFont="1" applyFill="1" applyBorder="1" applyAlignment="1">
      <alignment vertical="top" wrapText="1"/>
    </xf>
    <xf numFmtId="0" fontId="8" fillId="4" borderId="3" xfId="0" applyFont="1" applyFill="1" applyBorder="1" applyAlignment="1">
      <alignment vertical="top" wrapText="1"/>
    </xf>
    <xf numFmtId="0" fontId="18" fillId="9" borderId="7" xfId="0" applyFont="1" applyFill="1" applyBorder="1" applyAlignment="1" applyProtection="1">
      <alignment vertical="center" wrapText="1"/>
      <protection locked="0"/>
    </xf>
    <xf numFmtId="0" fontId="8" fillId="9" borderId="8" xfId="0" applyFont="1" applyFill="1" applyBorder="1" applyAlignment="1" applyProtection="1">
      <alignment vertical="center" wrapText="1"/>
      <protection locked="0"/>
    </xf>
    <xf numFmtId="0" fontId="8" fillId="9" borderId="9" xfId="0" applyFont="1" applyFill="1" applyBorder="1" applyAlignment="1" applyProtection="1">
      <alignment vertical="center" wrapText="1"/>
      <protection locked="0"/>
    </xf>
    <xf numFmtId="0" fontId="18" fillId="9" borderId="1" xfId="0" applyFont="1" applyFill="1" applyBorder="1" applyAlignment="1" applyProtection="1">
      <alignment vertical="top" wrapText="1"/>
      <protection locked="0"/>
    </xf>
    <xf numFmtId="0" fontId="8" fillId="9" borderId="2" xfId="0" applyFont="1" applyFill="1" applyBorder="1" applyAlignment="1" applyProtection="1">
      <alignment vertical="top" wrapText="1"/>
      <protection locked="0"/>
    </xf>
    <xf numFmtId="0" fontId="8" fillId="9" borderId="3" xfId="0" applyFont="1" applyFill="1" applyBorder="1" applyAlignment="1" applyProtection="1">
      <alignment vertical="top" wrapText="1"/>
      <protection locked="0"/>
    </xf>
    <xf numFmtId="0" fontId="18" fillId="9" borderId="7" xfId="0" applyFont="1" applyFill="1" applyBorder="1" applyAlignment="1" applyProtection="1">
      <alignment vertical="top" wrapText="1"/>
      <protection locked="0"/>
    </xf>
    <xf numFmtId="0" fontId="8" fillId="9" borderId="8" xfId="0" applyFont="1" applyFill="1" applyBorder="1" applyAlignment="1" applyProtection="1">
      <alignment vertical="top" wrapText="1"/>
      <protection locked="0"/>
    </xf>
    <xf numFmtId="0" fontId="8" fillId="9" borderId="9" xfId="0" applyFont="1" applyFill="1" applyBorder="1" applyAlignment="1" applyProtection="1">
      <alignment vertical="top" wrapText="1"/>
      <protection locked="0"/>
    </xf>
    <xf numFmtId="0" fontId="29" fillId="4" borderId="11" xfId="0" applyFont="1" applyFill="1" applyBorder="1" applyAlignment="1">
      <alignment vertical="center" wrapText="1"/>
    </xf>
    <xf numFmtId="0" fontId="14" fillId="0" borderId="0" xfId="0" applyFont="1" applyAlignment="1">
      <alignment vertical="center"/>
    </xf>
    <xf numFmtId="0" fontId="14" fillId="0" borderId="10" xfId="0" applyFont="1" applyBorder="1" applyAlignment="1">
      <alignment vertical="center"/>
    </xf>
    <xf numFmtId="0" fontId="18" fillId="4" borderId="7" xfId="0" applyFont="1" applyFill="1" applyBorder="1" applyAlignment="1">
      <alignment vertical="top" wrapText="1"/>
    </xf>
    <xf numFmtId="0" fontId="8" fillId="4" borderId="8" xfId="0" applyFont="1" applyFill="1" applyBorder="1" applyAlignment="1">
      <alignment vertical="top" wrapText="1"/>
    </xf>
    <xf numFmtId="0" fontId="8" fillId="4" borderId="9" xfId="0" applyFont="1" applyFill="1" applyBorder="1" applyAlignment="1">
      <alignment vertical="top" wrapText="1"/>
    </xf>
    <xf numFmtId="0" fontId="8" fillId="0" borderId="0" xfId="0" applyFont="1" applyAlignment="1">
      <alignment wrapText="1"/>
    </xf>
    <xf numFmtId="0" fontId="143" fillId="4" borderId="44" xfId="0" applyFont="1" applyFill="1" applyBorder="1" applyAlignment="1">
      <alignment vertical="center"/>
    </xf>
    <xf numFmtId="0" fontId="146" fillId="0" borderId="27" xfId="0" applyFont="1" applyBorder="1" applyAlignment="1">
      <alignment vertical="center"/>
    </xf>
    <xf numFmtId="0" fontId="18" fillId="4" borderId="44" xfId="0" applyFont="1" applyFill="1" applyBorder="1" applyAlignment="1">
      <alignment vertical="center" wrapText="1"/>
    </xf>
    <xf numFmtId="0" fontId="8" fillId="0" borderId="27" xfId="0" applyFont="1" applyBorder="1" applyAlignment="1">
      <alignment vertical="center" wrapText="1"/>
    </xf>
    <xf numFmtId="0" fontId="14" fillId="0" borderId="20" xfId="0" applyFont="1" applyBorder="1" applyAlignment="1">
      <alignment vertical="center" wrapText="1"/>
    </xf>
    <xf numFmtId="14" fontId="8" fillId="9" borderId="23" xfId="0" applyNumberFormat="1" applyFont="1" applyFill="1" applyBorder="1" applyAlignment="1" applyProtection="1">
      <alignment horizontal="center" vertical="center"/>
      <protection locked="0"/>
    </xf>
    <xf numFmtId="0" fontId="8" fillId="9" borderId="23" xfId="0" applyFont="1" applyFill="1" applyBorder="1" applyAlignment="1" applyProtection="1">
      <alignment horizontal="center" vertical="center"/>
      <protection locked="0"/>
    </xf>
    <xf numFmtId="0" fontId="18" fillId="4" borderId="22" xfId="0" applyFont="1" applyFill="1" applyBorder="1" applyAlignment="1">
      <alignment vertical="center"/>
    </xf>
    <xf numFmtId="0" fontId="8" fillId="0" borderId="23" xfId="0" applyFont="1" applyBorder="1" applyAlignment="1">
      <alignment vertical="center"/>
    </xf>
    <xf numFmtId="0" fontId="8" fillId="0" borderId="24" xfId="0" applyFont="1" applyBorder="1" applyAlignment="1">
      <alignment vertical="center"/>
    </xf>
    <xf numFmtId="0" fontId="8" fillId="4" borderId="23" xfId="0" applyFont="1" applyFill="1" applyBorder="1" applyAlignment="1">
      <alignment vertical="center"/>
    </xf>
    <xf numFmtId="49" fontId="18" fillId="9" borderId="93" xfId="0" applyNumberFormat="1" applyFont="1" applyFill="1" applyBorder="1" applyAlignment="1" applyProtection="1">
      <alignment vertical="top" wrapText="1"/>
      <protection locked="0"/>
    </xf>
    <xf numFmtId="49" fontId="8" fillId="9" borderId="92" xfId="0" applyNumberFormat="1" applyFont="1" applyFill="1" applyBorder="1" applyAlignment="1" applyProtection="1">
      <alignment vertical="top" wrapText="1"/>
      <protection locked="0"/>
    </xf>
    <xf numFmtId="49" fontId="8" fillId="9" borderId="94" xfId="0" applyNumberFormat="1" applyFont="1" applyFill="1" applyBorder="1" applyAlignment="1" applyProtection="1">
      <alignment vertical="top" wrapText="1"/>
      <protection locked="0"/>
    </xf>
    <xf numFmtId="49" fontId="18" fillId="9" borderId="26" xfId="0" applyNumberFormat="1" applyFont="1" applyFill="1" applyBorder="1" applyAlignment="1" applyProtection="1">
      <alignment vertical="top" wrapText="1"/>
      <protection locked="0"/>
    </xf>
    <xf numFmtId="49" fontId="8" fillId="9" borderId="27" xfId="0" applyNumberFormat="1" applyFont="1" applyFill="1" applyBorder="1" applyAlignment="1" applyProtection="1">
      <alignment vertical="top" wrapText="1"/>
      <protection locked="0"/>
    </xf>
    <xf numFmtId="49" fontId="8" fillId="9" borderId="33" xfId="0" applyNumberFormat="1" applyFont="1" applyFill="1" applyBorder="1" applyAlignment="1" applyProtection="1">
      <alignment vertical="top" wrapText="1"/>
      <protection locked="0"/>
    </xf>
    <xf numFmtId="3" fontId="8" fillId="9" borderId="26" xfId="0" applyNumberFormat="1" applyFont="1" applyFill="1" applyBorder="1" applyAlignment="1" applyProtection="1">
      <alignment vertical="center"/>
      <protection locked="0"/>
    </xf>
    <xf numFmtId="3" fontId="8" fillId="9" borderId="27" xfId="0" applyNumberFormat="1" applyFont="1" applyFill="1" applyBorder="1" applyAlignment="1" applyProtection="1">
      <alignment vertical="center"/>
      <protection locked="0"/>
    </xf>
    <xf numFmtId="3" fontId="8" fillId="9" borderId="33" xfId="0" applyNumberFormat="1" applyFont="1" applyFill="1" applyBorder="1" applyAlignment="1" applyProtection="1">
      <alignment vertical="center"/>
      <protection locked="0"/>
    </xf>
    <xf numFmtId="0" fontId="29" fillId="4" borderId="91" xfId="0" applyFont="1" applyFill="1" applyBorder="1" applyAlignment="1">
      <alignment vertical="center" wrapText="1"/>
    </xf>
    <xf numFmtId="0" fontId="14" fillId="0" borderId="92" xfId="0" applyFont="1" applyBorder="1" applyAlignment="1">
      <alignment vertical="center" wrapText="1"/>
    </xf>
    <xf numFmtId="0" fontId="8" fillId="9" borderId="30" xfId="0" applyFont="1" applyFill="1" applyBorder="1" applyAlignment="1" applyProtection="1">
      <alignment horizontal="center" vertical="center"/>
      <protection locked="0"/>
    </xf>
    <xf numFmtId="0" fontId="146" fillId="0" borderId="28" xfId="0" applyFont="1" applyBorder="1" applyAlignment="1">
      <alignment vertical="center"/>
    </xf>
    <xf numFmtId="3" fontId="8" fillId="9" borderId="31" xfId="0" applyNumberFormat="1" applyFont="1" applyFill="1" applyBorder="1" applyAlignment="1" applyProtection="1">
      <alignment vertical="center"/>
      <protection locked="0"/>
    </xf>
    <xf numFmtId="3" fontId="8" fillId="9" borderId="80" xfId="0" applyNumberFormat="1" applyFont="1" applyFill="1" applyBorder="1" applyAlignment="1" applyProtection="1">
      <alignment vertical="center"/>
      <protection locked="0"/>
    </xf>
    <xf numFmtId="0" fontId="18" fillId="4" borderId="37" xfId="0" applyFont="1" applyFill="1" applyBorder="1" applyAlignment="1">
      <alignment vertical="center"/>
    </xf>
    <xf numFmtId="0" fontId="8" fillId="0" borderId="38" xfId="0" applyFont="1" applyBorder="1" applyAlignment="1">
      <alignment vertical="center"/>
    </xf>
    <xf numFmtId="0" fontId="8" fillId="0" borderId="42" xfId="0" applyFont="1" applyBorder="1" applyAlignment="1">
      <alignment vertical="center"/>
    </xf>
    <xf numFmtId="14" fontId="8" fillId="9" borderId="38" xfId="0" applyNumberFormat="1" applyFont="1" applyFill="1" applyBorder="1" applyAlignment="1" applyProtection="1">
      <alignment horizontal="center" vertical="center"/>
      <protection locked="0"/>
    </xf>
    <xf numFmtId="0" fontId="8" fillId="9" borderId="38" xfId="0" applyFont="1" applyFill="1" applyBorder="1" applyAlignment="1" applyProtection="1">
      <alignment horizontal="center" vertical="center"/>
      <protection locked="0"/>
    </xf>
    <xf numFmtId="0" fontId="8" fillId="9" borderId="39" xfId="0" applyFont="1" applyFill="1" applyBorder="1" applyAlignment="1" applyProtection="1">
      <alignment horizontal="center" vertical="center"/>
      <protection locked="0"/>
    </xf>
    <xf numFmtId="0" fontId="185" fillId="4" borderId="22" xfId="0" applyFont="1" applyFill="1" applyBorder="1" applyAlignment="1">
      <alignment vertical="top"/>
    </xf>
    <xf numFmtId="0" fontId="185" fillId="4" borderId="23" xfId="0" applyFont="1" applyFill="1" applyBorder="1" applyAlignment="1">
      <alignment vertical="top"/>
    </xf>
    <xf numFmtId="0" fontId="185" fillId="4" borderId="25" xfId="0" applyFont="1" applyFill="1" applyBorder="1" applyAlignment="1" applyProtection="1">
      <alignment vertical="top"/>
      <protection locked="0"/>
    </xf>
    <xf numFmtId="0" fontId="185" fillId="4" borderId="23" xfId="0" applyFont="1" applyFill="1" applyBorder="1" applyProtection="1">
      <protection locked="0"/>
    </xf>
    <xf numFmtId="0" fontId="185" fillId="4" borderId="30" xfId="0" applyFont="1" applyFill="1" applyBorder="1" applyProtection="1">
      <protection locked="0"/>
    </xf>
    <xf numFmtId="0" fontId="29" fillId="4" borderId="91" xfId="0" applyFont="1" applyFill="1" applyBorder="1" applyAlignment="1">
      <alignment vertical="top" wrapText="1"/>
    </xf>
    <xf numFmtId="0" fontId="8" fillId="0" borderId="92" xfId="0" applyFont="1" applyBorder="1" applyAlignment="1">
      <alignment vertical="top" wrapText="1"/>
    </xf>
    <xf numFmtId="0" fontId="14" fillId="9" borderId="93" xfId="0" applyFont="1" applyFill="1" applyBorder="1" applyAlignment="1" applyProtection="1">
      <alignment vertical="top" wrapText="1"/>
      <protection locked="0"/>
    </xf>
    <xf numFmtId="0" fontId="8" fillId="9" borderId="92" xfId="0" applyFont="1" applyFill="1" applyBorder="1" applyProtection="1">
      <protection locked="0"/>
    </xf>
    <xf numFmtId="0" fontId="8" fillId="9" borderId="94" xfId="0" applyFont="1" applyFill="1" applyBorder="1" applyProtection="1">
      <protection locked="0"/>
    </xf>
    <xf numFmtId="0" fontId="18" fillId="4" borderId="44" xfId="0" applyFont="1" applyFill="1" applyBorder="1" applyAlignment="1">
      <alignment vertical="top" wrapText="1"/>
    </xf>
    <xf numFmtId="0" fontId="8" fillId="0" borderId="27" xfId="0" applyFont="1" applyBorder="1" applyAlignment="1">
      <alignment vertical="top" wrapText="1"/>
    </xf>
    <xf numFmtId="0" fontId="8" fillId="9" borderId="26" xfId="0" applyFont="1" applyFill="1" applyBorder="1" applyAlignment="1" applyProtection="1">
      <alignment vertical="top" wrapText="1"/>
      <protection locked="0"/>
    </xf>
    <xf numFmtId="0" fontId="8" fillId="9" borderId="27" xfId="0" applyFont="1" applyFill="1" applyBorder="1" applyProtection="1">
      <protection locked="0"/>
    </xf>
    <xf numFmtId="0" fontId="8" fillId="9" borderId="33" xfId="0" applyFont="1" applyFill="1" applyBorder="1" applyProtection="1">
      <protection locked="0"/>
    </xf>
    <xf numFmtId="0" fontId="29" fillId="4" borderId="19" xfId="0" applyFont="1" applyFill="1" applyBorder="1" applyAlignment="1">
      <alignment vertical="top" wrapText="1"/>
    </xf>
    <xf numFmtId="0" fontId="8" fillId="0" borderId="20" xfId="0" applyFont="1" applyBorder="1" applyAlignment="1">
      <alignment vertical="top" wrapText="1"/>
    </xf>
    <xf numFmtId="0" fontId="14" fillId="9" borderId="67" xfId="0" applyFont="1" applyFill="1" applyBorder="1" applyAlignment="1" applyProtection="1">
      <alignment vertical="top" wrapText="1"/>
      <protection locked="0"/>
    </xf>
    <xf numFmtId="0" fontId="8" fillId="9" borderId="20" xfId="0" applyFont="1" applyFill="1" applyBorder="1" applyProtection="1">
      <protection locked="0"/>
    </xf>
    <xf numFmtId="0" fontId="8" fillId="9" borderId="21" xfId="0" applyFont="1" applyFill="1" applyBorder="1" applyProtection="1">
      <protection locked="0"/>
    </xf>
    <xf numFmtId="0" fontId="143" fillId="4" borderId="37" xfId="0" applyFont="1" applyFill="1" applyBorder="1" applyAlignment="1">
      <alignment vertical="top"/>
    </xf>
    <xf numFmtId="0" fontId="8" fillId="0" borderId="38" xfId="0" applyFont="1" applyBorder="1" applyAlignment="1">
      <alignment vertical="top"/>
    </xf>
    <xf numFmtId="0" fontId="146" fillId="9" borderId="41" xfId="0" applyFont="1" applyFill="1" applyBorder="1" applyAlignment="1" applyProtection="1">
      <alignment vertical="top"/>
      <protection locked="0"/>
    </xf>
    <xf numFmtId="0" fontId="8" fillId="9" borderId="38" xfId="0" applyFont="1" applyFill="1" applyBorder="1" applyProtection="1">
      <protection locked="0"/>
    </xf>
    <xf numFmtId="0" fontId="8" fillId="9" borderId="39" xfId="0" applyFont="1" applyFill="1" applyBorder="1" applyProtection="1">
      <protection locked="0"/>
    </xf>
    <xf numFmtId="0" fontId="185" fillId="4" borderId="37" xfId="0" applyFont="1" applyFill="1" applyBorder="1" applyAlignment="1">
      <alignment vertical="top"/>
    </xf>
    <xf numFmtId="0" fontId="185" fillId="4" borderId="38" xfId="0" applyFont="1" applyFill="1" applyBorder="1" applyAlignment="1">
      <alignment vertical="top"/>
    </xf>
    <xf numFmtId="0" fontId="185" fillId="4" borderId="41" xfId="0" applyFont="1" applyFill="1" applyBorder="1" applyAlignment="1" applyProtection="1">
      <alignment vertical="top"/>
      <protection locked="0"/>
    </xf>
    <xf numFmtId="0" fontId="185" fillId="4" borderId="38" xfId="0" applyFont="1" applyFill="1" applyBorder="1" applyProtection="1">
      <protection locked="0"/>
    </xf>
    <xf numFmtId="0" fontId="185" fillId="4" borderId="39" xfId="0" applyFont="1" applyFill="1" applyBorder="1" applyProtection="1">
      <protection locked="0"/>
    </xf>
    <xf numFmtId="0" fontId="29" fillId="4" borderId="79" xfId="0" applyFont="1" applyFill="1" applyBorder="1" applyAlignment="1">
      <alignment vertical="top" wrapText="1"/>
    </xf>
    <xf numFmtId="0" fontId="8" fillId="0" borderId="31" xfId="0" applyFont="1" applyBorder="1" applyAlignment="1">
      <alignment vertical="top" wrapText="1"/>
    </xf>
    <xf numFmtId="0" fontId="14" fillId="9" borderId="40" xfId="0" applyFont="1" applyFill="1" applyBorder="1" applyAlignment="1" applyProtection="1">
      <alignment vertical="top" wrapText="1"/>
      <protection locked="0"/>
    </xf>
    <xf numFmtId="0" fontId="8" fillId="9" borderId="31" xfId="0" applyFont="1" applyFill="1" applyBorder="1" applyProtection="1">
      <protection locked="0"/>
    </xf>
    <xf numFmtId="0" fontId="8" fillId="9" borderId="80" xfId="0" applyFont="1" applyFill="1" applyBorder="1" applyProtection="1">
      <protection locked="0"/>
    </xf>
    <xf numFmtId="0" fontId="18" fillId="4" borderId="95" xfId="0" applyFont="1" applyFill="1" applyBorder="1" applyAlignment="1">
      <alignment vertical="top" wrapText="1"/>
    </xf>
    <xf numFmtId="0" fontId="8" fillId="0" borderId="96" xfId="0" applyFont="1" applyBorder="1" applyAlignment="1">
      <alignment vertical="top" wrapText="1"/>
    </xf>
    <xf numFmtId="0" fontId="8" fillId="9" borderId="97" xfId="0" applyFont="1" applyFill="1" applyBorder="1" applyAlignment="1" applyProtection="1">
      <alignment vertical="top" wrapText="1"/>
      <protection locked="0"/>
    </xf>
    <xf numFmtId="0" fontId="8" fillId="9" borderId="96" xfId="0" applyFont="1" applyFill="1" applyBorder="1" applyProtection="1">
      <protection locked="0"/>
    </xf>
    <xf numFmtId="0" fontId="8" fillId="9" borderId="98" xfId="0" applyFont="1" applyFill="1" applyBorder="1" applyProtection="1">
      <protection locked="0"/>
    </xf>
    <xf numFmtId="10" fontId="8" fillId="4" borderId="44" xfId="0" applyNumberFormat="1" applyFont="1" applyFill="1" applyBorder="1" applyAlignment="1">
      <alignment vertical="center"/>
    </xf>
    <xf numFmtId="10" fontId="8" fillId="4" borderId="27" xfId="0" applyNumberFormat="1" applyFont="1" applyFill="1" applyBorder="1" applyAlignment="1">
      <alignment vertical="center"/>
    </xf>
    <xf numFmtId="10" fontId="8" fillId="4" borderId="33" xfId="0" applyNumberFormat="1" applyFont="1" applyFill="1" applyBorder="1" applyAlignment="1">
      <alignment vertical="center"/>
    </xf>
    <xf numFmtId="0" fontId="14" fillId="4" borderId="1" xfId="0" applyFont="1" applyFill="1" applyBorder="1" applyAlignment="1">
      <alignment vertical="center" wrapText="1"/>
    </xf>
    <xf numFmtId="0" fontId="14" fillId="4" borderId="2" xfId="0" applyFont="1" applyFill="1" applyBorder="1" applyAlignment="1">
      <alignment vertical="center"/>
    </xf>
    <xf numFmtId="0" fontId="14" fillId="0" borderId="2" xfId="0" applyFont="1" applyBorder="1" applyAlignment="1">
      <alignment vertical="center"/>
    </xf>
    <xf numFmtId="0" fontId="8" fillId="4" borderId="79" xfId="0" applyFont="1" applyFill="1" applyBorder="1" applyAlignment="1">
      <alignment horizontal="left" vertical="center" indent="1"/>
    </xf>
    <xf numFmtId="0" fontId="8" fillId="0" borderId="31" xfId="0" applyFont="1" applyBorder="1" applyAlignment="1">
      <alignment horizontal="left" vertical="center" indent="1"/>
    </xf>
    <xf numFmtId="0" fontId="8" fillId="0" borderId="80" xfId="0" applyFont="1" applyBorder="1" applyAlignment="1">
      <alignment horizontal="left" vertical="center" indent="1"/>
    </xf>
    <xf numFmtId="0" fontId="12" fillId="4" borderId="44" xfId="0" applyFont="1" applyFill="1" applyBorder="1" applyAlignment="1">
      <alignment horizontal="left" vertical="center" indent="3"/>
    </xf>
    <xf numFmtId="0" fontId="12" fillId="0" borderId="27" xfId="0" applyFont="1" applyBorder="1" applyAlignment="1">
      <alignment horizontal="left" vertical="center" indent="3"/>
    </xf>
    <xf numFmtId="0" fontId="12" fillId="0" borderId="33" xfId="0" applyFont="1" applyBorder="1" applyAlignment="1">
      <alignment horizontal="left" vertical="center" indent="3"/>
    </xf>
    <xf numFmtId="10" fontId="12" fillId="4" borderId="44" xfId="0" applyNumberFormat="1" applyFont="1" applyFill="1" applyBorder="1" applyAlignment="1">
      <alignment vertical="center"/>
    </xf>
    <xf numFmtId="10" fontId="12" fillId="4" borderId="27" xfId="0" applyNumberFormat="1" applyFont="1" applyFill="1" applyBorder="1" applyAlignment="1">
      <alignment vertical="center"/>
    </xf>
    <xf numFmtId="10" fontId="12" fillId="4" borderId="33" xfId="0" applyNumberFormat="1" applyFont="1" applyFill="1" applyBorder="1" applyAlignment="1">
      <alignment vertical="center"/>
    </xf>
    <xf numFmtId="0" fontId="144" fillId="11" borderId="34" xfId="0" applyFont="1" applyFill="1" applyBorder="1" applyAlignment="1">
      <alignment horizontal="left" vertical="center" wrapText="1"/>
    </xf>
    <xf numFmtId="0" fontId="144" fillId="11" borderId="34" xfId="0" applyFont="1" applyFill="1" applyBorder="1" applyAlignment="1">
      <alignment horizontal="left" vertical="center"/>
    </xf>
    <xf numFmtId="0" fontId="8" fillId="11" borderId="34" xfId="0" applyFont="1" applyFill="1" applyBorder="1" applyAlignment="1">
      <alignment horizontal="center" vertical="top" wrapText="1"/>
    </xf>
    <xf numFmtId="0" fontId="8" fillId="11" borderId="4" xfId="0" applyFont="1" applyFill="1" applyBorder="1" applyAlignment="1">
      <alignment horizontal="center" vertical="top" wrapText="1"/>
    </xf>
    <xf numFmtId="0" fontId="8" fillId="11" borderId="5" xfId="0" applyFont="1" applyFill="1" applyBorder="1" applyAlignment="1">
      <alignment horizontal="center" vertical="top" wrapText="1"/>
    </xf>
    <xf numFmtId="0" fontId="8" fillId="11" borderId="6" xfId="0" applyFont="1" applyFill="1" applyBorder="1" applyAlignment="1">
      <alignment horizontal="center" vertical="top" wrapText="1"/>
    </xf>
    <xf numFmtId="3" fontId="8" fillId="4" borderId="79" xfId="0" applyNumberFormat="1" applyFont="1" applyFill="1" applyBorder="1" applyAlignment="1">
      <alignment vertical="center"/>
    </xf>
    <xf numFmtId="3" fontId="8" fillId="4" borderId="31" xfId="0" applyNumberFormat="1" applyFont="1" applyFill="1" applyBorder="1" applyAlignment="1">
      <alignment vertical="center"/>
    </xf>
    <xf numFmtId="3" fontId="8" fillId="4" borderId="80" xfId="0" applyNumberFormat="1" applyFont="1" applyFill="1" applyBorder="1" applyAlignment="1">
      <alignment vertical="center"/>
    </xf>
    <xf numFmtId="10" fontId="8" fillId="4" borderId="79" xfId="0" applyNumberFormat="1" applyFont="1" applyFill="1" applyBorder="1" applyAlignment="1">
      <alignment vertical="center"/>
    </xf>
    <xf numFmtId="10" fontId="8" fillId="4" borderId="31" xfId="0" applyNumberFormat="1" applyFont="1" applyFill="1" applyBorder="1" applyAlignment="1">
      <alignment vertical="center"/>
    </xf>
    <xf numFmtId="10" fontId="8" fillId="4" borderId="80" xfId="0" applyNumberFormat="1" applyFont="1" applyFill="1" applyBorder="1" applyAlignment="1">
      <alignment vertical="center"/>
    </xf>
    <xf numFmtId="3" fontId="14" fillId="4" borderId="1" xfId="0" applyNumberFormat="1" applyFont="1" applyFill="1" applyBorder="1" applyAlignment="1">
      <alignment vertical="center"/>
    </xf>
    <xf numFmtId="3" fontId="14" fillId="4" borderId="2" xfId="0" applyNumberFormat="1" applyFont="1" applyFill="1" applyBorder="1" applyAlignment="1">
      <alignment vertical="center"/>
    </xf>
    <xf numFmtId="3" fontId="14" fillId="4" borderId="3" xfId="0" applyNumberFormat="1" applyFont="1" applyFill="1" applyBorder="1" applyAlignment="1">
      <alignment vertical="center"/>
    </xf>
    <xf numFmtId="0" fontId="8" fillId="11" borderId="7" xfId="0" applyFont="1" applyFill="1" applyBorder="1" applyAlignment="1">
      <alignment horizontal="center" wrapText="1"/>
    </xf>
    <xf numFmtId="0" fontId="8" fillId="0" borderId="8" xfId="0" applyFont="1" applyBorder="1" applyAlignment="1">
      <alignment horizontal="center" wrapText="1"/>
    </xf>
    <xf numFmtId="0" fontId="8" fillId="0" borderId="9" xfId="0" applyFont="1" applyBorder="1" applyAlignment="1">
      <alignment horizontal="center" wrapText="1"/>
    </xf>
    <xf numFmtId="0" fontId="18" fillId="11" borderId="7" xfId="0" applyFont="1" applyFill="1" applyBorder="1" applyAlignment="1">
      <alignment horizontal="center" vertical="center" wrapText="1"/>
    </xf>
    <xf numFmtId="0" fontId="18" fillId="11" borderId="8" xfId="0" applyFont="1" applyFill="1" applyBorder="1" applyAlignment="1">
      <alignment horizontal="center" vertical="center" wrapText="1"/>
    </xf>
    <xf numFmtId="0" fontId="18" fillId="11" borderId="9" xfId="0" applyFont="1" applyFill="1" applyBorder="1" applyAlignment="1">
      <alignment horizontal="center" vertical="center" wrapText="1"/>
    </xf>
    <xf numFmtId="0" fontId="18" fillId="11" borderId="7" xfId="0" applyFont="1" applyFill="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3" fontId="18" fillId="4" borderId="100" xfId="0" applyNumberFormat="1" applyFont="1" applyFill="1" applyBorder="1" applyAlignment="1">
      <alignment vertical="center"/>
    </xf>
    <xf numFmtId="49" fontId="8" fillId="9" borderId="44" xfId="0" applyNumberFormat="1" applyFont="1" applyFill="1" applyBorder="1" applyAlignment="1" applyProtection="1">
      <alignment horizontal="left" vertical="center" wrapText="1"/>
      <protection locked="0"/>
    </xf>
    <xf numFmtId="49" fontId="8" fillId="9" borderId="27" xfId="0" applyNumberFormat="1" applyFont="1" applyFill="1" applyBorder="1" applyAlignment="1" applyProtection="1">
      <alignment horizontal="left" vertical="center" wrapText="1"/>
      <protection locked="0"/>
    </xf>
    <xf numFmtId="49" fontId="8" fillId="9" borderId="33" xfId="0" applyNumberFormat="1" applyFont="1" applyFill="1" applyBorder="1" applyAlignment="1" applyProtection="1">
      <alignment horizontal="left" vertical="center" wrapText="1"/>
      <protection locked="0"/>
    </xf>
    <xf numFmtId="3" fontId="18" fillId="9" borderId="90" xfId="0" applyNumberFormat="1" applyFont="1" applyFill="1" applyBorder="1" applyAlignment="1" applyProtection="1">
      <alignment vertical="center"/>
      <protection locked="0"/>
    </xf>
    <xf numFmtId="3" fontId="18" fillId="4" borderId="90" xfId="0" applyNumberFormat="1" applyFont="1" applyFill="1" applyBorder="1" applyAlignment="1">
      <alignment vertical="center"/>
    </xf>
    <xf numFmtId="49" fontId="8" fillId="9" borderId="37" xfId="0" applyNumberFormat="1" applyFont="1" applyFill="1" applyBorder="1" applyAlignment="1" applyProtection="1">
      <alignment horizontal="left" vertical="center" wrapText="1"/>
      <protection locked="0"/>
    </xf>
    <xf numFmtId="49" fontId="8" fillId="9" borderId="38" xfId="0" applyNumberFormat="1" applyFont="1" applyFill="1" applyBorder="1" applyAlignment="1" applyProtection="1">
      <alignment horizontal="left" vertical="center" wrapText="1"/>
      <protection locked="0"/>
    </xf>
    <xf numFmtId="49" fontId="8" fillId="9" borderId="39" xfId="0" applyNumberFormat="1" applyFont="1" applyFill="1" applyBorder="1" applyAlignment="1" applyProtection="1">
      <alignment horizontal="left" vertical="center" wrapText="1"/>
      <protection locked="0"/>
    </xf>
    <xf numFmtId="3" fontId="18" fillId="9" borderId="99" xfId="0" applyNumberFormat="1" applyFont="1" applyFill="1" applyBorder="1" applyAlignment="1" applyProtection="1">
      <alignment vertical="center"/>
      <protection locked="0"/>
    </xf>
    <xf numFmtId="3" fontId="18" fillId="4" borderId="99" xfId="0" applyNumberFormat="1" applyFont="1" applyFill="1" applyBorder="1" applyAlignment="1">
      <alignment vertical="center"/>
    </xf>
    <xf numFmtId="3" fontId="18" fillId="9" borderId="100" xfId="0" applyNumberFormat="1" applyFont="1" applyFill="1" applyBorder="1" applyAlignment="1" applyProtection="1">
      <alignment vertical="center"/>
      <protection locked="0"/>
    </xf>
    <xf numFmtId="0" fontId="14" fillId="11" borderId="1" xfId="0" applyFont="1" applyFill="1" applyBorder="1" applyAlignment="1">
      <alignment horizontal="left" vertical="center"/>
    </xf>
    <xf numFmtId="0" fontId="8" fillId="11" borderId="2" xfId="0" applyFont="1" applyFill="1" applyBorder="1" applyAlignment="1">
      <alignment horizontal="left" vertical="center"/>
    </xf>
    <xf numFmtId="0" fontId="8" fillId="11" borderId="3" xfId="0" applyFont="1" applyFill="1" applyBorder="1" applyAlignment="1">
      <alignment horizontal="left" vertical="center"/>
    </xf>
    <xf numFmtId="3" fontId="29" fillId="11" borderId="12" xfId="0" applyNumberFormat="1" applyFont="1" applyFill="1" applyBorder="1" applyAlignment="1">
      <alignment vertical="center"/>
    </xf>
    <xf numFmtId="0" fontId="8" fillId="4" borderId="37" xfId="0" applyFont="1" applyFill="1" applyBorder="1" applyAlignment="1">
      <alignment horizontal="left" vertical="center" indent="1"/>
    </xf>
    <xf numFmtId="0" fontId="8" fillId="0" borderId="38" xfId="0" applyFont="1" applyBorder="1" applyAlignment="1">
      <alignment horizontal="left" vertical="center" indent="1"/>
    </xf>
    <xf numFmtId="0" fontId="8" fillId="0" borderId="39" xfId="0" applyFont="1" applyBorder="1" applyAlignment="1">
      <alignment horizontal="left" vertical="center" indent="1"/>
    </xf>
    <xf numFmtId="16" fontId="29" fillId="2" borderId="0" xfId="0" applyNumberFormat="1" applyFont="1" applyFill="1" applyAlignment="1">
      <alignment wrapText="1"/>
    </xf>
    <xf numFmtId="16" fontId="26" fillId="2" borderId="8" xfId="0" applyNumberFormat="1" applyFont="1" applyFill="1" applyBorder="1" applyAlignment="1">
      <alignment vertical="top" wrapText="1"/>
    </xf>
    <xf numFmtId="0" fontId="27" fillId="0" borderId="8" xfId="0" applyFont="1" applyBorder="1" applyAlignment="1">
      <alignment vertical="top" wrapText="1"/>
    </xf>
    <xf numFmtId="10" fontId="14" fillId="4" borderId="2" xfId="0" applyNumberFormat="1" applyFont="1" applyFill="1" applyBorder="1" applyAlignment="1">
      <alignment vertical="center" shrinkToFit="1"/>
    </xf>
    <xf numFmtId="10" fontId="14" fillId="4" borderId="3" xfId="0" applyNumberFormat="1" applyFont="1" applyFill="1" applyBorder="1" applyAlignment="1">
      <alignment vertical="center" shrinkToFit="1"/>
    </xf>
    <xf numFmtId="0" fontId="14" fillId="0" borderId="3" xfId="0" applyFont="1" applyBorder="1" applyAlignment="1">
      <alignment vertical="center"/>
    </xf>
    <xf numFmtId="0" fontId="8" fillId="4" borderId="44" xfId="0" applyFont="1" applyFill="1" applyBorder="1" applyAlignment="1">
      <alignment horizontal="left" vertical="center" indent="1"/>
    </xf>
    <xf numFmtId="0" fontId="8" fillId="0" borderId="27" xfId="0" applyFont="1" applyBorder="1" applyAlignment="1">
      <alignment horizontal="left" vertical="center" indent="1"/>
    </xf>
    <xf numFmtId="0" fontId="8" fillId="0" borderId="33" xfId="0" applyFont="1" applyBorder="1" applyAlignment="1">
      <alignment horizontal="left" vertical="center" indent="1"/>
    </xf>
    <xf numFmtId="3" fontId="8" fillId="9" borderId="99" xfId="0" applyNumberFormat="1" applyFont="1" applyFill="1" applyBorder="1" applyAlignment="1" applyProtection="1">
      <alignment vertical="center"/>
      <protection locked="0"/>
    </xf>
    <xf numFmtId="10" fontId="8" fillId="4" borderId="37" xfId="0" applyNumberFormat="1" applyFont="1" applyFill="1" applyBorder="1" applyAlignment="1">
      <alignment vertical="center"/>
    </xf>
    <xf numFmtId="10" fontId="8" fillId="4" borderId="38" xfId="0" applyNumberFormat="1" applyFont="1" applyFill="1" applyBorder="1" applyAlignment="1">
      <alignment vertical="center"/>
    </xf>
    <xf numFmtId="10" fontId="8" fillId="4" borderId="39" xfId="0" applyNumberFormat="1" applyFont="1" applyFill="1" applyBorder="1" applyAlignment="1">
      <alignment vertical="center"/>
    </xf>
    <xf numFmtId="3" fontId="14" fillId="4" borderId="12" xfId="0" applyNumberFormat="1" applyFont="1" applyFill="1" applyBorder="1" applyAlignment="1">
      <alignment vertical="center"/>
    </xf>
    <xf numFmtId="10" fontId="14" fillId="4" borderId="1" xfId="0" applyNumberFormat="1" applyFont="1" applyFill="1" applyBorder="1" applyAlignment="1">
      <alignment vertical="center"/>
    </xf>
    <xf numFmtId="10" fontId="14" fillId="4" borderId="2" xfId="0" applyNumberFormat="1" applyFont="1" applyFill="1" applyBorder="1" applyAlignment="1">
      <alignment vertical="center"/>
    </xf>
    <xf numFmtId="10" fontId="14" fillId="4" borderId="3" xfId="0" applyNumberFormat="1" applyFont="1" applyFill="1" applyBorder="1" applyAlignment="1">
      <alignment vertical="center"/>
    </xf>
    <xf numFmtId="3" fontId="8" fillId="9" borderId="90" xfId="0" applyNumberFormat="1" applyFont="1" applyFill="1" applyBorder="1" applyAlignment="1" applyProtection="1">
      <alignment vertical="center"/>
      <protection locked="0"/>
    </xf>
    <xf numFmtId="3" fontId="12" fillId="9" borderId="90" xfId="0" applyNumberFormat="1" applyFont="1" applyFill="1" applyBorder="1" applyAlignment="1" applyProtection="1">
      <alignment vertical="center"/>
      <protection locked="0"/>
    </xf>
    <xf numFmtId="16" fontId="26" fillId="2" borderId="0" xfId="0" applyNumberFormat="1" applyFont="1" applyFill="1" applyAlignment="1">
      <alignment horizontal="left" wrapText="1"/>
    </xf>
    <xf numFmtId="0" fontId="8" fillId="9" borderId="12" xfId="0" applyFont="1" applyFill="1" applyBorder="1" applyAlignment="1" applyProtection="1">
      <alignment vertical="center"/>
      <protection locked="0"/>
    </xf>
    <xf numFmtId="0" fontId="18" fillId="9" borderId="12" xfId="0" applyFont="1" applyFill="1" applyBorder="1" applyAlignment="1" applyProtection="1">
      <alignment vertical="center" wrapText="1"/>
      <protection locked="0"/>
    </xf>
    <xf numFmtId="0" fontId="18" fillId="4" borderId="37" xfId="0" applyFont="1" applyFill="1" applyBorder="1" applyAlignment="1">
      <alignment vertical="top" wrapText="1"/>
    </xf>
    <xf numFmtId="0" fontId="8" fillId="0" borderId="38" xfId="0" applyFont="1" applyBorder="1" applyAlignment="1">
      <alignment vertical="top" wrapText="1"/>
    </xf>
    <xf numFmtId="0" fontId="8" fillId="9" borderId="41" xfId="0" applyFont="1" applyFill="1" applyBorder="1" applyAlignment="1" applyProtection="1">
      <alignment vertical="top" wrapText="1"/>
      <protection locked="0"/>
    </xf>
    <xf numFmtId="0" fontId="18" fillId="11" borderId="4" xfId="0" applyFont="1" applyFill="1" applyBorder="1" applyAlignment="1">
      <alignment horizontal="left" vertical="center" wrapText="1"/>
    </xf>
    <xf numFmtId="0" fontId="8" fillId="0" borderId="5" xfId="0" applyFont="1" applyBorder="1"/>
    <xf numFmtId="0" fontId="8" fillId="0" borderId="6" xfId="0" applyFont="1" applyBorder="1"/>
    <xf numFmtId="0" fontId="8" fillId="0" borderId="11" xfId="0" applyFont="1" applyBorder="1"/>
    <xf numFmtId="0" fontId="8" fillId="0" borderId="0" xfId="0" applyFont="1"/>
    <xf numFmtId="0" fontId="8" fillId="0" borderId="10" xfId="0" applyFont="1" applyBorder="1"/>
    <xf numFmtId="0" fontId="8" fillId="0" borderId="7" xfId="0" applyFont="1" applyBorder="1"/>
    <xf numFmtId="0" fontId="8" fillId="0" borderId="8" xfId="0" applyFont="1" applyBorder="1"/>
    <xf numFmtId="0" fontId="8" fillId="0" borderId="9" xfId="0" applyFont="1" applyBorder="1"/>
    <xf numFmtId="0" fontId="18" fillId="11" borderId="1" xfId="0" applyFont="1" applyFill="1" applyBorder="1" applyAlignment="1">
      <alignment horizontal="center" vertical="center"/>
    </xf>
    <xf numFmtId="0" fontId="18" fillId="0" borderId="2" xfId="0" applyFont="1" applyBorder="1" applyAlignment="1">
      <alignment horizontal="center" vertical="center"/>
    </xf>
    <xf numFmtId="0" fontId="8" fillId="0" borderId="2" xfId="0" applyFont="1" applyBorder="1" applyAlignment="1">
      <alignment horizontal="center"/>
    </xf>
    <xf numFmtId="0" fontId="8" fillId="0" borderId="3" xfId="0" applyFont="1" applyBorder="1" applyAlignment="1">
      <alignment horizontal="center"/>
    </xf>
    <xf numFmtId="0" fontId="18" fillId="11" borderId="4" xfId="0" applyFont="1" applyFill="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8" fillId="4" borderId="12" xfId="0" applyFont="1" applyFill="1" applyBorder="1" applyAlignment="1">
      <alignment vertical="center" wrapText="1"/>
    </xf>
    <xf numFmtId="0" fontId="8" fillId="0" borderId="12" xfId="0" applyFont="1" applyBorder="1" applyAlignment="1">
      <alignment vertical="center"/>
    </xf>
    <xf numFmtId="0" fontId="18" fillId="4" borderId="12" xfId="0" applyFont="1" applyFill="1" applyBorder="1" applyAlignment="1">
      <alignment vertical="center"/>
    </xf>
    <xf numFmtId="0" fontId="8" fillId="0" borderId="3" xfId="0" applyFont="1" applyBorder="1" applyAlignment="1">
      <alignment vertical="center"/>
    </xf>
    <xf numFmtId="0" fontId="18" fillId="9" borderId="12" xfId="0" applyFont="1" applyFill="1" applyBorder="1" applyAlignment="1" applyProtection="1">
      <alignment vertical="center"/>
      <protection locked="0"/>
    </xf>
    <xf numFmtId="0" fontId="18" fillId="0" borderId="0" xfId="0" applyFont="1" applyAlignment="1">
      <alignment horizontal="center" vertical="center"/>
    </xf>
    <xf numFmtId="0" fontId="18" fillId="9" borderId="3" xfId="0" applyFont="1" applyFill="1" applyBorder="1" applyAlignment="1" applyProtection="1">
      <alignment horizontal="center" vertical="center"/>
      <protection locked="0"/>
    </xf>
    <xf numFmtId="0" fontId="18" fillId="4" borderId="1" xfId="0" applyFont="1" applyFill="1" applyBorder="1" applyAlignment="1">
      <alignment horizontal="left" vertical="center" wrapText="1"/>
    </xf>
    <xf numFmtId="0" fontId="18" fillId="4" borderId="36" xfId="0" applyFont="1" applyFill="1" applyBorder="1" applyAlignment="1">
      <alignment horizontal="left" vertical="center" wrapText="1"/>
    </xf>
    <xf numFmtId="0" fontId="18" fillId="0" borderId="5" xfId="0" applyFont="1" applyBorder="1" applyAlignment="1">
      <alignment horizontal="center"/>
    </xf>
    <xf numFmtId="0" fontId="18" fillId="0" borderId="6" xfId="0" applyFont="1" applyBorder="1" applyAlignment="1">
      <alignment horizontal="center"/>
    </xf>
    <xf numFmtId="0" fontId="18" fillId="11" borderId="4" xfId="0" applyFont="1" applyFill="1" applyBorder="1" applyAlignment="1">
      <alignment horizontal="center" wrapText="1"/>
    </xf>
    <xf numFmtId="0" fontId="18" fillId="11" borderId="5" xfId="0" applyFont="1" applyFill="1" applyBorder="1" applyAlignment="1">
      <alignment horizontal="center" wrapText="1"/>
    </xf>
    <xf numFmtId="0" fontId="18" fillId="11" borderId="6" xfId="0" applyFont="1" applyFill="1" applyBorder="1" applyAlignment="1">
      <alignment horizontal="center" wrapText="1"/>
    </xf>
    <xf numFmtId="49" fontId="8" fillId="9" borderId="19" xfId="0" applyNumberFormat="1" applyFont="1" applyFill="1" applyBorder="1" applyAlignment="1" applyProtection="1">
      <alignment horizontal="left" vertical="center" wrapText="1"/>
      <protection locked="0"/>
    </xf>
    <xf numFmtId="49" fontId="8" fillId="9" borderId="20" xfId="0" applyNumberFormat="1" applyFont="1" applyFill="1" applyBorder="1" applyAlignment="1" applyProtection="1">
      <alignment horizontal="left" vertical="center" wrapText="1"/>
      <protection locked="0"/>
    </xf>
    <xf numFmtId="49" fontId="8" fillId="9" borderId="21" xfId="0" applyNumberFormat="1" applyFont="1" applyFill="1" applyBorder="1" applyAlignment="1" applyProtection="1">
      <alignment horizontal="left" vertical="center" wrapText="1"/>
      <protection locked="0"/>
    </xf>
    <xf numFmtId="0" fontId="8" fillId="4" borderId="1" xfId="0" applyFont="1" applyFill="1" applyBorder="1" applyAlignment="1">
      <alignment vertical="center"/>
    </xf>
    <xf numFmtId="0" fontId="8" fillId="4" borderId="3" xfId="0" applyFont="1" applyFill="1" applyBorder="1" applyAlignment="1">
      <alignment vertical="center"/>
    </xf>
    <xf numFmtId="0" fontId="8" fillId="0" borderId="2" xfId="0" applyFont="1" applyBorder="1" applyAlignment="1">
      <alignment vertical="center"/>
    </xf>
    <xf numFmtId="49" fontId="18" fillId="4" borderId="2" xfId="0" applyNumberFormat="1" applyFont="1" applyFill="1" applyBorder="1" applyAlignment="1" applyProtection="1">
      <alignment vertical="center" wrapText="1" shrinkToFit="1"/>
      <protection locked="0"/>
    </xf>
    <xf numFmtId="0" fontId="29" fillId="4" borderId="3" xfId="0" applyFont="1" applyFill="1" applyBorder="1" applyAlignment="1">
      <alignment vertical="center" wrapText="1"/>
    </xf>
    <xf numFmtId="0" fontId="0" fillId="0" borderId="18" xfId="0" applyBorder="1" applyAlignment="1" applyProtection="1">
      <alignment vertical="center" shrinkToFit="1"/>
      <protection locked="0"/>
    </xf>
    <xf numFmtId="0" fontId="0" fillId="0" borderId="76" xfId="0" applyBorder="1" applyAlignment="1" applyProtection="1">
      <alignment vertical="center" shrinkToFit="1"/>
      <protection locked="0"/>
    </xf>
    <xf numFmtId="0" fontId="83" fillId="9" borderId="1" xfId="0" applyFont="1" applyFill="1" applyBorder="1" applyAlignment="1" applyProtection="1">
      <alignment horizontal="center" vertical="center" wrapText="1" shrinkToFit="1"/>
      <protection locked="0"/>
    </xf>
    <xf numFmtId="0" fontId="83" fillId="9" borderId="2" xfId="0" applyFont="1" applyFill="1" applyBorder="1" applyAlignment="1" applyProtection="1">
      <alignment horizontal="center" vertical="center" wrapText="1" shrinkToFit="1"/>
      <protection locked="0"/>
    </xf>
    <xf numFmtId="0" fontId="83" fillId="9" borderId="36" xfId="0" applyFont="1" applyFill="1" applyBorder="1" applyAlignment="1" applyProtection="1">
      <alignment horizontal="center" vertical="center" wrapText="1" shrinkToFit="1"/>
      <protection locked="0"/>
    </xf>
    <xf numFmtId="0" fontId="83" fillId="9" borderId="35" xfId="0" applyFont="1" applyFill="1" applyBorder="1" applyAlignment="1" applyProtection="1">
      <alignment horizontal="center" vertical="center" wrapText="1" shrinkToFit="1"/>
      <protection locked="0"/>
    </xf>
    <xf numFmtId="49" fontId="83" fillId="9" borderId="35" xfId="0" applyNumberFormat="1" applyFont="1" applyFill="1" applyBorder="1" applyAlignment="1" applyProtection="1">
      <alignment horizontal="center" vertical="center" shrinkToFit="1"/>
      <protection locked="0"/>
    </xf>
    <xf numFmtId="49" fontId="83" fillId="9" borderId="2" xfId="0" applyNumberFormat="1" applyFont="1" applyFill="1" applyBorder="1" applyAlignment="1" applyProtection="1">
      <alignment horizontal="center" vertical="center" shrinkToFit="1"/>
      <protection locked="0"/>
    </xf>
    <xf numFmtId="49" fontId="83" fillId="9" borderId="36" xfId="0" applyNumberFormat="1" applyFont="1" applyFill="1" applyBorder="1" applyAlignment="1" applyProtection="1">
      <alignment horizontal="center" vertical="center" shrinkToFit="1"/>
      <protection locked="0"/>
    </xf>
    <xf numFmtId="9" fontId="83" fillId="9" borderId="35" xfId="0" applyNumberFormat="1" applyFont="1" applyFill="1" applyBorder="1" applyAlignment="1" applyProtection="1">
      <alignment horizontal="center" vertical="center" shrinkToFit="1"/>
      <protection locked="0"/>
    </xf>
    <xf numFmtId="0" fontId="83" fillId="9" borderId="2" xfId="0" applyFont="1" applyFill="1" applyBorder="1" applyAlignment="1" applyProtection="1">
      <alignment horizontal="center" vertical="center" shrinkToFit="1"/>
      <protection locked="0"/>
    </xf>
    <xf numFmtId="0" fontId="83" fillId="9" borderId="36" xfId="0" applyFont="1" applyFill="1" applyBorder="1" applyAlignment="1" applyProtection="1">
      <alignment horizontal="center" vertical="center" shrinkToFit="1"/>
      <protection locked="0"/>
    </xf>
    <xf numFmtId="0" fontId="83" fillId="9" borderId="35" xfId="0" applyFont="1" applyFill="1" applyBorder="1" applyAlignment="1" applyProtection="1">
      <alignment horizontal="center" vertical="center" shrinkToFit="1"/>
      <protection locked="0"/>
    </xf>
    <xf numFmtId="0" fontId="83" fillId="9" borderId="3" xfId="0" applyFont="1" applyFill="1" applyBorder="1" applyAlignment="1" applyProtection="1">
      <alignment horizontal="center" vertical="center" shrinkToFit="1"/>
      <protection locked="0"/>
    </xf>
    <xf numFmtId="0" fontId="131" fillId="2" borderId="0" xfId="0" applyFont="1" applyFill="1" applyAlignment="1">
      <alignment horizontal="center" vertical="center"/>
    </xf>
    <xf numFmtId="0" fontId="29" fillId="4" borderId="2" xfId="0" applyFont="1" applyFill="1" applyBorder="1" applyAlignment="1" applyProtection="1">
      <alignment vertical="center" wrapText="1"/>
      <protection locked="0"/>
    </xf>
    <xf numFmtId="0" fontId="29" fillId="4" borderId="3" xfId="0" applyFont="1" applyFill="1" applyBorder="1" applyAlignment="1" applyProtection="1">
      <alignment vertical="center" wrapText="1"/>
      <protection locked="0"/>
    </xf>
    <xf numFmtId="0" fontId="57" fillId="4" borderId="0" xfId="0" applyFont="1" applyFill="1" applyAlignment="1">
      <alignment horizontal="center"/>
    </xf>
    <xf numFmtId="0" fontId="13" fillId="4" borderId="0" xfId="0" applyFont="1" applyFill="1" applyAlignment="1">
      <alignment horizontal="center" vertical="top"/>
    </xf>
    <xf numFmtId="0" fontId="13" fillId="4" borderId="0" xfId="0" applyFont="1" applyFill="1" applyAlignment="1">
      <alignment horizontal="center"/>
    </xf>
    <xf numFmtId="0" fontId="29" fillId="4" borderId="3" xfId="0" applyFont="1" applyFill="1" applyBorder="1" applyAlignment="1">
      <alignment vertical="center"/>
    </xf>
    <xf numFmtId="0" fontId="110" fillId="4" borderId="1" xfId="0" applyFont="1" applyFill="1" applyBorder="1" applyAlignment="1">
      <alignment vertical="top" wrapText="1"/>
    </xf>
    <xf numFmtId="0" fontId="110" fillId="4" borderId="2" xfId="0" applyFont="1" applyFill="1" applyBorder="1" applyAlignment="1">
      <alignment vertical="top" wrapText="1"/>
    </xf>
    <xf numFmtId="0" fontId="110" fillId="4" borderId="3" xfId="0" applyFont="1" applyFill="1" applyBorder="1" applyAlignment="1">
      <alignment vertical="top" wrapText="1"/>
    </xf>
    <xf numFmtId="0" fontId="113" fillId="4" borderId="19" xfId="0" applyFont="1" applyFill="1" applyBorder="1" applyAlignment="1">
      <alignment vertical="center" wrapText="1"/>
    </xf>
    <xf numFmtId="0" fontId="113" fillId="4" borderId="20" xfId="0" applyFont="1" applyFill="1" applyBorder="1" applyAlignment="1">
      <alignment vertical="center" wrapText="1"/>
    </xf>
    <xf numFmtId="0" fontId="113" fillId="4" borderId="21" xfId="0" applyFont="1" applyFill="1" applyBorder="1" applyAlignment="1">
      <alignment vertical="center" wrapText="1"/>
    </xf>
    <xf numFmtId="0" fontId="200" fillId="4" borderId="5" xfId="0" applyFont="1" applyFill="1" applyBorder="1" applyAlignment="1">
      <alignment horizontal="right" vertical="center" wrapText="1"/>
    </xf>
    <xf numFmtId="0" fontId="201" fillId="0" borderId="5" xfId="0" applyFont="1" applyBorder="1" applyAlignment="1">
      <alignment horizontal="right" vertical="center" wrapText="1"/>
    </xf>
    <xf numFmtId="0" fontId="69" fillId="4" borderId="23" xfId="0" applyFont="1" applyFill="1" applyBorder="1" applyAlignment="1">
      <alignment vertical="top" wrapText="1"/>
    </xf>
    <xf numFmtId="0" fontId="69" fillId="4" borderId="30" xfId="0" applyFont="1" applyFill="1" applyBorder="1" applyAlignment="1">
      <alignment vertical="top" wrapText="1"/>
    </xf>
    <xf numFmtId="0" fontId="69" fillId="4" borderId="8" xfId="0" applyFont="1" applyFill="1" applyBorder="1" applyAlignment="1">
      <alignment vertical="top" wrapText="1"/>
    </xf>
    <xf numFmtId="0" fontId="69" fillId="4" borderId="9" xfId="0" applyFont="1" applyFill="1" applyBorder="1" applyAlignment="1">
      <alignment vertical="top" wrapText="1"/>
    </xf>
    <xf numFmtId="0" fontId="8" fillId="4" borderId="20" xfId="0" applyFont="1" applyFill="1" applyBorder="1" applyAlignment="1">
      <alignment vertical="center"/>
    </xf>
    <xf numFmtId="0" fontId="8" fillId="4" borderId="21" xfId="0" applyFont="1" applyFill="1" applyBorder="1" applyAlignment="1">
      <alignment vertical="center"/>
    </xf>
    <xf numFmtId="0" fontId="8" fillId="4" borderId="1" xfId="0" applyFont="1" applyFill="1" applyBorder="1" applyAlignment="1">
      <alignment vertical="center" wrapText="1"/>
    </xf>
    <xf numFmtId="0" fontId="8" fillId="4" borderId="2" xfId="0" applyFont="1" applyFill="1" applyBorder="1" applyAlignment="1">
      <alignment vertical="center" wrapText="1"/>
    </xf>
    <xf numFmtId="0" fontId="8" fillId="4" borderId="3"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36" xfId="0" applyFont="1" applyFill="1" applyBorder="1" applyAlignment="1">
      <alignment vertical="center"/>
    </xf>
    <xf numFmtId="0" fontId="60" fillId="4" borderId="35" xfId="0" applyFont="1" applyFill="1" applyBorder="1" applyAlignment="1">
      <alignment horizontal="center" vertical="center"/>
    </xf>
    <xf numFmtId="0" fontId="60" fillId="4" borderId="36" xfId="0" applyFont="1" applyFill="1" applyBorder="1" applyAlignment="1">
      <alignment horizontal="center" vertical="center"/>
    </xf>
    <xf numFmtId="0" fontId="8" fillId="4" borderId="35"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6" xfId="0" applyFont="1" applyFill="1" applyBorder="1" applyAlignment="1">
      <alignment horizontal="center" vertical="center"/>
    </xf>
    <xf numFmtId="49" fontId="8" fillId="3" borderId="35" xfId="0" applyNumberFormat="1" applyFont="1" applyFill="1" applyBorder="1" applyAlignment="1" applyProtection="1">
      <alignment vertical="center"/>
      <protection locked="0"/>
    </xf>
    <xf numFmtId="49" fontId="8" fillId="3" borderId="2" xfId="0" applyNumberFormat="1" applyFont="1" applyFill="1" applyBorder="1" applyAlignment="1" applyProtection="1">
      <alignment vertical="center"/>
      <protection locked="0"/>
    </xf>
    <xf numFmtId="49" fontId="8" fillId="3" borderId="36" xfId="0" applyNumberFormat="1" applyFont="1" applyFill="1" applyBorder="1" applyAlignment="1" applyProtection="1">
      <alignment vertical="center"/>
      <protection locked="0"/>
    </xf>
    <xf numFmtId="49" fontId="8" fillId="3" borderId="3" xfId="0" applyNumberFormat="1" applyFont="1" applyFill="1" applyBorder="1" applyAlignment="1" applyProtection="1">
      <alignment vertical="center"/>
      <protection locked="0"/>
    </xf>
    <xf numFmtId="0" fontId="8" fillId="3" borderId="1" xfId="0" applyFont="1" applyFill="1" applyBorder="1" applyProtection="1">
      <protection locked="0"/>
    </xf>
    <xf numFmtId="0" fontId="8" fillId="3" borderId="2" xfId="0" applyFont="1" applyFill="1" applyBorder="1" applyProtection="1">
      <protection locked="0"/>
    </xf>
    <xf numFmtId="0" fontId="8" fillId="3" borderId="3" xfId="0" applyFont="1" applyFill="1" applyBorder="1" applyProtection="1">
      <protection locked="0"/>
    </xf>
    <xf numFmtId="0" fontId="8" fillId="4" borderId="6" xfId="0" applyFont="1" applyFill="1" applyBorder="1" applyAlignment="1">
      <alignment vertical="center"/>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69" fillId="4" borderId="5" xfId="0" applyFont="1" applyFill="1" applyBorder="1" applyAlignment="1">
      <alignment vertical="top"/>
    </xf>
    <xf numFmtId="0" fontId="69" fillId="4" borderId="6" xfId="0" applyFont="1" applyFill="1" applyBorder="1" applyAlignment="1">
      <alignment vertical="top"/>
    </xf>
    <xf numFmtId="49" fontId="8" fillId="3" borderId="1" xfId="0" applyNumberFormat="1" applyFont="1" applyFill="1" applyBorder="1" applyProtection="1">
      <protection locked="0"/>
    </xf>
    <xf numFmtId="49" fontId="8" fillId="3" borderId="2" xfId="0" applyNumberFormat="1" applyFont="1" applyFill="1" applyBorder="1" applyProtection="1">
      <protection locked="0"/>
    </xf>
    <xf numFmtId="49" fontId="8" fillId="3" borderId="3" xfId="0" applyNumberFormat="1" applyFont="1" applyFill="1" applyBorder="1" applyProtection="1">
      <protection locked="0"/>
    </xf>
    <xf numFmtId="0" fontId="0" fillId="3" borderId="1" xfId="0" applyFill="1" applyBorder="1" applyProtection="1">
      <protection locked="0"/>
    </xf>
    <xf numFmtId="0" fontId="0" fillId="3" borderId="2" xfId="0" applyFill="1" applyBorder="1" applyProtection="1">
      <protection locked="0"/>
    </xf>
    <xf numFmtId="0" fontId="0" fillId="3" borderId="3" xfId="0" applyFill="1" applyBorder="1" applyProtection="1">
      <protection locked="0"/>
    </xf>
    <xf numFmtId="165" fontId="0" fillId="3" borderId="1" xfId="0" applyNumberFormat="1" applyFill="1" applyBorder="1" applyProtection="1">
      <protection locked="0"/>
    </xf>
    <xf numFmtId="165" fontId="0" fillId="3" borderId="2" xfId="0" applyNumberFormat="1" applyFill="1" applyBorder="1" applyProtection="1">
      <protection locked="0"/>
    </xf>
    <xf numFmtId="165" fontId="0" fillId="3" borderId="3" xfId="0" applyNumberFormat="1" applyFill="1" applyBorder="1" applyProtection="1">
      <protection locked="0"/>
    </xf>
    <xf numFmtId="0" fontId="69" fillId="4" borderId="5" xfId="0" applyFont="1" applyFill="1" applyBorder="1" applyAlignment="1">
      <alignment horizontal="justify" vertical="top" wrapText="1"/>
    </xf>
    <xf numFmtId="0" fontId="69" fillId="4" borderId="6" xfId="0" applyFont="1" applyFill="1" applyBorder="1" applyAlignment="1">
      <alignment horizontal="justify" vertical="top" wrapText="1"/>
    </xf>
    <xf numFmtId="0" fontId="69" fillId="4" borderId="8" xfId="0" applyFont="1" applyFill="1" applyBorder="1" applyAlignment="1">
      <alignment horizontal="justify" vertical="top" wrapText="1"/>
    </xf>
    <xf numFmtId="0" fontId="69" fillId="4" borderId="9" xfId="0" applyFont="1" applyFill="1" applyBorder="1" applyAlignment="1">
      <alignment horizontal="justify" vertical="top" wrapText="1"/>
    </xf>
    <xf numFmtId="0" fontId="29" fillId="4" borderId="4" xfId="0" applyFont="1" applyFill="1" applyBorder="1" applyAlignment="1">
      <alignment horizontal="left" vertical="top" indent="1"/>
    </xf>
    <xf numFmtId="0" fontId="29" fillId="4" borderId="5" xfId="0" applyFont="1" applyFill="1" applyBorder="1" applyAlignment="1">
      <alignment horizontal="left" vertical="top" indent="1"/>
    </xf>
    <xf numFmtId="0" fontId="18" fillId="4" borderId="5" xfId="0" applyFont="1" applyFill="1" applyBorder="1" applyAlignment="1">
      <alignment vertical="top"/>
    </xf>
    <xf numFmtId="0" fontId="18" fillId="4" borderId="6" xfId="0" applyFont="1" applyFill="1" applyBorder="1" applyAlignment="1">
      <alignment vertical="top"/>
    </xf>
    <xf numFmtId="0" fontId="113" fillId="4" borderId="4" xfId="0" applyFont="1" applyFill="1" applyBorder="1" applyAlignment="1">
      <alignment vertical="top" wrapText="1"/>
    </xf>
    <xf numFmtId="0" fontId="113" fillId="4" borderId="5" xfId="0" applyFont="1" applyFill="1" applyBorder="1" applyAlignment="1">
      <alignment vertical="top" wrapText="1"/>
    </xf>
    <xf numFmtId="0" fontId="113" fillId="4" borderId="6" xfId="0" applyFont="1" applyFill="1" applyBorder="1" applyAlignment="1">
      <alignment vertical="top" wrapText="1"/>
    </xf>
    <xf numFmtId="0" fontId="113" fillId="4" borderId="11" xfId="0" applyFont="1" applyFill="1" applyBorder="1" applyAlignment="1">
      <alignment vertical="top" wrapText="1"/>
    </xf>
    <xf numFmtId="0" fontId="113" fillId="4" borderId="0" xfId="0" applyFont="1" applyFill="1" applyAlignment="1">
      <alignment vertical="top" wrapText="1"/>
    </xf>
    <xf numFmtId="0" fontId="113" fillId="4" borderId="10" xfId="0" applyFont="1" applyFill="1" applyBorder="1" applyAlignment="1">
      <alignment vertical="top" wrapText="1"/>
    </xf>
    <xf numFmtId="0" fontId="29" fillId="4" borderId="7" xfId="0" applyFont="1" applyFill="1" applyBorder="1" applyAlignment="1">
      <alignment horizontal="left" vertical="top" indent="1"/>
    </xf>
    <xf numFmtId="0" fontId="29" fillId="4" borderId="8" xfId="0" applyFont="1" applyFill="1" applyBorder="1" applyAlignment="1">
      <alignment horizontal="left" vertical="top" indent="1"/>
    </xf>
    <xf numFmtId="0" fontId="18" fillId="4" borderId="8" xfId="0" applyFont="1" applyFill="1" applyBorder="1" applyAlignment="1">
      <alignment vertical="top" wrapText="1"/>
    </xf>
    <xf numFmtId="0" fontId="18" fillId="4" borderId="9" xfId="0" applyFont="1" applyFill="1" applyBorder="1" applyAlignment="1">
      <alignment vertical="top" wrapText="1"/>
    </xf>
    <xf numFmtId="0" fontId="69" fillId="4" borderId="8" xfId="0" applyFont="1" applyFill="1" applyBorder="1" applyAlignment="1">
      <alignment vertical="center" wrapText="1"/>
    </xf>
    <xf numFmtId="0" fontId="69" fillId="4" borderId="9" xfId="0" applyFont="1" applyFill="1" applyBorder="1" applyAlignment="1">
      <alignment vertical="center" wrapText="1"/>
    </xf>
    <xf numFmtId="0" fontId="113" fillId="4" borderId="1" xfId="0" applyFont="1" applyFill="1" applyBorder="1" applyAlignment="1">
      <alignment vertical="top" wrapText="1"/>
    </xf>
    <xf numFmtId="0" fontId="113" fillId="4" borderId="2" xfId="0" applyFont="1" applyFill="1" applyBorder="1" applyAlignment="1">
      <alignment vertical="top" wrapText="1"/>
    </xf>
    <xf numFmtId="0" fontId="113" fillId="4" borderId="3" xfId="0" applyFont="1" applyFill="1" applyBorder="1" applyAlignment="1">
      <alignment vertical="top" wrapText="1"/>
    </xf>
    <xf numFmtId="0" fontId="113" fillId="4" borderId="79" xfId="0" applyFont="1" applyFill="1" applyBorder="1" applyAlignment="1">
      <alignment vertical="top" wrapText="1"/>
    </xf>
    <xf numFmtId="0" fontId="113" fillId="4" borderId="31" xfId="0" applyFont="1" applyFill="1" applyBorder="1" applyAlignment="1">
      <alignment vertical="top" wrapText="1"/>
    </xf>
    <xf numFmtId="0" fontId="113" fillId="4" borderId="80" xfId="0" applyFont="1" applyFill="1" applyBorder="1" applyAlignment="1">
      <alignment vertical="top" wrapText="1"/>
    </xf>
    <xf numFmtId="0" fontId="110" fillId="4" borderId="38" xfId="0" applyFont="1" applyFill="1" applyBorder="1" applyAlignment="1">
      <alignment vertical="top" wrapText="1"/>
    </xf>
    <xf numFmtId="0" fontId="110" fillId="4" borderId="39" xfId="0" applyFont="1" applyFill="1" applyBorder="1" applyAlignment="1">
      <alignment vertical="top" wrapText="1"/>
    </xf>
    <xf numFmtId="0" fontId="8" fillId="4" borderId="5" xfId="0" applyFont="1" applyFill="1" applyBorder="1" applyAlignment="1">
      <alignment horizontal="left" vertical="center" indent="1"/>
    </xf>
    <xf numFmtId="0" fontId="8" fillId="4" borderId="6" xfId="0" applyFont="1" applyFill="1" applyBorder="1" applyAlignment="1">
      <alignment horizontal="left" vertical="center" indent="1"/>
    </xf>
    <xf numFmtId="0" fontId="8" fillId="4" borderId="7" xfId="0" applyFont="1" applyFill="1" applyBorder="1" applyAlignment="1">
      <alignment horizontal="left" vertical="center" indent="1"/>
    </xf>
    <xf numFmtId="0" fontId="8" fillId="4" borderId="8" xfId="0" applyFont="1" applyFill="1" applyBorder="1" applyAlignment="1">
      <alignment horizontal="left" vertical="center" indent="1"/>
    </xf>
    <xf numFmtId="0" fontId="8" fillId="4" borderId="9" xfId="0" applyFont="1" applyFill="1" applyBorder="1" applyAlignment="1">
      <alignment horizontal="left" vertical="center" indent="1"/>
    </xf>
    <xf numFmtId="0" fontId="8" fillId="4" borderId="19" xfId="0" applyFont="1" applyFill="1" applyBorder="1" applyAlignment="1">
      <alignment horizontal="left" vertical="center"/>
    </xf>
    <xf numFmtId="0" fontId="8" fillId="4" borderId="20" xfId="0" applyFont="1" applyFill="1" applyBorder="1" applyAlignment="1">
      <alignment horizontal="left" vertical="center"/>
    </xf>
    <xf numFmtId="0" fontId="8" fillId="4" borderId="21" xfId="0" applyFont="1" applyFill="1" applyBorder="1" applyAlignment="1">
      <alignment horizontal="left" vertical="center"/>
    </xf>
    <xf numFmtId="0" fontId="8" fillId="4" borderId="37" xfId="0" applyFont="1" applyFill="1" applyBorder="1" applyAlignment="1">
      <alignment horizontal="left" vertical="center"/>
    </xf>
    <xf numFmtId="0" fontId="8" fillId="4" borderId="38" xfId="0" applyFont="1" applyFill="1" applyBorder="1" applyAlignment="1">
      <alignment horizontal="left" vertical="center"/>
    </xf>
    <xf numFmtId="0" fontId="8" fillId="4" borderId="39" xfId="0" applyFont="1" applyFill="1" applyBorder="1" applyAlignment="1">
      <alignment horizontal="left" vertical="center"/>
    </xf>
    <xf numFmtId="0" fontId="8" fillId="3" borderId="1" xfId="0" applyFont="1" applyFill="1" applyBorder="1" applyAlignment="1" applyProtection="1">
      <alignment horizontal="left" vertical="center"/>
      <protection locked="0"/>
    </xf>
    <xf numFmtId="0" fontId="8" fillId="3" borderId="2" xfId="0" applyFont="1" applyFill="1" applyBorder="1" applyAlignment="1" applyProtection="1">
      <alignment horizontal="left" vertical="center"/>
      <protection locked="0"/>
    </xf>
    <xf numFmtId="0" fontId="8" fillId="3" borderId="3" xfId="0" applyFont="1" applyFill="1" applyBorder="1" applyAlignment="1" applyProtection="1">
      <alignment horizontal="left" vertical="center"/>
      <protection locked="0"/>
    </xf>
    <xf numFmtId="14" fontId="8" fillId="3" borderId="1" xfId="0" applyNumberFormat="1" applyFont="1" applyFill="1" applyBorder="1" applyAlignment="1" applyProtection="1">
      <alignment horizontal="left" vertical="center"/>
      <protection locked="0"/>
    </xf>
    <xf numFmtId="0" fontId="8" fillId="2" borderId="1" xfId="0" applyFont="1" applyFill="1" applyBorder="1" applyAlignment="1">
      <alignment horizontal="left" vertical="center"/>
    </xf>
    <xf numFmtId="0" fontId="8" fillId="2" borderId="3" xfId="0" applyFont="1" applyFill="1" applyBorder="1" applyAlignment="1">
      <alignment horizontal="left" vertical="center"/>
    </xf>
    <xf numFmtId="0" fontId="188" fillId="2" borderId="0" xfId="0" applyFont="1" applyFill="1" applyAlignment="1">
      <alignment horizontal="center" vertical="center"/>
    </xf>
    <xf numFmtId="0" fontId="189" fillId="2" borderId="0" xfId="0" applyFont="1" applyFill="1" applyAlignment="1">
      <alignment vertical="center"/>
    </xf>
    <xf numFmtId="0" fontId="192" fillId="2" borderId="0" xfId="0" applyFont="1" applyFill="1" applyAlignment="1">
      <alignment horizontal="center" vertical="center" wrapText="1"/>
    </xf>
    <xf numFmtId="0" fontId="106" fillId="2" borderId="0" xfId="0" applyFont="1" applyFill="1" applyAlignment="1">
      <alignment horizontal="center" vertical="center" wrapText="1"/>
    </xf>
    <xf numFmtId="0" fontId="190" fillId="2" borderId="0" xfId="0" applyFont="1" applyFill="1" applyAlignment="1">
      <alignment horizontal="center" vertical="center" wrapText="1"/>
    </xf>
    <xf numFmtId="0" fontId="191" fillId="2" borderId="0" xfId="0" applyFont="1" applyFill="1" applyAlignment="1">
      <alignment vertical="center" wrapText="1"/>
    </xf>
    <xf numFmtId="0" fontId="18" fillId="4" borderId="35" xfId="0" applyFont="1" applyFill="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8" fillId="9" borderId="35" xfId="0" applyFont="1" applyFill="1" applyBorder="1" applyAlignment="1" applyProtection="1">
      <alignment vertical="center"/>
      <protection locked="0"/>
    </xf>
    <xf numFmtId="49" fontId="29" fillId="4" borderId="1" xfId="0" applyNumberFormat="1" applyFont="1" applyFill="1" applyBorder="1" applyAlignment="1">
      <alignment vertical="center"/>
    </xf>
    <xf numFmtId="49" fontId="29" fillId="4" borderId="2" xfId="0" applyNumberFormat="1" applyFont="1" applyFill="1" applyBorder="1" applyAlignment="1">
      <alignment vertical="center"/>
    </xf>
    <xf numFmtId="49" fontId="29" fillId="4" borderId="36" xfId="0" applyNumberFormat="1" applyFont="1" applyFill="1" applyBorder="1" applyAlignment="1">
      <alignment vertical="center"/>
    </xf>
    <xf numFmtId="49" fontId="18" fillId="9" borderId="35" xfId="0" applyNumberFormat="1" applyFont="1" applyFill="1" applyBorder="1" applyAlignment="1" applyProtection="1">
      <alignment vertical="center"/>
      <protection locked="0"/>
    </xf>
    <xf numFmtId="0" fontId="0" fillId="0" borderId="36" xfId="0" applyBorder="1" applyAlignment="1">
      <alignment vertical="center" wrapText="1"/>
    </xf>
    <xf numFmtId="0" fontId="2" fillId="4" borderId="2" xfId="0" applyFont="1" applyFill="1" applyBorder="1" applyAlignment="1">
      <alignment vertical="center" shrinkToFit="1"/>
    </xf>
    <xf numFmtId="0" fontId="2" fillId="4" borderId="3" xfId="0" applyFont="1" applyFill="1" applyBorder="1" applyAlignment="1">
      <alignment vertical="center" shrinkToFit="1"/>
    </xf>
    <xf numFmtId="16" fontId="29" fillId="4" borderId="1" xfId="0" applyNumberFormat="1" applyFont="1" applyFill="1" applyBorder="1"/>
    <xf numFmtId="0" fontId="0" fillId="4" borderId="2" xfId="0" applyFill="1" applyBorder="1"/>
    <xf numFmtId="0" fontId="0" fillId="4" borderId="3" xfId="0" applyFill="1" applyBorder="1"/>
    <xf numFmtId="0" fontId="29" fillId="4" borderId="71" xfId="0" applyFont="1" applyFill="1" applyBorder="1" applyAlignment="1">
      <alignment vertical="center"/>
    </xf>
    <xf numFmtId="0" fontId="0" fillId="4" borderId="73" xfId="0" applyFill="1"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78" fillId="4" borderId="1" xfId="0" applyFont="1" applyFill="1" applyBorder="1" applyAlignment="1">
      <alignment vertical="center"/>
    </xf>
    <xf numFmtId="0" fontId="14" fillId="4" borderId="1" xfId="0" applyFont="1" applyFill="1" applyBorder="1" applyAlignment="1">
      <alignment horizontal="left" vertical="center"/>
    </xf>
    <xf numFmtId="0" fontId="78" fillId="0" borderId="2" xfId="0" applyFont="1" applyBorder="1" applyAlignment="1">
      <alignment vertical="center"/>
    </xf>
    <xf numFmtId="0" fontId="1" fillId="4" borderId="35" xfId="0" applyFont="1" applyFill="1" applyBorder="1" applyAlignment="1">
      <alignment vertical="center"/>
    </xf>
    <xf numFmtId="0" fontId="0" fillId="0" borderId="2" xfId="0" applyBorder="1" applyAlignment="1">
      <alignment horizontal="center" vertical="center"/>
    </xf>
    <xf numFmtId="0" fontId="29" fillId="4" borderId="1" xfId="0" applyFont="1" applyFill="1" applyBorder="1" applyAlignment="1" applyProtection="1">
      <alignment horizontal="left" vertical="center" wrapText="1"/>
      <protection locked="0"/>
    </xf>
    <xf numFmtId="0" fontId="18" fillId="4" borderId="2" xfId="0" applyFont="1" applyFill="1" applyBorder="1" applyAlignment="1" applyProtection="1">
      <alignment horizontal="left" vertical="center" wrapText="1"/>
      <protection locked="0"/>
    </xf>
    <xf numFmtId="0" fontId="18" fillId="4" borderId="3" xfId="0" applyFont="1" applyFill="1" applyBorder="1" applyAlignment="1" applyProtection="1">
      <alignment horizontal="left" vertical="center" wrapText="1"/>
      <protection locked="0"/>
    </xf>
    <xf numFmtId="0" fontId="22" fillId="4" borderId="1" xfId="0" applyFont="1" applyFill="1" applyBorder="1"/>
    <xf numFmtId="0" fontId="186" fillId="4" borderId="2" xfId="0" applyFont="1" applyFill="1" applyBorder="1"/>
    <xf numFmtId="0" fontId="186" fillId="4" borderId="3" xfId="0" applyFont="1" applyFill="1" applyBorder="1"/>
    <xf numFmtId="0" fontId="18" fillId="4" borderId="1" xfId="0" applyFont="1" applyFill="1" applyBorder="1"/>
    <xf numFmtId="16" fontId="18" fillId="4" borderId="1" xfId="0" applyNumberFormat="1" applyFont="1" applyFill="1" applyBorder="1"/>
    <xf numFmtId="0" fontId="1" fillId="4" borderId="2" xfId="0" applyFont="1" applyFill="1" applyBorder="1"/>
    <xf numFmtId="0" fontId="1" fillId="4" borderId="3" xfId="0" applyFont="1" applyFill="1" applyBorder="1"/>
    <xf numFmtId="14" fontId="18" fillId="4" borderId="1" xfId="0" applyNumberFormat="1" applyFont="1" applyFill="1" applyBorder="1"/>
    <xf numFmtId="0" fontId="18" fillId="9" borderId="1" xfId="0" applyFont="1" applyFill="1" applyBorder="1" applyProtection="1">
      <protection locked="0"/>
    </xf>
    <xf numFmtId="0" fontId="0" fillId="9" borderId="2" xfId="0" applyFill="1" applyBorder="1" applyProtection="1">
      <protection locked="0"/>
    </xf>
    <xf numFmtId="0" fontId="0" fillId="9" borderId="3" xfId="0" applyFill="1" applyBorder="1" applyProtection="1">
      <protection locked="0"/>
    </xf>
    <xf numFmtId="16" fontId="18" fillId="9" borderId="1" xfId="0" applyNumberFormat="1" applyFont="1" applyFill="1" applyBorder="1" applyAlignment="1" applyProtection="1">
      <alignment vertical="top" wrapText="1"/>
      <protection locked="0"/>
    </xf>
    <xf numFmtId="0" fontId="1" fillId="9" borderId="2" xfId="0" applyFont="1" applyFill="1" applyBorder="1" applyAlignment="1" applyProtection="1">
      <alignment vertical="top" wrapText="1"/>
      <protection locked="0"/>
    </xf>
    <xf numFmtId="0" fontId="1" fillId="9" borderId="2" xfId="0" applyFont="1" applyFill="1" applyBorder="1" applyAlignment="1" applyProtection="1">
      <alignment vertical="top"/>
      <protection locked="0"/>
    </xf>
    <xf numFmtId="0" fontId="1" fillId="9" borderId="3" xfId="0" applyFont="1" applyFill="1" applyBorder="1" applyAlignment="1" applyProtection="1">
      <alignment vertical="top"/>
      <protection locked="0"/>
    </xf>
    <xf numFmtId="0" fontId="29" fillId="4" borderId="1" xfId="0" applyFont="1" applyFill="1" applyBorder="1" applyAlignment="1">
      <alignment horizontal="left" vertical="center"/>
    </xf>
    <xf numFmtId="0" fontId="78" fillId="0" borderId="2" xfId="0" applyFont="1" applyBorder="1" applyAlignment="1">
      <alignment horizontal="left" vertical="center"/>
    </xf>
    <xf numFmtId="0" fontId="78" fillId="0" borderId="3" xfId="0" applyFont="1" applyBorder="1" applyAlignment="1">
      <alignment horizontal="left" vertical="center"/>
    </xf>
    <xf numFmtId="0" fontId="0" fillId="0" borderId="35" xfId="0" applyBorder="1" applyAlignment="1">
      <alignment horizontal="left" vertical="center"/>
    </xf>
    <xf numFmtId="0" fontId="18" fillId="9" borderId="35" xfId="0" applyFont="1" applyFill="1" applyBorder="1" applyAlignment="1">
      <alignment vertical="center"/>
    </xf>
    <xf numFmtId="0" fontId="1" fillId="9" borderId="2" xfId="0" applyFont="1" applyFill="1" applyBorder="1" applyAlignment="1">
      <alignment vertical="center"/>
    </xf>
    <xf numFmtId="0" fontId="1" fillId="9" borderId="3" xfId="0" applyFont="1" applyFill="1" applyBorder="1" applyAlignment="1">
      <alignment vertical="center"/>
    </xf>
    <xf numFmtId="0" fontId="0" fillId="9" borderId="73" xfId="0" applyFill="1" applyBorder="1" applyAlignment="1">
      <alignment horizontal="center" vertical="center"/>
    </xf>
    <xf numFmtId="0" fontId="0" fillId="9" borderId="74" xfId="0" applyFill="1" applyBorder="1" applyAlignment="1">
      <alignment horizontal="center" vertical="center"/>
    </xf>
    <xf numFmtId="0" fontId="1" fillId="9" borderId="35" xfId="0" applyFont="1" applyFill="1" applyBorder="1" applyAlignment="1">
      <alignment vertical="center"/>
    </xf>
    <xf numFmtId="14" fontId="18" fillId="9" borderId="1" xfId="0" applyNumberFormat="1" applyFont="1" applyFill="1" applyBorder="1"/>
    <xf numFmtId="0" fontId="0" fillId="9" borderId="2" xfId="0" applyFill="1" applyBorder="1"/>
    <xf numFmtId="0" fontId="0" fillId="9" borderId="3" xfId="0" applyFill="1" applyBorder="1"/>
    <xf numFmtId="0" fontId="18" fillId="9" borderId="1" xfId="0" applyFont="1" applyFill="1" applyBorder="1"/>
    <xf numFmtId="16" fontId="18" fillId="9" borderId="1" xfId="0" applyNumberFormat="1" applyFont="1" applyFill="1" applyBorder="1" applyAlignment="1">
      <alignment vertical="top" wrapText="1"/>
    </xf>
    <xf numFmtId="0" fontId="1" fillId="9" borderId="2" xfId="0" applyFont="1" applyFill="1" applyBorder="1" applyAlignment="1">
      <alignment vertical="top" wrapText="1"/>
    </xf>
    <xf numFmtId="0" fontId="1" fillId="9" borderId="2" xfId="0" applyFont="1" applyFill="1" applyBorder="1" applyAlignment="1">
      <alignment vertical="top"/>
    </xf>
    <xf numFmtId="0" fontId="1" fillId="9" borderId="3" xfId="0" applyFont="1" applyFill="1" applyBorder="1" applyAlignment="1">
      <alignment vertical="top"/>
    </xf>
    <xf numFmtId="0" fontId="63" fillId="2" borderId="0" xfId="0" applyFont="1" applyFill="1" applyAlignment="1">
      <alignment horizontal="center" vertical="top" wrapText="1"/>
    </xf>
    <xf numFmtId="0" fontId="65" fillId="0" borderId="0" xfId="0" applyFont="1" applyAlignment="1">
      <alignment horizontal="center" vertical="top" wrapText="1"/>
    </xf>
    <xf numFmtId="0" fontId="29" fillId="0" borderId="2" xfId="0" applyFont="1" applyBorder="1" applyAlignment="1">
      <alignment vertical="center"/>
    </xf>
    <xf numFmtId="0" fontId="18" fillId="0" borderId="2" xfId="0" applyFont="1" applyBorder="1" applyAlignment="1">
      <alignment vertical="center"/>
    </xf>
    <xf numFmtId="0" fontId="18" fillId="0" borderId="3" xfId="0" applyFont="1" applyBorder="1" applyAlignment="1">
      <alignment vertical="center"/>
    </xf>
    <xf numFmtId="0" fontId="58" fillId="4" borderId="0" xfId="0" applyFont="1" applyFill="1" applyAlignment="1">
      <alignment horizontal="center"/>
    </xf>
    <xf numFmtId="0" fontId="58" fillId="4" borderId="0" xfId="0" applyFont="1" applyFill="1"/>
    <xf numFmtId="0" fontId="8" fillId="4" borderId="0" xfId="0" applyFont="1" applyFill="1" applyAlignment="1">
      <alignment horizontal="center" vertical="top"/>
    </xf>
    <xf numFmtId="0" fontId="8" fillId="4" borderId="0" xfId="0" applyFont="1" applyFill="1" applyAlignment="1">
      <alignment vertical="top"/>
    </xf>
    <xf numFmtId="0" fontId="8" fillId="4" borderId="0" xfId="0" applyFont="1" applyFill="1" applyAlignment="1">
      <alignment horizontal="center"/>
    </xf>
    <xf numFmtId="0" fontId="8" fillId="4" borderId="0" xfId="0" applyFont="1" applyFill="1"/>
    <xf numFmtId="0" fontId="0" fillId="4" borderId="20" xfId="0" applyFill="1" applyBorder="1" applyAlignment="1">
      <alignment vertical="top"/>
    </xf>
    <xf numFmtId="0" fontId="0" fillId="4" borderId="21" xfId="0" applyFill="1" applyBorder="1" applyAlignment="1">
      <alignment vertical="top"/>
    </xf>
    <xf numFmtId="0" fontId="69" fillId="4" borderId="23" xfId="0" applyFont="1" applyFill="1" applyBorder="1" applyAlignment="1">
      <alignment vertical="top"/>
    </xf>
    <xf numFmtId="0" fontId="69" fillId="0" borderId="23" xfId="0" applyFont="1" applyBorder="1" applyAlignment="1">
      <alignment vertical="top"/>
    </xf>
    <xf numFmtId="0" fontId="69" fillId="0" borderId="30" xfId="0" applyFont="1" applyBorder="1" applyAlignment="1">
      <alignment vertical="top"/>
    </xf>
    <xf numFmtId="0" fontId="69" fillId="0" borderId="8" xfId="0" applyFont="1" applyBorder="1" applyAlignment="1">
      <alignment vertical="top" wrapText="1"/>
    </xf>
    <xf numFmtId="0" fontId="69" fillId="0" borderId="9" xfId="0" applyFont="1" applyBorder="1" applyAlignment="1">
      <alignment vertical="top" wrapText="1"/>
    </xf>
    <xf numFmtId="0" fontId="0" fillId="0" borderId="6" xfId="0" applyBorder="1"/>
    <xf numFmtId="0" fontId="8" fillId="0" borderId="2" xfId="0" applyFont="1" applyBorder="1"/>
    <xf numFmtId="0" fontId="8" fillId="0" borderId="36" xfId="0" applyFont="1" applyBorder="1" applyAlignment="1">
      <alignment horizontal="center" vertical="center"/>
    </xf>
    <xf numFmtId="49" fontId="0" fillId="3" borderId="2" xfId="0" applyNumberFormat="1" applyFill="1" applyBorder="1" applyAlignment="1" applyProtection="1">
      <alignment vertical="center"/>
      <protection locked="0"/>
    </xf>
    <xf numFmtId="0" fontId="0" fillId="4" borderId="2" xfId="0" applyFill="1" applyBorder="1" applyAlignment="1">
      <alignment horizontal="center" vertical="center"/>
    </xf>
    <xf numFmtId="0" fontId="0" fillId="4" borderId="36" xfId="0" applyFill="1" applyBorder="1" applyAlignment="1">
      <alignment horizontal="center" vertical="center"/>
    </xf>
    <xf numFmtId="49" fontId="0" fillId="3" borderId="3" xfId="0" applyNumberFormat="1" applyFill="1" applyBorder="1" applyAlignment="1" applyProtection="1">
      <alignment vertical="center"/>
      <protection locked="0"/>
    </xf>
    <xf numFmtId="0" fontId="0" fillId="4" borderId="2" xfId="0" applyFill="1" applyBorder="1" applyAlignment="1">
      <alignment horizontal="left" vertical="center" wrapText="1"/>
    </xf>
    <xf numFmtId="0" fontId="0" fillId="4" borderId="3" xfId="0" applyFill="1" applyBorder="1" applyAlignment="1">
      <alignment horizontal="left"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3" borderId="1" xfId="0" applyFill="1" applyBorder="1"/>
    <xf numFmtId="0" fontId="0" fillId="3" borderId="2" xfId="0" applyFill="1" applyBorder="1"/>
    <xf numFmtId="0" fontId="0" fillId="0" borderId="2" xfId="0" applyBorder="1" applyProtection="1">
      <protection locked="0"/>
    </xf>
    <xf numFmtId="0" fontId="0" fillId="0" borderId="3" xfId="0" applyBorder="1" applyProtection="1">
      <protection locked="0"/>
    </xf>
    <xf numFmtId="0" fontId="69" fillId="0" borderId="5" xfId="0" applyFont="1" applyBorder="1" applyAlignment="1">
      <alignment vertical="top"/>
    </xf>
    <xf numFmtId="0" fontId="69" fillId="0" borderId="6" xfId="0" applyFont="1" applyBorder="1" applyAlignment="1">
      <alignment vertical="top"/>
    </xf>
    <xf numFmtId="49" fontId="0" fillId="3" borderId="2" xfId="0" applyNumberFormat="1" applyFill="1" applyBorder="1" applyProtection="1">
      <protection locked="0"/>
    </xf>
    <xf numFmtId="49" fontId="0" fillId="3" borderId="3" xfId="0" applyNumberFormat="1" applyFill="1" applyBorder="1" applyProtection="1">
      <protection locked="0"/>
    </xf>
    <xf numFmtId="0" fontId="69" fillId="0" borderId="5" xfId="0" applyFont="1" applyBorder="1" applyAlignment="1">
      <alignment horizontal="justify" vertical="top" wrapText="1"/>
    </xf>
    <xf numFmtId="0" fontId="69" fillId="0" borderId="6" xfId="0" applyFont="1" applyBorder="1" applyAlignment="1">
      <alignment horizontal="justify" vertical="top" wrapText="1"/>
    </xf>
    <xf numFmtId="0" fontId="69" fillId="0" borderId="8" xfId="0" applyFont="1" applyBorder="1" applyAlignment="1">
      <alignment horizontal="justify" vertical="top" wrapText="1"/>
    </xf>
    <xf numFmtId="0" fontId="69" fillId="0" borderId="9" xfId="0" applyFont="1" applyBorder="1" applyAlignment="1">
      <alignment horizontal="justify" vertical="top" wrapText="1"/>
    </xf>
    <xf numFmtId="0" fontId="8" fillId="0" borderId="5" xfId="0" applyFont="1" applyBorder="1" applyAlignment="1">
      <alignment vertical="top" wrapText="1"/>
    </xf>
    <xf numFmtId="0" fontId="8" fillId="0" borderId="6" xfId="0" applyFont="1" applyBorder="1" applyAlignment="1">
      <alignment vertical="top" wrapText="1"/>
    </xf>
    <xf numFmtId="0" fontId="8" fillId="4" borderId="0" xfId="0" applyFont="1" applyFill="1" applyAlignment="1">
      <alignment vertical="top" wrapText="1"/>
    </xf>
    <xf numFmtId="0" fontId="8" fillId="0" borderId="0" xfId="0" applyFont="1" applyAlignment="1">
      <alignment vertical="top" wrapText="1"/>
    </xf>
    <xf numFmtId="0" fontId="8" fillId="0" borderId="10" xfId="0" applyFont="1" applyBorder="1" applyAlignment="1">
      <alignment vertical="top" wrapText="1"/>
    </xf>
    <xf numFmtId="49" fontId="0" fillId="0" borderId="2" xfId="0" applyNumberFormat="1" applyBorder="1" applyProtection="1">
      <protection locked="0"/>
    </xf>
    <xf numFmtId="49" fontId="0" fillId="0" borderId="3" xfId="0" applyNumberFormat="1" applyBorder="1" applyProtection="1">
      <protection locked="0"/>
    </xf>
    <xf numFmtId="165" fontId="0" fillId="0" borderId="2" xfId="0" applyNumberFormat="1" applyBorder="1" applyProtection="1">
      <protection locked="0"/>
    </xf>
    <xf numFmtId="165" fontId="0" fillId="0" borderId="3" xfId="0" applyNumberFormat="1" applyBorder="1" applyProtection="1">
      <protection locked="0"/>
    </xf>
    <xf numFmtId="0" fontId="8" fillId="0" borderId="3" xfId="0" applyFont="1" applyBorder="1"/>
    <xf numFmtId="0" fontId="69" fillId="4" borderId="38" xfId="0" applyFont="1" applyFill="1" applyBorder="1" applyAlignment="1">
      <alignment vertical="top" wrapText="1"/>
    </xf>
    <xf numFmtId="0" fontId="69" fillId="0" borderId="38" xfId="0" applyFont="1" applyBorder="1" applyAlignment="1">
      <alignment vertical="top" wrapText="1"/>
    </xf>
    <xf numFmtId="0" fontId="69" fillId="0" borderId="39" xfId="0" applyFont="1" applyBorder="1" applyAlignment="1">
      <alignment vertical="top" wrapText="1"/>
    </xf>
    <xf numFmtId="0" fontId="202" fillId="2" borderId="101" xfId="0" applyFont="1" applyFill="1" applyBorder="1" applyAlignment="1">
      <alignment horizontal="left" vertical="center" wrapText="1"/>
    </xf>
  </cellXfs>
  <cellStyles count="1">
    <cellStyle name="Normální" xfId="0" builtinId="0"/>
  </cellStyles>
  <dxfs count="26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theme="0" tint="-0.499984740745262"/>
      </font>
      <fill>
        <patternFill>
          <bgColor theme="0" tint="-4.9989318521683403E-2"/>
        </patternFill>
      </fill>
    </dxf>
    <dxf>
      <font>
        <b val="0"/>
        <i val="0"/>
        <color theme="0" tint="-4.9989318521683403E-2"/>
      </font>
      <fill>
        <patternFill>
          <bgColor theme="0" tint="-4.9989318521683403E-2"/>
        </patternFill>
      </fill>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b val="0"/>
        <i val="0"/>
        <color theme="0" tint="-4.9989318521683403E-2"/>
      </font>
      <fill>
        <patternFill>
          <bgColor theme="0" tint="-4.9989318521683403E-2"/>
        </patternFill>
      </fill>
    </dxf>
    <dxf>
      <font>
        <b val="0"/>
        <i/>
        <color theme="0" tint="-0.499984740745262"/>
      </font>
    </dxf>
    <dxf>
      <font>
        <b val="0"/>
        <i/>
        <color theme="0" tint="-0.499984740745262"/>
      </font>
    </dxf>
    <dxf>
      <font>
        <b val="0"/>
        <i/>
        <color theme="0" tint="-0.499984740745262"/>
      </font>
    </dxf>
    <dxf>
      <font>
        <b val="0"/>
        <i/>
        <color theme="0" tint="-0.499984740745262"/>
      </font>
    </dxf>
    <dxf>
      <font>
        <b val="0"/>
        <i/>
        <color theme="0" tint="-0.499984740745262"/>
      </font>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theme="0" tint="-0.499984740745262"/>
      </font>
      <fill>
        <patternFill>
          <bgColor theme="0" tint="-4.9989318521683403E-2"/>
        </patternFill>
      </fill>
    </dxf>
    <dxf>
      <font>
        <color theme="0" tint="-0.499984740745262"/>
      </font>
      <fill>
        <patternFill>
          <bgColor theme="0" tint="-4.9989318521683403E-2"/>
        </patternFill>
      </fill>
    </dxf>
    <dxf>
      <font>
        <color theme="0" tint="-0.499984740745262"/>
      </font>
      <fill>
        <patternFill>
          <bgColor theme="0" tint="-4.9989318521683403E-2"/>
        </patternFill>
      </fill>
    </dxf>
    <dxf>
      <font>
        <color theme="0" tint="-0.499984740745262"/>
      </font>
      <fill>
        <patternFill>
          <bgColor theme="0" tint="-4.9989318521683403E-2"/>
        </patternFill>
      </fill>
    </dxf>
    <dxf>
      <font>
        <b/>
        <i val="0"/>
        <color rgb="FFFF0000"/>
      </font>
    </dxf>
    <dxf>
      <font>
        <b/>
        <i val="0"/>
        <color rgb="FFFF0000"/>
      </font>
    </dxf>
    <dxf>
      <font>
        <b val="0"/>
        <i/>
        <color rgb="FFFF0000"/>
      </font>
      <fill>
        <patternFill>
          <bgColor rgb="FFFFFF66"/>
        </patternFill>
      </fill>
    </dxf>
    <dxf>
      <fill>
        <patternFill>
          <bgColor theme="0" tint="-4.9989318521683403E-2"/>
        </patternFill>
      </fill>
      <border>
        <left style="hair">
          <color theme="0" tint="-0.14996795556505021"/>
        </left>
        <right style="hair">
          <color theme="0" tint="-0.14996795556505021"/>
        </right>
        <top style="hair">
          <color theme="0" tint="-0.14996795556505021"/>
        </top>
        <bottom style="hair">
          <color theme="0" tint="-0.14996795556505021"/>
        </bottom>
      </border>
    </dxf>
    <dxf>
      <font>
        <b val="0"/>
        <i/>
        <color rgb="FFFF0000"/>
      </font>
      <fill>
        <patternFill>
          <bgColor rgb="FFFFFF66"/>
        </patternFill>
      </fill>
    </dxf>
    <dxf>
      <font>
        <b val="0"/>
        <i/>
        <color rgb="FFFF0000"/>
      </font>
      <fill>
        <patternFill>
          <bgColor rgb="FFFFFF66"/>
        </patternFill>
      </fill>
    </dxf>
    <dxf>
      <font>
        <b val="0"/>
        <i/>
        <color rgb="FFFF0000"/>
      </font>
    </dxf>
    <dxf>
      <font>
        <b val="0"/>
        <i/>
        <color rgb="FFFF0000"/>
      </font>
    </dxf>
    <dxf>
      <fill>
        <patternFill>
          <bgColor theme="0" tint="-4.9989318521683403E-2"/>
        </patternFill>
      </fill>
    </dxf>
    <dxf>
      <font>
        <b val="0"/>
        <i/>
        <color rgb="FFFF0000"/>
      </font>
      <fill>
        <patternFill>
          <bgColor rgb="FFFFFF66"/>
        </patternFill>
      </fill>
    </dxf>
    <dxf>
      <font>
        <b val="0"/>
        <i/>
        <color rgb="FFFF0000"/>
      </font>
      <fill>
        <patternFill>
          <bgColor rgb="FFFFFF66"/>
        </patternFill>
      </fill>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top style="thin">
          <color theme="0" tint="-0.34998626667073579"/>
        </top>
        <vertical/>
        <horizontal/>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0.499984740745262"/>
      </font>
      <fill>
        <patternFill>
          <bgColor theme="0" tint="-4.9989318521683403E-2"/>
        </patternFill>
      </fill>
    </dxf>
    <dxf>
      <font>
        <color theme="0" tint="-0.499984740745262"/>
      </font>
      <fill>
        <patternFill>
          <bgColor theme="0" tint="-4.9989318521683403E-2"/>
        </patternFill>
      </fill>
    </dxf>
    <dxf>
      <font>
        <color auto="1"/>
      </font>
    </dxf>
    <dxf>
      <font>
        <color theme="0" tint="-0.34998626667073579"/>
      </font>
    </dxf>
    <dxf>
      <font>
        <color theme="0" tint="-4.9989318521683403E-2"/>
      </font>
    </dxf>
    <dxf>
      <font>
        <color theme="0" tint="-4.9989318521683403E-2"/>
      </font>
    </dxf>
    <dxf>
      <font>
        <b/>
        <i val="0"/>
        <color rgb="FFFF0000"/>
      </font>
    </dxf>
    <dxf>
      <font>
        <b/>
        <i val="0"/>
        <color rgb="FFFF0000"/>
      </font>
    </dxf>
    <dxf>
      <font>
        <b val="0"/>
        <i/>
        <color rgb="FFFF0000"/>
      </font>
      <fill>
        <patternFill>
          <bgColor rgb="FFFFFF66"/>
        </patternFill>
      </fill>
    </dxf>
    <dxf>
      <fill>
        <patternFill>
          <bgColor theme="0" tint="-4.9989318521683403E-2"/>
        </patternFill>
      </fill>
      <border>
        <left style="hair">
          <color theme="0" tint="-0.14996795556505021"/>
        </left>
        <right style="hair">
          <color theme="0" tint="-0.14996795556505021"/>
        </right>
        <top style="hair">
          <color theme="0" tint="-0.14996795556505021"/>
        </top>
        <bottom style="hair">
          <color theme="0" tint="-0.14996795556505021"/>
        </bottom>
      </border>
    </dxf>
    <dxf>
      <font>
        <b val="0"/>
        <i/>
        <color rgb="FFFF0000"/>
      </font>
      <fill>
        <patternFill>
          <bgColor rgb="FFFFFF66"/>
        </patternFill>
      </fill>
    </dxf>
    <dxf>
      <font>
        <b val="0"/>
        <i/>
        <color rgb="FFFF0000"/>
      </font>
      <fill>
        <patternFill>
          <bgColor rgb="FFFFFF66"/>
        </patternFill>
      </fill>
    </dxf>
    <dxf>
      <font>
        <b val="0"/>
        <i/>
        <color rgb="FFFF0000"/>
      </font>
    </dxf>
    <dxf>
      <font>
        <b val="0"/>
        <i/>
        <color rgb="FFFF0000"/>
      </font>
    </dxf>
    <dxf>
      <fill>
        <patternFill>
          <bgColor theme="0" tint="-4.9989318521683403E-2"/>
        </patternFill>
      </fill>
    </dxf>
    <dxf>
      <font>
        <b val="0"/>
        <i/>
        <color rgb="FFFF0000"/>
      </font>
      <fill>
        <patternFill>
          <bgColor rgb="FFFFFF66"/>
        </patternFill>
      </fill>
    </dxf>
    <dxf>
      <font>
        <b val="0"/>
        <i/>
        <color rgb="FFFF0000"/>
      </font>
      <fill>
        <patternFill>
          <bgColor rgb="FFFFFF66"/>
        </patternFill>
      </fill>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top style="thin">
          <color theme="0" tint="-0.34998626667073579"/>
        </top>
        <vertical/>
        <horizontal/>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0.499984740745262"/>
      </font>
      <fill>
        <patternFill>
          <bgColor theme="0" tint="-4.9989318521683403E-2"/>
        </patternFill>
      </fill>
    </dxf>
    <dxf>
      <font>
        <color theme="0" tint="-0.499984740745262"/>
      </font>
      <fill>
        <patternFill>
          <bgColor theme="0" tint="-4.9989318521683403E-2"/>
        </patternFill>
      </fill>
    </dxf>
    <dxf>
      <font>
        <color auto="1"/>
      </font>
    </dxf>
    <dxf>
      <font>
        <color theme="0" tint="-0.34998626667073579"/>
      </font>
    </dxf>
    <dxf>
      <font>
        <color theme="0" tint="-4.9989318521683403E-2"/>
      </font>
    </dxf>
    <dxf>
      <font>
        <color theme="0" tint="-4.9989318521683403E-2"/>
      </font>
    </dxf>
    <dxf>
      <font>
        <b/>
        <i val="0"/>
        <color rgb="FFFF0000"/>
      </font>
    </dxf>
    <dxf>
      <font>
        <b/>
        <i val="0"/>
        <color rgb="FFFF0000"/>
      </font>
    </dxf>
    <dxf>
      <font>
        <b val="0"/>
        <i/>
        <color rgb="FFFF0000"/>
      </font>
      <fill>
        <patternFill>
          <bgColor rgb="FFFFFF66"/>
        </patternFill>
      </fill>
    </dxf>
    <dxf>
      <fill>
        <patternFill>
          <bgColor theme="0" tint="-4.9989318521683403E-2"/>
        </patternFill>
      </fill>
      <border>
        <left style="hair">
          <color theme="0" tint="-0.14996795556505021"/>
        </left>
        <right style="hair">
          <color theme="0" tint="-0.14996795556505021"/>
        </right>
        <top style="hair">
          <color theme="0" tint="-0.14996795556505021"/>
        </top>
        <bottom style="hair">
          <color theme="0" tint="-0.14996795556505021"/>
        </bottom>
      </border>
    </dxf>
    <dxf>
      <font>
        <b val="0"/>
        <i/>
        <color rgb="FFFF0000"/>
      </font>
      <fill>
        <patternFill>
          <bgColor rgb="FFFFFF66"/>
        </patternFill>
      </fill>
    </dxf>
    <dxf>
      <font>
        <b val="0"/>
        <i/>
        <color rgb="FFFF0000"/>
      </font>
      <fill>
        <patternFill>
          <bgColor rgb="FFFFFF66"/>
        </patternFill>
      </fill>
    </dxf>
    <dxf>
      <font>
        <b val="0"/>
        <i/>
        <color rgb="FFFF0000"/>
      </font>
    </dxf>
    <dxf>
      <font>
        <b val="0"/>
        <i/>
        <color rgb="FFFF0000"/>
      </font>
    </dxf>
    <dxf>
      <fill>
        <patternFill>
          <bgColor theme="0" tint="-4.9989318521683403E-2"/>
        </patternFill>
      </fill>
    </dxf>
    <dxf>
      <font>
        <b val="0"/>
        <i/>
        <color rgb="FFFF0000"/>
      </font>
      <fill>
        <patternFill>
          <bgColor rgb="FFFFFF66"/>
        </patternFill>
      </fill>
    </dxf>
    <dxf>
      <font>
        <b val="0"/>
        <i/>
        <color rgb="FFFF0000"/>
      </font>
      <fill>
        <patternFill>
          <bgColor rgb="FFFFFF66"/>
        </patternFill>
      </fill>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top style="thin">
          <color theme="0" tint="-0.34998626667073579"/>
        </top>
        <vertical/>
        <horizontal/>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0.499984740745262"/>
      </font>
      <fill>
        <patternFill>
          <bgColor theme="0" tint="-4.9989318521683403E-2"/>
        </patternFill>
      </fill>
    </dxf>
    <dxf>
      <font>
        <color theme="0" tint="-0.499984740745262"/>
      </font>
      <fill>
        <patternFill>
          <bgColor theme="0" tint="-4.9989318521683403E-2"/>
        </patternFill>
      </fill>
    </dxf>
    <dxf>
      <font>
        <color auto="1"/>
      </font>
    </dxf>
    <dxf>
      <font>
        <color theme="0" tint="-0.34998626667073579"/>
      </font>
    </dxf>
    <dxf>
      <font>
        <color theme="0" tint="-4.9989318521683403E-2"/>
      </font>
    </dxf>
    <dxf>
      <font>
        <color theme="0" tint="-4.9989318521683403E-2"/>
      </font>
    </dxf>
    <dxf>
      <font>
        <b/>
        <i val="0"/>
        <color rgb="FFFF0000"/>
      </font>
    </dxf>
    <dxf>
      <font>
        <b/>
        <i val="0"/>
        <color rgb="FFFF0000"/>
      </font>
    </dxf>
    <dxf>
      <font>
        <b val="0"/>
        <i/>
        <color rgb="FFFF0000"/>
      </font>
      <fill>
        <patternFill>
          <bgColor rgb="FFFFFF66"/>
        </patternFill>
      </fill>
    </dxf>
    <dxf>
      <fill>
        <patternFill>
          <bgColor theme="0" tint="-4.9989318521683403E-2"/>
        </patternFill>
      </fill>
      <border>
        <left style="hair">
          <color theme="0" tint="-0.14996795556505021"/>
        </left>
        <right style="hair">
          <color theme="0" tint="-0.14996795556505021"/>
        </right>
        <top style="hair">
          <color theme="0" tint="-0.14996795556505021"/>
        </top>
        <bottom style="hair">
          <color theme="0" tint="-0.14996795556505021"/>
        </bottom>
      </border>
    </dxf>
    <dxf>
      <font>
        <b val="0"/>
        <i/>
        <color rgb="FFFF0000"/>
      </font>
      <fill>
        <patternFill>
          <bgColor rgb="FFFFFF66"/>
        </patternFill>
      </fill>
    </dxf>
    <dxf>
      <font>
        <b val="0"/>
        <i/>
        <color rgb="FFFF0000"/>
      </font>
      <fill>
        <patternFill>
          <bgColor rgb="FFFFFF66"/>
        </patternFill>
      </fill>
    </dxf>
    <dxf>
      <font>
        <b val="0"/>
        <i/>
        <color rgb="FFFF0000"/>
      </font>
    </dxf>
    <dxf>
      <font>
        <b val="0"/>
        <i/>
        <color rgb="FFFF0000"/>
      </font>
    </dxf>
    <dxf>
      <fill>
        <patternFill>
          <bgColor theme="0" tint="-4.9989318521683403E-2"/>
        </patternFill>
      </fill>
    </dxf>
    <dxf>
      <font>
        <b val="0"/>
        <i/>
        <color rgb="FFFF0000"/>
      </font>
      <fill>
        <patternFill>
          <bgColor rgb="FFFFFF66"/>
        </patternFill>
      </fill>
    </dxf>
    <dxf>
      <font>
        <b val="0"/>
        <i/>
        <color rgb="FFFF0000"/>
      </font>
      <fill>
        <patternFill>
          <bgColor rgb="FFFFFF66"/>
        </patternFill>
      </fill>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top style="thin">
          <color theme="0" tint="-0.34998626667073579"/>
        </top>
        <vertical/>
        <horizontal/>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0.499984740745262"/>
      </font>
      <fill>
        <patternFill>
          <bgColor theme="0" tint="-4.9989318521683403E-2"/>
        </patternFill>
      </fill>
    </dxf>
    <dxf>
      <font>
        <color theme="0" tint="-0.499984740745262"/>
      </font>
      <fill>
        <patternFill>
          <bgColor theme="0" tint="-4.9989318521683403E-2"/>
        </patternFill>
      </fill>
    </dxf>
    <dxf>
      <font>
        <color auto="1"/>
      </font>
    </dxf>
    <dxf>
      <font>
        <color theme="0" tint="-0.34998626667073579"/>
      </font>
    </dxf>
    <dxf>
      <font>
        <color theme="0" tint="-4.9989318521683403E-2"/>
      </font>
    </dxf>
    <dxf>
      <font>
        <color theme="0" tint="-4.9989318521683403E-2"/>
      </font>
    </dxf>
    <dxf>
      <font>
        <b/>
        <i val="0"/>
        <color rgb="FFFF0000"/>
      </font>
    </dxf>
    <dxf>
      <font>
        <b/>
        <i val="0"/>
        <color rgb="FFFF0000"/>
      </font>
    </dxf>
    <dxf>
      <font>
        <b val="0"/>
        <i/>
        <color rgb="FFFF0000"/>
      </font>
      <fill>
        <patternFill>
          <bgColor rgb="FFFFFF66"/>
        </patternFill>
      </fill>
    </dxf>
    <dxf>
      <fill>
        <patternFill>
          <bgColor theme="0" tint="-4.9989318521683403E-2"/>
        </patternFill>
      </fill>
      <border>
        <left style="hair">
          <color theme="0" tint="-0.14996795556505021"/>
        </left>
        <right style="hair">
          <color theme="0" tint="-0.14996795556505021"/>
        </right>
        <top style="hair">
          <color theme="0" tint="-0.14996795556505021"/>
        </top>
        <bottom style="hair">
          <color theme="0" tint="-0.14996795556505021"/>
        </bottom>
      </border>
    </dxf>
    <dxf>
      <font>
        <b val="0"/>
        <i/>
        <color rgb="FFFF0000"/>
      </font>
      <fill>
        <patternFill>
          <bgColor rgb="FFFFFF66"/>
        </patternFill>
      </fill>
    </dxf>
    <dxf>
      <font>
        <b val="0"/>
        <i/>
        <color rgb="FFFF0000"/>
      </font>
      <fill>
        <patternFill>
          <bgColor rgb="FFFFFF66"/>
        </patternFill>
      </fill>
    </dxf>
    <dxf>
      <font>
        <b val="0"/>
        <i/>
        <color rgb="FFFF0000"/>
      </font>
    </dxf>
    <dxf>
      <font>
        <b val="0"/>
        <i/>
        <color rgb="FFFF0000"/>
      </font>
    </dxf>
    <dxf>
      <fill>
        <patternFill>
          <bgColor theme="0" tint="-4.9989318521683403E-2"/>
        </patternFill>
      </fill>
    </dxf>
    <dxf>
      <font>
        <b val="0"/>
        <i/>
        <color rgb="FFFF0000"/>
      </font>
      <fill>
        <patternFill>
          <bgColor rgb="FFFFFF66"/>
        </patternFill>
      </fill>
    </dxf>
    <dxf>
      <font>
        <b val="0"/>
        <i/>
        <color rgb="FFFF0000"/>
      </font>
      <fill>
        <patternFill>
          <bgColor rgb="FFFFFF66"/>
        </patternFill>
      </fill>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top style="thin">
          <color theme="0" tint="-0.34998626667073579"/>
        </top>
        <vertical/>
        <horizontal/>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0.499984740745262"/>
      </font>
      <fill>
        <patternFill>
          <bgColor theme="0" tint="-4.9989318521683403E-2"/>
        </patternFill>
      </fill>
    </dxf>
    <dxf>
      <font>
        <color theme="0" tint="-0.499984740745262"/>
      </font>
      <fill>
        <patternFill>
          <bgColor theme="0" tint="-4.9989318521683403E-2"/>
        </patternFill>
      </fill>
    </dxf>
    <dxf>
      <font>
        <color auto="1"/>
      </font>
    </dxf>
    <dxf>
      <font>
        <color theme="0" tint="-0.34998626667073579"/>
      </font>
    </dxf>
    <dxf>
      <font>
        <color theme="0" tint="-4.9989318521683403E-2"/>
      </font>
    </dxf>
    <dxf>
      <font>
        <color theme="0" tint="-4.9989318521683403E-2"/>
      </font>
    </dxf>
    <dxf>
      <font>
        <b/>
        <i val="0"/>
        <color rgb="FFFF0000"/>
      </font>
    </dxf>
    <dxf>
      <font>
        <b/>
        <i val="0"/>
        <color rgb="FFFF0000"/>
      </font>
    </dxf>
    <dxf>
      <font>
        <b val="0"/>
        <i/>
        <color rgb="FFFF0000"/>
      </font>
      <fill>
        <patternFill>
          <bgColor rgb="FFFFFF66"/>
        </patternFill>
      </fill>
    </dxf>
    <dxf>
      <fill>
        <patternFill>
          <bgColor theme="0" tint="-4.9989318521683403E-2"/>
        </patternFill>
      </fill>
      <border>
        <left style="hair">
          <color theme="0" tint="-0.14996795556505021"/>
        </left>
        <right style="hair">
          <color theme="0" tint="-0.14996795556505021"/>
        </right>
        <top style="hair">
          <color theme="0" tint="-0.14996795556505021"/>
        </top>
        <bottom style="hair">
          <color theme="0" tint="-0.14996795556505021"/>
        </bottom>
      </border>
    </dxf>
    <dxf>
      <font>
        <b val="0"/>
        <i/>
        <color rgb="FFFF0000"/>
      </font>
      <fill>
        <patternFill>
          <bgColor rgb="FFFFFF66"/>
        </patternFill>
      </fill>
    </dxf>
    <dxf>
      <font>
        <b val="0"/>
        <i/>
        <color rgb="FFFF0000"/>
      </font>
      <fill>
        <patternFill>
          <bgColor rgb="FFFFFF66"/>
        </patternFill>
      </fill>
    </dxf>
    <dxf>
      <font>
        <b val="0"/>
        <i/>
        <color rgb="FFFF0000"/>
      </font>
    </dxf>
    <dxf>
      <font>
        <b val="0"/>
        <i/>
        <color rgb="FFFF0000"/>
      </font>
    </dxf>
    <dxf>
      <fill>
        <patternFill>
          <bgColor theme="0" tint="-4.9989318521683403E-2"/>
        </patternFill>
      </fill>
    </dxf>
    <dxf>
      <font>
        <b val="0"/>
        <i/>
        <color rgb="FFFF0000"/>
      </font>
      <fill>
        <patternFill>
          <bgColor rgb="FFFFFF66"/>
        </patternFill>
      </fill>
    </dxf>
    <dxf>
      <font>
        <b val="0"/>
        <i/>
        <color rgb="FFFF0000"/>
      </font>
      <fill>
        <patternFill>
          <bgColor rgb="FFFFFF66"/>
        </patternFill>
      </fill>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top style="thin">
          <color theme="0" tint="-0.34998626667073579"/>
        </top>
        <vertical/>
        <horizontal/>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0.499984740745262"/>
      </font>
      <fill>
        <patternFill>
          <bgColor theme="0" tint="-4.9989318521683403E-2"/>
        </patternFill>
      </fill>
    </dxf>
    <dxf>
      <font>
        <color theme="0" tint="-0.499984740745262"/>
      </font>
      <fill>
        <patternFill>
          <bgColor theme="0" tint="-4.9989318521683403E-2"/>
        </patternFill>
      </fill>
    </dxf>
    <dxf>
      <font>
        <color auto="1"/>
      </font>
    </dxf>
    <dxf>
      <font>
        <color theme="0" tint="-0.34998626667073579"/>
      </font>
    </dxf>
    <dxf>
      <font>
        <color theme="0" tint="-4.9989318521683403E-2"/>
      </font>
    </dxf>
    <dxf>
      <font>
        <color theme="0" tint="-4.9989318521683403E-2"/>
      </font>
    </dxf>
    <dxf>
      <font>
        <b/>
        <i val="0"/>
        <color rgb="FFFF0000"/>
      </font>
    </dxf>
    <dxf>
      <font>
        <b/>
        <i val="0"/>
        <color rgb="FFFF0000"/>
      </font>
    </dxf>
    <dxf>
      <font>
        <b val="0"/>
        <i/>
        <color rgb="FFFF0000"/>
      </font>
      <fill>
        <patternFill>
          <bgColor rgb="FFFFFF66"/>
        </patternFill>
      </fill>
    </dxf>
    <dxf>
      <fill>
        <patternFill>
          <bgColor theme="0" tint="-4.9989318521683403E-2"/>
        </patternFill>
      </fill>
      <border>
        <left style="hair">
          <color theme="0" tint="-0.14996795556505021"/>
        </left>
        <right style="hair">
          <color theme="0" tint="-0.14996795556505021"/>
        </right>
        <top style="hair">
          <color theme="0" tint="-0.14996795556505021"/>
        </top>
        <bottom style="hair">
          <color theme="0" tint="-0.14996795556505021"/>
        </bottom>
      </border>
    </dxf>
    <dxf>
      <font>
        <b val="0"/>
        <i/>
        <color rgb="FFFF0000"/>
      </font>
      <fill>
        <patternFill>
          <bgColor rgb="FFFFFF66"/>
        </patternFill>
      </fill>
    </dxf>
    <dxf>
      <font>
        <b val="0"/>
        <i/>
        <color rgb="FFFF0000"/>
      </font>
      <fill>
        <patternFill>
          <bgColor rgb="FFFFFF66"/>
        </patternFill>
      </fill>
    </dxf>
    <dxf>
      <font>
        <b val="0"/>
        <i/>
        <color rgb="FFFF0000"/>
      </font>
    </dxf>
    <dxf>
      <font>
        <b val="0"/>
        <i/>
        <color rgb="FFFF0000"/>
      </font>
    </dxf>
    <dxf>
      <fill>
        <patternFill>
          <bgColor theme="0" tint="-4.9989318521683403E-2"/>
        </patternFill>
      </fill>
    </dxf>
    <dxf>
      <font>
        <b val="0"/>
        <i/>
        <color rgb="FFFF0000"/>
      </font>
      <fill>
        <patternFill>
          <bgColor rgb="FFFFFF66"/>
        </patternFill>
      </fill>
    </dxf>
    <dxf>
      <font>
        <b val="0"/>
        <i/>
        <color rgb="FFFF0000"/>
      </font>
      <fill>
        <patternFill>
          <bgColor rgb="FFFFFF66"/>
        </patternFill>
      </fill>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top style="thin">
          <color theme="0" tint="-0.34998626667073579"/>
        </top>
        <vertical/>
        <horizontal/>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0.499984740745262"/>
      </font>
      <fill>
        <patternFill>
          <bgColor theme="0" tint="-4.9989318521683403E-2"/>
        </patternFill>
      </fill>
    </dxf>
    <dxf>
      <font>
        <color theme="0" tint="-0.499984740745262"/>
      </font>
      <fill>
        <patternFill>
          <bgColor theme="0" tint="-4.9989318521683403E-2"/>
        </patternFill>
      </fill>
    </dxf>
    <dxf>
      <font>
        <color auto="1"/>
      </font>
    </dxf>
    <dxf>
      <font>
        <color theme="0" tint="-0.34998626667073579"/>
      </font>
    </dxf>
    <dxf>
      <font>
        <color theme="0" tint="-4.9989318521683403E-2"/>
      </font>
    </dxf>
    <dxf>
      <font>
        <color theme="0" tint="-4.9989318521683403E-2"/>
      </font>
    </dxf>
    <dxf>
      <font>
        <b/>
        <i val="0"/>
        <color rgb="FFFF0000"/>
      </font>
    </dxf>
    <dxf>
      <font>
        <b/>
        <i val="0"/>
        <color rgb="FFFF0000"/>
      </font>
    </dxf>
    <dxf>
      <font>
        <b val="0"/>
        <i/>
        <color rgb="FFFF0000"/>
      </font>
      <fill>
        <patternFill>
          <bgColor rgb="FFFFFF66"/>
        </patternFill>
      </fill>
    </dxf>
    <dxf>
      <fill>
        <patternFill>
          <bgColor theme="0" tint="-4.9989318521683403E-2"/>
        </patternFill>
      </fill>
      <border>
        <left style="hair">
          <color theme="0" tint="-0.14996795556505021"/>
        </left>
        <right style="hair">
          <color theme="0" tint="-0.14996795556505021"/>
        </right>
        <top style="hair">
          <color theme="0" tint="-0.14996795556505021"/>
        </top>
        <bottom style="hair">
          <color theme="0" tint="-0.14996795556505021"/>
        </bottom>
      </border>
    </dxf>
    <dxf>
      <font>
        <b val="0"/>
        <i/>
        <color rgb="FFFF0000"/>
      </font>
      <fill>
        <patternFill>
          <bgColor rgb="FFFFFF66"/>
        </patternFill>
      </fill>
    </dxf>
    <dxf>
      <font>
        <b val="0"/>
        <i/>
        <color rgb="FFFF0000"/>
      </font>
      <fill>
        <patternFill>
          <bgColor rgb="FFFFFF66"/>
        </patternFill>
      </fill>
    </dxf>
    <dxf>
      <font>
        <b val="0"/>
        <i/>
        <color rgb="FFFF0000"/>
      </font>
    </dxf>
    <dxf>
      <font>
        <b val="0"/>
        <i/>
        <color rgb="FFFF0000"/>
      </font>
    </dxf>
    <dxf>
      <fill>
        <patternFill>
          <bgColor theme="0" tint="-4.9989318521683403E-2"/>
        </patternFill>
      </fill>
    </dxf>
    <dxf>
      <font>
        <b val="0"/>
        <i/>
        <color rgb="FFFF0000"/>
      </font>
      <fill>
        <patternFill>
          <bgColor rgb="FFFFFF66"/>
        </patternFill>
      </fill>
    </dxf>
    <dxf>
      <font>
        <b val="0"/>
        <i/>
        <color rgb="FFFF0000"/>
      </font>
      <fill>
        <patternFill>
          <bgColor rgb="FFFFFF66"/>
        </patternFill>
      </fill>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top style="thin">
          <color theme="0" tint="-0.34998626667073579"/>
        </top>
        <vertical/>
        <horizontal/>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0.499984740745262"/>
      </font>
      <fill>
        <patternFill>
          <bgColor theme="0" tint="-4.9989318521683403E-2"/>
        </patternFill>
      </fill>
    </dxf>
    <dxf>
      <font>
        <color theme="0" tint="-0.499984740745262"/>
      </font>
      <fill>
        <patternFill>
          <bgColor theme="0" tint="-4.9989318521683403E-2"/>
        </patternFill>
      </fill>
    </dxf>
    <dxf>
      <font>
        <color auto="1"/>
      </font>
    </dxf>
    <dxf>
      <font>
        <color theme="0" tint="-0.34998626667073579"/>
      </font>
    </dxf>
    <dxf>
      <font>
        <color theme="0" tint="-4.9989318521683403E-2"/>
      </font>
    </dxf>
    <dxf>
      <font>
        <color theme="0" tint="-4.9989318521683403E-2"/>
      </font>
    </dxf>
    <dxf>
      <font>
        <b val="0"/>
        <i/>
        <color theme="0" tint="-0.499984740745262"/>
      </font>
    </dxf>
    <dxf>
      <font>
        <b val="0"/>
        <i/>
        <color rgb="FFFF0000"/>
      </font>
      <fill>
        <patternFill>
          <bgColor rgb="FFFFFF66"/>
        </patternFill>
      </fill>
    </dxf>
    <dxf>
      <font>
        <b val="0"/>
        <i/>
        <color theme="0" tint="-0.34998626667073579"/>
      </font>
    </dxf>
    <dxf>
      <font>
        <b val="0"/>
        <i/>
        <color theme="0" tint="-0.34998626667073579"/>
      </font>
    </dxf>
    <dxf>
      <font>
        <color theme="0" tint="-4.9989318521683403E-2"/>
      </font>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vertical/>
        <horizontal/>
      </border>
    </dxf>
    <dxf>
      <font>
        <b val="0"/>
        <i/>
        <color rgb="FFFF0000"/>
      </font>
    </dxf>
    <dxf>
      <fill>
        <patternFill>
          <bgColor theme="0" tint="-4.9989318521683403E-2"/>
        </patternFill>
      </fill>
    </dxf>
    <dxf>
      <fill>
        <patternFill>
          <bgColor theme="0" tint="-4.9989318521683403E-2"/>
        </patternFill>
      </fill>
    </dxf>
    <dxf>
      <font>
        <color theme="0" tint="-0.34998626667073579"/>
      </font>
    </dxf>
    <dxf>
      <font>
        <b/>
        <i val="0"/>
        <color rgb="FFFF0000"/>
      </font>
    </dxf>
    <dxf>
      <font>
        <b val="0"/>
        <i/>
        <color rgb="FFFF0000"/>
      </font>
    </dxf>
    <dxf>
      <font>
        <b val="0"/>
        <i/>
        <color rgb="FFFF0000"/>
      </font>
    </dxf>
    <dxf>
      <font>
        <color theme="0" tint="-0.34998626667073579"/>
      </font>
    </dxf>
    <dxf>
      <font>
        <color theme="0" tint="-0.34998626667073579"/>
      </font>
    </dxf>
    <dxf>
      <font>
        <b/>
        <i val="0"/>
        <color rgb="FFFF0000"/>
      </font>
    </dxf>
    <dxf>
      <font>
        <b val="0"/>
        <i val="0"/>
        <color theme="0" tint="-4.9989318521683403E-2"/>
      </font>
      <fill>
        <patternFill>
          <bgColor theme="0" tint="-4.9989318521683403E-2"/>
        </patternFill>
      </fill>
    </dxf>
    <dxf>
      <font>
        <b/>
        <i/>
        <color rgb="FFFF0000"/>
      </font>
    </dxf>
    <dxf>
      <font>
        <b/>
        <i val="0"/>
        <color rgb="FFFF0000"/>
      </font>
    </dxf>
    <dxf>
      <font>
        <b/>
        <i/>
        <color rgb="FFFF0000"/>
      </font>
    </dxf>
    <dxf>
      <font>
        <b val="0"/>
        <i/>
        <color rgb="FFFF0000"/>
      </font>
      <fill>
        <patternFill>
          <bgColor rgb="FFFFFF66"/>
        </patternFill>
      </fill>
    </dxf>
    <dxf>
      <font>
        <b val="0"/>
        <i/>
        <color rgb="FFFF0000"/>
      </font>
    </dxf>
    <dxf>
      <font>
        <b val="0"/>
        <i/>
        <color rgb="FFFF0000"/>
      </font>
    </dxf>
    <dxf>
      <font>
        <b val="0"/>
        <i/>
        <color rgb="FFFF0000"/>
      </font>
    </dxf>
    <dxf>
      <font>
        <b/>
        <i val="0"/>
        <color rgb="FFFF0000"/>
      </font>
    </dxf>
    <dxf>
      <font>
        <b val="0"/>
        <i/>
        <color rgb="FFFF0000"/>
      </font>
    </dxf>
    <dxf>
      <font>
        <b/>
        <i val="0"/>
        <color rgb="FFFFFF00"/>
      </font>
      <fill>
        <patternFill>
          <bgColor rgb="FFFF0000"/>
        </patternFill>
      </fill>
    </dxf>
    <dxf>
      <font>
        <b val="0"/>
        <i/>
        <color rgb="FFFF0000"/>
      </font>
      <fill>
        <patternFill>
          <bgColor rgb="FFFFFF66"/>
        </patternFill>
      </fill>
    </dxf>
    <dxf>
      <font>
        <b val="0"/>
        <i/>
        <color rgb="FFFF0000"/>
      </font>
      <fill>
        <patternFill>
          <bgColor rgb="FFFFFF66"/>
        </patternFill>
      </fill>
    </dxf>
    <dxf>
      <font>
        <b val="0"/>
        <i/>
        <color rgb="FFFF0000"/>
      </font>
      <fill>
        <patternFill>
          <bgColor rgb="FFFFFF66"/>
        </patternFill>
      </fill>
    </dxf>
    <dxf>
      <font>
        <b val="0"/>
        <i/>
        <color rgb="FFFF0000"/>
      </font>
    </dxf>
    <dxf>
      <font>
        <b val="0"/>
        <i/>
        <color rgb="FFFF0000"/>
      </font>
    </dxf>
    <dxf>
      <font>
        <b val="0"/>
        <i/>
        <color rgb="FFFF0000"/>
      </font>
      <fill>
        <patternFill>
          <bgColor rgb="FFFFFF66"/>
        </patternFill>
      </fill>
    </dxf>
    <dxf>
      <font>
        <b val="0"/>
        <i/>
        <color rgb="FFFF0000"/>
      </font>
    </dxf>
    <dxf>
      <font>
        <b val="0"/>
        <i/>
        <color rgb="FFFF0000"/>
      </font>
    </dxf>
    <dxf>
      <font>
        <b val="0"/>
        <i/>
        <color rgb="FFFF0000"/>
      </font>
    </dxf>
    <dxf>
      <fill>
        <patternFill>
          <bgColor theme="0" tint="-4.9989318521683403E-2"/>
        </patternFill>
      </fill>
    </dxf>
    <dxf>
      <font>
        <b val="0"/>
        <i/>
        <color rgb="FFFF0000"/>
      </font>
      <fill>
        <patternFill>
          <bgColor rgb="FFFFFF66"/>
        </patternFill>
      </fill>
    </dxf>
    <dxf>
      <font>
        <b val="0"/>
        <i/>
        <color theme="0" tint="-0.34998626667073579"/>
      </font>
    </dxf>
    <dxf>
      <font>
        <b val="0"/>
        <i/>
        <color theme="0" tint="-0.34998626667073579"/>
      </font>
    </dxf>
    <dxf>
      <font>
        <b val="0"/>
        <i/>
        <color rgb="FFFF0000"/>
      </font>
    </dxf>
    <dxf>
      <font>
        <b val="0"/>
        <i/>
        <color rgb="FFFF0000"/>
      </font>
      <fill>
        <patternFill>
          <bgColor rgb="FFFFFF66"/>
        </patternFill>
      </fill>
    </dxf>
    <dxf>
      <border>
        <left style="thin">
          <color theme="0" tint="-0.34998626667073579"/>
        </left>
        <right style="thin">
          <color theme="0" tint="-0.34998626667073579"/>
        </right>
        <top style="thin">
          <color theme="0" tint="-0.34998626667073579"/>
        </top>
        <bottom style="thin">
          <color theme="0" tint="-0.34998626667073579"/>
        </bottom>
        <vertical/>
        <horizontal/>
      </border>
    </dxf>
    <dxf>
      <border>
        <top style="thin">
          <color theme="0" tint="-0.34998626667073579"/>
        </top>
        <vertical/>
        <horizontal/>
      </border>
    </dxf>
    <dxf>
      <border>
        <left style="thin">
          <color theme="0" tint="-0.34998626667073579"/>
        </left>
        <right style="thin">
          <color theme="0" tint="-0.34998626667073579"/>
        </right>
        <top style="thin">
          <color theme="0" tint="-0.34998626667073579"/>
        </top>
        <bottom style="thin">
          <color theme="0" tint="-0.34998626667073579"/>
        </bottom>
        <vertical/>
        <horizontal/>
      </border>
    </dxf>
    <dxf>
      <font>
        <color theme="0" tint="-4.9989318521683403E-2"/>
      </font>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vertical/>
        <horizontal/>
      </border>
    </dxf>
    <dxf>
      <font>
        <color theme="0" tint="-0.499984740745262"/>
      </font>
      <fill>
        <patternFill>
          <bgColor theme="0" tint="-4.9989318521683403E-2"/>
        </patternFill>
      </fill>
    </dxf>
    <dxf>
      <font>
        <color theme="0" tint="-0.499984740745262"/>
      </font>
      <fill>
        <patternFill>
          <bgColor theme="0" tint="-4.9989318521683403E-2"/>
        </patternFill>
      </fill>
    </dxf>
    <dxf>
      <font>
        <color theme="0" tint="-4.9989318521683403E-2"/>
      </font>
    </dxf>
    <dxf>
      <font>
        <color theme="0" tint="-4.9989318521683403E-2"/>
      </font>
    </dxf>
    <dxf>
      <font>
        <b val="0"/>
        <i/>
        <color rgb="FFFF0000"/>
      </font>
    </dxf>
    <dxf>
      <font>
        <b val="0"/>
        <i/>
        <color rgb="FFFF0000"/>
      </font>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
      <fill>
        <patternFill patternType="solid">
          <fgColor rgb="FF92D050"/>
          <bgColor rgb="FF92D05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Medium9"/>
  <colors>
    <mruColors>
      <color rgb="FF828CAA"/>
      <color rgb="FF7682A2"/>
      <color rgb="FF6D799B"/>
      <color rgb="FFFFFF66"/>
      <color rgb="FFB3DBD6"/>
      <color rgb="FF173271"/>
      <color rgb="FF00FFFF"/>
      <color rgb="FFE7FFFF"/>
      <color rgb="FFE5FFE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5</xdr:col>
      <xdr:colOff>38100</xdr:colOff>
      <xdr:row>1</xdr:row>
      <xdr:rowOff>38100</xdr:rowOff>
    </xdr:from>
    <xdr:ext cx="4000500" cy="6096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628900" y="228600"/>
          <a:ext cx="4000500" cy="609600"/>
        </a:xfrm>
        <a:prstGeom prst="rect">
          <a:avLst/>
        </a:prstGeom>
        <a:noFill/>
      </xdr:spPr>
    </xdr:pic>
    <xdr:clientData fLocksWithSheet="0"/>
  </xdr:oneCellAnchor>
  <xdr:twoCellAnchor>
    <xdr:from>
      <xdr:col>2</xdr:col>
      <xdr:colOff>160865</xdr:colOff>
      <xdr:row>0</xdr:row>
      <xdr:rowOff>61383</xdr:rowOff>
    </xdr:from>
    <xdr:to>
      <xdr:col>4</xdr:col>
      <xdr:colOff>492124</xdr:colOff>
      <xdr:row>6</xdr:row>
      <xdr:rowOff>867833</xdr:rowOff>
    </xdr:to>
    <xdr:sp macro="" textlink="">
      <xdr:nvSpPr>
        <xdr:cNvPr id="3" name="Obdélník: se zakulacenými rohy 2">
          <a:extLst>
            <a:ext uri="{FF2B5EF4-FFF2-40B4-BE49-F238E27FC236}">
              <a16:creationId xmlns:a16="http://schemas.microsoft.com/office/drawing/2014/main" id="{00000000-0008-0000-0000-000003000000}"/>
            </a:ext>
          </a:extLst>
        </xdr:cNvPr>
        <xdr:cNvSpPr/>
      </xdr:nvSpPr>
      <xdr:spPr>
        <a:xfrm>
          <a:off x="1750480" y="61383"/>
          <a:ext cx="3033185" cy="1960033"/>
        </a:xfrm>
        <a:prstGeom prst="roundRect">
          <a:avLst/>
        </a:prstGeom>
        <a:solidFill>
          <a:schemeClr val="bg1">
            <a:lumMod val="95000"/>
          </a:schemeClr>
        </a:solid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600" b="1">
              <a:solidFill>
                <a:srgbClr val="FF0000"/>
              </a:solidFill>
              <a:latin typeface="Arial" panose="020B0604020202020204" pitchFamily="34" charset="0"/>
              <a:cs typeface="Arial" panose="020B0604020202020204" pitchFamily="34" charset="0"/>
            </a:rPr>
            <a:t>Tento list není určen k vyplnění, obsahuje pouze návodný text  pro</a:t>
          </a:r>
          <a:r>
            <a:rPr lang="cs-CZ" sz="1600" b="1" baseline="0">
              <a:solidFill>
                <a:srgbClr val="FF0000"/>
              </a:solidFill>
              <a:latin typeface="Arial" panose="020B0604020202020204" pitchFamily="34" charset="0"/>
              <a:cs typeface="Arial" panose="020B0604020202020204" pitchFamily="34" charset="0"/>
            </a:rPr>
            <a:t> vyplnění KALKULAČKY JEDNORÁZOVÉ ČÁSTKY. Vyplňujte až následující listy.</a:t>
          </a:r>
          <a:endParaRPr lang="cs-CZ" sz="1600" b="1">
            <a:solidFill>
              <a:srgbClr val="FF0000"/>
            </a:solidFill>
            <a:latin typeface="Arial" panose="020B0604020202020204" pitchFamily="34" charset="0"/>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3</xdr:col>
      <xdr:colOff>28574</xdr:colOff>
      <xdr:row>35</xdr:row>
      <xdr:rowOff>867</xdr:rowOff>
    </xdr:from>
    <xdr:to>
      <xdr:col>20</xdr:col>
      <xdr:colOff>29474</xdr:colOff>
      <xdr:row>105</xdr:row>
      <xdr:rowOff>0</xdr:rowOff>
    </xdr:to>
    <xdr:grpSp>
      <xdr:nvGrpSpPr>
        <xdr:cNvPr id="2" name="Skupina 1">
          <a:extLst>
            <a:ext uri="{FF2B5EF4-FFF2-40B4-BE49-F238E27FC236}">
              <a16:creationId xmlns:a16="http://schemas.microsoft.com/office/drawing/2014/main" id="{00000000-0008-0000-0A00-000002000000}"/>
            </a:ext>
          </a:extLst>
        </xdr:cNvPr>
        <xdr:cNvGrpSpPr/>
      </xdr:nvGrpSpPr>
      <xdr:grpSpPr>
        <a:xfrm>
          <a:off x="253710" y="1724026"/>
          <a:ext cx="1914559" cy="5991224"/>
          <a:chOff x="3371000" y="5456815"/>
          <a:chExt cx="1836867" cy="494397"/>
        </a:xfrm>
      </xdr:grpSpPr>
      <xdr:sp macro="" textlink="">
        <xdr:nvSpPr>
          <xdr:cNvPr id="3"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A00-00000300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A00-00000400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8</xdr:col>
      <xdr:colOff>69272</xdr:colOff>
      <xdr:row>1</xdr:row>
      <xdr:rowOff>17318</xdr:rowOff>
    </xdr:from>
    <xdr:to>
      <xdr:col>53</xdr:col>
      <xdr:colOff>76038</xdr:colOff>
      <xdr:row>2</xdr:row>
      <xdr:rowOff>10140</xdr:rowOff>
    </xdr:to>
    <xdr:pic>
      <xdr:nvPicPr>
        <xdr:cNvPr id="6" name="Obrázek 5">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49" y="164523"/>
          <a:ext cx="5080994" cy="63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28574</xdr:colOff>
      <xdr:row>35</xdr:row>
      <xdr:rowOff>867</xdr:rowOff>
    </xdr:from>
    <xdr:to>
      <xdr:col>20</xdr:col>
      <xdr:colOff>29474</xdr:colOff>
      <xdr:row>105</xdr:row>
      <xdr:rowOff>0</xdr:rowOff>
    </xdr:to>
    <xdr:grpSp>
      <xdr:nvGrpSpPr>
        <xdr:cNvPr id="2" name="Skupina 1">
          <a:extLst>
            <a:ext uri="{FF2B5EF4-FFF2-40B4-BE49-F238E27FC236}">
              <a16:creationId xmlns:a16="http://schemas.microsoft.com/office/drawing/2014/main" id="{00000000-0008-0000-0B00-000002000000}"/>
            </a:ext>
          </a:extLst>
        </xdr:cNvPr>
        <xdr:cNvGrpSpPr/>
      </xdr:nvGrpSpPr>
      <xdr:grpSpPr>
        <a:xfrm>
          <a:off x="253710" y="1724026"/>
          <a:ext cx="1914559" cy="5991224"/>
          <a:chOff x="3371000" y="5456815"/>
          <a:chExt cx="1836867" cy="494397"/>
        </a:xfrm>
      </xdr:grpSpPr>
      <xdr:sp macro="" textlink="">
        <xdr:nvSpPr>
          <xdr:cNvPr id="3"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B00-00000300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B00-00000400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8</xdr:col>
      <xdr:colOff>60613</xdr:colOff>
      <xdr:row>1</xdr:row>
      <xdr:rowOff>25978</xdr:rowOff>
    </xdr:from>
    <xdr:to>
      <xdr:col>53</xdr:col>
      <xdr:colOff>67379</xdr:colOff>
      <xdr:row>2</xdr:row>
      <xdr:rowOff>18800</xdr:rowOff>
    </xdr:to>
    <xdr:pic>
      <xdr:nvPicPr>
        <xdr:cNvPr id="6" name="Obrázek 5">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590" y="173183"/>
          <a:ext cx="5080994" cy="63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3</xdr:col>
      <xdr:colOff>28574</xdr:colOff>
      <xdr:row>35</xdr:row>
      <xdr:rowOff>867</xdr:rowOff>
    </xdr:from>
    <xdr:to>
      <xdr:col>20</xdr:col>
      <xdr:colOff>29474</xdr:colOff>
      <xdr:row>105</xdr:row>
      <xdr:rowOff>0</xdr:rowOff>
    </xdr:to>
    <xdr:grpSp>
      <xdr:nvGrpSpPr>
        <xdr:cNvPr id="2" name="Skupina 1">
          <a:extLst>
            <a:ext uri="{FF2B5EF4-FFF2-40B4-BE49-F238E27FC236}">
              <a16:creationId xmlns:a16="http://schemas.microsoft.com/office/drawing/2014/main" id="{00000000-0008-0000-0C00-000002000000}"/>
            </a:ext>
          </a:extLst>
        </xdr:cNvPr>
        <xdr:cNvGrpSpPr/>
      </xdr:nvGrpSpPr>
      <xdr:grpSpPr>
        <a:xfrm>
          <a:off x="253710" y="1724026"/>
          <a:ext cx="1914559" cy="5991224"/>
          <a:chOff x="3371000" y="5456815"/>
          <a:chExt cx="1836867" cy="494397"/>
        </a:xfrm>
      </xdr:grpSpPr>
      <xdr:sp macro="" textlink="">
        <xdr:nvSpPr>
          <xdr:cNvPr id="3"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C00-00000300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C00-00000400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8</xdr:col>
      <xdr:colOff>51955</xdr:colOff>
      <xdr:row>1</xdr:row>
      <xdr:rowOff>34636</xdr:rowOff>
    </xdr:from>
    <xdr:to>
      <xdr:col>53</xdr:col>
      <xdr:colOff>58721</xdr:colOff>
      <xdr:row>2</xdr:row>
      <xdr:rowOff>27458</xdr:rowOff>
    </xdr:to>
    <xdr:pic>
      <xdr:nvPicPr>
        <xdr:cNvPr id="5" name="Obrázek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9932" y="181841"/>
          <a:ext cx="5080994" cy="63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18</xdr:row>
          <xdr:rowOff>28575</xdr:rowOff>
        </xdr:from>
        <xdr:to>
          <xdr:col>5</xdr:col>
          <xdr:colOff>38100</xdr:colOff>
          <xdr:row>18</xdr:row>
          <xdr:rowOff>209550</xdr:rowOff>
        </xdr:to>
        <xdr:sp macro="" textlink="">
          <xdr:nvSpPr>
            <xdr:cNvPr id="26636" name="Check Box 12" hidden="1">
              <a:extLst>
                <a:ext uri="{63B3BB69-23CF-44E3-9099-C40C66FF867C}">
                  <a14:compatExt spid="_x0000_s26636"/>
                </a:ext>
                <a:ext uri="{FF2B5EF4-FFF2-40B4-BE49-F238E27FC236}">
                  <a16:creationId xmlns:a16="http://schemas.microsoft.com/office/drawing/2014/main" id="{00000000-0008-0000-0D00-00000C6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19050</xdr:rowOff>
        </xdr:from>
        <xdr:to>
          <xdr:col>5</xdr:col>
          <xdr:colOff>38100</xdr:colOff>
          <xdr:row>19</xdr:row>
          <xdr:rowOff>209550</xdr:rowOff>
        </xdr:to>
        <xdr:sp macro="" textlink="">
          <xdr:nvSpPr>
            <xdr:cNvPr id="26637" name="Check Box 13" hidden="1">
              <a:extLst>
                <a:ext uri="{63B3BB69-23CF-44E3-9099-C40C66FF867C}">
                  <a14:compatExt spid="_x0000_s26637"/>
                </a:ext>
                <a:ext uri="{FF2B5EF4-FFF2-40B4-BE49-F238E27FC236}">
                  <a16:creationId xmlns:a16="http://schemas.microsoft.com/office/drawing/2014/main" id="{00000000-0008-0000-0D00-00000D6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31</xdr:row>
          <xdr:rowOff>28575</xdr:rowOff>
        </xdr:from>
        <xdr:to>
          <xdr:col>5</xdr:col>
          <xdr:colOff>47625</xdr:colOff>
          <xdr:row>31</xdr:row>
          <xdr:rowOff>209550</xdr:rowOff>
        </xdr:to>
        <xdr:sp macro="" textlink="">
          <xdr:nvSpPr>
            <xdr:cNvPr id="26638" name="Check Box 14" hidden="1">
              <a:extLst>
                <a:ext uri="{63B3BB69-23CF-44E3-9099-C40C66FF867C}">
                  <a14:compatExt spid="_x0000_s26638"/>
                </a:ext>
                <a:ext uri="{FF2B5EF4-FFF2-40B4-BE49-F238E27FC236}">
                  <a16:creationId xmlns:a16="http://schemas.microsoft.com/office/drawing/2014/main" id="{00000000-0008-0000-0D00-00000E6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32</xdr:row>
          <xdr:rowOff>19050</xdr:rowOff>
        </xdr:from>
        <xdr:to>
          <xdr:col>5</xdr:col>
          <xdr:colOff>47625</xdr:colOff>
          <xdr:row>32</xdr:row>
          <xdr:rowOff>209550</xdr:rowOff>
        </xdr:to>
        <xdr:sp macro="" textlink="">
          <xdr:nvSpPr>
            <xdr:cNvPr id="26639" name="Check Box 15" hidden="1">
              <a:extLst>
                <a:ext uri="{63B3BB69-23CF-44E3-9099-C40C66FF867C}">
                  <a14:compatExt spid="_x0000_s26639"/>
                </a:ext>
                <a:ext uri="{FF2B5EF4-FFF2-40B4-BE49-F238E27FC236}">
                  <a16:creationId xmlns:a16="http://schemas.microsoft.com/office/drawing/2014/main" id="{00000000-0008-0000-0D00-00000F6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30</xdr:row>
          <xdr:rowOff>38100</xdr:rowOff>
        </xdr:from>
        <xdr:to>
          <xdr:col>5</xdr:col>
          <xdr:colOff>47625</xdr:colOff>
          <xdr:row>30</xdr:row>
          <xdr:rowOff>219075</xdr:rowOff>
        </xdr:to>
        <xdr:sp macro="" textlink="">
          <xdr:nvSpPr>
            <xdr:cNvPr id="26640" name="Check Box 16" hidden="1">
              <a:extLst>
                <a:ext uri="{63B3BB69-23CF-44E3-9099-C40C66FF867C}">
                  <a14:compatExt spid="_x0000_s26640"/>
                </a:ext>
                <a:ext uri="{FF2B5EF4-FFF2-40B4-BE49-F238E27FC236}">
                  <a16:creationId xmlns:a16="http://schemas.microsoft.com/office/drawing/2014/main" id="{00000000-0008-0000-0D00-0000106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46</xdr:row>
          <xdr:rowOff>38100</xdr:rowOff>
        </xdr:from>
        <xdr:to>
          <xdr:col>5</xdr:col>
          <xdr:colOff>28575</xdr:colOff>
          <xdr:row>47</xdr:row>
          <xdr:rowOff>0</xdr:rowOff>
        </xdr:to>
        <xdr:sp macro="" textlink="">
          <xdr:nvSpPr>
            <xdr:cNvPr id="26641" name="Check Box 17" hidden="1">
              <a:extLst>
                <a:ext uri="{63B3BB69-23CF-44E3-9099-C40C66FF867C}">
                  <a14:compatExt spid="_x0000_s26641"/>
                </a:ext>
                <a:ext uri="{FF2B5EF4-FFF2-40B4-BE49-F238E27FC236}">
                  <a16:creationId xmlns:a16="http://schemas.microsoft.com/office/drawing/2014/main" id="{00000000-0008-0000-0D00-0000116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45</xdr:row>
          <xdr:rowOff>9525</xdr:rowOff>
        </xdr:from>
        <xdr:to>
          <xdr:col>5</xdr:col>
          <xdr:colOff>28575</xdr:colOff>
          <xdr:row>45</xdr:row>
          <xdr:rowOff>238125</xdr:rowOff>
        </xdr:to>
        <xdr:sp macro="" textlink="">
          <xdr:nvSpPr>
            <xdr:cNvPr id="26642" name="Check Box 18" hidden="1">
              <a:extLst>
                <a:ext uri="{63B3BB69-23CF-44E3-9099-C40C66FF867C}">
                  <a14:compatExt spid="_x0000_s26642"/>
                </a:ext>
                <a:ext uri="{FF2B5EF4-FFF2-40B4-BE49-F238E27FC236}">
                  <a16:creationId xmlns:a16="http://schemas.microsoft.com/office/drawing/2014/main" id="{00000000-0008-0000-0D00-0000126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3</xdr:col>
      <xdr:colOff>28574</xdr:colOff>
      <xdr:row>14</xdr:row>
      <xdr:rowOff>0</xdr:rowOff>
    </xdr:from>
    <xdr:to>
      <xdr:col>20</xdr:col>
      <xdr:colOff>29474</xdr:colOff>
      <xdr:row>53</xdr:row>
      <xdr:rowOff>0</xdr:rowOff>
    </xdr:to>
    <xdr:grpSp>
      <xdr:nvGrpSpPr>
        <xdr:cNvPr id="2" name="Skupina 1">
          <a:extLst>
            <a:ext uri="{FF2B5EF4-FFF2-40B4-BE49-F238E27FC236}">
              <a16:creationId xmlns:a16="http://schemas.microsoft.com/office/drawing/2014/main" id="{00000000-0008-0000-0E00-000002000000}"/>
            </a:ext>
          </a:extLst>
        </xdr:cNvPr>
        <xdr:cNvGrpSpPr/>
      </xdr:nvGrpSpPr>
      <xdr:grpSpPr>
        <a:xfrm>
          <a:off x="253710" y="3784023"/>
          <a:ext cx="1914559" cy="7767204"/>
          <a:chOff x="3371000" y="5456815"/>
          <a:chExt cx="1836867" cy="494397"/>
        </a:xfrm>
      </xdr:grpSpPr>
      <xdr:sp macro="" textlink="">
        <xdr:nvSpPr>
          <xdr:cNvPr id="3"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E00-00000300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E00-00000400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11</xdr:col>
      <xdr:colOff>19050</xdr:colOff>
      <xdr:row>1</xdr:row>
      <xdr:rowOff>38100</xdr:rowOff>
    </xdr:from>
    <xdr:to>
      <xdr:col>49</xdr:col>
      <xdr:colOff>1</xdr:colOff>
      <xdr:row>3</xdr:row>
      <xdr:rowOff>11693</xdr:rowOff>
    </xdr:to>
    <xdr:pic>
      <xdr:nvPicPr>
        <xdr:cNvPr id="22" name="Obrázek 2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9638" y="183776"/>
          <a:ext cx="4250392" cy="6366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28574</xdr:colOff>
      <xdr:row>13</xdr:row>
      <xdr:rowOff>0</xdr:rowOff>
    </xdr:from>
    <xdr:to>
      <xdr:col>20</xdr:col>
      <xdr:colOff>29474</xdr:colOff>
      <xdr:row>52</xdr:row>
      <xdr:rowOff>0</xdr:rowOff>
    </xdr:to>
    <xdr:grpSp>
      <xdr:nvGrpSpPr>
        <xdr:cNvPr id="2" name="Skupina 1">
          <a:extLst>
            <a:ext uri="{FF2B5EF4-FFF2-40B4-BE49-F238E27FC236}">
              <a16:creationId xmlns:a16="http://schemas.microsoft.com/office/drawing/2014/main" id="{00000000-0008-0000-0F00-000002000000}"/>
            </a:ext>
          </a:extLst>
        </xdr:cNvPr>
        <xdr:cNvGrpSpPr/>
      </xdr:nvGrpSpPr>
      <xdr:grpSpPr>
        <a:xfrm>
          <a:off x="253710" y="3022023"/>
          <a:ext cx="1914559" cy="7663295"/>
          <a:chOff x="3371000" y="5456815"/>
          <a:chExt cx="1836867" cy="494397"/>
        </a:xfrm>
      </xdr:grpSpPr>
      <xdr:sp macro="" textlink="">
        <xdr:nvSpPr>
          <xdr:cNvPr id="3"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F00-00000300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F00-00000400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12</xdr:col>
      <xdr:colOff>0</xdr:colOff>
      <xdr:row>0</xdr:row>
      <xdr:rowOff>38100</xdr:rowOff>
    </xdr:from>
    <xdr:to>
      <xdr:col>49</xdr:col>
      <xdr:colOff>28576</xdr:colOff>
      <xdr:row>2</xdr:row>
      <xdr:rowOff>13598</xdr:rowOff>
    </xdr:to>
    <xdr:pic>
      <xdr:nvPicPr>
        <xdr:cNvPr id="6" name="Obrázek 5">
          <a:extLst>
            <a:ext uri="{FF2B5EF4-FFF2-40B4-BE49-F238E27FC236}">
              <a16:creationId xmlns:a16="http://schemas.microsoft.com/office/drawing/2014/main" id="{00000000-0008-0000-0F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 y="38100"/>
          <a:ext cx="4267201" cy="6422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9</xdr:row>
          <xdr:rowOff>38100</xdr:rowOff>
        </xdr:from>
        <xdr:to>
          <xdr:col>5</xdr:col>
          <xdr:colOff>47625</xdr:colOff>
          <xdr:row>9</xdr:row>
          <xdr:rowOff>228600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1100-000008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28575</xdr:rowOff>
        </xdr:from>
        <xdr:to>
          <xdr:col>5</xdr:col>
          <xdr:colOff>47625</xdr:colOff>
          <xdr:row>10</xdr:row>
          <xdr:rowOff>219075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1100-000009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18</xdr:row>
          <xdr:rowOff>38100</xdr:rowOff>
        </xdr:from>
        <xdr:to>
          <xdr:col>5</xdr:col>
          <xdr:colOff>38100</xdr:colOff>
          <xdr:row>18</xdr:row>
          <xdr:rowOff>219075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1100-00000A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28575</xdr:rowOff>
        </xdr:from>
        <xdr:to>
          <xdr:col>5</xdr:col>
          <xdr:colOff>38100</xdr:colOff>
          <xdr:row>19</xdr:row>
          <xdr:rowOff>219075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1100-00000B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32</xdr:row>
          <xdr:rowOff>38100</xdr:rowOff>
        </xdr:from>
        <xdr:to>
          <xdr:col>5</xdr:col>
          <xdr:colOff>47625</xdr:colOff>
          <xdr:row>32</xdr:row>
          <xdr:rowOff>219075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1100-00000C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33</xdr:row>
          <xdr:rowOff>28575</xdr:rowOff>
        </xdr:from>
        <xdr:to>
          <xdr:col>5</xdr:col>
          <xdr:colOff>47625</xdr:colOff>
          <xdr:row>33</xdr:row>
          <xdr:rowOff>219075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1100-00000D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31</xdr:row>
          <xdr:rowOff>38100</xdr:rowOff>
        </xdr:from>
        <xdr:to>
          <xdr:col>5</xdr:col>
          <xdr:colOff>47625</xdr:colOff>
          <xdr:row>31</xdr:row>
          <xdr:rowOff>219075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1100-00000E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51</xdr:row>
          <xdr:rowOff>28575</xdr:rowOff>
        </xdr:from>
        <xdr:to>
          <xdr:col>5</xdr:col>
          <xdr:colOff>38100</xdr:colOff>
          <xdr:row>51</xdr:row>
          <xdr:rowOff>219075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1100-000011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50</xdr:row>
          <xdr:rowOff>9525</xdr:rowOff>
        </xdr:from>
        <xdr:to>
          <xdr:col>5</xdr:col>
          <xdr:colOff>47625</xdr:colOff>
          <xdr:row>50</xdr:row>
          <xdr:rowOff>200025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1100-000013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43</xdr:row>
          <xdr:rowOff>38100</xdr:rowOff>
        </xdr:from>
        <xdr:to>
          <xdr:col>6</xdr:col>
          <xdr:colOff>38100</xdr:colOff>
          <xdr:row>43</xdr:row>
          <xdr:rowOff>228600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1100-000014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44</xdr:row>
          <xdr:rowOff>38100</xdr:rowOff>
        </xdr:from>
        <xdr:to>
          <xdr:col>6</xdr:col>
          <xdr:colOff>47625</xdr:colOff>
          <xdr:row>44</xdr:row>
          <xdr:rowOff>228600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1100-000015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63</xdr:row>
          <xdr:rowOff>38100</xdr:rowOff>
        </xdr:from>
        <xdr:to>
          <xdr:col>6</xdr:col>
          <xdr:colOff>38100</xdr:colOff>
          <xdr:row>63</xdr:row>
          <xdr:rowOff>228600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1100-000016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64</xdr:row>
          <xdr:rowOff>38100</xdr:rowOff>
        </xdr:from>
        <xdr:to>
          <xdr:col>6</xdr:col>
          <xdr:colOff>47625</xdr:colOff>
          <xdr:row>64</xdr:row>
          <xdr:rowOff>228600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1100-00001708000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92D050"/>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95250</xdr:colOff>
      <xdr:row>4</xdr:row>
      <xdr:rowOff>133350</xdr:rowOff>
    </xdr:from>
    <xdr:to>
      <xdr:col>18</xdr:col>
      <xdr:colOff>148128</xdr:colOff>
      <xdr:row>9</xdr:row>
      <xdr:rowOff>29908</xdr:rowOff>
    </xdr:to>
    <xdr:sp macro="" textlink="">
      <xdr:nvSpPr>
        <xdr:cNvPr id="2" name="Bublinový popisek se šipkou doleva 26">
          <a:extLst>
            <a:ext uri="{FF2B5EF4-FFF2-40B4-BE49-F238E27FC236}">
              <a16:creationId xmlns:a16="http://schemas.microsoft.com/office/drawing/2014/main" id="{00000000-0008-0000-0100-000002000000}"/>
            </a:ext>
          </a:extLst>
        </xdr:cNvPr>
        <xdr:cNvSpPr/>
      </xdr:nvSpPr>
      <xdr:spPr>
        <a:xfrm>
          <a:off x="11439525" y="1381125"/>
          <a:ext cx="7139478" cy="972883"/>
        </a:xfrm>
        <a:prstGeom prst="leftArrowCallout">
          <a:avLst>
            <a:gd name="adj1" fmla="val 25861"/>
            <a:gd name="adj2" fmla="val 33264"/>
            <a:gd name="adj3" fmla="val 59587"/>
            <a:gd name="adj4" fmla="val 85975"/>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200" b="0" i="1" baseline="0">
              <a:solidFill>
                <a:srgbClr val="FF0000"/>
              </a:solidFill>
              <a:latin typeface="Arial" panose="020B0604020202020204" pitchFamily="34" charset="0"/>
              <a:ea typeface="+mn-ea"/>
              <a:cs typeface="Arial" panose="020B0604020202020204" pitchFamily="34" charset="0"/>
            </a:rPr>
            <a:t>Tato pole se načtou automaticky až po vyplnění listu Žádost. </a:t>
          </a:r>
        </a:p>
        <a:p>
          <a:pPr marL="0" marR="0" lvl="0" indent="0" defTabSz="914400" eaLnBrk="1" fontAlgn="auto" latinLnBrk="0" hangingPunct="1">
            <a:lnSpc>
              <a:spcPct val="100000"/>
            </a:lnSpc>
            <a:spcBef>
              <a:spcPts val="0"/>
            </a:spcBef>
            <a:spcAft>
              <a:spcPts val="0"/>
            </a:spcAft>
            <a:buClrTx/>
            <a:buSzTx/>
            <a:buFontTx/>
            <a:buNone/>
            <a:tabLst/>
            <a:defRPr/>
          </a:pPr>
          <a:r>
            <a:rPr lang="cs-CZ" sz="1200" b="0" i="1" baseline="0">
              <a:solidFill>
                <a:srgbClr val="FF0000"/>
              </a:solidFill>
              <a:latin typeface="Arial" panose="020B0604020202020204" pitchFamily="34" charset="0"/>
              <a:ea typeface="+mn-ea"/>
              <a:cs typeface="Arial" panose="020B0604020202020204" pitchFamily="34" charset="0"/>
            </a:rPr>
            <a:t>Žádost včetně všech příloh tedy vytiskněte až po vyplnění šech polí ve všech relevantníck listech.</a:t>
          </a:r>
          <a:endParaRPr lang="cs-CZ" sz="1200" b="1" i="0" baseline="0">
            <a:solidFill>
              <a:schemeClr val="accent6">
                <a:lumMod val="75000"/>
              </a:schemeClr>
            </a:solidFill>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28574</xdr:colOff>
      <xdr:row>34</xdr:row>
      <xdr:rowOff>867</xdr:rowOff>
    </xdr:from>
    <xdr:to>
      <xdr:col>20</xdr:col>
      <xdr:colOff>29474</xdr:colOff>
      <xdr:row>259</xdr:row>
      <xdr:rowOff>0</xdr:rowOff>
    </xdr:to>
    <xdr:grpSp>
      <xdr:nvGrpSpPr>
        <xdr:cNvPr id="3" name="Skupina 2">
          <a:extLst>
            <a:ext uri="{FF2B5EF4-FFF2-40B4-BE49-F238E27FC236}">
              <a16:creationId xmlns:a16="http://schemas.microsoft.com/office/drawing/2014/main" id="{00000000-0008-0000-0300-000003000000}"/>
            </a:ext>
          </a:extLst>
        </xdr:cNvPr>
        <xdr:cNvGrpSpPr/>
      </xdr:nvGrpSpPr>
      <xdr:grpSpPr>
        <a:xfrm>
          <a:off x="253710" y="6841549"/>
          <a:ext cx="1914559" cy="63435633"/>
          <a:chOff x="3371000" y="5456815"/>
          <a:chExt cx="1836867" cy="494397"/>
        </a:xfrm>
      </xdr:grpSpPr>
      <xdr:sp macro="" textlink="">
        <xdr:nvSpPr>
          <xdr:cNvPr id="1031"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300-00000704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1032"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300-00000804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xdr:from>
      <xdr:col>84</xdr:col>
      <xdr:colOff>39832</xdr:colOff>
      <xdr:row>37</xdr:row>
      <xdr:rowOff>238992</xdr:rowOff>
    </xdr:from>
    <xdr:to>
      <xdr:col>144</xdr:col>
      <xdr:colOff>13091</xdr:colOff>
      <xdr:row>39</xdr:row>
      <xdr:rowOff>32313</xdr:rowOff>
    </xdr:to>
    <xdr:sp macro="" textlink="">
      <xdr:nvSpPr>
        <xdr:cNvPr id="8" name="Bublinový popisek se šipkou doleva 24">
          <a:extLst>
            <a:ext uri="{FF2B5EF4-FFF2-40B4-BE49-F238E27FC236}">
              <a16:creationId xmlns:a16="http://schemas.microsoft.com/office/drawing/2014/main" id="{00000000-0008-0000-0300-000008000000}"/>
            </a:ext>
          </a:extLst>
        </xdr:cNvPr>
        <xdr:cNvSpPr/>
      </xdr:nvSpPr>
      <xdr:spPr>
        <a:xfrm>
          <a:off x="6568787" y="7980219"/>
          <a:ext cx="6727349" cy="27823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Vyplňte, je-li DIČ přiděleno.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84</xdr:col>
      <xdr:colOff>43294</xdr:colOff>
      <xdr:row>41</xdr:row>
      <xdr:rowOff>34636</xdr:rowOff>
    </xdr:from>
    <xdr:to>
      <xdr:col>144</xdr:col>
      <xdr:colOff>16553</xdr:colOff>
      <xdr:row>42</xdr:row>
      <xdr:rowOff>18457</xdr:rowOff>
    </xdr:to>
    <xdr:sp macro="" textlink="">
      <xdr:nvSpPr>
        <xdr:cNvPr id="9" name="Bublinový popisek se šipkou doleva 24">
          <a:extLst>
            <a:ext uri="{FF2B5EF4-FFF2-40B4-BE49-F238E27FC236}">
              <a16:creationId xmlns:a16="http://schemas.microsoft.com/office/drawing/2014/main" id="{00000000-0008-0000-0300-000009000000}"/>
            </a:ext>
          </a:extLst>
        </xdr:cNvPr>
        <xdr:cNvSpPr/>
      </xdr:nvSpPr>
      <xdr:spPr>
        <a:xfrm>
          <a:off x="6572249" y="8693727"/>
          <a:ext cx="6727349" cy="27823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Vyplňte, jste-li  právnická osoba zapsaná ve veřejném rejstříku.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84</xdr:col>
      <xdr:colOff>25977</xdr:colOff>
      <xdr:row>42</xdr:row>
      <xdr:rowOff>69272</xdr:rowOff>
    </xdr:from>
    <xdr:to>
      <xdr:col>144</xdr:col>
      <xdr:colOff>13047</xdr:colOff>
      <xdr:row>43</xdr:row>
      <xdr:rowOff>40379</xdr:rowOff>
    </xdr:to>
    <xdr:sp macro="" textlink="">
      <xdr:nvSpPr>
        <xdr:cNvPr id="10" name="Bublinový popisek se šipkou doleva 26">
          <a:extLst>
            <a:ext uri="{FF2B5EF4-FFF2-40B4-BE49-F238E27FC236}">
              <a16:creationId xmlns:a16="http://schemas.microsoft.com/office/drawing/2014/main" id="{00000000-0008-0000-0300-00000A000000}"/>
            </a:ext>
          </a:extLst>
        </xdr:cNvPr>
        <xdr:cNvSpPr/>
      </xdr:nvSpPr>
      <xdr:spPr>
        <a:xfrm>
          <a:off x="6554932" y="9022772"/>
          <a:ext cx="6741160" cy="447357"/>
        </a:xfrm>
        <a:prstGeom prst="leftArrowCallout">
          <a:avLst>
            <a:gd name="adj1" fmla="val 25861"/>
            <a:gd name="adj2" fmla="val 33264"/>
            <a:gd name="adj3" fmla="val 112707"/>
            <a:gd name="adj4" fmla="val 8935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Vyplňte údaj o zápisu do jiné evidence pouze v případě, že nejste právnická osoba zapsaná v obchodním rejstříku.</a:t>
          </a:r>
        </a:p>
      </xdr:txBody>
    </xdr:sp>
    <xdr:clientData/>
  </xdr:twoCellAnchor>
  <xdr:twoCellAnchor>
    <xdr:from>
      <xdr:col>84</xdr:col>
      <xdr:colOff>27709</xdr:colOff>
      <xdr:row>43</xdr:row>
      <xdr:rowOff>140278</xdr:rowOff>
    </xdr:from>
    <xdr:to>
      <xdr:col>144</xdr:col>
      <xdr:colOff>968</xdr:colOff>
      <xdr:row>43</xdr:row>
      <xdr:rowOff>418508</xdr:rowOff>
    </xdr:to>
    <xdr:sp macro="" textlink="">
      <xdr:nvSpPr>
        <xdr:cNvPr id="11" name="Bublinový popisek se šipkou doleva 24">
          <a:extLst>
            <a:ext uri="{FF2B5EF4-FFF2-40B4-BE49-F238E27FC236}">
              <a16:creationId xmlns:a16="http://schemas.microsoft.com/office/drawing/2014/main" id="{00000000-0008-0000-0300-00000B000000}"/>
            </a:ext>
          </a:extLst>
        </xdr:cNvPr>
        <xdr:cNvSpPr/>
      </xdr:nvSpPr>
      <xdr:spPr>
        <a:xfrm>
          <a:off x="6556664" y="9570028"/>
          <a:ext cx="6727349" cy="27823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Pokud je dostupný.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84</xdr:col>
      <xdr:colOff>34637</xdr:colOff>
      <xdr:row>68</xdr:row>
      <xdr:rowOff>0</xdr:rowOff>
    </xdr:from>
    <xdr:to>
      <xdr:col>144</xdr:col>
      <xdr:colOff>21707</xdr:colOff>
      <xdr:row>70</xdr:row>
      <xdr:rowOff>92334</xdr:rowOff>
    </xdr:to>
    <xdr:sp macro="" textlink="">
      <xdr:nvSpPr>
        <xdr:cNvPr id="13" name="Bublinový popisek se šipkou doleva 26">
          <a:extLst>
            <a:ext uri="{FF2B5EF4-FFF2-40B4-BE49-F238E27FC236}">
              <a16:creationId xmlns:a16="http://schemas.microsoft.com/office/drawing/2014/main" id="{00000000-0008-0000-0300-00000D000000}"/>
            </a:ext>
          </a:extLst>
        </xdr:cNvPr>
        <xdr:cNvSpPr/>
      </xdr:nvSpPr>
      <xdr:spPr>
        <a:xfrm>
          <a:off x="6563592" y="13274386"/>
          <a:ext cx="6741160" cy="447357"/>
        </a:xfrm>
        <a:prstGeom prst="leftArrowCallout">
          <a:avLst>
            <a:gd name="adj1" fmla="val 25861"/>
            <a:gd name="adj2" fmla="val 33264"/>
            <a:gd name="adj3" fmla="val 112707"/>
            <a:gd name="adj4" fmla="val 89351"/>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i="1">
              <a:solidFill>
                <a:srgbClr val="FF0000"/>
              </a:solidFill>
              <a:latin typeface="Arial" panose="020B0604020202020204" pitchFamily="34" charset="0"/>
              <a:ea typeface="+mn-ea"/>
              <a:cs typeface="Arial" panose="020B0604020202020204" pitchFamily="34" charset="0"/>
            </a:rPr>
            <a:t>Vztahuje se pouze na obchodní korporace ve smyslu zákona č. 90/2012 Sb., o obchodních korporacích.</a:t>
          </a:r>
        </a:p>
      </xdr:txBody>
    </xdr:sp>
    <xdr:clientData/>
  </xdr:twoCellAnchor>
  <xdr:twoCellAnchor>
    <xdr:from>
      <xdr:col>84</xdr:col>
      <xdr:colOff>34637</xdr:colOff>
      <xdr:row>112</xdr:row>
      <xdr:rowOff>129886</xdr:rowOff>
    </xdr:from>
    <xdr:to>
      <xdr:col>144</xdr:col>
      <xdr:colOff>7896</xdr:colOff>
      <xdr:row>114</xdr:row>
      <xdr:rowOff>139684</xdr:rowOff>
    </xdr:to>
    <xdr:sp macro="" textlink="">
      <xdr:nvSpPr>
        <xdr:cNvPr id="14" name="Bublinový popisek se šipkou doleva 24">
          <a:extLst>
            <a:ext uri="{FF2B5EF4-FFF2-40B4-BE49-F238E27FC236}">
              <a16:creationId xmlns:a16="http://schemas.microsoft.com/office/drawing/2014/main" id="{00000000-0008-0000-0300-00000E000000}"/>
            </a:ext>
          </a:extLst>
        </xdr:cNvPr>
        <xdr:cNvSpPr/>
      </xdr:nvSpPr>
      <xdr:spPr>
        <a:xfrm>
          <a:off x="6487825" y="27609511"/>
          <a:ext cx="6640759" cy="279673"/>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Vyplňují pouze organizace zřizované obcemi, tj. příspěvkové organizace obcí.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84</xdr:col>
      <xdr:colOff>86591</xdr:colOff>
      <xdr:row>156</xdr:row>
      <xdr:rowOff>17319</xdr:rowOff>
    </xdr:from>
    <xdr:to>
      <xdr:col>144</xdr:col>
      <xdr:colOff>59850</xdr:colOff>
      <xdr:row>156</xdr:row>
      <xdr:rowOff>295548</xdr:rowOff>
    </xdr:to>
    <xdr:sp macro="" textlink="">
      <xdr:nvSpPr>
        <xdr:cNvPr id="15" name="Bublinový popisek se šipkou doleva 24">
          <a:extLst>
            <a:ext uri="{FF2B5EF4-FFF2-40B4-BE49-F238E27FC236}">
              <a16:creationId xmlns:a16="http://schemas.microsoft.com/office/drawing/2014/main" id="{00000000-0008-0000-0300-00000F000000}"/>
            </a:ext>
          </a:extLst>
        </xdr:cNvPr>
        <xdr:cNvSpPr/>
      </xdr:nvSpPr>
      <xdr:spPr>
        <a:xfrm>
          <a:off x="6615546" y="39814501"/>
          <a:ext cx="6727349" cy="278229"/>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Vyplňte pouze je-li místo realizace odlišné od sídla žadatele.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84</xdr:col>
      <xdr:colOff>46833</xdr:colOff>
      <xdr:row>234</xdr:row>
      <xdr:rowOff>846928</xdr:rowOff>
    </xdr:from>
    <xdr:to>
      <xdr:col>144</xdr:col>
      <xdr:colOff>29767</xdr:colOff>
      <xdr:row>245</xdr:row>
      <xdr:rowOff>585390</xdr:rowOff>
    </xdr:to>
    <xdr:sp macro="" textlink="">
      <xdr:nvSpPr>
        <xdr:cNvPr id="17" name="Bublinový popisek se šipkou doleva 21">
          <a:extLst>
            <a:ext uri="{FF2B5EF4-FFF2-40B4-BE49-F238E27FC236}">
              <a16:creationId xmlns:a16="http://schemas.microsoft.com/office/drawing/2014/main" id="{00000000-0008-0000-0300-000011000000}"/>
            </a:ext>
          </a:extLst>
        </xdr:cNvPr>
        <xdr:cNvSpPr/>
      </xdr:nvSpPr>
      <xdr:spPr>
        <a:xfrm>
          <a:off x="6942536" y="60368256"/>
          <a:ext cx="7126684" cy="4441431"/>
        </a:xfrm>
        <a:prstGeom prst="leftArrowCallout">
          <a:avLst>
            <a:gd name="adj1" fmla="val 9536"/>
            <a:gd name="adj2" fmla="val 9374"/>
            <a:gd name="adj3" fmla="val 9845"/>
            <a:gd name="adj4" fmla="val 86266"/>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lang="cs-CZ" sz="1200" i="1">
              <a:solidFill>
                <a:srgbClr val="FF0000"/>
              </a:solidFill>
              <a:latin typeface="Arial" panose="020B0604020202020204" pitchFamily="34" charset="0"/>
              <a:cs typeface="Arial" panose="020B0604020202020204" pitchFamily="34" charset="0"/>
            </a:rPr>
            <a:t>Článek 5l nařízení Rady EU č. 833/2014 ze dne 31. 7. 2014 o omezujících opatřeních vzhledem k činnostem Ruska destabilizujícím situaci na Ukrajině, ve znění jeho novelizací:</a:t>
          </a:r>
        </a:p>
        <a:p>
          <a:pPr algn="l">
            <a:lnSpc>
              <a:spcPts val="1200"/>
            </a:lnSpc>
          </a:pPr>
          <a:r>
            <a:rPr lang="cs-CZ" sz="1200" b="1" i="1">
              <a:solidFill>
                <a:srgbClr val="FF0000"/>
              </a:solidFill>
              <a:latin typeface="Arial" panose="020B0604020202020204" pitchFamily="34" charset="0"/>
              <a:cs typeface="Arial" panose="020B0604020202020204" pitchFamily="34" charset="0"/>
            </a:rPr>
            <a:t>1)</a:t>
          </a:r>
          <a:r>
            <a:rPr lang="cs-CZ" sz="1200" i="1">
              <a:solidFill>
                <a:srgbClr val="FF0000"/>
              </a:solidFill>
              <a:latin typeface="Arial" panose="020B0604020202020204" pitchFamily="34" charset="0"/>
              <a:cs typeface="Arial" panose="020B0604020202020204" pitchFamily="34" charset="0"/>
            </a:rPr>
            <a:t> Zakazuje se poskytovat přímou či nepřímou podporu, včetně financování a finanční pomoci nebo jakékoli jiné výhody plynoucí z programu Unie, Euratomu nebo vnitrostátního programu členského státu a zakázek ve smyslu nařízení (EU, Euratom) 2018/1046, jakékoli právnické osobě, subjektu nebo orgánu usazenému v Rusku, které jsou z více než 50 % ve veřejném vlastnictví či pod veřejnou kontrolou.</a:t>
          </a:r>
        </a:p>
        <a:p>
          <a:pPr algn="l">
            <a:lnSpc>
              <a:spcPts val="1200"/>
            </a:lnSpc>
          </a:pPr>
          <a:r>
            <a:rPr lang="cs-CZ" sz="1200" b="1" i="1">
              <a:solidFill>
                <a:srgbClr val="FF0000"/>
              </a:solidFill>
              <a:latin typeface="Arial" panose="020B0604020202020204" pitchFamily="34" charset="0"/>
              <a:cs typeface="Arial" panose="020B0604020202020204" pitchFamily="34" charset="0"/>
            </a:rPr>
            <a:t>2)</a:t>
          </a:r>
          <a:r>
            <a:rPr lang="cs-CZ" sz="1200" i="1">
              <a:solidFill>
                <a:srgbClr val="FF0000"/>
              </a:solidFill>
              <a:latin typeface="Arial" panose="020B0604020202020204" pitchFamily="34" charset="0"/>
              <a:cs typeface="Arial" panose="020B0604020202020204" pitchFamily="34" charset="0"/>
            </a:rPr>
            <a:t>Zákaz v odstavci 1 se nevztahuje na:</a:t>
          </a:r>
        </a:p>
        <a:p>
          <a:pPr algn="l">
            <a:lnSpc>
              <a:spcPts val="1300"/>
            </a:lnSpc>
          </a:pPr>
          <a:r>
            <a:rPr lang="cs-CZ" sz="1200" i="1">
              <a:solidFill>
                <a:srgbClr val="FF0000"/>
              </a:solidFill>
              <a:latin typeface="Arial" panose="020B0604020202020204" pitchFamily="34" charset="0"/>
              <a:cs typeface="Arial" panose="020B0604020202020204" pitchFamily="34" charset="0"/>
            </a:rPr>
            <a:t>a) humanitární účely, mimořádné situace v oblasti veřejného zdraví, naléhavou prevenci nebo zmírnění událostí s pravděpodobným závažným a významným dopadem na lidské zdraví a bezpečnost nebo na životní prostředí nebo v reakci na přírodní katastrofy;</a:t>
          </a:r>
        </a:p>
        <a:p>
          <a:pPr algn="l">
            <a:lnSpc>
              <a:spcPts val="1200"/>
            </a:lnSpc>
          </a:pPr>
          <a:r>
            <a:rPr lang="cs-CZ" sz="1200" i="1">
              <a:solidFill>
                <a:srgbClr val="FF0000"/>
              </a:solidFill>
              <a:latin typeface="Arial" panose="020B0604020202020204" pitchFamily="34" charset="0"/>
              <a:cs typeface="Arial" panose="020B0604020202020204" pitchFamily="34" charset="0"/>
            </a:rPr>
            <a:t>b) fytosanitární a veterinární programy;</a:t>
          </a:r>
        </a:p>
        <a:p>
          <a:pPr algn="l">
            <a:lnSpc>
              <a:spcPts val="1200"/>
            </a:lnSpc>
          </a:pPr>
          <a:r>
            <a:rPr lang="cs-CZ" sz="1200" i="1">
              <a:solidFill>
                <a:srgbClr val="FF0000"/>
              </a:solidFill>
              <a:latin typeface="Arial" panose="020B0604020202020204" pitchFamily="34" charset="0"/>
              <a:cs typeface="Arial" panose="020B0604020202020204" pitchFamily="34" charset="0"/>
            </a:rPr>
            <a:t>c) mezivládní spolupráci na kosmických programech a v rámci dohody o Mezinárodním termonukleárním experimentálním reaktoru;</a:t>
          </a:r>
        </a:p>
        <a:p>
          <a:pPr algn="l">
            <a:lnSpc>
              <a:spcPts val="1200"/>
            </a:lnSpc>
          </a:pPr>
          <a:r>
            <a:rPr lang="cs-CZ" sz="1200" i="1">
              <a:solidFill>
                <a:srgbClr val="FF0000"/>
              </a:solidFill>
              <a:latin typeface="Arial" panose="020B0604020202020204" pitchFamily="34" charset="0"/>
              <a:cs typeface="Arial" panose="020B0604020202020204" pitchFamily="34" charset="0"/>
            </a:rPr>
            <a:t>d) provoz, údržbu, vyřazování z provozu a nakládání s radioaktivním odpadem, dodávky a přepracování paliva a bezpečnost civilních jaderných kapacit, dodávky prekurzorového materiálu pro výrobu radioizotopů pro lékařské účely a podobných lékařských aplikací, kritické technologie pro monitorování radiace v životním prostředí, jakož i civilní jadernou spolupráci, zejména v oblasti výzkumu a vývoje;</a:t>
          </a:r>
        </a:p>
        <a:p>
          <a:pPr algn="l">
            <a:lnSpc>
              <a:spcPts val="1300"/>
            </a:lnSpc>
          </a:pPr>
          <a:r>
            <a:rPr lang="cs-CZ" sz="1200" i="1">
              <a:solidFill>
                <a:srgbClr val="FF0000"/>
              </a:solidFill>
              <a:latin typeface="Arial" panose="020B0604020202020204" pitchFamily="34" charset="0"/>
              <a:cs typeface="Arial" panose="020B0604020202020204" pitchFamily="34" charset="0"/>
            </a:rPr>
            <a:t>e) výměny v rámci mobility pro jednotlivce a mezilidské kontakty;</a:t>
          </a:r>
        </a:p>
        <a:p>
          <a:pPr algn="l">
            <a:lnSpc>
              <a:spcPts val="1300"/>
            </a:lnSpc>
          </a:pPr>
          <a:r>
            <a:rPr lang="cs-CZ" sz="1200" i="1">
              <a:solidFill>
                <a:srgbClr val="FF0000"/>
              </a:solidFill>
              <a:latin typeface="Arial" panose="020B0604020202020204" pitchFamily="34" charset="0"/>
              <a:cs typeface="Arial" panose="020B0604020202020204" pitchFamily="34" charset="0"/>
            </a:rPr>
            <a:t>f) programy v oblasti klimatu a životního prostředí, s výjimkou podpory v souvislosti s výzkumem a inovacemi;</a:t>
          </a:r>
        </a:p>
        <a:p>
          <a:pPr algn="l">
            <a:lnSpc>
              <a:spcPts val="1300"/>
            </a:lnSpc>
          </a:pPr>
          <a:r>
            <a:rPr lang="cs-CZ" sz="1200" i="1">
              <a:solidFill>
                <a:srgbClr val="FF0000"/>
              </a:solidFill>
              <a:latin typeface="Arial" panose="020B0604020202020204" pitchFamily="34" charset="0"/>
              <a:cs typeface="Arial" panose="020B0604020202020204" pitchFamily="34" charset="0"/>
            </a:rPr>
            <a:t>g) fungování diplomatických a konzulárních zastoupení Unie a členských států v Rusku, včetně delegací, velvyslanectví a misí, nebo mezinárodních organizací v Rusku požívajících výsad podle mezinárodního práva.</a:t>
          </a:r>
        </a:p>
      </xdr:txBody>
    </xdr:sp>
    <xdr:clientData/>
  </xdr:twoCellAnchor>
  <xdr:twoCellAnchor>
    <xdr:from>
      <xdr:col>84</xdr:col>
      <xdr:colOff>42031</xdr:colOff>
      <xdr:row>208</xdr:row>
      <xdr:rowOff>339690</xdr:rowOff>
    </xdr:from>
    <xdr:to>
      <xdr:col>144</xdr:col>
      <xdr:colOff>37759</xdr:colOff>
      <xdr:row>208</xdr:row>
      <xdr:rowOff>1312573</xdr:rowOff>
    </xdr:to>
    <xdr:sp macro="" textlink="">
      <xdr:nvSpPr>
        <xdr:cNvPr id="18" name="Bublinový popisek se šipkou doleva 26">
          <a:extLst>
            <a:ext uri="{FF2B5EF4-FFF2-40B4-BE49-F238E27FC236}">
              <a16:creationId xmlns:a16="http://schemas.microsoft.com/office/drawing/2014/main" id="{00000000-0008-0000-0300-000012000000}"/>
            </a:ext>
          </a:extLst>
        </xdr:cNvPr>
        <xdr:cNvSpPr/>
      </xdr:nvSpPr>
      <xdr:spPr>
        <a:xfrm>
          <a:off x="6937734" y="52379924"/>
          <a:ext cx="7139478" cy="972883"/>
        </a:xfrm>
        <a:prstGeom prst="leftArrowCallout">
          <a:avLst>
            <a:gd name="adj1" fmla="val 25861"/>
            <a:gd name="adj2" fmla="val 33264"/>
            <a:gd name="adj3" fmla="val 59587"/>
            <a:gd name="adj4" fmla="val 85975"/>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eaLnBrk="1" fontAlgn="auto" latinLnBrk="0" hangingPunct="1"/>
          <a:r>
            <a:rPr lang="cs-CZ" sz="1200" b="0" i="1" baseline="0">
              <a:solidFill>
                <a:srgbClr val="FF0000"/>
              </a:solidFill>
              <a:latin typeface="Arial" panose="020B0604020202020204" pitchFamily="34" charset="0"/>
              <a:ea typeface="+mn-ea"/>
              <a:cs typeface="Arial" panose="020B0604020202020204" pitchFamily="34" charset="0"/>
            </a:rPr>
            <a:t>Popište souhrnný výsledek práce za jednotlivé zapojené typové pozice.</a:t>
          </a:r>
        </a:p>
        <a:p>
          <a:pPr eaLnBrk="1" fontAlgn="auto" latinLnBrk="0" hangingPunct="1"/>
          <a:r>
            <a:rPr lang="cs-CZ" sz="1200" b="1" i="1" baseline="0">
              <a:solidFill>
                <a:srgbClr val="FF0000"/>
              </a:solidFill>
              <a:latin typeface="Arial" panose="020B0604020202020204" pitchFamily="34" charset="0"/>
              <a:ea typeface="+mn-ea"/>
              <a:cs typeface="Arial" panose="020B0604020202020204" pitchFamily="34" charset="0"/>
            </a:rPr>
            <a:t>POZOR, nedostatečně zdůvodněná potřebnost zavdává důvody ke krácení takových výdajů!</a:t>
          </a:r>
        </a:p>
        <a:p>
          <a:pPr eaLnBrk="1" fontAlgn="auto" latinLnBrk="0" hangingPunct="1"/>
          <a:r>
            <a:rPr lang="cs-CZ" sz="1200" b="0" i="1" baseline="0">
              <a:solidFill>
                <a:srgbClr val="FF0000"/>
              </a:solidFill>
              <a:latin typeface="Arial" panose="020B0604020202020204" pitchFamily="34" charset="0"/>
              <a:ea typeface="+mn-ea"/>
              <a:cs typeface="Arial" panose="020B0604020202020204" pitchFamily="34" charset="0"/>
            </a:rPr>
            <a:t>Případně  podrobně rozpracujte v samostatné příloze žádosti č. 4: Zdůvodnění potřebnosti výdajů)</a:t>
          </a:r>
          <a:r>
            <a:rPr lang="cs-CZ" sz="1200" b="0" i="0" baseline="0">
              <a:solidFill>
                <a:schemeClr val="accent6">
                  <a:lumMod val="75000"/>
                </a:schemeClr>
              </a:solidFill>
              <a:latin typeface="Arial" panose="020B0604020202020204" pitchFamily="34" charset="0"/>
              <a:ea typeface="+mn-ea"/>
              <a:cs typeface="Arial" panose="020B0604020202020204" pitchFamily="34" charset="0"/>
            </a:rPr>
            <a:t>.</a:t>
          </a:r>
        </a:p>
      </xdr:txBody>
    </xdr:sp>
    <xdr:clientData/>
  </xdr:twoCellAnchor>
  <xdr:twoCellAnchor>
    <xdr:from>
      <xdr:col>84</xdr:col>
      <xdr:colOff>60613</xdr:colOff>
      <xdr:row>204</xdr:row>
      <xdr:rowOff>225134</xdr:rowOff>
    </xdr:from>
    <xdr:to>
      <xdr:col>144</xdr:col>
      <xdr:colOff>56341</xdr:colOff>
      <xdr:row>206</xdr:row>
      <xdr:rowOff>1269999</xdr:rowOff>
    </xdr:to>
    <xdr:sp macro="" textlink="">
      <xdr:nvSpPr>
        <xdr:cNvPr id="21" name="Bublinový popisek se šipkou doleva 26">
          <a:extLst>
            <a:ext uri="{FF2B5EF4-FFF2-40B4-BE49-F238E27FC236}">
              <a16:creationId xmlns:a16="http://schemas.microsoft.com/office/drawing/2014/main" id="{00000000-0008-0000-0300-000015000000}"/>
            </a:ext>
          </a:extLst>
        </xdr:cNvPr>
        <xdr:cNvSpPr/>
      </xdr:nvSpPr>
      <xdr:spPr>
        <a:xfrm>
          <a:off x="6956316" y="49814665"/>
          <a:ext cx="7139478" cy="1521115"/>
        </a:xfrm>
        <a:prstGeom prst="leftArrowCallout">
          <a:avLst>
            <a:gd name="adj1" fmla="val 25861"/>
            <a:gd name="adj2" fmla="val 26741"/>
            <a:gd name="adj3" fmla="val 36847"/>
            <a:gd name="adj4" fmla="val 85975"/>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cs-CZ" sz="1200" b="0" i="1"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Popište zapojení pozic dle bodu g) hodnocení, kap. 8.2 v Programu.</a:t>
          </a:r>
        </a:p>
        <a:p>
          <a:pPr marL="0" marR="0" lvl="0" indent="0" defTabSz="914400" eaLnBrk="1" fontAlgn="auto" latinLnBrk="0" hangingPunct="1">
            <a:lnSpc>
              <a:spcPct val="100000"/>
            </a:lnSpc>
            <a:spcBef>
              <a:spcPts val="0"/>
            </a:spcBef>
            <a:spcAft>
              <a:spcPts val="0"/>
            </a:spcAft>
            <a:buClrTx/>
            <a:buSzTx/>
            <a:buFontTx/>
            <a:buNone/>
            <a:tabLst/>
            <a:defRPr/>
          </a:pPr>
          <a:r>
            <a:rPr kumimoji="0" lang="cs-CZ" sz="1200" b="0" i="1" u="sng"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U vybrané typové pozice vždy rozepište odhadovanou časovou náročnost jednotlivých zamýšlených/realizovaných aktivit (v hodinách). Pozn.: hodnota 1 FTE úvazku/kalendářní měsíc = 160 hodin. </a:t>
          </a:r>
        </a:p>
        <a:p>
          <a:pPr marL="0" marR="0" lvl="0" indent="0" defTabSz="914400" eaLnBrk="1" fontAlgn="auto" latinLnBrk="0" hangingPunct="1">
            <a:lnSpc>
              <a:spcPct val="100000"/>
            </a:lnSpc>
            <a:spcBef>
              <a:spcPts val="0"/>
            </a:spcBef>
            <a:spcAft>
              <a:spcPts val="0"/>
            </a:spcAft>
            <a:buClrTx/>
            <a:buSzTx/>
            <a:buFontTx/>
            <a:buNone/>
            <a:tabLst/>
            <a:defRPr/>
          </a:pPr>
          <a:r>
            <a:rPr kumimoji="0" lang="cs-CZ" sz="1200" b="1" i="1"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POZOR, nedostatečně zdůvodněná potřebnost zavdává důvody ke krácení takových výdajů!</a:t>
          </a:r>
        </a:p>
        <a:p>
          <a:pPr marL="0" marR="0" lvl="0" indent="0" defTabSz="914400" eaLnBrk="1" fontAlgn="auto" latinLnBrk="0" hangingPunct="1">
            <a:lnSpc>
              <a:spcPct val="100000"/>
            </a:lnSpc>
            <a:spcBef>
              <a:spcPts val="0"/>
            </a:spcBef>
            <a:spcAft>
              <a:spcPts val="0"/>
            </a:spcAft>
            <a:buClrTx/>
            <a:buSzTx/>
            <a:buFontTx/>
            <a:buNone/>
            <a:tabLst/>
            <a:defRPr/>
          </a:pPr>
          <a:r>
            <a:rPr kumimoji="0" lang="cs-CZ" sz="1200" b="0" i="1"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Případně podrobně rozpracujte v samostatné příloze žádosti č. 3: Podrobné odůvodnění stanovené délky a výše úvazků vybraných typových pozic)</a:t>
          </a:r>
          <a:r>
            <a:rPr lang="cs-CZ" sz="1200" b="0" i="0" baseline="0">
              <a:solidFill>
                <a:schemeClr val="accent6">
                  <a:lumMod val="75000"/>
                </a:schemeClr>
              </a:solidFill>
              <a:latin typeface="Arial" panose="020B0604020202020204" pitchFamily="34" charset="0"/>
              <a:ea typeface="+mn-ea"/>
              <a:cs typeface="Arial" panose="020B0604020202020204" pitchFamily="34" charset="0"/>
            </a:rPr>
            <a:t>.</a:t>
          </a:r>
          <a:endParaRPr lang="cs-CZ" sz="1200" b="1" i="0" baseline="0">
            <a:solidFill>
              <a:schemeClr val="accent6">
                <a:lumMod val="75000"/>
              </a:schemeClr>
            </a:solidFill>
            <a:latin typeface="Arial" panose="020B0604020202020204" pitchFamily="34" charset="0"/>
            <a:ea typeface="+mn-ea"/>
            <a:cs typeface="Arial" panose="020B0604020202020204" pitchFamily="34" charset="0"/>
          </a:endParaRPr>
        </a:p>
      </xdr:txBody>
    </xdr:sp>
    <xdr:clientData/>
  </xdr:twoCellAnchor>
  <xdr:twoCellAnchor>
    <xdr:from>
      <xdr:col>84</xdr:col>
      <xdr:colOff>49610</xdr:colOff>
      <xdr:row>135</xdr:row>
      <xdr:rowOff>49610</xdr:rowOff>
    </xdr:from>
    <xdr:to>
      <xdr:col>144</xdr:col>
      <xdr:colOff>22869</xdr:colOff>
      <xdr:row>135</xdr:row>
      <xdr:rowOff>327298</xdr:rowOff>
    </xdr:to>
    <xdr:sp macro="" textlink="">
      <xdr:nvSpPr>
        <xdr:cNvPr id="2" name="Bublinový popisek se šipkou doleva 24">
          <a:extLst>
            <a:ext uri="{FF2B5EF4-FFF2-40B4-BE49-F238E27FC236}">
              <a16:creationId xmlns:a16="http://schemas.microsoft.com/office/drawing/2014/main" id="{00000000-0008-0000-0300-000002000000}"/>
            </a:ext>
          </a:extLst>
        </xdr:cNvPr>
        <xdr:cNvSpPr/>
      </xdr:nvSpPr>
      <xdr:spPr>
        <a:xfrm>
          <a:off x="6945313" y="32841407"/>
          <a:ext cx="7117009" cy="277688"/>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Do tohoto pole dopište název strategického projektu.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84</xdr:col>
      <xdr:colOff>39688</xdr:colOff>
      <xdr:row>286</xdr:row>
      <xdr:rowOff>714374</xdr:rowOff>
    </xdr:from>
    <xdr:to>
      <xdr:col>144</xdr:col>
      <xdr:colOff>12947</xdr:colOff>
      <xdr:row>288</xdr:row>
      <xdr:rowOff>61211</xdr:rowOff>
    </xdr:to>
    <xdr:sp macro="" textlink="">
      <xdr:nvSpPr>
        <xdr:cNvPr id="4" name="Bublinový popisek se šipkou doleva 24">
          <a:extLst>
            <a:ext uri="{FF2B5EF4-FFF2-40B4-BE49-F238E27FC236}">
              <a16:creationId xmlns:a16="http://schemas.microsoft.com/office/drawing/2014/main" id="{00000000-0008-0000-0300-000004000000}"/>
            </a:ext>
          </a:extLst>
        </xdr:cNvPr>
        <xdr:cNvSpPr/>
      </xdr:nvSpPr>
      <xdr:spPr>
        <a:xfrm>
          <a:off x="6935391" y="74483515"/>
          <a:ext cx="7117009" cy="269571"/>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Originál plné moci následně doložit před podpisem smlouvy o poskytnutí dotace.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84</xdr:col>
      <xdr:colOff>63500</xdr:colOff>
      <xdr:row>223</xdr:row>
      <xdr:rowOff>166688</xdr:rowOff>
    </xdr:from>
    <xdr:to>
      <xdr:col>144</xdr:col>
      <xdr:colOff>36759</xdr:colOff>
      <xdr:row>224</xdr:row>
      <xdr:rowOff>131025</xdr:rowOff>
    </xdr:to>
    <xdr:sp macro="" textlink="">
      <xdr:nvSpPr>
        <xdr:cNvPr id="5" name="Bublinový popisek se šipkou doleva 24">
          <a:extLst>
            <a:ext uri="{FF2B5EF4-FFF2-40B4-BE49-F238E27FC236}">
              <a16:creationId xmlns:a16="http://schemas.microsoft.com/office/drawing/2014/main" id="{00000000-0008-0000-0300-000005000000}"/>
            </a:ext>
          </a:extLst>
        </xdr:cNvPr>
        <xdr:cNvSpPr/>
      </xdr:nvSpPr>
      <xdr:spPr>
        <a:xfrm>
          <a:off x="6516688" y="54300438"/>
          <a:ext cx="6640759" cy="27390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Nárokovanou částku uveďte v jednotlivých letech, kdy vzniká/bude vznikat.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84</xdr:col>
      <xdr:colOff>45641</xdr:colOff>
      <xdr:row>289</xdr:row>
      <xdr:rowOff>633014</xdr:rowOff>
    </xdr:from>
    <xdr:to>
      <xdr:col>144</xdr:col>
      <xdr:colOff>18900</xdr:colOff>
      <xdr:row>292</xdr:row>
      <xdr:rowOff>11602</xdr:rowOff>
    </xdr:to>
    <xdr:sp macro="" textlink="">
      <xdr:nvSpPr>
        <xdr:cNvPr id="7" name="Bublinový popisek se šipkou doleva 24">
          <a:extLst>
            <a:ext uri="{FF2B5EF4-FFF2-40B4-BE49-F238E27FC236}">
              <a16:creationId xmlns:a16="http://schemas.microsoft.com/office/drawing/2014/main" id="{00000000-0008-0000-0300-000007000000}"/>
            </a:ext>
          </a:extLst>
        </xdr:cNvPr>
        <xdr:cNvSpPr/>
      </xdr:nvSpPr>
      <xdr:spPr>
        <a:xfrm>
          <a:off x="6498829" y="72713452"/>
          <a:ext cx="6640759" cy="259650"/>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Zde je možné případně doplnit další přílohu.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84</xdr:col>
      <xdr:colOff>110404</xdr:colOff>
      <xdr:row>98</xdr:row>
      <xdr:rowOff>281420</xdr:rowOff>
    </xdr:from>
    <xdr:to>
      <xdr:col>144</xdr:col>
      <xdr:colOff>83663</xdr:colOff>
      <xdr:row>99</xdr:row>
      <xdr:rowOff>195968</xdr:rowOff>
    </xdr:to>
    <xdr:sp macro="" textlink="">
      <xdr:nvSpPr>
        <xdr:cNvPr id="12" name="Bublinový popisek se šipkou doleva 24">
          <a:extLst>
            <a:ext uri="{FF2B5EF4-FFF2-40B4-BE49-F238E27FC236}">
              <a16:creationId xmlns:a16="http://schemas.microsoft.com/office/drawing/2014/main" id="{00000000-0008-0000-0300-00000C000000}"/>
            </a:ext>
          </a:extLst>
        </xdr:cNvPr>
        <xdr:cNvSpPr/>
      </xdr:nvSpPr>
      <xdr:spPr>
        <a:xfrm>
          <a:off x="6563592" y="24713045"/>
          <a:ext cx="6640759" cy="279673"/>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Vyplňují pouze organizace zřizované obcemi, tj. příspěvkové organizace obcí.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xdr:from>
      <xdr:col>85</xdr:col>
      <xdr:colOff>0</xdr:colOff>
      <xdr:row>121</xdr:row>
      <xdr:rowOff>0</xdr:rowOff>
    </xdr:from>
    <xdr:to>
      <xdr:col>144</xdr:col>
      <xdr:colOff>84384</xdr:colOff>
      <xdr:row>122</xdr:row>
      <xdr:rowOff>33611</xdr:rowOff>
    </xdr:to>
    <xdr:sp macro="" textlink="">
      <xdr:nvSpPr>
        <xdr:cNvPr id="19" name="Bublinový popisek se šipkou doleva 24">
          <a:extLst>
            <a:ext uri="{FF2B5EF4-FFF2-40B4-BE49-F238E27FC236}">
              <a16:creationId xmlns:a16="http://schemas.microsoft.com/office/drawing/2014/main" id="{00000000-0008-0000-0300-000013000000}"/>
            </a:ext>
          </a:extLst>
        </xdr:cNvPr>
        <xdr:cNvSpPr/>
      </xdr:nvSpPr>
      <xdr:spPr>
        <a:xfrm>
          <a:off x="6564313" y="29583063"/>
          <a:ext cx="6640759" cy="279673"/>
        </a:xfrm>
        <a:prstGeom prst="leftArrowCallout">
          <a:avLst>
            <a:gd name="adj1" fmla="val 40511"/>
            <a:gd name="adj2" fmla="val 50000"/>
            <a:gd name="adj3" fmla="val 179200"/>
            <a:gd name="adj4" fmla="val 89277"/>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cs-CZ" sz="1200" i="1" baseline="0">
              <a:solidFill>
                <a:srgbClr val="FF0000"/>
              </a:solidFill>
              <a:latin typeface="Arial" panose="020B0604020202020204" pitchFamily="34" charset="0"/>
              <a:ea typeface="+mn-ea"/>
              <a:cs typeface="Arial" panose="020B0604020202020204" pitchFamily="34" charset="0"/>
            </a:rPr>
            <a:t>Tato kapitola není v této výzvě relevantní. </a:t>
          </a:r>
          <a:endParaRPr lang="cs-CZ" sz="1200" i="1">
            <a:solidFill>
              <a:srgbClr val="FF0000"/>
            </a:solidFill>
            <a:latin typeface="Arial" panose="020B0604020202020204" pitchFamily="34" charset="0"/>
            <a:ea typeface="+mn-ea"/>
            <a:cs typeface="Arial" panose="020B0604020202020204" pitchFamily="34" charset="0"/>
          </a:endParaRPr>
        </a:p>
      </xdr:txBody>
    </xdr:sp>
    <xdr:clientData/>
  </xdr:twoCellAnchor>
  <xdr:twoCellAnchor editAs="oneCell">
    <xdr:from>
      <xdr:col>9</xdr:col>
      <xdr:colOff>1</xdr:colOff>
      <xdr:row>1</xdr:row>
      <xdr:rowOff>34639</xdr:rowOff>
    </xdr:from>
    <xdr:to>
      <xdr:col>51</xdr:col>
      <xdr:colOff>29787</xdr:colOff>
      <xdr:row>2</xdr:row>
      <xdr:rowOff>560034</xdr:rowOff>
    </xdr:to>
    <xdr:pic>
      <xdr:nvPicPr>
        <xdr:cNvPr id="16" name="Obrázek 15">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546" y="181844"/>
          <a:ext cx="4762499" cy="70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28574</xdr:colOff>
      <xdr:row>6</xdr:row>
      <xdr:rowOff>0</xdr:rowOff>
    </xdr:from>
    <xdr:to>
      <xdr:col>20</xdr:col>
      <xdr:colOff>29474</xdr:colOff>
      <xdr:row>204</xdr:row>
      <xdr:rowOff>0</xdr:rowOff>
    </xdr:to>
    <xdr:grpSp>
      <xdr:nvGrpSpPr>
        <xdr:cNvPr id="7" name="Skupina 6">
          <a:extLst>
            <a:ext uri="{FF2B5EF4-FFF2-40B4-BE49-F238E27FC236}">
              <a16:creationId xmlns:a16="http://schemas.microsoft.com/office/drawing/2014/main" id="{00000000-0008-0000-0400-000007000000}"/>
            </a:ext>
          </a:extLst>
        </xdr:cNvPr>
        <xdr:cNvGrpSpPr/>
      </xdr:nvGrpSpPr>
      <xdr:grpSpPr>
        <a:xfrm>
          <a:off x="257174" y="2076450"/>
          <a:ext cx="1944000" cy="68941950"/>
          <a:chOff x="3371000" y="5456815"/>
          <a:chExt cx="1836867" cy="494397"/>
        </a:xfrm>
      </xdr:grpSpPr>
      <xdr:sp macro="" textlink="">
        <xdr:nvSpPr>
          <xdr:cNvPr id="8"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400-00000800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9"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400-00000900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xdr:from>
      <xdr:col>62</xdr:col>
      <xdr:colOff>75398</xdr:colOff>
      <xdr:row>3</xdr:row>
      <xdr:rowOff>146947</xdr:rowOff>
    </xdr:from>
    <xdr:to>
      <xdr:col>108</xdr:col>
      <xdr:colOff>53429</xdr:colOff>
      <xdr:row>18</xdr:row>
      <xdr:rowOff>87168</xdr:rowOff>
    </xdr:to>
    <xdr:sp macro="" textlink="">
      <xdr:nvSpPr>
        <xdr:cNvPr id="10" name="Bublinový popisek se šipkou doleva 17">
          <a:extLst>
            <a:ext uri="{FF2B5EF4-FFF2-40B4-BE49-F238E27FC236}">
              <a16:creationId xmlns:a16="http://schemas.microsoft.com/office/drawing/2014/main" id="{00000000-0008-0000-0400-00000A000000}"/>
            </a:ext>
          </a:extLst>
        </xdr:cNvPr>
        <xdr:cNvSpPr/>
      </xdr:nvSpPr>
      <xdr:spPr>
        <a:xfrm>
          <a:off x="6714323" y="1270897"/>
          <a:ext cx="5235831" cy="4064546"/>
        </a:xfrm>
        <a:prstGeom prst="leftArrowCallout">
          <a:avLst>
            <a:gd name="adj1" fmla="val 24243"/>
            <a:gd name="adj2" fmla="val 29285"/>
            <a:gd name="adj3" fmla="val 16279"/>
            <a:gd name="adj4" fmla="val 83450"/>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cs-CZ" sz="1100" b="0" i="1" u="sng">
              <a:solidFill>
                <a:srgbClr val="FF0000"/>
              </a:solidFill>
              <a:effectLst/>
              <a:latin typeface="+mn-lt"/>
              <a:ea typeface="+mn-ea"/>
              <a:cs typeface="+mn-cs"/>
            </a:rPr>
            <a:t>Vyberte z</a:t>
          </a:r>
          <a:r>
            <a:rPr lang="cs-CZ" sz="1100" b="0" i="1" u="sng" baseline="0">
              <a:solidFill>
                <a:srgbClr val="FF0000"/>
              </a:solidFill>
              <a:effectLst/>
              <a:latin typeface="+mn-lt"/>
              <a:ea typeface="+mn-ea"/>
              <a:cs typeface="+mn-cs"/>
            </a:rPr>
            <a:t> těchto cílů</a:t>
          </a:r>
          <a:r>
            <a:rPr lang="cs-CZ" sz="1100" b="0" baseline="0">
              <a:solidFill>
                <a:srgbClr val="FF0000"/>
              </a:solidFill>
              <a:effectLst/>
              <a:latin typeface="+mn-lt"/>
              <a:ea typeface="+mn-ea"/>
              <a:cs typeface="+mn-cs"/>
            </a:rPr>
            <a:t>:</a:t>
          </a:r>
        </a:p>
        <a:p>
          <a:pPr marL="171450" indent="-171450">
            <a:buFont typeface="Wingdings" panose="05000000000000000000" pitchFamily="2" charset="2"/>
            <a:buChar char="q"/>
          </a:pPr>
          <a:r>
            <a:rPr lang="cs-CZ" sz="1100" b="1">
              <a:solidFill>
                <a:schemeClr val="tx1"/>
              </a:solidFill>
              <a:effectLst/>
              <a:latin typeface="+mn-lt"/>
              <a:ea typeface="+mn-ea"/>
              <a:cs typeface="+mn-cs"/>
            </a:rPr>
            <a:t>STRATEGICKÝ CÍL A.1: ZAJISTIT KVALIFIKOVANÉ PRACOVNÍKY PRO POTŘEBY ZAMĚSTNAVATELŮ V REGIONU NEBO PRO REALIZACI NOVÝCH PODNIKATELSKÝCH ZÁMĚRŮ V DOSTATEČNÉM POČTU A KVALITĚ</a:t>
          </a:r>
          <a:endParaRPr lang="cs-CZ" sz="1100">
            <a:solidFill>
              <a:schemeClr val="tx1"/>
            </a:solidFill>
            <a:effectLst/>
            <a:latin typeface="+mn-lt"/>
            <a:ea typeface="+mn-ea"/>
            <a:cs typeface="+mn-cs"/>
          </a:endParaRPr>
        </a:p>
        <a:p>
          <a:pPr marL="628650" lvl="1" indent="-171450">
            <a:buFont typeface="Wingdings" panose="05000000000000000000" pitchFamily="2" charset="2"/>
            <a:buChar char="§"/>
          </a:pPr>
          <a:r>
            <a:rPr lang="cs-CZ" sz="1100">
              <a:solidFill>
                <a:schemeClr val="tx1"/>
              </a:solidFill>
              <a:effectLst/>
              <a:latin typeface="+mn-lt"/>
              <a:ea typeface="+mn-ea"/>
              <a:cs typeface="+mn-cs"/>
            </a:rPr>
            <a:t>Specifický cíl A.1.1 Připravovat inovátory příští generace</a:t>
          </a:r>
        </a:p>
        <a:p>
          <a:pPr marL="628650" lvl="1" indent="-171450">
            <a:buFont typeface="Wingdings" panose="05000000000000000000" pitchFamily="2" charset="2"/>
            <a:buChar char="§"/>
          </a:pPr>
          <a:r>
            <a:rPr lang="cs-CZ" sz="1100">
              <a:solidFill>
                <a:schemeClr val="tx1"/>
              </a:solidFill>
              <a:effectLst/>
              <a:latin typeface="+mn-lt"/>
              <a:ea typeface="+mn-ea"/>
              <a:cs typeface="+mn-cs"/>
            </a:rPr>
            <a:t>Specifický cíl A.1.2 Sbližovat potřeby firem v oblasti lidských zdrojů s nabídkou škol</a:t>
          </a:r>
        </a:p>
        <a:p>
          <a:pPr marL="628650" lvl="1" indent="-171450">
            <a:buFont typeface="Wingdings" panose="05000000000000000000" pitchFamily="2" charset="2"/>
            <a:buChar char="§"/>
          </a:pPr>
          <a:r>
            <a:rPr lang="cs-CZ" sz="1100" b="0">
              <a:solidFill>
                <a:sysClr val="windowText" lastClr="000000"/>
              </a:solidFill>
              <a:effectLst/>
              <a:latin typeface="+mn-lt"/>
              <a:ea typeface="+mn-ea"/>
              <a:cs typeface="+mn-cs"/>
            </a:rPr>
            <a:t>Specifický cíl A.1.3 Vytvořit systém podpory pro získávání a udržení kvalifikovaných pracovníků v a do regionu</a:t>
          </a:r>
        </a:p>
        <a:p>
          <a:r>
            <a:rPr lang="cs-CZ" sz="500">
              <a:solidFill>
                <a:schemeClr val="tx1"/>
              </a:solidFill>
              <a:effectLst/>
              <a:latin typeface="+mn-lt"/>
              <a:ea typeface="+mn-ea"/>
              <a:cs typeface="+mn-cs"/>
            </a:rPr>
            <a:t> </a:t>
          </a:r>
        </a:p>
        <a:p>
          <a:pPr marL="171450" indent="-171450">
            <a:buFont typeface="Wingdings" panose="05000000000000000000" pitchFamily="2" charset="2"/>
            <a:buChar char="q"/>
          </a:pPr>
          <a:r>
            <a:rPr lang="cs-CZ" sz="1100" b="1">
              <a:solidFill>
                <a:schemeClr val="tx1"/>
              </a:solidFill>
              <a:effectLst/>
              <a:latin typeface="+mn-lt"/>
              <a:ea typeface="+mn-ea"/>
              <a:cs typeface="+mn-cs"/>
            </a:rPr>
            <a:t>STRATEGICKÝ CÍL  B.1: ZVÝŠENÍ POČTU INOVACÍ VE FIRMÁCH</a:t>
          </a:r>
          <a:endParaRPr lang="cs-CZ" sz="1100">
            <a:solidFill>
              <a:schemeClr val="tx1"/>
            </a:solidFill>
            <a:effectLst/>
            <a:latin typeface="+mn-lt"/>
            <a:ea typeface="+mn-ea"/>
            <a:cs typeface="+mn-cs"/>
          </a:endParaRPr>
        </a:p>
        <a:p>
          <a:pPr marL="628650" lvl="1" indent="-171450">
            <a:buFont typeface="Wingdings" panose="05000000000000000000" pitchFamily="2" charset="2"/>
            <a:buChar char="§"/>
          </a:pPr>
          <a:r>
            <a:rPr lang="cs-CZ" sz="1100">
              <a:solidFill>
                <a:schemeClr val="tx1"/>
              </a:solidFill>
              <a:effectLst/>
              <a:latin typeface="+mn-lt"/>
              <a:ea typeface="+mn-ea"/>
              <a:cs typeface="+mn-cs"/>
            </a:rPr>
            <a:t>Specifický cíl B.1.1 Iniciovat realizaci VaVaI projektů v regionu</a:t>
          </a:r>
        </a:p>
        <a:p>
          <a:pPr marL="628650" lvl="1" indent="-171450">
            <a:buFont typeface="Wingdings" panose="05000000000000000000" pitchFamily="2" charset="2"/>
            <a:buChar char="§"/>
          </a:pPr>
          <a:r>
            <a:rPr lang="cs-CZ" sz="1100">
              <a:solidFill>
                <a:schemeClr val="tx1"/>
              </a:solidFill>
              <a:effectLst/>
              <a:latin typeface="+mn-lt"/>
              <a:ea typeface="+mn-ea"/>
              <a:cs typeface="+mn-cs"/>
            </a:rPr>
            <a:t>Specifický cíl B.1.2 Zvýšit dostupnost VaVaI kapacit pro podnikatelský sektor</a:t>
          </a:r>
        </a:p>
        <a:p>
          <a:pPr marL="628650" lvl="1" indent="-171450">
            <a:buFont typeface="Wingdings" panose="05000000000000000000" pitchFamily="2" charset="2"/>
            <a:buChar char="§"/>
          </a:pPr>
          <a:r>
            <a:rPr lang="cs-CZ" sz="1100">
              <a:solidFill>
                <a:schemeClr val="tx1"/>
              </a:solidFill>
              <a:effectLst/>
              <a:latin typeface="+mn-lt"/>
              <a:ea typeface="+mn-ea"/>
              <a:cs typeface="+mn-cs"/>
            </a:rPr>
            <a:t>Specifický cíl B.1.3 Posílit internacionalizaci a mezinárodní propagaci VaVaI aktivit v regionu</a:t>
          </a:r>
        </a:p>
        <a:p>
          <a:r>
            <a:rPr lang="cs-CZ" sz="500">
              <a:solidFill>
                <a:schemeClr val="tx1"/>
              </a:solidFill>
              <a:effectLst/>
              <a:latin typeface="+mn-lt"/>
              <a:ea typeface="+mn-ea"/>
              <a:cs typeface="+mn-cs"/>
            </a:rPr>
            <a:t> </a:t>
          </a:r>
        </a:p>
        <a:p>
          <a:pPr marL="171450" indent="-171450">
            <a:buFont typeface="Wingdings" panose="05000000000000000000" pitchFamily="2" charset="2"/>
            <a:buChar char="q"/>
          </a:pPr>
          <a:r>
            <a:rPr lang="cs-CZ" sz="1100" b="1">
              <a:solidFill>
                <a:schemeClr val="tx1"/>
              </a:solidFill>
              <a:effectLst/>
              <a:latin typeface="+mn-lt"/>
              <a:ea typeface="+mn-ea"/>
              <a:cs typeface="+mn-cs"/>
            </a:rPr>
            <a:t>STRATEGICKÝ CÍL C.1: ZVÝŠIT POČET OSOB ZAHAJUJÍCÍCH VLASTNÍ PODNIKÁNÍ</a:t>
          </a:r>
          <a:endParaRPr lang="cs-CZ" sz="1100">
            <a:solidFill>
              <a:schemeClr val="tx1"/>
            </a:solidFill>
            <a:effectLst/>
            <a:latin typeface="+mn-lt"/>
            <a:ea typeface="+mn-ea"/>
            <a:cs typeface="+mn-cs"/>
          </a:endParaRPr>
        </a:p>
        <a:p>
          <a:pPr marL="628650" lvl="1" indent="-171450">
            <a:buFont typeface="Wingdings" panose="05000000000000000000" pitchFamily="2" charset="2"/>
            <a:buChar char="§"/>
          </a:pPr>
          <a:r>
            <a:rPr lang="cs-CZ" sz="1100">
              <a:solidFill>
                <a:schemeClr val="tx1"/>
              </a:solidFill>
              <a:effectLst/>
              <a:latin typeface="+mn-lt"/>
              <a:ea typeface="+mn-ea"/>
              <a:cs typeface="+mn-cs"/>
            </a:rPr>
            <a:t>Specifický cíl C.1.1 Zvýšit zájem a povědomí o podnikání</a:t>
          </a:r>
        </a:p>
        <a:p>
          <a:pPr marL="628650" lvl="1" indent="-171450">
            <a:buFont typeface="Wingdings" panose="05000000000000000000" pitchFamily="2" charset="2"/>
            <a:buChar char="§"/>
          </a:pPr>
          <a:r>
            <a:rPr lang="cs-CZ" sz="1100">
              <a:solidFill>
                <a:schemeClr val="tx1"/>
              </a:solidFill>
              <a:effectLst/>
              <a:latin typeface="+mn-lt"/>
              <a:ea typeface="+mn-ea"/>
              <a:cs typeface="+mn-cs"/>
            </a:rPr>
            <a:t>Specifický cíl C.1.2 Zvýšit kvalitu a rozsah inkubačních služeb</a:t>
          </a:r>
        </a:p>
        <a:p>
          <a:pPr marL="628650" lvl="1" indent="-171450">
            <a:buFont typeface="Wingdings" panose="05000000000000000000" pitchFamily="2" charset="2"/>
            <a:buChar char="§"/>
          </a:pPr>
          <a:r>
            <a:rPr lang="cs-CZ" sz="1100">
              <a:solidFill>
                <a:schemeClr val="tx1"/>
              </a:solidFill>
              <a:effectLst/>
              <a:latin typeface="+mn-lt"/>
              <a:ea typeface="+mn-ea"/>
              <a:cs typeface="+mn-cs"/>
            </a:rPr>
            <a:t>Specifický cíl C.1.3 Vytvořit podmínky a zlepšit přístup začínajících podnikatelů k alternativním zdrojům financování</a:t>
          </a:r>
        </a:p>
      </xdr:txBody>
    </xdr:sp>
    <xdr:clientData/>
  </xdr:twoCellAnchor>
  <xdr:twoCellAnchor>
    <xdr:from>
      <xdr:col>62</xdr:col>
      <xdr:colOff>63500</xdr:colOff>
      <xdr:row>177</xdr:row>
      <xdr:rowOff>317502</xdr:rowOff>
    </xdr:from>
    <xdr:to>
      <xdr:col>120</xdr:col>
      <xdr:colOff>82742</xdr:colOff>
      <xdr:row>185</xdr:row>
      <xdr:rowOff>232834</xdr:rowOff>
    </xdr:to>
    <xdr:sp macro="" textlink="">
      <xdr:nvSpPr>
        <xdr:cNvPr id="12" name="Bublinový popisek se šipkou doleva 21">
          <a:extLst>
            <a:ext uri="{FF2B5EF4-FFF2-40B4-BE49-F238E27FC236}">
              <a16:creationId xmlns:a16="http://schemas.microsoft.com/office/drawing/2014/main" id="{00000000-0008-0000-0400-00000C000000}"/>
            </a:ext>
          </a:extLst>
        </xdr:cNvPr>
        <xdr:cNvSpPr/>
      </xdr:nvSpPr>
      <xdr:spPr>
        <a:xfrm>
          <a:off x="6826250" y="54906335"/>
          <a:ext cx="6771409" cy="2000249"/>
        </a:xfrm>
        <a:prstGeom prst="leftArrowCallout">
          <a:avLst>
            <a:gd name="adj1" fmla="val 10415"/>
            <a:gd name="adj2" fmla="val 12125"/>
            <a:gd name="adj3" fmla="val 23964"/>
            <a:gd name="adj4" fmla="val 85572"/>
          </a:avLst>
        </a:prstGeom>
        <a:solidFill>
          <a:schemeClr val="bg1">
            <a:lumMod val="95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lnSpc>
              <a:spcPts val="1200"/>
            </a:lnSpc>
          </a:pPr>
          <a:r>
            <a:rPr lang="cs-CZ" sz="1200" i="1">
              <a:solidFill>
                <a:srgbClr val="FF0000"/>
              </a:solidFill>
              <a:latin typeface="Arial" panose="020B0604020202020204" pitchFamily="34" charset="0"/>
              <a:cs typeface="Arial" panose="020B0604020202020204" pitchFamily="34" charset="0"/>
            </a:rPr>
            <a:t>Dle článku 9 "Horizontální zásady", Nařízení Evropského parlamentu a Rady (EU) 2021/1060 ze dne 24. června 2021 o společných ustanoveních pro Evropský fond pro regionální rozvoj, Evropský sociální fond plus, Fond soudržnosti, Fond pro spravedlivou transformaci a Evropský námořní, rybářský a akvakulturní fond a o finančních pravidlech pro tyto fondy a pro Azylový, migrační a integrační fond, Fond pro vnitřní bezpečnost a Nástroj pro finanční podporu správy hranic a vízové politiky, příjemce ve strategickém projektu zajistí podporu a dodržování horizontálních principů v oblasti rovných příležitostí, kterými jsou: rovnost mužů a žen; odstraňování diskriminace na základě pohlaví, rasy, etnického původu, náboženského vyznání, světového názoru, zdravotního postižení, věku nebo sexuální orientace. Dle úrovně přispění strategické projektu ke konkrétnímu principu vybírá žadatel příslušný vliv a doplní jeho popis.</a:t>
          </a:r>
        </a:p>
      </xdr:txBody>
    </xdr:sp>
    <xdr:clientData/>
  </xdr:twoCellAnchor>
  <xdr:twoCellAnchor editAs="oneCell">
    <xdr:from>
      <xdr:col>10</xdr:col>
      <xdr:colOff>28576</xdr:colOff>
      <xdr:row>1</xdr:row>
      <xdr:rowOff>47625</xdr:rowOff>
    </xdr:from>
    <xdr:to>
      <xdr:col>50</xdr:col>
      <xdr:colOff>76201</xdr:colOff>
      <xdr:row>2</xdr:row>
      <xdr:rowOff>91327</xdr:rowOff>
    </xdr:to>
    <xdr:pic>
      <xdr:nvPicPr>
        <xdr:cNvPr id="2" name="Obrázek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7276" y="190500"/>
          <a:ext cx="4629150" cy="6818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28574</xdr:colOff>
      <xdr:row>35</xdr:row>
      <xdr:rowOff>867</xdr:rowOff>
    </xdr:from>
    <xdr:to>
      <xdr:col>20</xdr:col>
      <xdr:colOff>29474</xdr:colOff>
      <xdr:row>105</xdr:row>
      <xdr:rowOff>0</xdr:rowOff>
    </xdr:to>
    <xdr:grpSp>
      <xdr:nvGrpSpPr>
        <xdr:cNvPr id="2" name="Skupina 1">
          <a:extLst>
            <a:ext uri="{FF2B5EF4-FFF2-40B4-BE49-F238E27FC236}">
              <a16:creationId xmlns:a16="http://schemas.microsoft.com/office/drawing/2014/main" id="{00000000-0008-0000-0500-000002000000}"/>
            </a:ext>
          </a:extLst>
        </xdr:cNvPr>
        <xdr:cNvGrpSpPr/>
      </xdr:nvGrpSpPr>
      <xdr:grpSpPr>
        <a:xfrm>
          <a:off x="253710" y="1724026"/>
          <a:ext cx="1914559" cy="5991224"/>
          <a:chOff x="3371000" y="5456815"/>
          <a:chExt cx="1836867" cy="494397"/>
        </a:xfrm>
      </xdr:grpSpPr>
      <xdr:sp macro="" textlink="">
        <xdr:nvSpPr>
          <xdr:cNvPr id="3"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500-00000300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500-00000400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8</xdr:col>
      <xdr:colOff>34636</xdr:colOff>
      <xdr:row>1</xdr:row>
      <xdr:rowOff>25977</xdr:rowOff>
    </xdr:from>
    <xdr:to>
      <xdr:col>53</xdr:col>
      <xdr:colOff>41402</xdr:colOff>
      <xdr:row>2</xdr:row>
      <xdr:rowOff>18799</xdr:rowOff>
    </xdr:to>
    <xdr:pic>
      <xdr:nvPicPr>
        <xdr:cNvPr id="6" name="Obrázek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613" y="173182"/>
          <a:ext cx="5080994" cy="63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28574</xdr:colOff>
      <xdr:row>35</xdr:row>
      <xdr:rowOff>867</xdr:rowOff>
    </xdr:from>
    <xdr:to>
      <xdr:col>20</xdr:col>
      <xdr:colOff>29474</xdr:colOff>
      <xdr:row>105</xdr:row>
      <xdr:rowOff>0</xdr:rowOff>
    </xdr:to>
    <xdr:grpSp>
      <xdr:nvGrpSpPr>
        <xdr:cNvPr id="2" name="Skupina 1">
          <a:extLst>
            <a:ext uri="{FF2B5EF4-FFF2-40B4-BE49-F238E27FC236}">
              <a16:creationId xmlns:a16="http://schemas.microsoft.com/office/drawing/2014/main" id="{00000000-0008-0000-0600-000002000000}"/>
            </a:ext>
          </a:extLst>
        </xdr:cNvPr>
        <xdr:cNvGrpSpPr/>
      </xdr:nvGrpSpPr>
      <xdr:grpSpPr>
        <a:xfrm>
          <a:off x="253710" y="1724026"/>
          <a:ext cx="1914559" cy="5991224"/>
          <a:chOff x="3371000" y="5456815"/>
          <a:chExt cx="1836867" cy="494397"/>
        </a:xfrm>
      </xdr:grpSpPr>
      <xdr:sp macro="" textlink="">
        <xdr:nvSpPr>
          <xdr:cNvPr id="3"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600-00000300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600-00000400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8</xdr:col>
      <xdr:colOff>8660</xdr:colOff>
      <xdr:row>1</xdr:row>
      <xdr:rowOff>34635</xdr:rowOff>
    </xdr:from>
    <xdr:to>
      <xdr:col>53</xdr:col>
      <xdr:colOff>15426</xdr:colOff>
      <xdr:row>2</xdr:row>
      <xdr:rowOff>27457</xdr:rowOff>
    </xdr:to>
    <xdr:pic>
      <xdr:nvPicPr>
        <xdr:cNvPr id="6" name="Obrázek 5">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637" y="181840"/>
          <a:ext cx="5080994" cy="63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28574</xdr:colOff>
      <xdr:row>35</xdr:row>
      <xdr:rowOff>867</xdr:rowOff>
    </xdr:from>
    <xdr:to>
      <xdr:col>20</xdr:col>
      <xdr:colOff>29474</xdr:colOff>
      <xdr:row>105</xdr:row>
      <xdr:rowOff>0</xdr:rowOff>
    </xdr:to>
    <xdr:grpSp>
      <xdr:nvGrpSpPr>
        <xdr:cNvPr id="2" name="Skupina 1">
          <a:extLst>
            <a:ext uri="{FF2B5EF4-FFF2-40B4-BE49-F238E27FC236}">
              <a16:creationId xmlns:a16="http://schemas.microsoft.com/office/drawing/2014/main" id="{00000000-0008-0000-0700-000002000000}"/>
            </a:ext>
          </a:extLst>
        </xdr:cNvPr>
        <xdr:cNvGrpSpPr/>
      </xdr:nvGrpSpPr>
      <xdr:grpSpPr>
        <a:xfrm>
          <a:off x="253710" y="1724026"/>
          <a:ext cx="1914559" cy="5991224"/>
          <a:chOff x="3371000" y="5456815"/>
          <a:chExt cx="1836867" cy="494397"/>
        </a:xfrm>
      </xdr:grpSpPr>
      <xdr:sp macro="" textlink="">
        <xdr:nvSpPr>
          <xdr:cNvPr id="3"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700-00000300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700-00000400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8</xdr:col>
      <xdr:colOff>8659</xdr:colOff>
      <xdr:row>1</xdr:row>
      <xdr:rowOff>25978</xdr:rowOff>
    </xdr:from>
    <xdr:to>
      <xdr:col>53</xdr:col>
      <xdr:colOff>15425</xdr:colOff>
      <xdr:row>2</xdr:row>
      <xdr:rowOff>18800</xdr:rowOff>
    </xdr:to>
    <xdr:pic>
      <xdr:nvPicPr>
        <xdr:cNvPr id="6" name="Obrázek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6636" y="173183"/>
          <a:ext cx="5080994" cy="63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28574</xdr:colOff>
      <xdr:row>35</xdr:row>
      <xdr:rowOff>867</xdr:rowOff>
    </xdr:from>
    <xdr:to>
      <xdr:col>20</xdr:col>
      <xdr:colOff>29474</xdr:colOff>
      <xdr:row>105</xdr:row>
      <xdr:rowOff>0</xdr:rowOff>
    </xdr:to>
    <xdr:grpSp>
      <xdr:nvGrpSpPr>
        <xdr:cNvPr id="2" name="Skupina 1">
          <a:extLst>
            <a:ext uri="{FF2B5EF4-FFF2-40B4-BE49-F238E27FC236}">
              <a16:creationId xmlns:a16="http://schemas.microsoft.com/office/drawing/2014/main" id="{00000000-0008-0000-0800-000002000000}"/>
            </a:ext>
          </a:extLst>
        </xdr:cNvPr>
        <xdr:cNvGrpSpPr/>
      </xdr:nvGrpSpPr>
      <xdr:grpSpPr>
        <a:xfrm>
          <a:off x="253710" y="1724026"/>
          <a:ext cx="1914559" cy="5991224"/>
          <a:chOff x="3371000" y="5456815"/>
          <a:chExt cx="1836867" cy="494397"/>
        </a:xfrm>
      </xdr:grpSpPr>
      <xdr:sp macro="" textlink="">
        <xdr:nvSpPr>
          <xdr:cNvPr id="3"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800-00000300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800-00000400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8</xdr:col>
      <xdr:colOff>34636</xdr:colOff>
      <xdr:row>1</xdr:row>
      <xdr:rowOff>17317</xdr:rowOff>
    </xdr:from>
    <xdr:to>
      <xdr:col>53</xdr:col>
      <xdr:colOff>41402</xdr:colOff>
      <xdr:row>2</xdr:row>
      <xdr:rowOff>10139</xdr:rowOff>
    </xdr:to>
    <xdr:pic>
      <xdr:nvPicPr>
        <xdr:cNvPr id="6" name="Obrázek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2613" y="164522"/>
          <a:ext cx="5080994" cy="63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28574</xdr:colOff>
      <xdr:row>35</xdr:row>
      <xdr:rowOff>867</xdr:rowOff>
    </xdr:from>
    <xdr:to>
      <xdr:col>20</xdr:col>
      <xdr:colOff>29474</xdr:colOff>
      <xdr:row>105</xdr:row>
      <xdr:rowOff>0</xdr:rowOff>
    </xdr:to>
    <xdr:grpSp>
      <xdr:nvGrpSpPr>
        <xdr:cNvPr id="2" name="Skupina 1">
          <a:extLst>
            <a:ext uri="{FF2B5EF4-FFF2-40B4-BE49-F238E27FC236}">
              <a16:creationId xmlns:a16="http://schemas.microsoft.com/office/drawing/2014/main" id="{00000000-0008-0000-0900-000002000000}"/>
            </a:ext>
          </a:extLst>
        </xdr:cNvPr>
        <xdr:cNvGrpSpPr/>
      </xdr:nvGrpSpPr>
      <xdr:grpSpPr>
        <a:xfrm>
          <a:off x="253710" y="1724026"/>
          <a:ext cx="1914559" cy="5991224"/>
          <a:chOff x="3371000" y="5456815"/>
          <a:chExt cx="1836867" cy="494397"/>
        </a:xfrm>
      </xdr:grpSpPr>
      <xdr:sp macro="" textlink="">
        <xdr:nvSpPr>
          <xdr:cNvPr id="3" name="OptionButton1" hidden="1">
            <a:extLst>
              <a:ext uri="{63B3BB69-23CF-44E3-9099-C40C66FF867C}">
                <a14:compatExt xmlns:a14="http://schemas.microsoft.com/office/drawing/2010/main" spid="_x0000_s1031"/>
              </a:ext>
              <a:ext uri="{FF2B5EF4-FFF2-40B4-BE49-F238E27FC236}">
                <a16:creationId xmlns:a16="http://schemas.microsoft.com/office/drawing/2014/main" id="{00000000-0008-0000-0900-000003000000}"/>
              </a:ext>
            </a:extLst>
          </xdr:cNvPr>
          <xdr:cNvSpPr/>
        </xdr:nvSpPr>
        <xdr:spPr bwMode="auto">
          <a:xfrm>
            <a:off x="3371000" y="5456815"/>
            <a:ext cx="1836000" cy="252001"/>
          </a:xfrm>
          <a:prstGeom prst="rect">
            <a:avLst/>
          </a:prstGeom>
          <a:noFill/>
          <a:ln>
            <a:noFill/>
          </a:ln>
          <a:extLst>
            <a:ext uri="{91240B29-F687-4F45-9708-019B960494DF}">
              <a14:hiddenLine xmlns:a14="http://schemas.microsoft.com/office/drawing/2010/main" w="9525">
                <a:noFill/>
                <a:miter lim="800000"/>
                <a:headEnd/>
                <a:tailEnd/>
              </a14:hiddenLine>
            </a:ext>
          </a:extLst>
        </xdr:spPr>
      </xdr:sp>
      <xdr:sp macro="" textlink="">
        <xdr:nvSpPr>
          <xdr:cNvPr id="4" name="OptionButton2" hidden="1">
            <a:extLst>
              <a:ext uri="{63B3BB69-23CF-44E3-9099-C40C66FF867C}">
                <a14:compatExt xmlns:a14="http://schemas.microsoft.com/office/drawing/2010/main" spid="_x0000_s1032"/>
              </a:ext>
              <a:ext uri="{FF2B5EF4-FFF2-40B4-BE49-F238E27FC236}">
                <a16:creationId xmlns:a16="http://schemas.microsoft.com/office/drawing/2014/main" id="{00000000-0008-0000-0900-000004000000}"/>
              </a:ext>
            </a:extLst>
          </xdr:cNvPr>
          <xdr:cNvSpPr/>
        </xdr:nvSpPr>
        <xdr:spPr bwMode="auto">
          <a:xfrm>
            <a:off x="3371867" y="5703562"/>
            <a:ext cx="1836000" cy="247650"/>
          </a:xfrm>
          <a:prstGeom prst="rect">
            <a:avLst/>
          </a:prstGeom>
          <a:noFill/>
          <a:ln>
            <a:noFill/>
          </a:ln>
          <a:extLst>
            <a:ext uri="{91240B29-F687-4F45-9708-019B960494DF}">
              <a14:hiddenLine xmlns:a14="http://schemas.microsoft.com/office/drawing/2010/main" w="9525">
                <a:noFill/>
                <a:miter lim="800000"/>
                <a:headEnd/>
                <a:tailEnd/>
              </a14:hiddenLine>
            </a:ext>
          </a:extLst>
        </xdr:spPr>
      </xdr:sp>
    </xdr:grpSp>
    <xdr:clientData/>
  </xdr:twoCellAnchor>
  <xdr:twoCellAnchor editAs="oneCell">
    <xdr:from>
      <xdr:col>8</xdr:col>
      <xdr:colOff>69273</xdr:colOff>
      <xdr:row>1</xdr:row>
      <xdr:rowOff>25978</xdr:rowOff>
    </xdr:from>
    <xdr:to>
      <xdr:col>53</xdr:col>
      <xdr:colOff>76039</xdr:colOff>
      <xdr:row>2</xdr:row>
      <xdr:rowOff>18800</xdr:rowOff>
    </xdr:to>
    <xdr:pic>
      <xdr:nvPicPr>
        <xdr:cNvPr id="6" name="Obrázek 5">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173183"/>
          <a:ext cx="5080994" cy="633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1.xml"/><Relationship Id="rId12" Type="http://schemas.openxmlformats.org/officeDocument/2006/relationships/ctrlProp" Target="../ctrlProps/ctrlProp16.xml"/><Relationship Id="rId2" Type="http://schemas.openxmlformats.org/officeDocument/2006/relationships/drawing" Target="../drawings/drawing16.xml"/><Relationship Id="rId16" Type="http://schemas.openxmlformats.org/officeDocument/2006/relationships/ctrlProp" Target="../ctrlProps/ctrlProp20.xml"/><Relationship Id="rId1" Type="http://schemas.openxmlformats.org/officeDocument/2006/relationships/printerSettings" Target="../printerSettings/printerSettings16.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E280F-1CAC-4FC0-BC34-1FF5D85E189C}">
  <sheetPr codeName="List2">
    <tabColor rgb="FFE5FFE5"/>
    <pageSetUpPr fitToPage="1"/>
  </sheetPr>
  <dimension ref="A1:Z1000"/>
  <sheetViews>
    <sheetView showFormulas="1" tabSelected="1" zoomScale="90" zoomScaleNormal="90" zoomScaleSheetLayoutView="90" workbookViewId="0">
      <selection activeCell="E26" sqref="E26"/>
    </sheetView>
  </sheetViews>
  <sheetFormatPr defaultColWidth="14.42578125" defaultRowHeight="15" x14ac:dyDescent="0.25"/>
  <cols>
    <col min="1" max="1" width="1.85546875" style="315" customWidth="1"/>
    <col min="2" max="26" width="8.85546875" style="315" customWidth="1"/>
    <col min="27" max="16384" width="14.42578125" style="315"/>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355"/>
      <c r="C2" s="356"/>
      <c r="D2" s="356"/>
      <c r="E2" s="356"/>
      <c r="F2" s="356"/>
      <c r="G2" s="356"/>
      <c r="H2" s="356"/>
      <c r="I2" s="356"/>
      <c r="J2" s="356"/>
      <c r="K2" s="356"/>
      <c r="L2" s="356"/>
      <c r="M2" s="356"/>
      <c r="N2" s="356"/>
      <c r="O2" s="356"/>
      <c r="P2" s="356"/>
      <c r="Q2" s="1"/>
      <c r="R2" s="1"/>
      <c r="S2" s="1"/>
      <c r="T2" s="1"/>
      <c r="U2" s="1"/>
      <c r="V2" s="1"/>
      <c r="W2" s="1"/>
      <c r="X2" s="1"/>
      <c r="Y2" s="1"/>
      <c r="Z2" s="1"/>
    </row>
    <row r="3" spans="1:26" x14ac:dyDescent="0.25">
      <c r="A3" s="1"/>
      <c r="B3" s="356"/>
      <c r="C3" s="356"/>
      <c r="D3" s="356"/>
      <c r="E3" s="356"/>
      <c r="F3" s="356"/>
      <c r="G3" s="356"/>
      <c r="H3" s="356"/>
      <c r="I3" s="356"/>
      <c r="J3" s="356"/>
      <c r="K3" s="356"/>
      <c r="L3" s="356"/>
      <c r="M3" s="356"/>
      <c r="N3" s="356"/>
      <c r="O3" s="356"/>
      <c r="P3" s="356"/>
      <c r="Q3" s="1"/>
      <c r="R3" s="1"/>
      <c r="S3" s="1"/>
      <c r="T3" s="1"/>
      <c r="U3" s="1"/>
      <c r="V3" s="1"/>
      <c r="W3" s="1"/>
      <c r="X3" s="1"/>
      <c r="Y3" s="1"/>
      <c r="Z3" s="1"/>
    </row>
    <row r="4" spans="1:26" x14ac:dyDescent="0.25">
      <c r="A4" s="1"/>
      <c r="B4" s="356"/>
      <c r="C4" s="356"/>
      <c r="D4" s="356"/>
      <c r="E4" s="356"/>
      <c r="F4" s="356"/>
      <c r="G4" s="356"/>
      <c r="H4" s="356"/>
      <c r="I4" s="356"/>
      <c r="J4" s="356"/>
      <c r="K4" s="356"/>
      <c r="L4" s="356"/>
      <c r="M4" s="356"/>
      <c r="N4" s="356"/>
      <c r="O4" s="356"/>
      <c r="P4" s="356"/>
      <c r="Q4" s="1"/>
      <c r="R4" s="1"/>
      <c r="S4" s="1"/>
      <c r="T4" s="1"/>
      <c r="U4" s="1"/>
      <c r="V4" s="1"/>
      <c r="W4" s="1"/>
      <c r="X4" s="1"/>
      <c r="Y4" s="1"/>
      <c r="Z4" s="1"/>
    </row>
    <row r="5" spans="1:26" x14ac:dyDescent="0.25">
      <c r="A5" s="1"/>
      <c r="B5" s="1"/>
      <c r="C5" s="1"/>
      <c r="D5" s="1"/>
      <c r="E5" s="1"/>
      <c r="F5" s="1"/>
      <c r="G5" s="1"/>
      <c r="H5" s="1"/>
      <c r="I5" s="1"/>
      <c r="J5" s="1"/>
      <c r="K5" s="1"/>
      <c r="L5" s="1"/>
      <c r="M5" s="1"/>
      <c r="N5" s="1"/>
      <c r="O5" s="1"/>
      <c r="P5" s="1"/>
      <c r="Q5" s="1"/>
      <c r="R5" s="1"/>
      <c r="S5" s="1"/>
      <c r="T5" s="1"/>
      <c r="U5" s="1"/>
      <c r="V5" s="1"/>
      <c r="W5" s="1"/>
      <c r="X5" s="1"/>
      <c r="Y5" s="1"/>
      <c r="Z5" s="1"/>
    </row>
    <row r="6" spans="1:26" ht="15.75" customHeight="1" x14ac:dyDescent="0.25">
      <c r="A6" s="1"/>
      <c r="B6" s="1" t="s">
        <v>757</v>
      </c>
      <c r="C6" s="1"/>
      <c r="D6" s="1"/>
      <c r="E6" s="1"/>
      <c r="F6" s="1"/>
      <c r="G6" s="1"/>
      <c r="H6" s="355"/>
      <c r="I6" s="356"/>
      <c r="J6" s="356"/>
      <c r="K6" s="356"/>
      <c r="L6" s="356"/>
      <c r="M6" s="1"/>
      <c r="N6" s="1"/>
      <c r="O6" s="1"/>
      <c r="P6" s="1"/>
      <c r="Q6" s="1"/>
      <c r="R6" s="1"/>
      <c r="S6" s="1"/>
      <c r="T6" s="1"/>
      <c r="U6" s="1"/>
      <c r="V6" s="1"/>
      <c r="W6" s="1"/>
      <c r="X6" s="1"/>
      <c r="Y6" s="1"/>
      <c r="Z6" s="1"/>
    </row>
    <row r="7" spans="1:26" ht="72.75" customHeight="1" x14ac:dyDescent="0.25">
      <c r="A7" s="1"/>
      <c r="B7" s="357" t="s">
        <v>758</v>
      </c>
      <c r="C7" s="356"/>
      <c r="D7" s="356"/>
      <c r="E7" s="356"/>
      <c r="F7" s="356"/>
      <c r="G7" s="356"/>
      <c r="H7" s="356"/>
      <c r="I7" s="356"/>
      <c r="J7" s="356"/>
      <c r="K7" s="356"/>
      <c r="L7" s="356"/>
      <c r="M7" s="356"/>
      <c r="N7" s="356"/>
      <c r="O7" s="356"/>
      <c r="P7" s="356"/>
      <c r="Q7" s="1"/>
      <c r="R7" s="1"/>
      <c r="S7" s="1"/>
      <c r="T7" s="1"/>
      <c r="U7" s="1"/>
      <c r="V7" s="1"/>
      <c r="W7" s="1"/>
      <c r="X7" s="1"/>
      <c r="Y7" s="1"/>
      <c r="Z7" s="1"/>
    </row>
    <row r="8" spans="1:26" ht="20.25" customHeight="1" x14ac:dyDescent="0.25">
      <c r="A8" s="1"/>
      <c r="B8" s="360" t="s">
        <v>834</v>
      </c>
      <c r="C8" s="361"/>
      <c r="D8" s="361"/>
      <c r="E8" s="361"/>
      <c r="F8" s="361"/>
      <c r="G8" s="361"/>
      <c r="H8" s="361"/>
      <c r="I8" s="361"/>
      <c r="J8" s="361"/>
      <c r="K8" s="340" t="s">
        <v>838</v>
      </c>
      <c r="L8" s="341"/>
      <c r="Q8" s="1"/>
      <c r="R8" s="1"/>
      <c r="S8" s="1"/>
      <c r="T8" s="1"/>
      <c r="U8" s="1"/>
      <c r="V8" s="1"/>
      <c r="W8" s="1"/>
      <c r="X8" s="1"/>
      <c r="Y8" s="1"/>
      <c r="Z8" s="1"/>
    </row>
    <row r="9" spans="1:26" ht="15" customHeight="1" x14ac:dyDescent="0.25">
      <c r="A9" s="1"/>
      <c r="Q9" s="1"/>
      <c r="R9" s="1"/>
      <c r="S9" s="1"/>
      <c r="T9" s="1"/>
      <c r="U9" s="1"/>
      <c r="V9" s="1"/>
      <c r="W9" s="1"/>
      <c r="X9" s="1"/>
      <c r="Y9" s="1"/>
      <c r="Z9" s="1"/>
    </row>
    <row r="10" spans="1:26" ht="15" customHeight="1" x14ac:dyDescent="0.25">
      <c r="A10" s="1"/>
      <c r="B10" s="316"/>
      <c r="C10" s="316"/>
      <c r="D10" s="316"/>
      <c r="E10" s="316"/>
      <c r="F10" s="316"/>
      <c r="G10" s="316"/>
      <c r="H10" s="316"/>
      <c r="I10" s="316"/>
      <c r="J10" s="316"/>
      <c r="K10" s="316"/>
      <c r="L10" s="316"/>
      <c r="M10" s="316"/>
      <c r="N10" s="316"/>
      <c r="O10" s="316"/>
      <c r="P10" s="316"/>
      <c r="Q10" s="1"/>
      <c r="R10" s="1"/>
      <c r="S10" s="1"/>
      <c r="T10" s="1"/>
      <c r="U10" s="1"/>
      <c r="V10" s="1"/>
      <c r="W10" s="1"/>
      <c r="X10" s="1"/>
      <c r="Y10" s="1"/>
      <c r="Z10" s="1"/>
    </row>
    <row r="11" spans="1:26" ht="15" customHeight="1" x14ac:dyDescent="0.25">
      <c r="A11" s="1"/>
      <c r="B11" s="358" t="s">
        <v>759</v>
      </c>
      <c r="C11" s="350"/>
      <c r="D11" s="351"/>
      <c r="E11" s="359" t="s">
        <v>842</v>
      </c>
      <c r="F11" s="347"/>
      <c r="G11" s="347"/>
      <c r="H11" s="348"/>
      <c r="I11" s="358" t="s">
        <v>760</v>
      </c>
      <c r="J11" s="350"/>
      <c r="K11" s="351"/>
      <c r="L11" s="359" t="s">
        <v>843</v>
      </c>
      <c r="M11" s="347"/>
      <c r="N11" s="347"/>
      <c r="O11" s="347"/>
      <c r="P11" s="348"/>
      <c r="Q11" s="1"/>
      <c r="R11" s="1"/>
      <c r="S11" s="1"/>
      <c r="T11" s="1"/>
      <c r="U11" s="1"/>
      <c r="V11" s="1"/>
      <c r="W11" s="1"/>
      <c r="X11" s="1"/>
      <c r="Y11" s="1"/>
      <c r="Z11" s="1"/>
    </row>
    <row r="12" spans="1:26" ht="15" customHeight="1" x14ac:dyDescent="0.25">
      <c r="A12" s="1"/>
      <c r="B12" s="1"/>
      <c r="C12" s="1"/>
      <c r="D12" s="1"/>
      <c r="E12" s="1"/>
      <c r="F12" s="1"/>
      <c r="G12" s="1"/>
      <c r="H12" s="1"/>
      <c r="I12" s="316"/>
      <c r="J12" s="316"/>
      <c r="K12" s="316"/>
      <c r="L12" s="316"/>
      <c r="M12" s="316"/>
      <c r="N12" s="316"/>
      <c r="O12" s="316"/>
      <c r="P12" s="316"/>
      <c r="Q12" s="1"/>
      <c r="R12" s="1"/>
      <c r="S12" s="1"/>
      <c r="T12" s="1"/>
      <c r="U12" s="1"/>
      <c r="V12" s="1"/>
      <c r="W12" s="1"/>
      <c r="X12" s="1"/>
      <c r="Y12" s="1"/>
      <c r="Z12" s="1"/>
    </row>
    <row r="13" spans="1:26" ht="396" customHeight="1" x14ac:dyDescent="0.25">
      <c r="A13" s="1"/>
      <c r="B13" s="1468" t="s">
        <v>782</v>
      </c>
      <c r="C13" s="347"/>
      <c r="D13" s="347"/>
      <c r="E13" s="347"/>
      <c r="F13" s="347"/>
      <c r="G13" s="347"/>
      <c r="H13" s="347"/>
      <c r="I13" s="347"/>
      <c r="J13" s="347"/>
      <c r="K13" s="347"/>
      <c r="L13" s="347"/>
      <c r="M13" s="347"/>
      <c r="N13" s="347"/>
      <c r="O13" s="347"/>
      <c r="P13" s="348"/>
      <c r="Q13" s="1"/>
      <c r="R13" s="1"/>
      <c r="S13" s="1"/>
      <c r="T13" s="1"/>
      <c r="U13" s="1"/>
      <c r="V13" s="1"/>
      <c r="W13" s="1"/>
      <c r="X13" s="1"/>
      <c r="Y13" s="1"/>
      <c r="Z13" s="1"/>
    </row>
    <row r="14" spans="1:26" ht="15" customHeight="1" x14ac:dyDescent="0.25">
      <c r="A14" s="1"/>
      <c r="B14" s="1"/>
      <c r="C14" s="1"/>
      <c r="D14" s="1"/>
      <c r="E14" s="1"/>
      <c r="F14" s="1"/>
      <c r="G14" s="1"/>
      <c r="H14" s="1"/>
      <c r="I14" s="316"/>
      <c r="J14" s="316"/>
      <c r="K14" s="316"/>
      <c r="L14" s="316"/>
      <c r="M14" s="316"/>
      <c r="N14" s="316"/>
      <c r="O14" s="316"/>
      <c r="P14" s="316"/>
      <c r="Q14" s="1"/>
      <c r="R14" s="1"/>
      <c r="S14" s="1"/>
      <c r="T14" s="1"/>
      <c r="U14" s="1"/>
      <c r="V14" s="1"/>
      <c r="W14" s="1"/>
      <c r="X14" s="1"/>
      <c r="Y14" s="1"/>
      <c r="Z14" s="1"/>
    </row>
    <row r="15" spans="1:26" ht="20.25" x14ac:dyDescent="0.25">
      <c r="A15" s="1"/>
      <c r="B15" s="349" t="s">
        <v>761</v>
      </c>
      <c r="C15" s="350"/>
      <c r="D15" s="350"/>
      <c r="E15" s="350"/>
      <c r="F15" s="350"/>
      <c r="G15" s="350"/>
      <c r="H15" s="350"/>
      <c r="I15" s="350"/>
      <c r="J15" s="350"/>
      <c r="K15" s="350"/>
      <c r="L15" s="350"/>
      <c r="M15" s="350"/>
      <c r="N15" s="350"/>
      <c r="O15" s="350"/>
      <c r="P15" s="351"/>
      <c r="Q15" s="1"/>
      <c r="R15" s="1"/>
      <c r="S15" s="1"/>
      <c r="T15" s="1"/>
      <c r="U15" s="1"/>
      <c r="V15" s="1"/>
      <c r="W15" s="1"/>
      <c r="X15" s="1"/>
      <c r="Y15" s="1"/>
      <c r="Z15" s="1"/>
    </row>
    <row r="16" spans="1:26" ht="70.5" customHeight="1" x14ac:dyDescent="0.25">
      <c r="A16" s="317"/>
      <c r="B16" s="318" t="s">
        <v>0</v>
      </c>
      <c r="C16" s="352" t="s">
        <v>840</v>
      </c>
      <c r="D16" s="353"/>
      <c r="E16" s="353"/>
      <c r="F16" s="353"/>
      <c r="G16" s="353"/>
      <c r="H16" s="353"/>
      <c r="I16" s="353"/>
      <c r="J16" s="353"/>
      <c r="K16" s="353"/>
      <c r="L16" s="353"/>
      <c r="M16" s="353"/>
      <c r="N16" s="353"/>
      <c r="O16" s="353"/>
      <c r="P16" s="354"/>
      <c r="Q16" s="317"/>
      <c r="R16" s="317"/>
      <c r="S16" s="317"/>
      <c r="T16" s="317"/>
      <c r="U16" s="317"/>
      <c r="V16" s="317"/>
      <c r="W16" s="317"/>
      <c r="X16" s="317"/>
      <c r="Y16" s="317"/>
      <c r="Z16" s="317"/>
    </row>
    <row r="17" spans="1:26" ht="91.5" customHeight="1" x14ac:dyDescent="0.25">
      <c r="A17" s="317"/>
      <c r="B17" s="318" t="s">
        <v>1</v>
      </c>
      <c r="C17" s="352" t="s">
        <v>841</v>
      </c>
      <c r="D17" s="353"/>
      <c r="E17" s="353"/>
      <c r="F17" s="353"/>
      <c r="G17" s="353"/>
      <c r="H17" s="353"/>
      <c r="I17" s="353"/>
      <c r="J17" s="353"/>
      <c r="K17" s="353"/>
      <c r="L17" s="353"/>
      <c r="M17" s="353"/>
      <c r="N17" s="353"/>
      <c r="O17" s="353"/>
      <c r="P17" s="354"/>
      <c r="Q17" s="317"/>
      <c r="R17" s="317"/>
      <c r="S17" s="317"/>
      <c r="T17" s="317"/>
      <c r="U17" s="317"/>
      <c r="V17" s="317"/>
      <c r="W17" s="317"/>
      <c r="X17" s="317"/>
      <c r="Y17" s="317"/>
      <c r="Z17" s="317"/>
    </row>
    <row r="18" spans="1:26" ht="36" customHeight="1" x14ac:dyDescent="0.25">
      <c r="A18" s="317"/>
      <c r="B18" s="318" t="s">
        <v>52</v>
      </c>
      <c r="C18" s="352" t="s">
        <v>762</v>
      </c>
      <c r="D18" s="353"/>
      <c r="E18" s="353"/>
      <c r="F18" s="353"/>
      <c r="G18" s="353"/>
      <c r="H18" s="353"/>
      <c r="I18" s="353"/>
      <c r="J18" s="353"/>
      <c r="K18" s="353"/>
      <c r="L18" s="353"/>
      <c r="M18" s="353"/>
      <c r="N18" s="353"/>
      <c r="O18" s="353"/>
      <c r="P18" s="354"/>
      <c r="Q18" s="317"/>
      <c r="R18" s="317"/>
      <c r="S18" s="317"/>
      <c r="T18" s="317"/>
      <c r="U18" s="317"/>
      <c r="V18" s="317"/>
      <c r="W18" s="317"/>
      <c r="X18" s="317"/>
      <c r="Y18" s="317"/>
      <c r="Z18" s="317"/>
    </row>
    <row r="19" spans="1:26" x14ac:dyDescent="0.25">
      <c r="A19" s="319"/>
      <c r="B19" s="319"/>
      <c r="C19" s="319"/>
      <c r="D19" s="319"/>
      <c r="E19" s="319"/>
      <c r="F19" s="319"/>
      <c r="G19" s="319"/>
      <c r="H19" s="319"/>
      <c r="I19" s="319"/>
      <c r="J19" s="319"/>
      <c r="K19" s="319"/>
      <c r="L19" s="319"/>
      <c r="M19" s="319"/>
      <c r="N19" s="319"/>
      <c r="O19" s="319"/>
      <c r="P19" s="319"/>
      <c r="Q19" s="319"/>
      <c r="R19" s="319"/>
      <c r="S19" s="319"/>
      <c r="T19" s="319"/>
      <c r="U19" s="319"/>
      <c r="V19" s="319"/>
      <c r="W19" s="319"/>
      <c r="X19" s="319"/>
      <c r="Y19" s="319"/>
      <c r="Z19" s="319"/>
    </row>
    <row r="20" spans="1:26" x14ac:dyDescent="0.25">
      <c r="A20" s="319"/>
      <c r="B20" s="319"/>
      <c r="C20" s="319"/>
      <c r="D20" s="319"/>
      <c r="E20" s="319"/>
      <c r="F20" s="319"/>
      <c r="G20" s="319"/>
      <c r="H20" s="319"/>
      <c r="I20" s="319"/>
      <c r="J20" s="319"/>
      <c r="K20" s="319"/>
      <c r="L20" s="319"/>
      <c r="M20" s="319"/>
      <c r="N20" s="319"/>
      <c r="O20" s="319"/>
      <c r="P20" s="319"/>
      <c r="Q20" s="319"/>
      <c r="R20" s="319"/>
      <c r="S20" s="319"/>
      <c r="T20" s="319"/>
      <c r="U20" s="319"/>
      <c r="V20" s="319"/>
      <c r="W20" s="319"/>
      <c r="X20" s="319"/>
      <c r="Y20" s="319"/>
      <c r="Z20" s="319"/>
    </row>
    <row r="21" spans="1:26" ht="15.75" customHeight="1" x14ac:dyDescent="0.25">
      <c r="A21" s="319"/>
      <c r="B21" s="319"/>
      <c r="C21" s="319"/>
      <c r="D21" s="319"/>
      <c r="E21" s="319"/>
      <c r="F21" s="319"/>
      <c r="G21" s="319"/>
      <c r="H21" s="319"/>
      <c r="I21" s="319"/>
      <c r="J21" s="319"/>
      <c r="K21" s="319"/>
      <c r="L21" s="319"/>
      <c r="M21" s="319"/>
      <c r="N21" s="319"/>
      <c r="O21" s="319"/>
      <c r="P21" s="319"/>
      <c r="Q21" s="319"/>
      <c r="R21" s="319"/>
      <c r="S21" s="319"/>
      <c r="T21" s="319"/>
      <c r="U21" s="319"/>
      <c r="V21" s="319"/>
      <c r="W21" s="319"/>
      <c r="X21" s="319"/>
      <c r="Y21" s="319"/>
      <c r="Z21" s="319"/>
    </row>
    <row r="22" spans="1:26" ht="15.75" customHeight="1" x14ac:dyDescent="0.25">
      <c r="A22" s="319"/>
      <c r="B22" s="319"/>
      <c r="C22" s="319"/>
      <c r="D22" s="319"/>
      <c r="E22" s="319"/>
      <c r="F22" s="319"/>
      <c r="G22" s="319"/>
      <c r="H22" s="319"/>
      <c r="I22" s="319"/>
      <c r="J22" s="319"/>
      <c r="K22" s="319"/>
      <c r="L22" s="319"/>
      <c r="M22" s="319"/>
      <c r="N22" s="319"/>
      <c r="O22" s="319"/>
      <c r="P22" s="319"/>
      <c r="Q22" s="319"/>
      <c r="R22" s="319"/>
      <c r="S22" s="319"/>
      <c r="T22" s="319"/>
      <c r="U22" s="319"/>
      <c r="V22" s="319"/>
      <c r="W22" s="319"/>
      <c r="X22" s="319"/>
      <c r="Y22" s="319"/>
      <c r="Z22" s="319"/>
    </row>
    <row r="23" spans="1:26" ht="15.75" customHeight="1" x14ac:dyDescent="0.25">
      <c r="A23" s="319"/>
      <c r="B23" s="319"/>
      <c r="C23" s="319"/>
      <c r="D23" s="319"/>
      <c r="E23" s="319"/>
      <c r="F23" s="319"/>
      <c r="G23" s="319"/>
      <c r="H23" s="319"/>
      <c r="I23" s="319"/>
      <c r="J23" s="319"/>
      <c r="K23" s="319"/>
      <c r="L23" s="319"/>
      <c r="M23" s="319"/>
      <c r="N23" s="319"/>
      <c r="O23" s="319"/>
      <c r="P23" s="319"/>
      <c r="Q23" s="319"/>
      <c r="R23" s="319"/>
      <c r="S23" s="319"/>
      <c r="T23" s="319"/>
      <c r="U23" s="319"/>
      <c r="V23" s="319"/>
      <c r="W23" s="319"/>
      <c r="X23" s="319"/>
      <c r="Y23" s="319"/>
      <c r="Z23" s="319"/>
    </row>
    <row r="24" spans="1:26" ht="15.75" customHeight="1" x14ac:dyDescent="0.25">
      <c r="A24" s="319"/>
      <c r="B24" s="319"/>
      <c r="C24" s="319"/>
      <c r="D24" s="319"/>
      <c r="E24" s="319"/>
      <c r="F24" s="319"/>
      <c r="G24" s="319"/>
      <c r="H24" s="319"/>
      <c r="I24" s="319"/>
      <c r="J24" s="319"/>
      <c r="K24" s="319"/>
      <c r="L24" s="319"/>
      <c r="M24" s="319"/>
      <c r="N24" s="319"/>
      <c r="O24" s="319"/>
      <c r="P24" s="319"/>
      <c r="Q24" s="319"/>
      <c r="R24" s="319"/>
      <c r="S24" s="319"/>
      <c r="T24" s="319"/>
      <c r="U24" s="319"/>
      <c r="V24" s="319"/>
      <c r="W24" s="319"/>
      <c r="X24" s="319"/>
      <c r="Y24" s="319"/>
      <c r="Z24" s="319"/>
    </row>
    <row r="25" spans="1:26" ht="15.75" customHeight="1" x14ac:dyDescent="0.25">
      <c r="A25" s="319"/>
      <c r="B25" s="319"/>
      <c r="C25" s="319"/>
      <c r="D25" s="319"/>
      <c r="E25" s="319"/>
      <c r="F25" s="319"/>
      <c r="G25" s="319"/>
      <c r="H25" s="319"/>
      <c r="I25" s="319"/>
      <c r="J25" s="319"/>
      <c r="K25" s="319"/>
      <c r="L25" s="319"/>
      <c r="M25" s="319"/>
      <c r="N25" s="319"/>
      <c r="O25" s="319"/>
      <c r="P25" s="319"/>
      <c r="Q25" s="319"/>
      <c r="R25" s="319"/>
      <c r="S25" s="319"/>
      <c r="T25" s="319"/>
      <c r="U25" s="319"/>
      <c r="V25" s="319"/>
      <c r="W25" s="319"/>
      <c r="X25" s="319"/>
      <c r="Y25" s="319"/>
      <c r="Z25" s="319"/>
    </row>
    <row r="26" spans="1:26" ht="15.75" customHeight="1" x14ac:dyDescent="0.25">
      <c r="A26" s="319"/>
      <c r="B26" s="319"/>
      <c r="C26" s="319"/>
      <c r="D26" s="319"/>
      <c r="E26" s="319"/>
      <c r="F26" s="319"/>
      <c r="G26" s="319"/>
      <c r="H26" s="319"/>
      <c r="I26" s="319"/>
      <c r="J26" s="319"/>
      <c r="K26" s="319"/>
      <c r="L26" s="319"/>
      <c r="M26" s="319"/>
      <c r="N26" s="319"/>
      <c r="O26" s="319"/>
      <c r="P26" s="319"/>
      <c r="Q26" s="319"/>
      <c r="R26" s="319"/>
      <c r="S26" s="319"/>
      <c r="T26" s="319"/>
      <c r="U26" s="319"/>
      <c r="V26" s="319"/>
      <c r="W26" s="319"/>
      <c r="X26" s="319"/>
      <c r="Y26" s="319"/>
      <c r="Z26" s="319"/>
    </row>
    <row r="27" spans="1:26" ht="15.75" customHeight="1" x14ac:dyDescent="0.25">
      <c r="A27" s="319"/>
      <c r="B27" s="319"/>
      <c r="C27" s="319"/>
      <c r="D27" s="319"/>
      <c r="E27" s="319"/>
      <c r="F27" s="319"/>
      <c r="G27" s="319"/>
      <c r="H27" s="319"/>
      <c r="I27" s="319"/>
      <c r="J27" s="319"/>
      <c r="K27" s="319"/>
      <c r="L27" s="319"/>
      <c r="M27" s="319"/>
      <c r="N27" s="319"/>
      <c r="O27" s="319"/>
      <c r="P27" s="319"/>
      <c r="Q27" s="319"/>
      <c r="R27" s="319"/>
      <c r="S27" s="319"/>
      <c r="T27" s="319"/>
      <c r="U27" s="319"/>
      <c r="V27" s="319"/>
      <c r="W27" s="319"/>
      <c r="X27" s="319"/>
      <c r="Y27" s="319"/>
      <c r="Z27" s="319"/>
    </row>
    <row r="28" spans="1:26" ht="15.75" customHeight="1" x14ac:dyDescent="0.25">
      <c r="A28" s="319"/>
      <c r="B28" s="319"/>
      <c r="C28" s="319"/>
      <c r="D28" s="319"/>
      <c r="E28" s="319"/>
      <c r="F28" s="319"/>
      <c r="G28" s="319"/>
      <c r="H28" s="319"/>
      <c r="I28" s="319"/>
      <c r="J28" s="319"/>
      <c r="K28" s="319"/>
      <c r="L28" s="319"/>
      <c r="M28" s="319"/>
      <c r="N28" s="319"/>
      <c r="O28" s="319"/>
      <c r="P28" s="319"/>
      <c r="Q28" s="319"/>
      <c r="R28" s="319"/>
      <c r="S28" s="319"/>
      <c r="T28" s="319"/>
      <c r="U28" s="319"/>
      <c r="V28" s="319"/>
      <c r="W28" s="319"/>
      <c r="X28" s="319"/>
      <c r="Y28" s="319"/>
      <c r="Z28" s="319"/>
    </row>
    <row r="29" spans="1:26" ht="15.75" customHeight="1" x14ac:dyDescent="0.25">
      <c r="A29" s="319"/>
      <c r="B29" s="319"/>
      <c r="C29" s="319"/>
      <c r="D29" s="319"/>
      <c r="E29" s="319"/>
      <c r="F29" s="319"/>
      <c r="G29" s="319"/>
      <c r="H29" s="319"/>
      <c r="I29" s="319"/>
      <c r="J29" s="319"/>
      <c r="K29" s="319"/>
      <c r="L29" s="319"/>
      <c r="M29" s="319"/>
      <c r="N29" s="319"/>
      <c r="O29" s="319"/>
      <c r="P29" s="319"/>
      <c r="Q29" s="319"/>
      <c r="R29" s="319"/>
      <c r="S29" s="319"/>
      <c r="T29" s="319"/>
      <c r="U29" s="319"/>
      <c r="V29" s="319"/>
      <c r="W29" s="319"/>
      <c r="X29" s="319"/>
      <c r="Y29" s="319"/>
      <c r="Z29" s="319"/>
    </row>
    <row r="30" spans="1:26" ht="15.75" customHeight="1" x14ac:dyDescent="0.25">
      <c r="A30" s="319"/>
      <c r="B30" s="319"/>
      <c r="C30" s="319"/>
      <c r="D30" s="319"/>
      <c r="E30" s="319"/>
      <c r="F30" s="319"/>
      <c r="G30" s="319"/>
      <c r="H30" s="319"/>
      <c r="I30" s="319"/>
      <c r="J30" s="319"/>
      <c r="K30" s="319"/>
      <c r="L30" s="319"/>
      <c r="M30" s="319"/>
      <c r="N30" s="319"/>
      <c r="O30" s="319"/>
      <c r="P30" s="319"/>
      <c r="Q30" s="319"/>
      <c r="R30" s="319"/>
      <c r="S30" s="319"/>
      <c r="T30" s="319"/>
      <c r="U30" s="319"/>
      <c r="V30" s="319"/>
      <c r="W30" s="319"/>
      <c r="X30" s="319"/>
      <c r="Y30" s="319"/>
      <c r="Z30" s="319"/>
    </row>
    <row r="31" spans="1:26" ht="15.75" customHeight="1" x14ac:dyDescent="0.25">
      <c r="A31" s="319"/>
      <c r="B31" s="319"/>
      <c r="C31" s="319"/>
      <c r="D31" s="319"/>
      <c r="E31" s="319"/>
      <c r="F31" s="319"/>
      <c r="G31" s="319"/>
      <c r="H31" s="319"/>
      <c r="I31" s="319"/>
      <c r="J31" s="319"/>
      <c r="K31" s="319"/>
      <c r="L31" s="319"/>
      <c r="M31" s="319"/>
      <c r="N31" s="319"/>
      <c r="O31" s="319"/>
      <c r="P31" s="319"/>
      <c r="Q31" s="319"/>
      <c r="R31" s="319"/>
      <c r="S31" s="319"/>
      <c r="T31" s="319"/>
      <c r="U31" s="319"/>
      <c r="V31" s="319"/>
      <c r="W31" s="319"/>
      <c r="X31" s="319"/>
      <c r="Y31" s="319"/>
      <c r="Z31" s="319"/>
    </row>
    <row r="32" spans="1:26" ht="15.75" customHeight="1" x14ac:dyDescent="0.25">
      <c r="A32" s="319"/>
      <c r="B32" s="319"/>
      <c r="C32" s="319"/>
      <c r="D32" s="319"/>
      <c r="E32" s="319"/>
      <c r="F32" s="319"/>
      <c r="G32" s="319"/>
      <c r="H32" s="319"/>
      <c r="I32" s="319"/>
      <c r="J32" s="319"/>
      <c r="K32" s="319"/>
      <c r="L32" s="319"/>
      <c r="M32" s="319"/>
      <c r="N32" s="319"/>
      <c r="O32" s="319"/>
      <c r="P32" s="319"/>
      <c r="Q32" s="319"/>
      <c r="R32" s="319"/>
      <c r="S32" s="319"/>
      <c r="T32" s="319"/>
      <c r="U32" s="319"/>
      <c r="V32" s="319"/>
      <c r="W32" s="319"/>
      <c r="X32" s="319"/>
      <c r="Y32" s="319"/>
      <c r="Z32" s="319"/>
    </row>
    <row r="33" spans="1:26" ht="15.75" customHeight="1" x14ac:dyDescent="0.25">
      <c r="A33" s="319"/>
      <c r="B33" s="319"/>
      <c r="C33" s="319"/>
      <c r="D33" s="319"/>
      <c r="E33" s="319"/>
      <c r="F33" s="319"/>
      <c r="G33" s="319"/>
      <c r="H33" s="319"/>
      <c r="I33" s="319"/>
      <c r="J33" s="319"/>
      <c r="K33" s="319"/>
      <c r="L33" s="319"/>
      <c r="M33" s="319"/>
      <c r="N33" s="319"/>
      <c r="O33" s="319"/>
      <c r="P33" s="319"/>
      <c r="Q33" s="319"/>
      <c r="R33" s="319"/>
      <c r="S33" s="319"/>
      <c r="T33" s="319"/>
      <c r="U33" s="319"/>
      <c r="V33" s="319"/>
      <c r="W33" s="319"/>
      <c r="X33" s="319"/>
      <c r="Y33" s="319"/>
      <c r="Z33" s="319"/>
    </row>
    <row r="34" spans="1:26" ht="15.75" customHeight="1" x14ac:dyDescent="0.25">
      <c r="A34" s="319"/>
      <c r="B34" s="319"/>
      <c r="C34" s="319"/>
      <c r="D34" s="319"/>
      <c r="E34" s="319"/>
      <c r="F34" s="319"/>
      <c r="G34" s="319"/>
      <c r="H34" s="319"/>
      <c r="I34" s="319"/>
      <c r="J34" s="319"/>
      <c r="K34" s="319"/>
      <c r="L34" s="319"/>
      <c r="M34" s="319"/>
      <c r="N34" s="319"/>
      <c r="O34" s="319"/>
      <c r="P34" s="319"/>
      <c r="Q34" s="319"/>
      <c r="R34" s="319"/>
      <c r="S34" s="319"/>
      <c r="T34" s="319"/>
      <c r="U34" s="319"/>
      <c r="V34" s="319"/>
      <c r="W34" s="319"/>
      <c r="X34" s="319"/>
      <c r="Y34" s="319"/>
      <c r="Z34" s="319"/>
    </row>
    <row r="35" spans="1:26" ht="15.75" customHeight="1" x14ac:dyDescent="0.25">
      <c r="A35" s="319"/>
      <c r="B35" s="319"/>
      <c r="C35" s="319"/>
      <c r="D35" s="319"/>
      <c r="E35" s="319"/>
      <c r="F35" s="319"/>
      <c r="G35" s="319"/>
      <c r="H35" s="319"/>
      <c r="I35" s="319"/>
      <c r="J35" s="319"/>
      <c r="K35" s="319"/>
      <c r="L35" s="319"/>
      <c r="M35" s="319"/>
      <c r="N35" s="319"/>
      <c r="O35" s="319"/>
      <c r="P35" s="319"/>
      <c r="Q35" s="319"/>
      <c r="R35" s="319"/>
      <c r="S35" s="319"/>
      <c r="T35" s="319"/>
      <c r="U35" s="319"/>
      <c r="V35" s="319"/>
      <c r="W35" s="319"/>
      <c r="X35" s="319"/>
      <c r="Y35" s="319"/>
      <c r="Z35" s="319"/>
    </row>
    <row r="36" spans="1:26" ht="15.75" customHeight="1" x14ac:dyDescent="0.25">
      <c r="A36" s="319"/>
      <c r="B36" s="319"/>
      <c r="C36" s="319"/>
      <c r="D36" s="319"/>
      <c r="E36" s="319"/>
      <c r="F36" s="319"/>
      <c r="G36" s="319"/>
      <c r="H36" s="319"/>
      <c r="I36" s="319"/>
      <c r="J36" s="319"/>
      <c r="K36" s="319"/>
      <c r="L36" s="319"/>
      <c r="M36" s="319"/>
      <c r="N36" s="319"/>
      <c r="O36" s="319"/>
      <c r="P36" s="319"/>
      <c r="Q36" s="319"/>
      <c r="R36" s="319"/>
      <c r="S36" s="319"/>
      <c r="T36" s="319"/>
      <c r="U36" s="319"/>
      <c r="V36" s="319"/>
      <c r="W36" s="319"/>
      <c r="X36" s="319"/>
      <c r="Y36" s="319"/>
      <c r="Z36" s="319"/>
    </row>
    <row r="37" spans="1:26" ht="15.75" customHeight="1" x14ac:dyDescent="0.25">
      <c r="A37" s="319"/>
      <c r="B37" s="319"/>
      <c r="C37" s="319"/>
      <c r="D37" s="319"/>
      <c r="E37" s="319"/>
      <c r="F37" s="319"/>
      <c r="G37" s="319"/>
      <c r="H37" s="319"/>
      <c r="I37" s="319"/>
      <c r="J37" s="319"/>
      <c r="K37" s="319"/>
      <c r="L37" s="319"/>
      <c r="M37" s="319"/>
      <c r="N37" s="319"/>
      <c r="O37" s="319"/>
      <c r="P37" s="319"/>
      <c r="Q37" s="319"/>
      <c r="R37" s="319"/>
      <c r="S37" s="319"/>
      <c r="T37" s="319"/>
      <c r="U37" s="319"/>
      <c r="V37" s="319"/>
      <c r="W37" s="319"/>
      <c r="X37" s="319"/>
      <c r="Y37" s="319"/>
      <c r="Z37" s="319"/>
    </row>
    <row r="38" spans="1:26" ht="15.75" customHeight="1" x14ac:dyDescent="0.25">
      <c r="A38" s="319"/>
      <c r="B38" s="319"/>
      <c r="C38" s="319"/>
      <c r="D38" s="319"/>
      <c r="E38" s="319"/>
      <c r="F38" s="319"/>
      <c r="G38" s="319"/>
      <c r="H38" s="319"/>
      <c r="I38" s="319"/>
      <c r="J38" s="319"/>
      <c r="K38" s="319"/>
      <c r="L38" s="319"/>
      <c r="M38" s="319"/>
      <c r="N38" s="319"/>
      <c r="O38" s="319"/>
      <c r="P38" s="319"/>
      <c r="Q38" s="319"/>
      <c r="R38" s="319"/>
      <c r="S38" s="319"/>
      <c r="T38" s="319"/>
      <c r="U38" s="319"/>
      <c r="V38" s="319"/>
      <c r="W38" s="319"/>
      <c r="X38" s="319"/>
      <c r="Y38" s="319"/>
      <c r="Z38" s="319"/>
    </row>
    <row r="39" spans="1:26" ht="15.75" customHeight="1" x14ac:dyDescent="0.25">
      <c r="A39" s="319"/>
      <c r="B39" s="319"/>
      <c r="C39" s="319"/>
      <c r="D39" s="319"/>
      <c r="E39" s="319"/>
      <c r="F39" s="319"/>
      <c r="G39" s="319"/>
      <c r="H39" s="319"/>
      <c r="I39" s="319"/>
      <c r="J39" s="319"/>
      <c r="K39" s="319"/>
      <c r="L39" s="319"/>
      <c r="M39" s="319"/>
      <c r="N39" s="319"/>
      <c r="O39" s="319"/>
      <c r="P39" s="319"/>
      <c r="Q39" s="319"/>
      <c r="R39" s="319"/>
      <c r="S39" s="319"/>
      <c r="T39" s="319"/>
      <c r="U39" s="319"/>
      <c r="V39" s="319"/>
      <c r="W39" s="319"/>
      <c r="X39" s="319"/>
      <c r="Y39" s="319"/>
      <c r="Z39" s="319"/>
    </row>
    <row r="40" spans="1:26" ht="15.75" customHeight="1" x14ac:dyDescent="0.25">
      <c r="A40" s="319"/>
      <c r="B40" s="319"/>
      <c r="C40" s="319"/>
      <c r="D40" s="319"/>
      <c r="E40" s="319"/>
      <c r="F40" s="319"/>
      <c r="G40" s="319"/>
      <c r="H40" s="319"/>
      <c r="I40" s="319"/>
      <c r="J40" s="319"/>
      <c r="K40" s="319"/>
      <c r="L40" s="319"/>
      <c r="M40" s="319"/>
      <c r="N40" s="319"/>
      <c r="O40" s="319"/>
      <c r="P40" s="319"/>
      <c r="Q40" s="319"/>
      <c r="R40" s="319"/>
      <c r="S40" s="319"/>
      <c r="T40" s="319"/>
      <c r="U40" s="319"/>
      <c r="V40" s="319"/>
      <c r="W40" s="319"/>
      <c r="X40" s="319"/>
      <c r="Y40" s="319"/>
      <c r="Z40" s="319"/>
    </row>
    <row r="41" spans="1:26" ht="15.75" customHeight="1" x14ac:dyDescent="0.25">
      <c r="A41" s="319"/>
      <c r="B41" s="319"/>
      <c r="C41" s="319"/>
      <c r="D41" s="319"/>
      <c r="E41" s="319"/>
      <c r="F41" s="319"/>
      <c r="G41" s="319"/>
      <c r="H41" s="319"/>
      <c r="I41" s="319"/>
      <c r="J41" s="319"/>
      <c r="K41" s="319"/>
      <c r="L41" s="319"/>
      <c r="M41" s="319"/>
      <c r="N41" s="319"/>
      <c r="O41" s="319"/>
      <c r="P41" s="319"/>
      <c r="Q41" s="319"/>
      <c r="R41" s="319"/>
      <c r="S41" s="319"/>
      <c r="T41" s="319"/>
      <c r="U41" s="319"/>
      <c r="V41" s="319"/>
      <c r="W41" s="319"/>
      <c r="X41" s="319"/>
      <c r="Y41" s="319"/>
      <c r="Z41" s="319"/>
    </row>
    <row r="42" spans="1:26" ht="15.75" customHeight="1" x14ac:dyDescent="0.25">
      <c r="A42" s="319"/>
      <c r="B42" s="319"/>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row>
    <row r="43" spans="1:26" ht="15.75" customHeight="1" x14ac:dyDescent="0.25">
      <c r="A43" s="319"/>
      <c r="B43" s="319"/>
      <c r="C43" s="319"/>
      <c r="D43" s="319"/>
      <c r="E43" s="319"/>
      <c r="F43" s="319"/>
      <c r="G43" s="319"/>
      <c r="H43" s="319"/>
      <c r="I43" s="319"/>
      <c r="J43" s="319"/>
      <c r="K43" s="319"/>
      <c r="L43" s="319"/>
      <c r="M43" s="319"/>
      <c r="N43" s="319"/>
      <c r="O43" s="319"/>
      <c r="P43" s="319"/>
      <c r="Q43" s="319"/>
      <c r="R43" s="319"/>
      <c r="S43" s="319"/>
      <c r="T43" s="319"/>
      <c r="U43" s="319"/>
      <c r="V43" s="319"/>
      <c r="W43" s="319"/>
      <c r="X43" s="319"/>
      <c r="Y43" s="319"/>
      <c r="Z43" s="319"/>
    </row>
    <row r="44" spans="1:26" ht="15.75" customHeight="1" x14ac:dyDescent="0.25">
      <c r="A44" s="319"/>
      <c r="B44" s="319"/>
      <c r="C44" s="319"/>
      <c r="D44" s="319"/>
      <c r="E44" s="319"/>
      <c r="F44" s="319"/>
      <c r="G44" s="319"/>
      <c r="H44" s="319"/>
      <c r="I44" s="319"/>
      <c r="J44" s="319"/>
      <c r="K44" s="319"/>
      <c r="L44" s="319"/>
      <c r="M44" s="319"/>
      <c r="N44" s="319"/>
      <c r="O44" s="319"/>
      <c r="P44" s="319"/>
      <c r="Q44" s="319"/>
      <c r="R44" s="319"/>
      <c r="S44" s="319"/>
      <c r="T44" s="319"/>
      <c r="U44" s="319"/>
      <c r="V44" s="319"/>
      <c r="W44" s="319"/>
      <c r="X44" s="319"/>
      <c r="Y44" s="319"/>
      <c r="Z44" s="319"/>
    </row>
    <row r="45" spans="1:26" ht="15.75" customHeight="1" x14ac:dyDescent="0.25">
      <c r="A45" s="319"/>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row>
    <row r="46" spans="1:26" ht="15.75" customHeight="1" x14ac:dyDescent="0.25">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row>
    <row r="47" spans="1:26" ht="15.75" customHeight="1" x14ac:dyDescent="0.25">
      <c r="A47" s="319"/>
      <c r="B47" s="319"/>
      <c r="C47" s="319"/>
      <c r="D47" s="319"/>
      <c r="E47" s="319"/>
      <c r="F47" s="319"/>
      <c r="G47" s="319"/>
      <c r="H47" s="319"/>
      <c r="I47" s="319"/>
      <c r="J47" s="319"/>
      <c r="K47" s="319"/>
      <c r="L47" s="319"/>
      <c r="M47" s="319"/>
      <c r="N47" s="319"/>
      <c r="O47" s="319"/>
      <c r="P47" s="319"/>
      <c r="Q47" s="319"/>
      <c r="R47" s="319"/>
      <c r="S47" s="319"/>
      <c r="T47" s="319"/>
      <c r="U47" s="319"/>
      <c r="V47" s="319"/>
      <c r="W47" s="319"/>
      <c r="X47" s="319"/>
      <c r="Y47" s="319"/>
      <c r="Z47" s="319"/>
    </row>
    <row r="48" spans="1:26" ht="15.75" customHeight="1" x14ac:dyDescent="0.25">
      <c r="A48" s="319"/>
      <c r="B48" s="319"/>
      <c r="C48" s="319"/>
      <c r="D48" s="319"/>
      <c r="E48" s="319"/>
      <c r="F48" s="319"/>
      <c r="G48" s="319"/>
      <c r="H48" s="319"/>
      <c r="I48" s="319"/>
      <c r="J48" s="319"/>
      <c r="K48" s="319"/>
      <c r="L48" s="319"/>
      <c r="M48" s="319"/>
      <c r="N48" s="319"/>
      <c r="O48" s="319"/>
      <c r="P48" s="319"/>
      <c r="Q48" s="319"/>
      <c r="R48" s="319"/>
      <c r="S48" s="319"/>
      <c r="T48" s="319"/>
      <c r="U48" s="319"/>
      <c r="V48" s="319"/>
      <c r="W48" s="319"/>
      <c r="X48" s="319"/>
      <c r="Y48" s="319"/>
      <c r="Z48" s="319"/>
    </row>
    <row r="49" spans="1:26" ht="15.75" customHeight="1" x14ac:dyDescent="0.25">
      <c r="A49" s="319"/>
      <c r="B49" s="319"/>
      <c r="C49" s="319"/>
      <c r="D49" s="319"/>
      <c r="E49" s="319"/>
      <c r="F49" s="319"/>
      <c r="G49" s="319"/>
      <c r="H49" s="319"/>
      <c r="I49" s="319"/>
      <c r="J49" s="319"/>
      <c r="K49" s="319"/>
      <c r="L49" s="319"/>
      <c r="M49" s="319"/>
      <c r="N49" s="319"/>
      <c r="O49" s="319"/>
      <c r="P49" s="319"/>
      <c r="Q49" s="319"/>
      <c r="R49" s="319"/>
      <c r="S49" s="319"/>
      <c r="T49" s="319"/>
      <c r="U49" s="319"/>
      <c r="V49" s="319"/>
      <c r="W49" s="319"/>
      <c r="X49" s="319"/>
      <c r="Y49" s="319"/>
      <c r="Z49" s="319"/>
    </row>
    <row r="50" spans="1:26" ht="15.75" customHeight="1" x14ac:dyDescent="0.25">
      <c r="A50" s="319"/>
      <c r="B50" s="319"/>
      <c r="C50" s="319"/>
      <c r="D50" s="319"/>
      <c r="E50" s="319"/>
      <c r="F50" s="319"/>
      <c r="G50" s="319"/>
      <c r="H50" s="319"/>
      <c r="I50" s="319"/>
      <c r="J50" s="319"/>
      <c r="K50" s="319"/>
      <c r="L50" s="319"/>
      <c r="M50" s="319"/>
      <c r="N50" s="319"/>
      <c r="O50" s="319"/>
      <c r="P50" s="319"/>
      <c r="Q50" s="319"/>
      <c r="R50" s="319"/>
      <c r="S50" s="319"/>
      <c r="T50" s="319"/>
      <c r="U50" s="319"/>
      <c r="V50" s="319"/>
      <c r="W50" s="319"/>
      <c r="X50" s="319"/>
      <c r="Y50" s="319"/>
      <c r="Z50" s="319"/>
    </row>
    <row r="51" spans="1:26" ht="15.75" customHeight="1" x14ac:dyDescent="0.25">
      <c r="A51" s="319"/>
      <c r="B51" s="319"/>
      <c r="C51" s="319"/>
      <c r="D51" s="319"/>
      <c r="E51" s="319"/>
      <c r="F51" s="319"/>
      <c r="G51" s="319"/>
      <c r="H51" s="319"/>
      <c r="I51" s="319"/>
      <c r="J51" s="319"/>
      <c r="K51" s="319"/>
      <c r="L51" s="319"/>
      <c r="M51" s="319"/>
      <c r="N51" s="319"/>
      <c r="O51" s="319"/>
      <c r="P51" s="319"/>
      <c r="Q51" s="319"/>
      <c r="R51" s="319"/>
      <c r="S51" s="319"/>
      <c r="T51" s="319"/>
      <c r="U51" s="319"/>
      <c r="V51" s="319"/>
      <c r="W51" s="319"/>
      <c r="X51" s="319"/>
      <c r="Y51" s="319"/>
      <c r="Z51" s="319"/>
    </row>
    <row r="52" spans="1:26" ht="15.75" customHeight="1" x14ac:dyDescent="0.25">
      <c r="A52" s="319"/>
      <c r="B52" s="319"/>
      <c r="C52" s="319"/>
      <c r="D52" s="319"/>
      <c r="E52" s="319"/>
      <c r="F52" s="319"/>
      <c r="G52" s="319"/>
      <c r="H52" s="319"/>
      <c r="I52" s="319"/>
      <c r="J52" s="319"/>
      <c r="K52" s="319"/>
      <c r="L52" s="319"/>
      <c r="M52" s="319"/>
      <c r="N52" s="319"/>
      <c r="O52" s="319"/>
      <c r="P52" s="319"/>
      <c r="Q52" s="319"/>
      <c r="R52" s="319"/>
      <c r="S52" s="319"/>
      <c r="T52" s="319"/>
      <c r="U52" s="319"/>
      <c r="V52" s="319"/>
      <c r="W52" s="319"/>
      <c r="X52" s="319"/>
      <c r="Y52" s="319"/>
      <c r="Z52" s="319"/>
    </row>
    <row r="53" spans="1:26" ht="15.75" customHeight="1" x14ac:dyDescent="0.25">
      <c r="A53" s="319"/>
      <c r="B53" s="319"/>
      <c r="C53" s="319"/>
      <c r="D53" s="319"/>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26" ht="15.75" customHeight="1" x14ac:dyDescent="0.25">
      <c r="A54" s="319"/>
      <c r="B54" s="319"/>
      <c r="C54" s="319"/>
      <c r="D54" s="319"/>
      <c r="E54" s="319"/>
      <c r="F54" s="319"/>
      <c r="G54" s="319"/>
      <c r="H54" s="319"/>
      <c r="I54" s="319"/>
      <c r="J54" s="319"/>
      <c r="K54" s="319"/>
      <c r="L54" s="319"/>
      <c r="M54" s="319"/>
      <c r="N54" s="319"/>
      <c r="O54" s="319"/>
      <c r="P54" s="319"/>
      <c r="Q54" s="319"/>
      <c r="R54" s="319"/>
      <c r="S54" s="319"/>
      <c r="T54" s="319"/>
      <c r="U54" s="319"/>
      <c r="V54" s="319"/>
      <c r="W54" s="319"/>
      <c r="X54" s="319"/>
      <c r="Y54" s="319"/>
      <c r="Z54" s="319"/>
    </row>
    <row r="55" spans="1:26" ht="15.75" customHeight="1" x14ac:dyDescent="0.25">
      <c r="A55" s="319"/>
      <c r="B55" s="319"/>
      <c r="C55" s="319"/>
      <c r="D55" s="319"/>
      <c r="E55" s="319"/>
      <c r="F55" s="319"/>
      <c r="G55" s="319"/>
      <c r="H55" s="319"/>
      <c r="I55" s="319"/>
      <c r="J55" s="319"/>
      <c r="K55" s="319"/>
      <c r="L55" s="319"/>
      <c r="M55" s="319"/>
      <c r="N55" s="319"/>
      <c r="O55" s="319"/>
      <c r="P55" s="319"/>
      <c r="Q55" s="319"/>
      <c r="R55" s="319"/>
      <c r="S55" s="319"/>
      <c r="T55" s="319"/>
      <c r="U55" s="319"/>
      <c r="V55" s="319"/>
      <c r="W55" s="319"/>
      <c r="X55" s="319"/>
      <c r="Y55" s="319"/>
      <c r="Z55" s="319"/>
    </row>
    <row r="56" spans="1:26" ht="15.75" customHeight="1" x14ac:dyDescent="0.25">
      <c r="A56" s="319"/>
      <c r="B56" s="319"/>
      <c r="C56" s="319"/>
      <c r="D56" s="319"/>
      <c r="E56" s="319"/>
      <c r="F56" s="319"/>
      <c r="G56" s="319"/>
      <c r="H56" s="319"/>
      <c r="I56" s="319"/>
      <c r="J56" s="319"/>
      <c r="K56" s="319"/>
      <c r="L56" s="319"/>
      <c r="M56" s="319"/>
      <c r="N56" s="319"/>
      <c r="O56" s="319"/>
      <c r="P56" s="319"/>
      <c r="Q56" s="319"/>
      <c r="R56" s="319"/>
      <c r="S56" s="319"/>
      <c r="T56" s="319"/>
      <c r="U56" s="319"/>
      <c r="V56" s="319"/>
      <c r="W56" s="319"/>
      <c r="X56" s="319"/>
      <c r="Y56" s="319"/>
      <c r="Z56" s="319"/>
    </row>
    <row r="57" spans="1:26" ht="15.75" customHeight="1" x14ac:dyDescent="0.25">
      <c r="A57" s="319"/>
      <c r="B57" s="319"/>
      <c r="C57" s="319"/>
      <c r="D57" s="319"/>
      <c r="E57" s="319"/>
      <c r="F57" s="319"/>
      <c r="G57" s="319"/>
      <c r="H57" s="319"/>
      <c r="I57" s="319"/>
      <c r="J57" s="319"/>
      <c r="K57" s="319"/>
      <c r="L57" s="319"/>
      <c r="M57" s="319"/>
      <c r="N57" s="319"/>
      <c r="O57" s="319"/>
      <c r="P57" s="319"/>
      <c r="Q57" s="319"/>
      <c r="R57" s="319"/>
      <c r="S57" s="319"/>
      <c r="T57" s="319"/>
      <c r="U57" s="319"/>
      <c r="V57" s="319"/>
      <c r="W57" s="319"/>
      <c r="X57" s="319"/>
      <c r="Y57" s="319"/>
      <c r="Z57" s="319"/>
    </row>
    <row r="58" spans="1:26" ht="15.75" customHeight="1" x14ac:dyDescent="0.25">
      <c r="A58" s="319"/>
      <c r="B58" s="319"/>
      <c r="C58" s="319"/>
      <c r="D58" s="319"/>
      <c r="E58" s="319"/>
      <c r="F58" s="319"/>
      <c r="G58" s="319"/>
      <c r="H58" s="319"/>
      <c r="I58" s="319"/>
      <c r="J58" s="319"/>
      <c r="K58" s="319"/>
      <c r="L58" s="319"/>
      <c r="M58" s="319"/>
      <c r="N58" s="319"/>
      <c r="O58" s="319"/>
      <c r="P58" s="319"/>
      <c r="Q58" s="319"/>
      <c r="R58" s="319"/>
      <c r="S58" s="319"/>
      <c r="T58" s="319"/>
      <c r="U58" s="319"/>
      <c r="V58" s="319"/>
      <c r="W58" s="319"/>
      <c r="X58" s="319"/>
      <c r="Y58" s="319"/>
      <c r="Z58" s="319"/>
    </row>
    <row r="59" spans="1:26" ht="15.75" customHeight="1" x14ac:dyDescent="0.25">
      <c r="A59" s="319"/>
      <c r="B59" s="319"/>
      <c r="C59" s="319"/>
      <c r="D59" s="319"/>
      <c r="E59" s="319"/>
      <c r="F59" s="319"/>
      <c r="G59" s="319"/>
      <c r="H59" s="319"/>
      <c r="I59" s="319"/>
      <c r="J59" s="319"/>
      <c r="K59" s="319"/>
      <c r="L59" s="319"/>
      <c r="M59" s="319"/>
      <c r="N59" s="319"/>
      <c r="O59" s="319"/>
      <c r="P59" s="319"/>
      <c r="Q59" s="319"/>
      <c r="R59" s="319"/>
      <c r="S59" s="319"/>
      <c r="T59" s="319"/>
      <c r="U59" s="319"/>
      <c r="V59" s="319"/>
      <c r="W59" s="319"/>
      <c r="X59" s="319"/>
      <c r="Y59" s="319"/>
      <c r="Z59" s="319"/>
    </row>
    <row r="60" spans="1:26" ht="15.75" customHeight="1" x14ac:dyDescent="0.25">
      <c r="A60" s="319"/>
      <c r="B60" s="319"/>
      <c r="C60" s="319"/>
      <c r="D60" s="319"/>
      <c r="E60" s="319"/>
      <c r="F60" s="319"/>
      <c r="G60" s="319"/>
      <c r="H60" s="319"/>
      <c r="I60" s="319"/>
      <c r="J60" s="319"/>
      <c r="K60" s="319"/>
      <c r="L60" s="319"/>
      <c r="M60" s="319"/>
      <c r="N60" s="319"/>
      <c r="O60" s="319"/>
      <c r="P60" s="319"/>
      <c r="Q60" s="319"/>
      <c r="R60" s="319"/>
      <c r="S60" s="319"/>
      <c r="T60" s="319"/>
      <c r="U60" s="319"/>
      <c r="V60" s="319"/>
      <c r="W60" s="319"/>
      <c r="X60" s="319"/>
      <c r="Y60" s="319"/>
      <c r="Z60" s="319"/>
    </row>
    <row r="61" spans="1:26" ht="15.75" customHeight="1" x14ac:dyDescent="0.25">
      <c r="A61" s="319"/>
      <c r="B61" s="319"/>
      <c r="C61" s="319"/>
      <c r="D61" s="319"/>
      <c r="E61" s="319"/>
      <c r="F61" s="319"/>
      <c r="G61" s="319"/>
      <c r="H61" s="319"/>
      <c r="I61" s="319"/>
      <c r="J61" s="319"/>
      <c r="K61" s="319"/>
      <c r="L61" s="319"/>
      <c r="M61" s="319"/>
      <c r="N61" s="319"/>
      <c r="O61" s="319"/>
      <c r="P61" s="319"/>
      <c r="Q61" s="319"/>
      <c r="R61" s="319"/>
      <c r="S61" s="319"/>
      <c r="T61" s="319"/>
      <c r="U61" s="319"/>
      <c r="V61" s="319"/>
      <c r="W61" s="319"/>
      <c r="X61" s="319"/>
      <c r="Y61" s="319"/>
      <c r="Z61" s="319"/>
    </row>
    <row r="62" spans="1:26" ht="15.75" customHeight="1" x14ac:dyDescent="0.25">
      <c r="A62" s="319"/>
      <c r="B62" s="319"/>
      <c r="C62" s="319"/>
      <c r="D62" s="319"/>
      <c r="E62" s="319"/>
      <c r="F62" s="319"/>
      <c r="G62" s="319"/>
      <c r="H62" s="319"/>
      <c r="I62" s="319"/>
      <c r="J62" s="319"/>
      <c r="K62" s="319"/>
      <c r="L62" s="319"/>
      <c r="M62" s="319"/>
      <c r="N62" s="319"/>
      <c r="O62" s="319"/>
      <c r="P62" s="319"/>
      <c r="Q62" s="319"/>
      <c r="R62" s="319"/>
      <c r="S62" s="319"/>
      <c r="T62" s="319"/>
      <c r="U62" s="319"/>
      <c r="V62" s="319"/>
      <c r="W62" s="319"/>
      <c r="X62" s="319"/>
      <c r="Y62" s="319"/>
      <c r="Z62" s="319"/>
    </row>
    <row r="63" spans="1:26" ht="15.75" customHeight="1" x14ac:dyDescent="0.25">
      <c r="A63" s="319"/>
      <c r="B63" s="319"/>
      <c r="C63" s="319"/>
      <c r="D63" s="319"/>
      <c r="E63" s="319"/>
      <c r="F63" s="319"/>
      <c r="G63" s="319"/>
      <c r="H63" s="319"/>
      <c r="I63" s="319"/>
      <c r="J63" s="319"/>
      <c r="K63" s="319"/>
      <c r="L63" s="319"/>
      <c r="M63" s="319"/>
      <c r="N63" s="319"/>
      <c r="O63" s="319"/>
      <c r="P63" s="319"/>
      <c r="Q63" s="319"/>
      <c r="R63" s="319"/>
      <c r="S63" s="319"/>
      <c r="T63" s="319"/>
      <c r="U63" s="319"/>
      <c r="V63" s="319"/>
      <c r="W63" s="319"/>
      <c r="X63" s="319"/>
      <c r="Y63" s="319"/>
      <c r="Z63" s="319"/>
    </row>
    <row r="64" spans="1:26" ht="15.75" customHeight="1" x14ac:dyDescent="0.25">
      <c r="A64" s="319"/>
      <c r="B64" s="319"/>
      <c r="C64" s="319"/>
      <c r="D64" s="319"/>
      <c r="E64" s="319"/>
      <c r="F64" s="319"/>
      <c r="G64" s="319"/>
      <c r="H64" s="319"/>
      <c r="I64" s="319"/>
      <c r="J64" s="319"/>
      <c r="K64" s="319"/>
      <c r="L64" s="319"/>
      <c r="M64" s="319"/>
      <c r="N64" s="319"/>
      <c r="O64" s="319"/>
      <c r="P64" s="319"/>
      <c r="Q64" s="319"/>
      <c r="R64" s="319"/>
      <c r="S64" s="319"/>
      <c r="T64" s="319"/>
      <c r="U64" s="319"/>
      <c r="V64" s="319"/>
      <c r="W64" s="319"/>
      <c r="X64" s="319"/>
      <c r="Y64" s="319"/>
      <c r="Z64" s="319"/>
    </row>
    <row r="65" spans="1:26" ht="15.75" customHeight="1" x14ac:dyDescent="0.25">
      <c r="A65" s="319"/>
      <c r="B65" s="319"/>
      <c r="C65" s="319"/>
      <c r="D65" s="319"/>
      <c r="E65" s="319"/>
      <c r="F65" s="319"/>
      <c r="G65" s="319"/>
      <c r="H65" s="319"/>
      <c r="I65" s="319"/>
      <c r="J65" s="319"/>
      <c r="K65" s="319"/>
      <c r="L65" s="319"/>
      <c r="M65" s="319"/>
      <c r="N65" s="319"/>
      <c r="O65" s="319"/>
      <c r="P65" s="319"/>
      <c r="Q65" s="319"/>
      <c r="R65" s="319"/>
      <c r="S65" s="319"/>
      <c r="T65" s="319"/>
      <c r="U65" s="319"/>
      <c r="V65" s="319"/>
      <c r="W65" s="319"/>
      <c r="X65" s="319"/>
      <c r="Y65" s="319"/>
      <c r="Z65" s="319"/>
    </row>
    <row r="66" spans="1:26" ht="15.75" customHeight="1" x14ac:dyDescent="0.25">
      <c r="A66" s="319"/>
      <c r="B66" s="319"/>
      <c r="C66" s="319"/>
      <c r="D66" s="319"/>
      <c r="E66" s="319"/>
      <c r="F66" s="319"/>
      <c r="G66" s="319"/>
      <c r="H66" s="319"/>
      <c r="I66" s="319"/>
      <c r="J66" s="319"/>
      <c r="K66" s="319"/>
      <c r="L66" s="319"/>
      <c r="M66" s="319"/>
      <c r="N66" s="319"/>
      <c r="O66" s="319"/>
      <c r="P66" s="319"/>
      <c r="Q66" s="319"/>
      <c r="R66" s="319"/>
      <c r="S66" s="319"/>
      <c r="T66" s="319"/>
      <c r="U66" s="319"/>
      <c r="V66" s="319"/>
      <c r="W66" s="319"/>
      <c r="X66" s="319"/>
      <c r="Y66" s="319"/>
      <c r="Z66" s="319"/>
    </row>
    <row r="67" spans="1:26" ht="15.75" customHeight="1" x14ac:dyDescent="0.25">
      <c r="A67" s="319"/>
      <c r="B67" s="319"/>
      <c r="C67" s="319"/>
      <c r="D67" s="319"/>
      <c r="E67" s="319"/>
      <c r="F67" s="319"/>
      <c r="G67" s="319"/>
      <c r="H67" s="319"/>
      <c r="I67" s="319"/>
      <c r="J67" s="319"/>
      <c r="K67" s="319"/>
      <c r="L67" s="319"/>
      <c r="M67" s="319"/>
      <c r="N67" s="319"/>
      <c r="O67" s="319"/>
      <c r="P67" s="319"/>
      <c r="Q67" s="319"/>
      <c r="R67" s="319"/>
      <c r="S67" s="319"/>
      <c r="T67" s="319"/>
      <c r="U67" s="319"/>
      <c r="V67" s="319"/>
      <c r="W67" s="319"/>
      <c r="X67" s="319"/>
      <c r="Y67" s="319"/>
      <c r="Z67" s="319"/>
    </row>
    <row r="68" spans="1:26" ht="15.75" customHeight="1" x14ac:dyDescent="0.25">
      <c r="A68" s="319"/>
      <c r="B68" s="319"/>
      <c r="C68" s="319"/>
      <c r="D68" s="319"/>
      <c r="E68" s="319"/>
      <c r="F68" s="319"/>
      <c r="G68" s="319"/>
      <c r="H68" s="319"/>
      <c r="I68" s="319"/>
      <c r="J68" s="319"/>
      <c r="K68" s="319"/>
      <c r="L68" s="319"/>
      <c r="M68" s="319"/>
      <c r="N68" s="319"/>
      <c r="O68" s="319"/>
      <c r="P68" s="319"/>
      <c r="Q68" s="319"/>
      <c r="R68" s="319"/>
      <c r="S68" s="319"/>
      <c r="T68" s="319"/>
      <c r="U68" s="319"/>
      <c r="V68" s="319"/>
      <c r="W68" s="319"/>
      <c r="X68" s="319"/>
      <c r="Y68" s="319"/>
      <c r="Z68" s="319"/>
    </row>
    <row r="69" spans="1:26" ht="15.75" customHeight="1" x14ac:dyDescent="0.25">
      <c r="A69" s="319"/>
      <c r="B69" s="319"/>
      <c r="C69" s="319"/>
      <c r="D69" s="319"/>
      <c r="E69" s="319"/>
      <c r="F69" s="319"/>
      <c r="G69" s="319"/>
      <c r="H69" s="319"/>
      <c r="I69" s="319"/>
      <c r="J69" s="319"/>
      <c r="K69" s="319"/>
      <c r="L69" s="319"/>
      <c r="M69" s="319"/>
      <c r="N69" s="319"/>
      <c r="O69" s="319"/>
      <c r="P69" s="319"/>
      <c r="Q69" s="319"/>
      <c r="R69" s="319"/>
      <c r="S69" s="319"/>
      <c r="T69" s="319"/>
      <c r="U69" s="319"/>
      <c r="V69" s="319"/>
      <c r="W69" s="319"/>
      <c r="X69" s="319"/>
      <c r="Y69" s="319"/>
      <c r="Z69" s="319"/>
    </row>
    <row r="70" spans="1:26" ht="15.75" customHeight="1" x14ac:dyDescent="0.25">
      <c r="A70" s="319"/>
      <c r="B70" s="319"/>
      <c r="C70" s="319"/>
      <c r="D70" s="319"/>
      <c r="E70" s="319"/>
      <c r="F70" s="319"/>
      <c r="G70" s="319"/>
      <c r="H70" s="319"/>
      <c r="I70" s="319"/>
      <c r="J70" s="319"/>
      <c r="K70" s="319"/>
      <c r="L70" s="319"/>
      <c r="M70" s="319"/>
      <c r="N70" s="319"/>
      <c r="O70" s="319"/>
      <c r="P70" s="319"/>
      <c r="Q70" s="319"/>
      <c r="R70" s="319"/>
      <c r="S70" s="319"/>
      <c r="T70" s="319"/>
      <c r="U70" s="319"/>
      <c r="V70" s="319"/>
      <c r="W70" s="319"/>
      <c r="X70" s="319"/>
      <c r="Y70" s="319"/>
      <c r="Z70" s="319"/>
    </row>
    <row r="71" spans="1:26" ht="15.75" customHeight="1" x14ac:dyDescent="0.25">
      <c r="A71" s="319"/>
      <c r="B71" s="319"/>
      <c r="C71" s="319"/>
      <c r="D71" s="319"/>
      <c r="E71" s="319"/>
      <c r="F71" s="319"/>
      <c r="G71" s="319"/>
      <c r="H71" s="319"/>
      <c r="I71" s="319"/>
      <c r="J71" s="319"/>
      <c r="K71" s="319"/>
      <c r="L71" s="319"/>
      <c r="M71" s="319"/>
      <c r="N71" s="319"/>
      <c r="O71" s="319"/>
      <c r="P71" s="319"/>
      <c r="Q71" s="319"/>
      <c r="R71" s="319"/>
      <c r="S71" s="319"/>
      <c r="T71" s="319"/>
      <c r="U71" s="319"/>
      <c r="V71" s="319"/>
      <c r="W71" s="319"/>
      <c r="X71" s="319"/>
      <c r="Y71" s="319"/>
      <c r="Z71" s="319"/>
    </row>
    <row r="72" spans="1:26" ht="15.75" customHeight="1" x14ac:dyDescent="0.25">
      <c r="A72" s="319"/>
      <c r="B72" s="319"/>
      <c r="C72" s="319"/>
      <c r="D72" s="319"/>
      <c r="E72" s="319"/>
      <c r="F72" s="319"/>
      <c r="G72" s="319"/>
      <c r="H72" s="319"/>
      <c r="I72" s="319"/>
      <c r="J72" s="319"/>
      <c r="K72" s="319"/>
      <c r="L72" s="319"/>
      <c r="M72" s="319"/>
      <c r="N72" s="319"/>
      <c r="O72" s="319"/>
      <c r="P72" s="319"/>
      <c r="Q72" s="319"/>
      <c r="R72" s="319"/>
      <c r="S72" s="319"/>
      <c r="T72" s="319"/>
      <c r="U72" s="319"/>
      <c r="V72" s="319"/>
      <c r="W72" s="319"/>
      <c r="X72" s="319"/>
      <c r="Y72" s="319"/>
      <c r="Z72" s="319"/>
    </row>
    <row r="73" spans="1:26" ht="15.75" customHeight="1" x14ac:dyDescent="0.25">
      <c r="A73" s="319"/>
      <c r="B73" s="319"/>
      <c r="C73" s="319"/>
      <c r="D73" s="319"/>
      <c r="E73" s="319"/>
      <c r="F73" s="319"/>
      <c r="G73" s="319"/>
      <c r="H73" s="319"/>
      <c r="I73" s="319"/>
      <c r="J73" s="319"/>
      <c r="K73" s="319"/>
      <c r="L73" s="319"/>
      <c r="M73" s="319"/>
      <c r="N73" s="319"/>
      <c r="O73" s="319"/>
      <c r="P73" s="319"/>
      <c r="Q73" s="319"/>
      <c r="R73" s="319"/>
      <c r="S73" s="319"/>
      <c r="T73" s="319"/>
      <c r="U73" s="319"/>
      <c r="V73" s="319"/>
      <c r="W73" s="319"/>
      <c r="X73" s="319"/>
      <c r="Y73" s="319"/>
      <c r="Z73" s="319"/>
    </row>
    <row r="74" spans="1:26" ht="15.75" customHeight="1" x14ac:dyDescent="0.25">
      <c r="A74" s="319"/>
      <c r="B74" s="319"/>
      <c r="C74" s="319"/>
      <c r="D74" s="319"/>
      <c r="E74" s="319"/>
      <c r="F74" s="319"/>
      <c r="G74" s="319"/>
      <c r="H74" s="319"/>
      <c r="I74" s="319"/>
      <c r="J74" s="319"/>
      <c r="K74" s="319"/>
      <c r="L74" s="319"/>
      <c r="M74" s="319"/>
      <c r="N74" s="319"/>
      <c r="O74" s="319"/>
      <c r="P74" s="319"/>
      <c r="Q74" s="319"/>
      <c r="R74" s="319"/>
      <c r="S74" s="319"/>
      <c r="T74" s="319"/>
      <c r="U74" s="319"/>
      <c r="V74" s="319"/>
      <c r="W74" s="319"/>
      <c r="X74" s="319"/>
      <c r="Y74" s="319"/>
      <c r="Z74" s="319"/>
    </row>
    <row r="75" spans="1:26" ht="15.75" customHeight="1" x14ac:dyDescent="0.25">
      <c r="A75" s="319"/>
      <c r="B75" s="319"/>
      <c r="C75" s="319"/>
      <c r="D75" s="319"/>
      <c r="E75" s="319"/>
      <c r="F75" s="319"/>
      <c r="G75" s="319"/>
      <c r="H75" s="319"/>
      <c r="I75" s="319"/>
      <c r="J75" s="319"/>
      <c r="K75" s="319"/>
      <c r="L75" s="319"/>
      <c r="M75" s="319"/>
      <c r="N75" s="319"/>
      <c r="O75" s="319"/>
      <c r="P75" s="319"/>
      <c r="Q75" s="319"/>
      <c r="R75" s="319"/>
      <c r="S75" s="319"/>
      <c r="T75" s="319"/>
      <c r="U75" s="319"/>
      <c r="V75" s="319"/>
      <c r="W75" s="319"/>
      <c r="X75" s="319"/>
      <c r="Y75" s="319"/>
      <c r="Z75" s="319"/>
    </row>
    <row r="76" spans="1:26" ht="15.75" customHeight="1" x14ac:dyDescent="0.25">
      <c r="A76" s="319"/>
      <c r="B76" s="319"/>
      <c r="C76" s="319"/>
      <c r="D76" s="319"/>
      <c r="E76" s="319"/>
      <c r="F76" s="319"/>
      <c r="G76" s="319"/>
      <c r="H76" s="319"/>
      <c r="I76" s="319"/>
      <c r="J76" s="319"/>
      <c r="K76" s="319"/>
      <c r="L76" s="319"/>
      <c r="M76" s="319"/>
      <c r="N76" s="319"/>
      <c r="O76" s="319"/>
      <c r="P76" s="319"/>
      <c r="Q76" s="319"/>
      <c r="R76" s="319"/>
      <c r="S76" s="319"/>
      <c r="T76" s="319"/>
      <c r="U76" s="319"/>
      <c r="V76" s="319"/>
      <c r="W76" s="319"/>
      <c r="X76" s="319"/>
      <c r="Y76" s="319"/>
      <c r="Z76" s="319"/>
    </row>
    <row r="77" spans="1:26" ht="15.75" customHeight="1" x14ac:dyDescent="0.25">
      <c r="A77" s="319"/>
      <c r="B77" s="319"/>
      <c r="C77" s="319"/>
      <c r="D77" s="319"/>
      <c r="E77" s="319"/>
      <c r="F77" s="319"/>
      <c r="G77" s="319"/>
      <c r="H77" s="319"/>
      <c r="I77" s="319"/>
      <c r="J77" s="319"/>
      <c r="K77" s="319"/>
      <c r="L77" s="319"/>
      <c r="M77" s="319"/>
      <c r="N77" s="319"/>
      <c r="O77" s="319"/>
      <c r="P77" s="319"/>
      <c r="Q77" s="319"/>
      <c r="R77" s="319"/>
      <c r="S77" s="319"/>
      <c r="T77" s="319"/>
      <c r="U77" s="319"/>
      <c r="V77" s="319"/>
      <c r="W77" s="319"/>
      <c r="X77" s="319"/>
      <c r="Y77" s="319"/>
      <c r="Z77" s="319"/>
    </row>
    <row r="78" spans="1:26" ht="15.75" customHeight="1" x14ac:dyDescent="0.25">
      <c r="A78" s="319"/>
      <c r="B78" s="319"/>
      <c r="C78" s="319"/>
      <c r="D78" s="319"/>
      <c r="E78" s="319"/>
      <c r="F78" s="319"/>
      <c r="G78" s="319"/>
      <c r="H78" s="319"/>
      <c r="I78" s="319"/>
      <c r="J78" s="319"/>
      <c r="K78" s="319"/>
      <c r="L78" s="319"/>
      <c r="M78" s="319"/>
      <c r="N78" s="319"/>
      <c r="O78" s="319"/>
      <c r="P78" s="319"/>
      <c r="Q78" s="319"/>
      <c r="R78" s="319"/>
      <c r="S78" s="319"/>
      <c r="T78" s="319"/>
      <c r="U78" s="319"/>
      <c r="V78" s="319"/>
      <c r="W78" s="319"/>
      <c r="X78" s="319"/>
      <c r="Y78" s="319"/>
      <c r="Z78" s="319"/>
    </row>
    <row r="79" spans="1:26" ht="15.75" customHeight="1" x14ac:dyDescent="0.25">
      <c r="A79" s="319"/>
      <c r="B79" s="319"/>
      <c r="C79" s="319"/>
      <c r="D79" s="319"/>
      <c r="E79" s="319"/>
      <c r="F79" s="319"/>
      <c r="G79" s="319"/>
      <c r="H79" s="319"/>
      <c r="I79" s="319"/>
      <c r="J79" s="319"/>
      <c r="K79" s="319"/>
      <c r="L79" s="319"/>
      <c r="M79" s="319"/>
      <c r="N79" s="319"/>
      <c r="O79" s="319"/>
      <c r="P79" s="319"/>
      <c r="Q79" s="319"/>
      <c r="R79" s="319"/>
      <c r="S79" s="319"/>
      <c r="T79" s="319"/>
      <c r="U79" s="319"/>
      <c r="V79" s="319"/>
      <c r="W79" s="319"/>
      <c r="X79" s="319"/>
      <c r="Y79" s="319"/>
      <c r="Z79" s="319"/>
    </row>
    <row r="80" spans="1:26" ht="15.75" customHeight="1" x14ac:dyDescent="0.25">
      <c r="A80" s="319"/>
      <c r="B80" s="319"/>
      <c r="C80" s="319"/>
      <c r="D80" s="319"/>
      <c r="E80" s="319"/>
      <c r="F80" s="319"/>
      <c r="G80" s="319"/>
      <c r="H80" s="319"/>
      <c r="I80" s="319"/>
      <c r="J80" s="319"/>
      <c r="K80" s="319"/>
      <c r="L80" s="319"/>
      <c r="M80" s="319"/>
      <c r="N80" s="319"/>
      <c r="O80" s="319"/>
      <c r="P80" s="319"/>
      <c r="Q80" s="319"/>
      <c r="R80" s="319"/>
      <c r="S80" s="319"/>
      <c r="T80" s="319"/>
      <c r="U80" s="319"/>
      <c r="V80" s="319"/>
      <c r="W80" s="319"/>
      <c r="X80" s="319"/>
      <c r="Y80" s="319"/>
      <c r="Z80" s="319"/>
    </row>
    <row r="81" spans="1:26" ht="15.75" customHeight="1" x14ac:dyDescent="0.25">
      <c r="A81" s="319"/>
      <c r="B81" s="319"/>
      <c r="C81" s="319"/>
      <c r="D81" s="319"/>
      <c r="E81" s="319"/>
      <c r="F81" s="319"/>
      <c r="G81" s="319"/>
      <c r="H81" s="319"/>
      <c r="I81" s="319"/>
      <c r="J81" s="319"/>
      <c r="K81" s="319"/>
      <c r="L81" s="319"/>
      <c r="M81" s="319"/>
      <c r="N81" s="319"/>
      <c r="O81" s="319"/>
      <c r="P81" s="319"/>
      <c r="Q81" s="319"/>
      <c r="R81" s="319"/>
      <c r="S81" s="319"/>
      <c r="T81" s="319"/>
      <c r="U81" s="319"/>
      <c r="V81" s="319"/>
      <c r="W81" s="319"/>
      <c r="X81" s="319"/>
      <c r="Y81" s="319"/>
      <c r="Z81" s="319"/>
    </row>
    <row r="82" spans="1:26" ht="15.75" customHeight="1" x14ac:dyDescent="0.25">
      <c r="A82" s="319"/>
      <c r="B82" s="319"/>
      <c r="C82" s="319"/>
      <c r="D82" s="319"/>
      <c r="E82" s="319"/>
      <c r="F82" s="319"/>
      <c r="G82" s="319"/>
      <c r="H82" s="319"/>
      <c r="I82" s="319"/>
      <c r="J82" s="319"/>
      <c r="K82" s="319"/>
      <c r="L82" s="319"/>
      <c r="M82" s="319"/>
      <c r="N82" s="319"/>
      <c r="O82" s="319"/>
      <c r="P82" s="319"/>
      <c r="Q82" s="319"/>
      <c r="R82" s="319"/>
      <c r="S82" s="319"/>
      <c r="T82" s="319"/>
      <c r="U82" s="319"/>
      <c r="V82" s="319"/>
      <c r="W82" s="319"/>
      <c r="X82" s="319"/>
      <c r="Y82" s="319"/>
      <c r="Z82" s="319"/>
    </row>
    <row r="83" spans="1:26" ht="15.75" customHeight="1" x14ac:dyDescent="0.25">
      <c r="A83" s="319"/>
      <c r="B83" s="319"/>
      <c r="C83" s="319"/>
      <c r="D83" s="319"/>
      <c r="E83" s="319"/>
      <c r="F83" s="319"/>
      <c r="G83" s="319"/>
      <c r="H83" s="319"/>
      <c r="I83" s="319"/>
      <c r="J83" s="319"/>
      <c r="K83" s="319"/>
      <c r="L83" s="319"/>
      <c r="M83" s="319"/>
      <c r="N83" s="319"/>
      <c r="O83" s="319"/>
      <c r="P83" s="319"/>
      <c r="Q83" s="319"/>
      <c r="R83" s="319"/>
      <c r="S83" s="319"/>
      <c r="T83" s="319"/>
      <c r="U83" s="319"/>
      <c r="V83" s="319"/>
      <c r="W83" s="319"/>
      <c r="X83" s="319"/>
      <c r="Y83" s="319"/>
      <c r="Z83" s="319"/>
    </row>
    <row r="84" spans="1:26" ht="15.75" customHeight="1" x14ac:dyDescent="0.25">
      <c r="A84" s="319"/>
      <c r="B84" s="319"/>
      <c r="C84" s="319"/>
      <c r="D84" s="319"/>
      <c r="E84" s="319"/>
      <c r="F84" s="319"/>
      <c r="G84" s="319"/>
      <c r="H84" s="319"/>
      <c r="I84" s="319"/>
      <c r="J84" s="319"/>
      <c r="K84" s="319"/>
      <c r="L84" s="319"/>
      <c r="M84" s="319"/>
      <c r="N84" s="319"/>
      <c r="O84" s="319"/>
      <c r="P84" s="319"/>
      <c r="Q84" s="319"/>
      <c r="R84" s="319"/>
      <c r="S84" s="319"/>
      <c r="T84" s="319"/>
      <c r="U84" s="319"/>
      <c r="V84" s="319"/>
      <c r="W84" s="319"/>
      <c r="X84" s="319"/>
      <c r="Y84" s="319"/>
      <c r="Z84" s="319"/>
    </row>
    <row r="85" spans="1:26" ht="15.75" customHeight="1" x14ac:dyDescent="0.25">
      <c r="A85" s="319"/>
      <c r="B85" s="319"/>
      <c r="C85" s="319"/>
      <c r="D85" s="319"/>
      <c r="E85" s="319"/>
      <c r="F85" s="319"/>
      <c r="G85" s="319"/>
      <c r="H85" s="319"/>
      <c r="I85" s="319"/>
      <c r="J85" s="319"/>
      <c r="K85" s="319"/>
      <c r="L85" s="319"/>
      <c r="M85" s="319"/>
      <c r="N85" s="319"/>
      <c r="O85" s="319"/>
      <c r="P85" s="319"/>
      <c r="Q85" s="319"/>
      <c r="R85" s="319"/>
      <c r="S85" s="319"/>
      <c r="T85" s="319"/>
      <c r="U85" s="319"/>
      <c r="V85" s="319"/>
      <c r="W85" s="319"/>
      <c r="X85" s="319"/>
      <c r="Y85" s="319"/>
      <c r="Z85" s="319"/>
    </row>
    <row r="86" spans="1:26" ht="15.75" customHeight="1" x14ac:dyDescent="0.25">
      <c r="A86" s="319"/>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row>
    <row r="87" spans="1:26" ht="15.75" customHeight="1" x14ac:dyDescent="0.25">
      <c r="A87" s="319"/>
      <c r="B87" s="319"/>
      <c r="C87" s="319"/>
      <c r="D87" s="319"/>
      <c r="E87" s="319"/>
      <c r="F87" s="319"/>
      <c r="G87" s="319"/>
      <c r="H87" s="319"/>
      <c r="I87" s="319"/>
      <c r="J87" s="319"/>
      <c r="K87" s="319"/>
      <c r="L87" s="319"/>
      <c r="M87" s="319"/>
      <c r="N87" s="319"/>
      <c r="O87" s="319"/>
      <c r="P87" s="319"/>
      <c r="Q87" s="319"/>
      <c r="R87" s="319"/>
      <c r="S87" s="319"/>
      <c r="T87" s="319"/>
      <c r="U87" s="319"/>
      <c r="V87" s="319"/>
      <c r="W87" s="319"/>
      <c r="X87" s="319"/>
      <c r="Y87" s="319"/>
      <c r="Z87" s="319"/>
    </row>
    <row r="88" spans="1:26" ht="15.75" customHeight="1" x14ac:dyDescent="0.25">
      <c r="A88" s="319"/>
      <c r="B88" s="319"/>
      <c r="C88" s="319"/>
      <c r="D88" s="319"/>
      <c r="E88" s="319"/>
      <c r="F88" s="319"/>
      <c r="G88" s="319"/>
      <c r="H88" s="319"/>
      <c r="I88" s="319"/>
      <c r="J88" s="319"/>
      <c r="K88" s="319"/>
      <c r="L88" s="319"/>
      <c r="M88" s="319"/>
      <c r="N88" s="319"/>
      <c r="O88" s="319"/>
      <c r="P88" s="319"/>
      <c r="Q88" s="319"/>
      <c r="R88" s="319"/>
      <c r="S88" s="319"/>
      <c r="T88" s="319"/>
      <c r="U88" s="319"/>
      <c r="V88" s="319"/>
      <c r="W88" s="319"/>
      <c r="X88" s="319"/>
      <c r="Y88" s="319"/>
      <c r="Z88" s="319"/>
    </row>
    <row r="89" spans="1:26" ht="15.75" customHeight="1" x14ac:dyDescent="0.25">
      <c r="A89" s="319"/>
      <c r="B89" s="319"/>
      <c r="C89" s="319"/>
      <c r="D89" s="319"/>
      <c r="E89" s="319"/>
      <c r="F89" s="319"/>
      <c r="G89" s="319"/>
      <c r="H89" s="319"/>
      <c r="I89" s="319"/>
      <c r="J89" s="319"/>
      <c r="K89" s="319"/>
      <c r="L89" s="319"/>
      <c r="M89" s="319"/>
      <c r="N89" s="319"/>
      <c r="O89" s="319"/>
      <c r="P89" s="319"/>
      <c r="Q89" s="319"/>
      <c r="R89" s="319"/>
      <c r="S89" s="319"/>
      <c r="T89" s="319"/>
      <c r="U89" s="319"/>
      <c r="V89" s="319"/>
      <c r="W89" s="319"/>
      <c r="X89" s="319"/>
      <c r="Y89" s="319"/>
      <c r="Z89" s="319"/>
    </row>
    <row r="90" spans="1:26" ht="15.75" customHeight="1" x14ac:dyDescent="0.25">
      <c r="A90" s="319"/>
      <c r="B90" s="319"/>
      <c r="C90" s="319"/>
      <c r="D90" s="319"/>
      <c r="E90" s="319"/>
      <c r="F90" s="319"/>
      <c r="G90" s="319"/>
      <c r="H90" s="319"/>
      <c r="I90" s="319"/>
      <c r="J90" s="319"/>
      <c r="K90" s="319"/>
      <c r="L90" s="319"/>
      <c r="M90" s="319"/>
      <c r="N90" s="319"/>
      <c r="O90" s="319"/>
      <c r="P90" s="319"/>
      <c r="Q90" s="319"/>
      <c r="R90" s="319"/>
      <c r="S90" s="319"/>
      <c r="T90" s="319"/>
      <c r="U90" s="319"/>
      <c r="V90" s="319"/>
      <c r="W90" s="319"/>
      <c r="X90" s="319"/>
      <c r="Y90" s="319"/>
      <c r="Z90" s="319"/>
    </row>
    <row r="91" spans="1:26" ht="15.75" customHeight="1" x14ac:dyDescent="0.25">
      <c r="A91" s="319"/>
      <c r="B91" s="319"/>
      <c r="C91" s="319"/>
      <c r="D91" s="319"/>
      <c r="E91" s="319"/>
      <c r="F91" s="319"/>
      <c r="G91" s="319"/>
      <c r="H91" s="319"/>
      <c r="I91" s="319"/>
      <c r="J91" s="319"/>
      <c r="K91" s="319"/>
      <c r="L91" s="319"/>
      <c r="M91" s="319"/>
      <c r="N91" s="319"/>
      <c r="O91" s="319"/>
      <c r="P91" s="319"/>
      <c r="Q91" s="319"/>
      <c r="R91" s="319"/>
      <c r="S91" s="319"/>
      <c r="T91" s="319"/>
      <c r="U91" s="319"/>
      <c r="V91" s="319"/>
      <c r="W91" s="319"/>
      <c r="X91" s="319"/>
      <c r="Y91" s="319"/>
      <c r="Z91" s="319"/>
    </row>
    <row r="92" spans="1:26" ht="15.75" customHeight="1" x14ac:dyDescent="0.25">
      <c r="A92" s="319"/>
      <c r="B92" s="319"/>
      <c r="C92" s="319"/>
      <c r="D92" s="319"/>
      <c r="E92" s="319"/>
      <c r="F92" s="319"/>
      <c r="G92" s="319"/>
      <c r="H92" s="319"/>
      <c r="I92" s="319"/>
      <c r="J92" s="319"/>
      <c r="K92" s="319"/>
      <c r="L92" s="319"/>
      <c r="M92" s="319"/>
      <c r="N92" s="319"/>
      <c r="O92" s="319"/>
      <c r="P92" s="319"/>
      <c r="Q92" s="319"/>
      <c r="R92" s="319"/>
      <c r="S92" s="319"/>
      <c r="T92" s="319"/>
      <c r="U92" s="319"/>
      <c r="V92" s="319"/>
      <c r="W92" s="319"/>
      <c r="X92" s="319"/>
      <c r="Y92" s="319"/>
      <c r="Z92" s="319"/>
    </row>
    <row r="93" spans="1:26" ht="15.75" customHeight="1" x14ac:dyDescent="0.25">
      <c r="A93" s="319"/>
      <c r="B93" s="319"/>
      <c r="C93" s="319"/>
      <c r="D93" s="319"/>
      <c r="E93" s="319"/>
      <c r="F93" s="319"/>
      <c r="G93" s="319"/>
      <c r="H93" s="319"/>
      <c r="I93" s="319"/>
      <c r="J93" s="319"/>
      <c r="K93" s="319"/>
      <c r="L93" s="319"/>
      <c r="M93" s="319"/>
      <c r="N93" s="319"/>
      <c r="O93" s="319"/>
      <c r="P93" s="319"/>
      <c r="Q93" s="319"/>
      <c r="R93" s="319"/>
      <c r="S93" s="319"/>
      <c r="T93" s="319"/>
      <c r="U93" s="319"/>
      <c r="V93" s="319"/>
      <c r="W93" s="319"/>
      <c r="X93" s="319"/>
      <c r="Y93" s="319"/>
      <c r="Z93" s="319"/>
    </row>
    <row r="94" spans="1:26" ht="15.75" customHeight="1" x14ac:dyDescent="0.25">
      <c r="A94" s="319"/>
      <c r="B94" s="319"/>
      <c r="C94" s="319"/>
      <c r="D94" s="319"/>
      <c r="E94" s="319"/>
      <c r="F94" s="319"/>
      <c r="G94" s="319"/>
      <c r="H94" s="319"/>
      <c r="I94" s="319"/>
      <c r="J94" s="319"/>
      <c r="K94" s="319"/>
      <c r="L94" s="319"/>
      <c r="M94" s="319"/>
      <c r="N94" s="319"/>
      <c r="O94" s="319"/>
      <c r="P94" s="319"/>
      <c r="Q94" s="319"/>
      <c r="R94" s="319"/>
      <c r="S94" s="319"/>
      <c r="T94" s="319"/>
      <c r="U94" s="319"/>
      <c r="V94" s="319"/>
      <c r="W94" s="319"/>
      <c r="X94" s="319"/>
      <c r="Y94" s="319"/>
      <c r="Z94" s="319"/>
    </row>
    <row r="95" spans="1:26" ht="15.75" customHeight="1" x14ac:dyDescent="0.25">
      <c r="A95" s="319"/>
      <c r="B95" s="319"/>
      <c r="C95" s="319"/>
      <c r="D95" s="319"/>
      <c r="E95" s="319"/>
      <c r="F95" s="319"/>
      <c r="G95" s="319"/>
      <c r="H95" s="319"/>
      <c r="I95" s="319"/>
      <c r="J95" s="319"/>
      <c r="K95" s="319"/>
      <c r="L95" s="319"/>
      <c r="M95" s="319"/>
      <c r="N95" s="319"/>
      <c r="O95" s="319"/>
      <c r="P95" s="319"/>
      <c r="Q95" s="319"/>
      <c r="R95" s="319"/>
      <c r="S95" s="319"/>
      <c r="T95" s="319"/>
      <c r="U95" s="319"/>
      <c r="V95" s="319"/>
      <c r="W95" s="319"/>
      <c r="X95" s="319"/>
      <c r="Y95" s="319"/>
      <c r="Z95" s="319"/>
    </row>
    <row r="96" spans="1:26" ht="15.75" customHeight="1" x14ac:dyDescent="0.25">
      <c r="A96" s="319"/>
      <c r="B96" s="319"/>
      <c r="C96" s="319"/>
      <c r="D96" s="319"/>
      <c r="E96" s="319"/>
      <c r="F96" s="319"/>
      <c r="G96" s="319"/>
      <c r="H96" s="319"/>
      <c r="I96" s="319"/>
      <c r="J96" s="319"/>
      <c r="K96" s="319"/>
      <c r="L96" s="319"/>
      <c r="M96" s="319"/>
      <c r="N96" s="319"/>
      <c r="O96" s="319"/>
      <c r="P96" s="319"/>
      <c r="Q96" s="319"/>
      <c r="R96" s="319"/>
      <c r="S96" s="319"/>
      <c r="T96" s="319"/>
      <c r="U96" s="319"/>
      <c r="V96" s="319"/>
      <c r="W96" s="319"/>
      <c r="X96" s="319"/>
      <c r="Y96" s="319"/>
      <c r="Z96" s="319"/>
    </row>
    <row r="97" spans="1:26" ht="15.75" customHeight="1" x14ac:dyDescent="0.25">
      <c r="A97" s="319"/>
      <c r="B97" s="319"/>
      <c r="C97" s="319"/>
      <c r="D97" s="319"/>
      <c r="E97" s="319"/>
      <c r="F97" s="319"/>
      <c r="G97" s="319"/>
      <c r="H97" s="319"/>
      <c r="I97" s="319"/>
      <c r="J97" s="319"/>
      <c r="K97" s="319"/>
      <c r="L97" s="319"/>
      <c r="M97" s="319"/>
      <c r="N97" s="319"/>
      <c r="O97" s="319"/>
      <c r="P97" s="319"/>
      <c r="Q97" s="319"/>
      <c r="R97" s="319"/>
      <c r="S97" s="319"/>
      <c r="T97" s="319"/>
      <c r="U97" s="319"/>
      <c r="V97" s="319"/>
      <c r="W97" s="319"/>
      <c r="X97" s="319"/>
      <c r="Y97" s="319"/>
      <c r="Z97" s="319"/>
    </row>
    <row r="98" spans="1:26" ht="15.75" customHeight="1" x14ac:dyDescent="0.25">
      <c r="A98" s="319"/>
      <c r="B98" s="319"/>
      <c r="C98" s="319"/>
      <c r="D98" s="319"/>
      <c r="E98" s="319"/>
      <c r="F98" s="319"/>
      <c r="G98" s="319"/>
      <c r="H98" s="319"/>
      <c r="I98" s="319"/>
      <c r="J98" s="319"/>
      <c r="K98" s="319"/>
      <c r="L98" s="319"/>
      <c r="M98" s="319"/>
      <c r="N98" s="319"/>
      <c r="O98" s="319"/>
      <c r="P98" s="319"/>
      <c r="Q98" s="319"/>
      <c r="R98" s="319"/>
      <c r="S98" s="319"/>
      <c r="T98" s="319"/>
      <c r="U98" s="319"/>
      <c r="V98" s="319"/>
      <c r="W98" s="319"/>
      <c r="X98" s="319"/>
      <c r="Y98" s="319"/>
      <c r="Z98" s="319"/>
    </row>
    <row r="99" spans="1:26" ht="15.75" customHeight="1" x14ac:dyDescent="0.25">
      <c r="A99" s="319"/>
      <c r="B99" s="319"/>
      <c r="C99" s="319"/>
      <c r="D99" s="319"/>
      <c r="E99" s="319"/>
      <c r="F99" s="319"/>
      <c r="G99" s="319"/>
      <c r="H99" s="319"/>
      <c r="I99" s="319"/>
      <c r="J99" s="319"/>
      <c r="K99" s="319"/>
      <c r="L99" s="319"/>
      <c r="M99" s="319"/>
      <c r="N99" s="319"/>
      <c r="O99" s="319"/>
      <c r="P99" s="319"/>
      <c r="Q99" s="319"/>
      <c r="R99" s="319"/>
      <c r="S99" s="319"/>
      <c r="T99" s="319"/>
      <c r="U99" s="319"/>
      <c r="V99" s="319"/>
      <c r="W99" s="319"/>
      <c r="X99" s="319"/>
      <c r="Y99" s="319"/>
      <c r="Z99" s="319"/>
    </row>
    <row r="100" spans="1:26" ht="15.75" customHeight="1" x14ac:dyDescent="0.25">
      <c r="A100" s="319"/>
      <c r="B100" s="319"/>
      <c r="C100" s="319"/>
      <c r="D100" s="319"/>
      <c r="E100" s="319"/>
      <c r="F100" s="319"/>
      <c r="G100" s="319"/>
      <c r="H100" s="319"/>
      <c r="I100" s="319"/>
      <c r="J100" s="319"/>
      <c r="K100" s="319"/>
      <c r="L100" s="319"/>
      <c r="M100" s="319"/>
      <c r="N100" s="319"/>
      <c r="O100" s="319"/>
      <c r="P100" s="319"/>
      <c r="Q100" s="319"/>
      <c r="R100" s="319"/>
      <c r="S100" s="319"/>
      <c r="T100" s="319"/>
      <c r="U100" s="319"/>
      <c r="V100" s="319"/>
      <c r="W100" s="319"/>
      <c r="X100" s="319"/>
      <c r="Y100" s="319"/>
      <c r="Z100" s="319"/>
    </row>
    <row r="101" spans="1:26" ht="15.75" customHeight="1" x14ac:dyDescent="0.25">
      <c r="A101" s="319"/>
      <c r="B101" s="319"/>
      <c r="C101" s="319"/>
      <c r="D101" s="319"/>
      <c r="E101" s="319"/>
      <c r="F101" s="319"/>
      <c r="G101" s="319"/>
      <c r="H101" s="319"/>
      <c r="I101" s="319"/>
      <c r="J101" s="319"/>
      <c r="K101" s="319"/>
      <c r="L101" s="319"/>
      <c r="M101" s="319"/>
      <c r="N101" s="319"/>
      <c r="O101" s="319"/>
      <c r="P101" s="319"/>
      <c r="Q101" s="319"/>
      <c r="R101" s="319"/>
      <c r="S101" s="319"/>
      <c r="T101" s="319"/>
      <c r="U101" s="319"/>
      <c r="V101" s="319"/>
      <c r="W101" s="319"/>
      <c r="X101" s="319"/>
      <c r="Y101" s="319"/>
      <c r="Z101" s="319"/>
    </row>
    <row r="102" spans="1:26" ht="15.75" customHeight="1" x14ac:dyDescent="0.25">
      <c r="A102" s="319"/>
      <c r="B102" s="319"/>
      <c r="C102" s="319"/>
      <c r="D102" s="319"/>
      <c r="E102" s="319"/>
      <c r="F102" s="319"/>
      <c r="G102" s="319"/>
      <c r="H102" s="319"/>
      <c r="I102" s="319"/>
      <c r="J102" s="319"/>
      <c r="K102" s="319"/>
      <c r="L102" s="319"/>
      <c r="M102" s="319"/>
      <c r="N102" s="319"/>
      <c r="O102" s="319"/>
      <c r="P102" s="319"/>
      <c r="Q102" s="319"/>
      <c r="R102" s="319"/>
      <c r="S102" s="319"/>
      <c r="T102" s="319"/>
      <c r="U102" s="319"/>
      <c r="V102" s="319"/>
      <c r="W102" s="319"/>
      <c r="X102" s="319"/>
      <c r="Y102" s="319"/>
      <c r="Z102" s="319"/>
    </row>
    <row r="103" spans="1:26" ht="15.75" customHeight="1" x14ac:dyDescent="0.25">
      <c r="A103" s="319"/>
      <c r="B103" s="319"/>
      <c r="C103" s="319"/>
      <c r="D103" s="319"/>
      <c r="E103" s="319"/>
      <c r="F103" s="319"/>
      <c r="G103" s="319"/>
      <c r="H103" s="319"/>
      <c r="I103" s="319"/>
      <c r="J103" s="319"/>
      <c r="K103" s="319"/>
      <c r="L103" s="319"/>
      <c r="M103" s="319"/>
      <c r="N103" s="319"/>
      <c r="O103" s="319"/>
      <c r="P103" s="319"/>
      <c r="Q103" s="319"/>
      <c r="R103" s="319"/>
      <c r="S103" s="319"/>
      <c r="T103" s="319"/>
      <c r="U103" s="319"/>
      <c r="V103" s="319"/>
      <c r="W103" s="319"/>
      <c r="X103" s="319"/>
      <c r="Y103" s="319"/>
      <c r="Z103" s="319"/>
    </row>
    <row r="104" spans="1:26" ht="15.75" customHeight="1" x14ac:dyDescent="0.25">
      <c r="A104" s="319"/>
      <c r="B104" s="319"/>
      <c r="C104" s="319"/>
      <c r="D104" s="319"/>
      <c r="E104" s="319"/>
      <c r="F104" s="319"/>
      <c r="G104" s="319"/>
      <c r="H104" s="319"/>
      <c r="I104" s="319"/>
      <c r="J104" s="319"/>
      <c r="K104" s="319"/>
      <c r="L104" s="319"/>
      <c r="M104" s="319"/>
      <c r="N104" s="319"/>
      <c r="O104" s="319"/>
      <c r="P104" s="319"/>
      <c r="Q104" s="319"/>
      <c r="R104" s="319"/>
      <c r="S104" s="319"/>
      <c r="T104" s="319"/>
      <c r="U104" s="319"/>
      <c r="V104" s="319"/>
      <c r="W104" s="319"/>
      <c r="X104" s="319"/>
      <c r="Y104" s="319"/>
      <c r="Z104" s="319"/>
    </row>
    <row r="105" spans="1:26" ht="15.75" customHeight="1" x14ac:dyDescent="0.25">
      <c r="A105" s="319"/>
      <c r="B105" s="319"/>
      <c r="C105" s="319"/>
      <c r="D105" s="319"/>
      <c r="E105" s="319"/>
      <c r="F105" s="319"/>
      <c r="G105" s="319"/>
      <c r="H105" s="319"/>
      <c r="I105" s="319"/>
      <c r="J105" s="319"/>
      <c r="K105" s="319"/>
      <c r="L105" s="319"/>
      <c r="M105" s="319"/>
      <c r="N105" s="319"/>
      <c r="O105" s="319"/>
      <c r="P105" s="319"/>
      <c r="Q105" s="319"/>
      <c r="R105" s="319"/>
      <c r="S105" s="319"/>
      <c r="T105" s="319"/>
      <c r="U105" s="319"/>
      <c r="V105" s="319"/>
      <c r="W105" s="319"/>
      <c r="X105" s="319"/>
      <c r="Y105" s="319"/>
      <c r="Z105" s="319"/>
    </row>
    <row r="106" spans="1:26" ht="15.75" customHeight="1" x14ac:dyDescent="0.25">
      <c r="A106" s="319"/>
      <c r="B106" s="319"/>
      <c r="C106" s="319"/>
      <c r="D106" s="319"/>
      <c r="E106" s="319"/>
      <c r="F106" s="319"/>
      <c r="G106" s="319"/>
      <c r="H106" s="319"/>
      <c r="I106" s="319"/>
      <c r="J106" s="319"/>
      <c r="K106" s="319"/>
      <c r="L106" s="319"/>
      <c r="M106" s="319"/>
      <c r="N106" s="319"/>
      <c r="O106" s="319"/>
      <c r="P106" s="319"/>
      <c r="Q106" s="319"/>
      <c r="R106" s="319"/>
      <c r="S106" s="319"/>
      <c r="T106" s="319"/>
      <c r="U106" s="319"/>
      <c r="V106" s="319"/>
      <c r="W106" s="319"/>
      <c r="X106" s="319"/>
      <c r="Y106" s="319"/>
      <c r="Z106" s="319"/>
    </row>
    <row r="107" spans="1:26" ht="15.75" customHeight="1" x14ac:dyDescent="0.25">
      <c r="A107" s="319"/>
      <c r="B107" s="319"/>
      <c r="C107" s="319"/>
      <c r="D107" s="319"/>
      <c r="E107" s="319"/>
      <c r="F107" s="319"/>
      <c r="G107" s="319"/>
      <c r="H107" s="319"/>
      <c r="I107" s="319"/>
      <c r="J107" s="319"/>
      <c r="K107" s="319"/>
      <c r="L107" s="319"/>
      <c r="M107" s="319"/>
      <c r="N107" s="319"/>
      <c r="O107" s="319"/>
      <c r="P107" s="319"/>
      <c r="Q107" s="319"/>
      <c r="R107" s="319"/>
      <c r="S107" s="319"/>
      <c r="T107" s="319"/>
      <c r="U107" s="319"/>
      <c r="V107" s="319"/>
      <c r="W107" s="319"/>
      <c r="X107" s="319"/>
      <c r="Y107" s="319"/>
      <c r="Z107" s="319"/>
    </row>
    <row r="108" spans="1:26" ht="15.75" customHeight="1" x14ac:dyDescent="0.25">
      <c r="A108" s="319"/>
      <c r="B108" s="319"/>
      <c r="C108" s="319"/>
      <c r="D108" s="319"/>
      <c r="E108" s="319"/>
      <c r="F108" s="319"/>
      <c r="G108" s="319"/>
      <c r="H108" s="319"/>
      <c r="I108" s="319"/>
      <c r="J108" s="319"/>
      <c r="K108" s="319"/>
      <c r="L108" s="319"/>
      <c r="M108" s="319"/>
      <c r="N108" s="319"/>
      <c r="O108" s="319"/>
      <c r="P108" s="319"/>
      <c r="Q108" s="319"/>
      <c r="R108" s="319"/>
      <c r="S108" s="319"/>
      <c r="T108" s="319"/>
      <c r="U108" s="319"/>
      <c r="V108" s="319"/>
      <c r="W108" s="319"/>
      <c r="X108" s="319"/>
      <c r="Y108" s="319"/>
      <c r="Z108" s="319"/>
    </row>
    <row r="109" spans="1:26" ht="15.75" customHeight="1" x14ac:dyDescent="0.25">
      <c r="A109" s="319"/>
      <c r="B109" s="319"/>
      <c r="C109" s="319"/>
      <c r="D109" s="319"/>
      <c r="E109" s="319"/>
      <c r="F109" s="319"/>
      <c r="G109" s="319"/>
      <c r="H109" s="319"/>
      <c r="I109" s="319"/>
      <c r="J109" s="319"/>
      <c r="K109" s="319"/>
      <c r="L109" s="319"/>
      <c r="M109" s="319"/>
      <c r="N109" s="319"/>
      <c r="O109" s="319"/>
      <c r="P109" s="319"/>
      <c r="Q109" s="319"/>
      <c r="R109" s="319"/>
      <c r="S109" s="319"/>
      <c r="T109" s="319"/>
      <c r="U109" s="319"/>
      <c r="V109" s="319"/>
      <c r="W109" s="319"/>
      <c r="X109" s="319"/>
      <c r="Y109" s="319"/>
      <c r="Z109" s="319"/>
    </row>
    <row r="110" spans="1:26" ht="15.75" customHeight="1" x14ac:dyDescent="0.25">
      <c r="A110" s="319"/>
      <c r="B110" s="319"/>
      <c r="C110" s="319"/>
      <c r="D110" s="319"/>
      <c r="E110" s="319"/>
      <c r="F110" s="319"/>
      <c r="G110" s="319"/>
      <c r="H110" s="319"/>
      <c r="I110" s="319"/>
      <c r="J110" s="319"/>
      <c r="K110" s="319"/>
      <c r="L110" s="319"/>
      <c r="M110" s="319"/>
      <c r="N110" s="319"/>
      <c r="O110" s="319"/>
      <c r="P110" s="319"/>
      <c r="Q110" s="319"/>
      <c r="R110" s="319"/>
      <c r="S110" s="319"/>
      <c r="T110" s="319"/>
      <c r="U110" s="319"/>
      <c r="V110" s="319"/>
      <c r="W110" s="319"/>
      <c r="X110" s="319"/>
      <c r="Y110" s="319"/>
      <c r="Z110" s="319"/>
    </row>
    <row r="111" spans="1:26" ht="15.75" customHeight="1" x14ac:dyDescent="0.25">
      <c r="A111" s="319"/>
      <c r="B111" s="319"/>
      <c r="C111" s="319"/>
      <c r="D111" s="319"/>
      <c r="E111" s="319"/>
      <c r="F111" s="319"/>
      <c r="G111" s="319"/>
      <c r="H111" s="319"/>
      <c r="I111" s="319"/>
      <c r="J111" s="319"/>
      <c r="K111" s="319"/>
      <c r="L111" s="319"/>
      <c r="M111" s="319"/>
      <c r="N111" s="319"/>
      <c r="O111" s="319"/>
      <c r="P111" s="319"/>
      <c r="Q111" s="319"/>
      <c r="R111" s="319"/>
      <c r="S111" s="319"/>
      <c r="T111" s="319"/>
      <c r="U111" s="319"/>
      <c r="V111" s="319"/>
      <c r="W111" s="319"/>
      <c r="X111" s="319"/>
      <c r="Y111" s="319"/>
      <c r="Z111" s="319"/>
    </row>
    <row r="112" spans="1:26" ht="15.75" customHeight="1" x14ac:dyDescent="0.25">
      <c r="A112" s="319"/>
      <c r="B112" s="319"/>
      <c r="C112" s="319"/>
      <c r="D112" s="319"/>
      <c r="E112" s="319"/>
      <c r="F112" s="319"/>
      <c r="G112" s="319"/>
      <c r="H112" s="319"/>
      <c r="I112" s="319"/>
      <c r="J112" s="319"/>
      <c r="K112" s="319"/>
      <c r="L112" s="319"/>
      <c r="M112" s="319"/>
      <c r="N112" s="319"/>
      <c r="O112" s="319"/>
      <c r="P112" s="319"/>
      <c r="Q112" s="319"/>
      <c r="R112" s="319"/>
      <c r="S112" s="319"/>
      <c r="T112" s="319"/>
      <c r="U112" s="319"/>
      <c r="V112" s="319"/>
      <c r="W112" s="319"/>
      <c r="X112" s="319"/>
      <c r="Y112" s="319"/>
      <c r="Z112" s="319"/>
    </row>
    <row r="113" spans="1:26" ht="15.75" customHeight="1" x14ac:dyDescent="0.25">
      <c r="A113" s="319"/>
      <c r="B113" s="319"/>
      <c r="C113" s="319"/>
      <c r="D113" s="319"/>
      <c r="E113" s="319"/>
      <c r="F113" s="319"/>
      <c r="G113" s="319"/>
      <c r="H113" s="319"/>
      <c r="I113" s="319"/>
      <c r="J113" s="319"/>
      <c r="K113" s="319"/>
      <c r="L113" s="319"/>
      <c r="M113" s="319"/>
      <c r="N113" s="319"/>
      <c r="O113" s="319"/>
      <c r="P113" s="319"/>
      <c r="Q113" s="319"/>
      <c r="R113" s="319"/>
      <c r="S113" s="319"/>
      <c r="T113" s="319"/>
      <c r="U113" s="319"/>
      <c r="V113" s="319"/>
      <c r="W113" s="319"/>
      <c r="X113" s="319"/>
      <c r="Y113" s="319"/>
      <c r="Z113" s="319"/>
    </row>
    <row r="114" spans="1:26" ht="15.75" customHeight="1" x14ac:dyDescent="0.25">
      <c r="A114" s="319"/>
      <c r="B114" s="319"/>
      <c r="C114" s="319"/>
      <c r="D114" s="319"/>
      <c r="E114" s="319"/>
      <c r="F114" s="319"/>
      <c r="G114" s="319"/>
      <c r="H114" s="319"/>
      <c r="I114" s="319"/>
      <c r="J114" s="319"/>
      <c r="K114" s="319"/>
      <c r="L114" s="319"/>
      <c r="M114" s="319"/>
      <c r="N114" s="319"/>
      <c r="O114" s="319"/>
      <c r="P114" s="319"/>
      <c r="Q114" s="319"/>
      <c r="R114" s="319"/>
      <c r="S114" s="319"/>
      <c r="T114" s="319"/>
      <c r="U114" s="319"/>
      <c r="V114" s="319"/>
      <c r="W114" s="319"/>
      <c r="X114" s="319"/>
      <c r="Y114" s="319"/>
      <c r="Z114" s="319"/>
    </row>
    <row r="115" spans="1:26" ht="15.75" customHeight="1" x14ac:dyDescent="0.25">
      <c r="A115" s="319"/>
      <c r="B115" s="319"/>
      <c r="C115" s="319"/>
      <c r="D115" s="319"/>
      <c r="E115" s="319"/>
      <c r="F115" s="319"/>
      <c r="G115" s="319"/>
      <c r="H115" s="319"/>
      <c r="I115" s="319"/>
      <c r="J115" s="319"/>
      <c r="K115" s="319"/>
      <c r="L115" s="319"/>
      <c r="M115" s="319"/>
      <c r="N115" s="319"/>
      <c r="O115" s="319"/>
      <c r="P115" s="319"/>
      <c r="Q115" s="319"/>
      <c r="R115" s="319"/>
      <c r="S115" s="319"/>
      <c r="T115" s="319"/>
      <c r="U115" s="319"/>
      <c r="V115" s="319"/>
      <c r="W115" s="319"/>
      <c r="X115" s="319"/>
      <c r="Y115" s="319"/>
      <c r="Z115" s="319"/>
    </row>
    <row r="116" spans="1:26" ht="15.75" customHeight="1" x14ac:dyDescent="0.25">
      <c r="A116" s="319"/>
      <c r="B116" s="319"/>
      <c r="C116" s="319"/>
      <c r="D116" s="319"/>
      <c r="E116" s="319"/>
      <c r="F116" s="319"/>
      <c r="G116" s="319"/>
      <c r="H116" s="319"/>
      <c r="I116" s="319"/>
      <c r="J116" s="319"/>
      <c r="K116" s="319"/>
      <c r="L116" s="319"/>
      <c r="M116" s="319"/>
      <c r="N116" s="319"/>
      <c r="O116" s="319"/>
      <c r="P116" s="319"/>
      <c r="Q116" s="319"/>
      <c r="R116" s="319"/>
      <c r="S116" s="319"/>
      <c r="T116" s="319"/>
      <c r="U116" s="319"/>
      <c r="V116" s="319"/>
      <c r="W116" s="319"/>
      <c r="X116" s="319"/>
      <c r="Y116" s="319"/>
      <c r="Z116" s="319"/>
    </row>
    <row r="117" spans="1:26" ht="15.75" customHeight="1" x14ac:dyDescent="0.25">
      <c r="A117" s="319"/>
      <c r="B117" s="319"/>
      <c r="C117" s="319"/>
      <c r="D117" s="319"/>
      <c r="E117" s="319"/>
      <c r="F117" s="319"/>
      <c r="G117" s="319"/>
      <c r="H117" s="319"/>
      <c r="I117" s="319"/>
      <c r="J117" s="319"/>
      <c r="K117" s="319"/>
      <c r="L117" s="319"/>
      <c r="M117" s="319"/>
      <c r="N117" s="319"/>
      <c r="O117" s="319"/>
      <c r="P117" s="319"/>
      <c r="Q117" s="319"/>
      <c r="R117" s="319"/>
      <c r="S117" s="319"/>
      <c r="T117" s="319"/>
      <c r="U117" s="319"/>
      <c r="V117" s="319"/>
      <c r="W117" s="319"/>
      <c r="X117" s="319"/>
      <c r="Y117" s="319"/>
      <c r="Z117" s="319"/>
    </row>
    <row r="118" spans="1:26" ht="15.75" customHeight="1" x14ac:dyDescent="0.25">
      <c r="A118" s="319"/>
      <c r="B118" s="319"/>
      <c r="C118" s="319"/>
      <c r="D118" s="319"/>
      <c r="E118" s="319"/>
      <c r="F118" s="319"/>
      <c r="G118" s="319"/>
      <c r="H118" s="319"/>
      <c r="I118" s="319"/>
      <c r="J118" s="319"/>
      <c r="K118" s="319"/>
      <c r="L118" s="319"/>
      <c r="M118" s="319"/>
      <c r="N118" s="319"/>
      <c r="O118" s="319"/>
      <c r="P118" s="319"/>
      <c r="Q118" s="319"/>
      <c r="R118" s="319"/>
      <c r="S118" s="319"/>
      <c r="T118" s="319"/>
      <c r="U118" s="319"/>
      <c r="V118" s="319"/>
      <c r="W118" s="319"/>
      <c r="X118" s="319"/>
      <c r="Y118" s="319"/>
      <c r="Z118" s="319"/>
    </row>
    <row r="119" spans="1:26" ht="15.75" customHeight="1" x14ac:dyDescent="0.25">
      <c r="A119" s="319"/>
      <c r="B119" s="319"/>
      <c r="C119" s="319"/>
      <c r="D119" s="319"/>
      <c r="E119" s="319"/>
      <c r="F119" s="319"/>
      <c r="G119" s="319"/>
      <c r="H119" s="319"/>
      <c r="I119" s="319"/>
      <c r="J119" s="319"/>
      <c r="K119" s="319"/>
      <c r="L119" s="319"/>
      <c r="M119" s="319"/>
      <c r="N119" s="319"/>
      <c r="O119" s="319"/>
      <c r="P119" s="319"/>
      <c r="Q119" s="319"/>
      <c r="R119" s="319"/>
      <c r="S119" s="319"/>
      <c r="T119" s="319"/>
      <c r="U119" s="319"/>
      <c r="V119" s="319"/>
      <c r="W119" s="319"/>
      <c r="X119" s="319"/>
      <c r="Y119" s="319"/>
      <c r="Z119" s="319"/>
    </row>
    <row r="120" spans="1:26" ht="15.75" customHeight="1" x14ac:dyDescent="0.25">
      <c r="A120" s="319"/>
      <c r="B120" s="319"/>
      <c r="C120" s="319"/>
      <c r="D120" s="319"/>
      <c r="E120" s="319"/>
      <c r="F120" s="319"/>
      <c r="G120" s="319"/>
      <c r="H120" s="319"/>
      <c r="I120" s="319"/>
      <c r="J120" s="319"/>
      <c r="K120" s="319"/>
      <c r="L120" s="319"/>
      <c r="M120" s="319"/>
      <c r="N120" s="319"/>
      <c r="O120" s="319"/>
      <c r="P120" s="319"/>
      <c r="Q120" s="319"/>
      <c r="R120" s="319"/>
      <c r="S120" s="319"/>
      <c r="T120" s="319"/>
      <c r="U120" s="319"/>
      <c r="V120" s="319"/>
      <c r="W120" s="319"/>
      <c r="X120" s="319"/>
      <c r="Y120" s="319"/>
      <c r="Z120" s="319"/>
    </row>
    <row r="121" spans="1:26" ht="15.75" customHeight="1" x14ac:dyDescent="0.25">
      <c r="A121" s="319"/>
      <c r="B121" s="319"/>
      <c r="C121" s="319"/>
      <c r="D121" s="319"/>
      <c r="E121" s="319"/>
      <c r="F121" s="319"/>
      <c r="G121" s="319"/>
      <c r="H121" s="319"/>
      <c r="I121" s="319"/>
      <c r="J121" s="319"/>
      <c r="K121" s="319"/>
      <c r="L121" s="319"/>
      <c r="M121" s="319"/>
      <c r="N121" s="319"/>
      <c r="O121" s="319"/>
      <c r="P121" s="319"/>
      <c r="Q121" s="319"/>
      <c r="R121" s="319"/>
      <c r="S121" s="319"/>
      <c r="T121" s="319"/>
      <c r="U121" s="319"/>
      <c r="V121" s="319"/>
      <c r="W121" s="319"/>
      <c r="X121" s="319"/>
      <c r="Y121" s="319"/>
      <c r="Z121" s="319"/>
    </row>
    <row r="122" spans="1:26" ht="15.75" customHeight="1" x14ac:dyDescent="0.25">
      <c r="A122" s="319"/>
      <c r="B122" s="319"/>
      <c r="C122" s="319"/>
      <c r="D122" s="319"/>
      <c r="E122" s="319"/>
      <c r="F122" s="319"/>
      <c r="G122" s="319"/>
      <c r="H122" s="319"/>
      <c r="I122" s="319"/>
      <c r="J122" s="319"/>
      <c r="K122" s="319"/>
      <c r="L122" s="319"/>
      <c r="M122" s="319"/>
      <c r="N122" s="319"/>
      <c r="O122" s="319"/>
      <c r="P122" s="319"/>
      <c r="Q122" s="319"/>
      <c r="R122" s="319"/>
      <c r="S122" s="319"/>
      <c r="T122" s="319"/>
      <c r="U122" s="319"/>
      <c r="V122" s="319"/>
      <c r="W122" s="319"/>
      <c r="X122" s="319"/>
      <c r="Y122" s="319"/>
      <c r="Z122" s="319"/>
    </row>
    <row r="123" spans="1:26" ht="15.75" customHeight="1" x14ac:dyDescent="0.25">
      <c r="A123" s="319"/>
      <c r="B123" s="319"/>
      <c r="C123" s="319"/>
      <c r="D123" s="319"/>
      <c r="E123" s="319"/>
      <c r="F123" s="319"/>
      <c r="G123" s="319"/>
      <c r="H123" s="319"/>
      <c r="I123" s="319"/>
      <c r="J123" s="319"/>
      <c r="K123" s="319"/>
      <c r="L123" s="319"/>
      <c r="M123" s="319"/>
      <c r="N123" s="319"/>
      <c r="O123" s="319"/>
      <c r="P123" s="319"/>
      <c r="Q123" s="319"/>
      <c r="R123" s="319"/>
      <c r="S123" s="319"/>
      <c r="T123" s="319"/>
      <c r="U123" s="319"/>
      <c r="V123" s="319"/>
      <c r="W123" s="319"/>
      <c r="X123" s="319"/>
      <c r="Y123" s="319"/>
      <c r="Z123" s="319"/>
    </row>
    <row r="124" spans="1:26" ht="15.75" customHeight="1" x14ac:dyDescent="0.25">
      <c r="A124" s="319"/>
      <c r="B124" s="319"/>
      <c r="C124" s="319"/>
      <c r="D124" s="319"/>
      <c r="E124" s="319"/>
      <c r="F124" s="319"/>
      <c r="G124" s="319"/>
      <c r="H124" s="319"/>
      <c r="I124" s="319"/>
      <c r="J124" s="319"/>
      <c r="K124" s="319"/>
      <c r="L124" s="319"/>
      <c r="M124" s="319"/>
      <c r="N124" s="319"/>
      <c r="O124" s="319"/>
      <c r="P124" s="319"/>
      <c r="Q124" s="319"/>
      <c r="R124" s="319"/>
      <c r="S124" s="319"/>
      <c r="T124" s="319"/>
      <c r="U124" s="319"/>
      <c r="V124" s="319"/>
      <c r="W124" s="319"/>
      <c r="X124" s="319"/>
      <c r="Y124" s="319"/>
      <c r="Z124" s="319"/>
    </row>
    <row r="125" spans="1:26" ht="15.75" customHeight="1" x14ac:dyDescent="0.25">
      <c r="A125" s="319"/>
      <c r="B125" s="319"/>
      <c r="C125" s="319"/>
      <c r="D125" s="319"/>
      <c r="E125" s="319"/>
      <c r="F125" s="319"/>
      <c r="G125" s="319"/>
      <c r="H125" s="319"/>
      <c r="I125" s="319"/>
      <c r="J125" s="319"/>
      <c r="K125" s="319"/>
      <c r="L125" s="319"/>
      <c r="M125" s="319"/>
      <c r="N125" s="319"/>
      <c r="O125" s="319"/>
      <c r="P125" s="319"/>
      <c r="Q125" s="319"/>
      <c r="R125" s="319"/>
      <c r="S125" s="319"/>
      <c r="T125" s="319"/>
      <c r="U125" s="319"/>
      <c r="V125" s="319"/>
      <c r="W125" s="319"/>
      <c r="X125" s="319"/>
      <c r="Y125" s="319"/>
      <c r="Z125" s="319"/>
    </row>
    <row r="126" spans="1:26" ht="15.75" customHeight="1" x14ac:dyDescent="0.25">
      <c r="A126" s="319"/>
      <c r="B126" s="319"/>
      <c r="C126" s="319"/>
      <c r="D126" s="319"/>
      <c r="E126" s="319"/>
      <c r="F126" s="319"/>
      <c r="G126" s="319"/>
      <c r="H126" s="319"/>
      <c r="I126" s="319"/>
      <c r="J126" s="319"/>
      <c r="K126" s="319"/>
      <c r="L126" s="319"/>
      <c r="M126" s="319"/>
      <c r="N126" s="319"/>
      <c r="O126" s="319"/>
      <c r="P126" s="319"/>
      <c r="Q126" s="319"/>
      <c r="R126" s="319"/>
      <c r="S126" s="319"/>
      <c r="T126" s="319"/>
      <c r="U126" s="319"/>
      <c r="V126" s="319"/>
      <c r="W126" s="319"/>
      <c r="X126" s="319"/>
      <c r="Y126" s="319"/>
      <c r="Z126" s="319"/>
    </row>
    <row r="127" spans="1:26" ht="15.75" customHeight="1" x14ac:dyDescent="0.25">
      <c r="A127" s="319"/>
      <c r="B127" s="319"/>
      <c r="C127" s="319"/>
      <c r="D127" s="319"/>
      <c r="E127" s="319"/>
      <c r="F127" s="319"/>
      <c r="G127" s="319"/>
      <c r="H127" s="319"/>
      <c r="I127" s="319"/>
      <c r="J127" s="319"/>
      <c r="K127" s="319"/>
      <c r="L127" s="319"/>
      <c r="M127" s="319"/>
      <c r="N127" s="319"/>
      <c r="O127" s="319"/>
      <c r="P127" s="319"/>
      <c r="Q127" s="319"/>
      <c r="R127" s="319"/>
      <c r="S127" s="319"/>
      <c r="T127" s="319"/>
      <c r="U127" s="319"/>
      <c r="V127" s="319"/>
      <c r="W127" s="319"/>
      <c r="X127" s="319"/>
      <c r="Y127" s="319"/>
      <c r="Z127" s="319"/>
    </row>
    <row r="128" spans="1:26" ht="15.75" customHeight="1" x14ac:dyDescent="0.25">
      <c r="A128" s="319"/>
      <c r="B128" s="319"/>
      <c r="C128" s="319"/>
      <c r="D128" s="319"/>
      <c r="E128" s="319"/>
      <c r="F128" s="319"/>
      <c r="G128" s="319"/>
      <c r="H128" s="319"/>
      <c r="I128" s="319"/>
      <c r="J128" s="319"/>
      <c r="K128" s="319"/>
      <c r="L128" s="319"/>
      <c r="M128" s="319"/>
      <c r="N128" s="319"/>
      <c r="O128" s="319"/>
      <c r="P128" s="319"/>
      <c r="Q128" s="319"/>
      <c r="R128" s="319"/>
      <c r="S128" s="319"/>
      <c r="T128" s="319"/>
      <c r="U128" s="319"/>
      <c r="V128" s="319"/>
      <c r="W128" s="319"/>
      <c r="X128" s="319"/>
      <c r="Y128" s="319"/>
      <c r="Z128" s="319"/>
    </row>
    <row r="129" spans="1:26" ht="15.75" customHeight="1" x14ac:dyDescent="0.25">
      <c r="A129" s="319"/>
      <c r="B129" s="319"/>
      <c r="C129" s="319"/>
      <c r="D129" s="319"/>
      <c r="E129" s="319"/>
      <c r="F129" s="319"/>
      <c r="G129" s="319"/>
      <c r="H129" s="319"/>
      <c r="I129" s="319"/>
      <c r="J129" s="319"/>
      <c r="K129" s="319"/>
      <c r="L129" s="319"/>
      <c r="M129" s="319"/>
      <c r="N129" s="319"/>
      <c r="O129" s="319"/>
      <c r="P129" s="319"/>
      <c r="Q129" s="319"/>
      <c r="R129" s="319"/>
      <c r="S129" s="319"/>
      <c r="T129" s="319"/>
      <c r="U129" s="319"/>
      <c r="V129" s="319"/>
      <c r="W129" s="319"/>
      <c r="X129" s="319"/>
      <c r="Y129" s="319"/>
      <c r="Z129" s="319"/>
    </row>
    <row r="130" spans="1:26" ht="15.75" customHeight="1" x14ac:dyDescent="0.25">
      <c r="A130" s="319"/>
      <c r="B130" s="319"/>
      <c r="C130" s="319"/>
      <c r="D130" s="319"/>
      <c r="E130" s="319"/>
      <c r="F130" s="319"/>
      <c r="G130" s="319"/>
      <c r="H130" s="319"/>
      <c r="I130" s="319"/>
      <c r="J130" s="319"/>
      <c r="K130" s="319"/>
      <c r="L130" s="319"/>
      <c r="M130" s="319"/>
      <c r="N130" s="319"/>
      <c r="O130" s="319"/>
      <c r="P130" s="319"/>
      <c r="Q130" s="319"/>
      <c r="R130" s="319"/>
      <c r="S130" s="319"/>
      <c r="T130" s="319"/>
      <c r="U130" s="319"/>
      <c r="V130" s="319"/>
      <c r="W130" s="319"/>
      <c r="X130" s="319"/>
      <c r="Y130" s="319"/>
      <c r="Z130" s="319"/>
    </row>
    <row r="131" spans="1:26" ht="15.75" customHeight="1" x14ac:dyDescent="0.25">
      <c r="A131" s="319"/>
      <c r="B131" s="319"/>
      <c r="C131" s="319"/>
      <c r="D131" s="319"/>
      <c r="E131" s="319"/>
      <c r="F131" s="319"/>
      <c r="G131" s="319"/>
      <c r="H131" s="319"/>
      <c r="I131" s="319"/>
      <c r="J131" s="319"/>
      <c r="K131" s="319"/>
      <c r="L131" s="319"/>
      <c r="M131" s="319"/>
      <c r="N131" s="319"/>
      <c r="O131" s="319"/>
      <c r="P131" s="319"/>
      <c r="Q131" s="319"/>
      <c r="R131" s="319"/>
      <c r="S131" s="319"/>
      <c r="T131" s="319"/>
      <c r="U131" s="319"/>
      <c r="V131" s="319"/>
      <c r="W131" s="319"/>
      <c r="X131" s="319"/>
      <c r="Y131" s="319"/>
      <c r="Z131" s="319"/>
    </row>
    <row r="132" spans="1:26" ht="15.75" customHeight="1" x14ac:dyDescent="0.25">
      <c r="A132" s="319"/>
      <c r="B132" s="319"/>
      <c r="C132" s="319"/>
      <c r="D132" s="319"/>
      <c r="E132" s="319"/>
      <c r="F132" s="319"/>
      <c r="G132" s="319"/>
      <c r="H132" s="319"/>
      <c r="I132" s="319"/>
      <c r="J132" s="319"/>
      <c r="K132" s="319"/>
      <c r="L132" s="319"/>
      <c r="M132" s="319"/>
      <c r="N132" s="319"/>
      <c r="O132" s="319"/>
      <c r="P132" s="319"/>
      <c r="Q132" s="319"/>
      <c r="R132" s="319"/>
      <c r="S132" s="319"/>
      <c r="T132" s="319"/>
      <c r="U132" s="319"/>
      <c r="V132" s="319"/>
      <c r="W132" s="319"/>
      <c r="X132" s="319"/>
      <c r="Y132" s="319"/>
      <c r="Z132" s="319"/>
    </row>
    <row r="133" spans="1:26" ht="15.75" customHeight="1" x14ac:dyDescent="0.25">
      <c r="A133" s="319"/>
      <c r="B133" s="319"/>
      <c r="C133" s="319"/>
      <c r="D133" s="319"/>
      <c r="E133" s="319"/>
      <c r="F133" s="319"/>
      <c r="G133" s="319"/>
      <c r="H133" s="319"/>
      <c r="I133" s="319"/>
      <c r="J133" s="319"/>
      <c r="K133" s="319"/>
      <c r="L133" s="319"/>
      <c r="M133" s="319"/>
      <c r="N133" s="319"/>
      <c r="O133" s="319"/>
      <c r="P133" s="319"/>
      <c r="Q133" s="319"/>
      <c r="R133" s="319"/>
      <c r="S133" s="319"/>
      <c r="T133" s="319"/>
      <c r="U133" s="319"/>
      <c r="V133" s="319"/>
      <c r="W133" s="319"/>
      <c r="X133" s="319"/>
      <c r="Y133" s="319"/>
      <c r="Z133" s="319"/>
    </row>
    <row r="134" spans="1:26" ht="15.75" customHeight="1" x14ac:dyDescent="0.25">
      <c r="A134" s="319"/>
      <c r="B134" s="319"/>
      <c r="C134" s="319"/>
      <c r="D134" s="319"/>
      <c r="E134" s="319"/>
      <c r="F134" s="319"/>
      <c r="G134" s="319"/>
      <c r="H134" s="319"/>
      <c r="I134" s="319"/>
      <c r="J134" s="319"/>
      <c r="K134" s="319"/>
      <c r="L134" s="319"/>
      <c r="M134" s="319"/>
      <c r="N134" s="319"/>
      <c r="O134" s="319"/>
      <c r="P134" s="319"/>
      <c r="Q134" s="319"/>
      <c r="R134" s="319"/>
      <c r="S134" s="319"/>
      <c r="T134" s="319"/>
      <c r="U134" s="319"/>
      <c r="V134" s="319"/>
      <c r="W134" s="319"/>
      <c r="X134" s="319"/>
      <c r="Y134" s="319"/>
      <c r="Z134" s="319"/>
    </row>
    <row r="135" spans="1:26" ht="15.75" customHeight="1" x14ac:dyDescent="0.25">
      <c r="A135" s="319"/>
      <c r="B135" s="319"/>
      <c r="C135" s="319"/>
      <c r="D135" s="319"/>
      <c r="E135" s="319"/>
      <c r="F135" s="319"/>
      <c r="G135" s="319"/>
      <c r="H135" s="319"/>
      <c r="I135" s="319"/>
      <c r="J135" s="319"/>
      <c r="K135" s="319"/>
      <c r="L135" s="319"/>
      <c r="M135" s="319"/>
      <c r="N135" s="319"/>
      <c r="O135" s="319"/>
      <c r="P135" s="319"/>
      <c r="Q135" s="319"/>
      <c r="R135" s="319"/>
      <c r="S135" s="319"/>
      <c r="T135" s="319"/>
      <c r="U135" s="319"/>
      <c r="V135" s="319"/>
      <c r="W135" s="319"/>
      <c r="X135" s="319"/>
      <c r="Y135" s="319"/>
      <c r="Z135" s="319"/>
    </row>
    <row r="136" spans="1:26" ht="15.75" customHeight="1" x14ac:dyDescent="0.25">
      <c r="A136" s="319"/>
      <c r="B136" s="319"/>
      <c r="C136" s="319"/>
      <c r="D136" s="319"/>
      <c r="E136" s="319"/>
      <c r="F136" s="319"/>
      <c r="G136" s="319"/>
      <c r="H136" s="319"/>
      <c r="I136" s="319"/>
      <c r="J136" s="319"/>
      <c r="K136" s="319"/>
      <c r="L136" s="319"/>
      <c r="M136" s="319"/>
      <c r="N136" s="319"/>
      <c r="O136" s="319"/>
      <c r="P136" s="319"/>
      <c r="Q136" s="319"/>
      <c r="R136" s="319"/>
      <c r="S136" s="319"/>
      <c r="T136" s="319"/>
      <c r="U136" s="319"/>
      <c r="V136" s="319"/>
      <c r="W136" s="319"/>
      <c r="X136" s="319"/>
      <c r="Y136" s="319"/>
      <c r="Z136" s="319"/>
    </row>
    <row r="137" spans="1:26" ht="15.75" customHeight="1" x14ac:dyDescent="0.25">
      <c r="A137" s="319"/>
      <c r="B137" s="319"/>
      <c r="C137" s="319"/>
      <c r="D137" s="319"/>
      <c r="E137" s="319"/>
      <c r="F137" s="319"/>
      <c r="G137" s="319"/>
      <c r="H137" s="319"/>
      <c r="I137" s="319"/>
      <c r="J137" s="319"/>
      <c r="K137" s="319"/>
      <c r="L137" s="319"/>
      <c r="M137" s="319"/>
      <c r="N137" s="319"/>
      <c r="O137" s="319"/>
      <c r="P137" s="319"/>
      <c r="Q137" s="319"/>
      <c r="R137" s="319"/>
      <c r="S137" s="319"/>
      <c r="T137" s="319"/>
      <c r="U137" s="319"/>
      <c r="V137" s="319"/>
      <c r="W137" s="319"/>
      <c r="X137" s="319"/>
      <c r="Y137" s="319"/>
      <c r="Z137" s="319"/>
    </row>
    <row r="138" spans="1:26" ht="15.75" customHeight="1" x14ac:dyDescent="0.25">
      <c r="A138" s="319"/>
      <c r="B138" s="319"/>
      <c r="C138" s="319"/>
      <c r="D138" s="319"/>
      <c r="E138" s="319"/>
      <c r="F138" s="319"/>
      <c r="G138" s="319"/>
      <c r="H138" s="319"/>
      <c r="I138" s="319"/>
      <c r="J138" s="319"/>
      <c r="K138" s="319"/>
      <c r="L138" s="319"/>
      <c r="M138" s="319"/>
      <c r="N138" s="319"/>
      <c r="O138" s="319"/>
      <c r="P138" s="319"/>
      <c r="Q138" s="319"/>
      <c r="R138" s="319"/>
      <c r="S138" s="319"/>
      <c r="T138" s="319"/>
      <c r="U138" s="319"/>
      <c r="V138" s="319"/>
      <c r="W138" s="319"/>
      <c r="X138" s="319"/>
      <c r="Y138" s="319"/>
      <c r="Z138" s="319"/>
    </row>
    <row r="139" spans="1:26" ht="15.75" customHeight="1" x14ac:dyDescent="0.25">
      <c r="A139" s="319"/>
      <c r="B139" s="319"/>
      <c r="C139" s="319"/>
      <c r="D139" s="319"/>
      <c r="E139" s="319"/>
      <c r="F139" s="319"/>
      <c r="G139" s="319"/>
      <c r="H139" s="319"/>
      <c r="I139" s="319"/>
      <c r="J139" s="319"/>
      <c r="K139" s="319"/>
      <c r="L139" s="319"/>
      <c r="M139" s="319"/>
      <c r="N139" s="319"/>
      <c r="O139" s="319"/>
      <c r="P139" s="319"/>
      <c r="Q139" s="319"/>
      <c r="R139" s="319"/>
      <c r="S139" s="319"/>
      <c r="T139" s="319"/>
      <c r="U139" s="319"/>
      <c r="V139" s="319"/>
      <c r="W139" s="319"/>
      <c r="X139" s="319"/>
      <c r="Y139" s="319"/>
      <c r="Z139" s="319"/>
    </row>
    <row r="140" spans="1:26" ht="15.75" customHeight="1" x14ac:dyDescent="0.25">
      <c r="A140" s="319"/>
      <c r="B140" s="319"/>
      <c r="C140" s="319"/>
      <c r="D140" s="319"/>
      <c r="E140" s="319"/>
      <c r="F140" s="319"/>
      <c r="G140" s="319"/>
      <c r="H140" s="319"/>
      <c r="I140" s="319"/>
      <c r="J140" s="319"/>
      <c r="K140" s="319"/>
      <c r="L140" s="319"/>
      <c r="M140" s="319"/>
      <c r="N140" s="319"/>
      <c r="O140" s="319"/>
      <c r="P140" s="319"/>
      <c r="Q140" s="319"/>
      <c r="R140" s="319"/>
      <c r="S140" s="319"/>
      <c r="T140" s="319"/>
      <c r="U140" s="319"/>
      <c r="V140" s="319"/>
      <c r="W140" s="319"/>
      <c r="X140" s="319"/>
      <c r="Y140" s="319"/>
      <c r="Z140" s="319"/>
    </row>
    <row r="141" spans="1:26" ht="15.75" customHeight="1" x14ac:dyDescent="0.25">
      <c r="A141" s="319"/>
      <c r="B141" s="319"/>
      <c r="C141" s="319"/>
      <c r="D141" s="319"/>
      <c r="E141" s="319"/>
      <c r="F141" s="319"/>
      <c r="G141" s="319"/>
      <c r="H141" s="319"/>
      <c r="I141" s="319"/>
      <c r="J141" s="319"/>
      <c r="K141" s="319"/>
      <c r="L141" s="319"/>
      <c r="M141" s="319"/>
      <c r="N141" s="319"/>
      <c r="O141" s="319"/>
      <c r="P141" s="319"/>
      <c r="Q141" s="319"/>
      <c r="R141" s="319"/>
      <c r="S141" s="319"/>
      <c r="T141" s="319"/>
      <c r="U141" s="319"/>
      <c r="V141" s="319"/>
      <c r="W141" s="319"/>
      <c r="X141" s="319"/>
      <c r="Y141" s="319"/>
      <c r="Z141" s="319"/>
    </row>
    <row r="142" spans="1:26" ht="15.75" customHeight="1" x14ac:dyDescent="0.25">
      <c r="A142" s="319"/>
      <c r="B142" s="319"/>
      <c r="C142" s="319"/>
      <c r="D142" s="319"/>
      <c r="E142" s="319"/>
      <c r="F142" s="319"/>
      <c r="G142" s="319"/>
      <c r="H142" s="319"/>
      <c r="I142" s="319"/>
      <c r="J142" s="319"/>
      <c r="K142" s="319"/>
      <c r="L142" s="319"/>
      <c r="M142" s="319"/>
      <c r="N142" s="319"/>
      <c r="O142" s="319"/>
      <c r="P142" s="319"/>
      <c r="Q142" s="319"/>
      <c r="R142" s="319"/>
      <c r="S142" s="319"/>
      <c r="T142" s="319"/>
      <c r="U142" s="319"/>
      <c r="V142" s="319"/>
      <c r="W142" s="319"/>
      <c r="X142" s="319"/>
      <c r="Y142" s="319"/>
      <c r="Z142" s="319"/>
    </row>
    <row r="143" spans="1:26" ht="15.75" customHeight="1" x14ac:dyDescent="0.25">
      <c r="A143" s="319"/>
      <c r="B143" s="319"/>
      <c r="C143" s="319"/>
      <c r="D143" s="319"/>
      <c r="E143" s="319"/>
      <c r="F143" s="319"/>
      <c r="G143" s="319"/>
      <c r="H143" s="319"/>
      <c r="I143" s="319"/>
      <c r="J143" s="319"/>
      <c r="K143" s="319"/>
      <c r="L143" s="319"/>
      <c r="M143" s="319"/>
      <c r="N143" s="319"/>
      <c r="O143" s="319"/>
      <c r="P143" s="319"/>
      <c r="Q143" s="319"/>
      <c r="R143" s="319"/>
      <c r="S143" s="319"/>
      <c r="T143" s="319"/>
      <c r="U143" s="319"/>
      <c r="V143" s="319"/>
      <c r="W143" s="319"/>
      <c r="X143" s="319"/>
      <c r="Y143" s="319"/>
      <c r="Z143" s="319"/>
    </row>
    <row r="144" spans="1:26" ht="15.75" customHeight="1" x14ac:dyDescent="0.25">
      <c r="A144" s="319"/>
      <c r="B144" s="319"/>
      <c r="C144" s="319"/>
      <c r="D144" s="319"/>
      <c r="E144" s="319"/>
      <c r="F144" s="319"/>
      <c r="G144" s="319"/>
      <c r="H144" s="319"/>
      <c r="I144" s="319"/>
      <c r="J144" s="319"/>
      <c r="K144" s="319"/>
      <c r="L144" s="319"/>
      <c r="M144" s="319"/>
      <c r="N144" s="319"/>
      <c r="O144" s="319"/>
      <c r="P144" s="319"/>
      <c r="Q144" s="319"/>
      <c r="R144" s="319"/>
      <c r="S144" s="319"/>
      <c r="T144" s="319"/>
      <c r="U144" s="319"/>
      <c r="V144" s="319"/>
      <c r="W144" s="319"/>
      <c r="X144" s="319"/>
      <c r="Y144" s="319"/>
      <c r="Z144" s="319"/>
    </row>
    <row r="145" spans="1:26" ht="15.75" customHeight="1" x14ac:dyDescent="0.25">
      <c r="A145" s="319"/>
      <c r="B145" s="319"/>
      <c r="C145" s="319"/>
      <c r="D145" s="319"/>
      <c r="E145" s="319"/>
      <c r="F145" s="319"/>
      <c r="G145" s="319"/>
      <c r="H145" s="319"/>
      <c r="I145" s="319"/>
      <c r="J145" s="319"/>
      <c r="K145" s="319"/>
      <c r="L145" s="319"/>
      <c r="M145" s="319"/>
      <c r="N145" s="319"/>
      <c r="O145" s="319"/>
      <c r="P145" s="319"/>
      <c r="Q145" s="319"/>
      <c r="R145" s="319"/>
      <c r="S145" s="319"/>
      <c r="T145" s="319"/>
      <c r="U145" s="319"/>
      <c r="V145" s="319"/>
      <c r="W145" s="319"/>
      <c r="X145" s="319"/>
      <c r="Y145" s="319"/>
      <c r="Z145" s="319"/>
    </row>
    <row r="146" spans="1:26" ht="15.75" customHeight="1" x14ac:dyDescent="0.25">
      <c r="A146" s="319"/>
      <c r="B146" s="319"/>
      <c r="C146" s="319"/>
      <c r="D146" s="319"/>
      <c r="E146" s="319"/>
      <c r="F146" s="319"/>
      <c r="G146" s="319"/>
      <c r="H146" s="319"/>
      <c r="I146" s="319"/>
      <c r="J146" s="319"/>
      <c r="K146" s="319"/>
      <c r="L146" s="319"/>
      <c r="M146" s="319"/>
      <c r="N146" s="319"/>
      <c r="O146" s="319"/>
      <c r="P146" s="319"/>
      <c r="Q146" s="319"/>
      <c r="R146" s="319"/>
      <c r="S146" s="319"/>
      <c r="T146" s="319"/>
      <c r="U146" s="319"/>
      <c r="V146" s="319"/>
      <c r="W146" s="319"/>
      <c r="X146" s="319"/>
      <c r="Y146" s="319"/>
      <c r="Z146" s="319"/>
    </row>
    <row r="147" spans="1:26" ht="15.75" customHeight="1" x14ac:dyDescent="0.25">
      <c r="A147" s="319"/>
      <c r="B147" s="319"/>
      <c r="C147" s="319"/>
      <c r="D147" s="319"/>
      <c r="E147" s="319"/>
      <c r="F147" s="319"/>
      <c r="G147" s="319"/>
      <c r="H147" s="319"/>
      <c r="I147" s="319"/>
      <c r="J147" s="319"/>
      <c r="K147" s="319"/>
      <c r="L147" s="319"/>
      <c r="M147" s="319"/>
      <c r="N147" s="319"/>
      <c r="O147" s="319"/>
      <c r="P147" s="319"/>
      <c r="Q147" s="319"/>
      <c r="R147" s="319"/>
      <c r="S147" s="319"/>
      <c r="T147" s="319"/>
      <c r="U147" s="319"/>
      <c r="V147" s="319"/>
      <c r="W147" s="319"/>
      <c r="X147" s="319"/>
      <c r="Y147" s="319"/>
      <c r="Z147" s="319"/>
    </row>
    <row r="148" spans="1:26" ht="15.75" customHeight="1" x14ac:dyDescent="0.25">
      <c r="A148" s="319"/>
      <c r="B148" s="319"/>
      <c r="C148" s="319"/>
      <c r="D148" s="319"/>
      <c r="E148" s="319"/>
      <c r="F148" s="319"/>
      <c r="G148" s="319"/>
      <c r="H148" s="319"/>
      <c r="I148" s="319"/>
      <c r="J148" s="319"/>
      <c r="K148" s="319"/>
      <c r="L148" s="319"/>
      <c r="M148" s="319"/>
      <c r="N148" s="319"/>
      <c r="O148" s="319"/>
      <c r="P148" s="319"/>
      <c r="Q148" s="319"/>
      <c r="R148" s="319"/>
      <c r="S148" s="319"/>
      <c r="T148" s="319"/>
      <c r="U148" s="319"/>
      <c r="V148" s="319"/>
      <c r="W148" s="319"/>
      <c r="X148" s="319"/>
      <c r="Y148" s="319"/>
      <c r="Z148" s="319"/>
    </row>
    <row r="149" spans="1:26" ht="15.75" customHeight="1" x14ac:dyDescent="0.25">
      <c r="A149" s="319"/>
      <c r="B149" s="319"/>
      <c r="C149" s="319"/>
      <c r="D149" s="319"/>
      <c r="E149" s="319"/>
      <c r="F149" s="319"/>
      <c r="G149" s="319"/>
      <c r="H149" s="319"/>
      <c r="I149" s="319"/>
      <c r="J149" s="319"/>
      <c r="K149" s="319"/>
      <c r="L149" s="319"/>
      <c r="M149" s="319"/>
      <c r="N149" s="319"/>
      <c r="O149" s="319"/>
      <c r="P149" s="319"/>
      <c r="Q149" s="319"/>
      <c r="R149" s="319"/>
      <c r="S149" s="319"/>
      <c r="T149" s="319"/>
      <c r="U149" s="319"/>
      <c r="V149" s="319"/>
      <c r="W149" s="319"/>
      <c r="X149" s="319"/>
      <c r="Y149" s="319"/>
      <c r="Z149" s="319"/>
    </row>
    <row r="150" spans="1:26" ht="15.75" customHeight="1" x14ac:dyDescent="0.25">
      <c r="A150" s="319"/>
      <c r="B150" s="319"/>
      <c r="C150" s="319"/>
      <c r="D150" s="319"/>
      <c r="E150" s="319"/>
      <c r="F150" s="319"/>
      <c r="G150" s="319"/>
      <c r="H150" s="319"/>
      <c r="I150" s="319"/>
      <c r="J150" s="319"/>
      <c r="K150" s="319"/>
      <c r="L150" s="319"/>
      <c r="M150" s="319"/>
      <c r="N150" s="319"/>
      <c r="O150" s="319"/>
      <c r="P150" s="319"/>
      <c r="Q150" s="319"/>
      <c r="R150" s="319"/>
      <c r="S150" s="319"/>
      <c r="T150" s="319"/>
      <c r="U150" s="319"/>
      <c r="V150" s="319"/>
      <c r="W150" s="319"/>
      <c r="X150" s="319"/>
      <c r="Y150" s="319"/>
      <c r="Z150" s="319"/>
    </row>
    <row r="151" spans="1:26" ht="15.75" customHeight="1" x14ac:dyDescent="0.25">
      <c r="A151" s="319"/>
      <c r="B151" s="319"/>
      <c r="C151" s="319"/>
      <c r="D151" s="319"/>
      <c r="E151" s="319"/>
      <c r="F151" s="319"/>
      <c r="G151" s="319"/>
      <c r="H151" s="319"/>
      <c r="I151" s="319"/>
      <c r="J151" s="319"/>
      <c r="K151" s="319"/>
      <c r="L151" s="319"/>
      <c r="M151" s="319"/>
      <c r="N151" s="319"/>
      <c r="O151" s="319"/>
      <c r="P151" s="319"/>
      <c r="Q151" s="319"/>
      <c r="R151" s="319"/>
      <c r="S151" s="319"/>
      <c r="T151" s="319"/>
      <c r="U151" s="319"/>
      <c r="V151" s="319"/>
      <c r="W151" s="319"/>
      <c r="X151" s="319"/>
      <c r="Y151" s="319"/>
      <c r="Z151" s="319"/>
    </row>
    <row r="152" spans="1:26" ht="15.75" customHeight="1" x14ac:dyDescent="0.25">
      <c r="A152" s="319"/>
      <c r="B152" s="319"/>
      <c r="C152" s="319"/>
      <c r="D152" s="319"/>
      <c r="E152" s="319"/>
      <c r="F152" s="319"/>
      <c r="G152" s="319"/>
      <c r="H152" s="319"/>
      <c r="I152" s="319"/>
      <c r="J152" s="319"/>
      <c r="K152" s="319"/>
      <c r="L152" s="319"/>
      <c r="M152" s="319"/>
      <c r="N152" s="319"/>
      <c r="O152" s="319"/>
      <c r="P152" s="319"/>
      <c r="Q152" s="319"/>
      <c r="R152" s="319"/>
      <c r="S152" s="319"/>
      <c r="T152" s="319"/>
      <c r="U152" s="319"/>
      <c r="V152" s="319"/>
      <c r="W152" s="319"/>
      <c r="X152" s="319"/>
      <c r="Y152" s="319"/>
      <c r="Z152" s="319"/>
    </row>
    <row r="153" spans="1:26" ht="15.75" customHeight="1" x14ac:dyDescent="0.25">
      <c r="A153" s="319"/>
      <c r="B153" s="319"/>
      <c r="C153" s="319"/>
      <c r="D153" s="319"/>
      <c r="E153" s="319"/>
      <c r="F153" s="319"/>
      <c r="G153" s="319"/>
      <c r="H153" s="319"/>
      <c r="I153" s="319"/>
      <c r="J153" s="319"/>
      <c r="K153" s="319"/>
      <c r="L153" s="319"/>
      <c r="M153" s="319"/>
      <c r="N153" s="319"/>
      <c r="O153" s="319"/>
      <c r="P153" s="319"/>
      <c r="Q153" s="319"/>
      <c r="R153" s="319"/>
      <c r="S153" s="319"/>
      <c r="T153" s="319"/>
      <c r="U153" s="319"/>
      <c r="V153" s="319"/>
      <c r="W153" s="319"/>
      <c r="X153" s="319"/>
      <c r="Y153" s="319"/>
      <c r="Z153" s="319"/>
    </row>
    <row r="154" spans="1:26" ht="15.75" customHeight="1" x14ac:dyDescent="0.25">
      <c r="A154" s="319"/>
      <c r="B154" s="319"/>
      <c r="C154" s="319"/>
      <c r="D154" s="319"/>
      <c r="E154" s="319"/>
      <c r="F154" s="319"/>
      <c r="G154" s="319"/>
      <c r="H154" s="319"/>
      <c r="I154" s="319"/>
      <c r="J154" s="319"/>
      <c r="K154" s="319"/>
      <c r="L154" s="319"/>
      <c r="M154" s="319"/>
      <c r="N154" s="319"/>
      <c r="O154" s="319"/>
      <c r="P154" s="319"/>
      <c r="Q154" s="319"/>
      <c r="R154" s="319"/>
      <c r="S154" s="319"/>
      <c r="T154" s="319"/>
      <c r="U154" s="319"/>
      <c r="V154" s="319"/>
      <c r="W154" s="319"/>
      <c r="X154" s="319"/>
      <c r="Y154" s="319"/>
      <c r="Z154" s="319"/>
    </row>
    <row r="155" spans="1:26" ht="15.75" customHeight="1" x14ac:dyDescent="0.25">
      <c r="A155" s="319"/>
      <c r="B155" s="319"/>
      <c r="C155" s="319"/>
      <c r="D155" s="319"/>
      <c r="E155" s="319"/>
      <c r="F155" s="319"/>
      <c r="G155" s="319"/>
      <c r="H155" s="319"/>
      <c r="I155" s="319"/>
      <c r="J155" s="319"/>
      <c r="K155" s="319"/>
      <c r="L155" s="319"/>
      <c r="M155" s="319"/>
      <c r="N155" s="319"/>
      <c r="O155" s="319"/>
      <c r="P155" s="319"/>
      <c r="Q155" s="319"/>
      <c r="R155" s="319"/>
      <c r="S155" s="319"/>
      <c r="T155" s="319"/>
      <c r="U155" s="319"/>
      <c r="V155" s="319"/>
      <c r="W155" s="319"/>
      <c r="X155" s="319"/>
      <c r="Y155" s="319"/>
      <c r="Z155" s="319"/>
    </row>
    <row r="156" spans="1:26" ht="15.75" customHeight="1" x14ac:dyDescent="0.25">
      <c r="A156" s="319"/>
      <c r="B156" s="319"/>
      <c r="C156" s="319"/>
      <c r="D156" s="319"/>
      <c r="E156" s="319"/>
      <c r="F156" s="319"/>
      <c r="G156" s="319"/>
      <c r="H156" s="319"/>
      <c r="I156" s="319"/>
      <c r="J156" s="319"/>
      <c r="K156" s="319"/>
      <c r="L156" s="319"/>
      <c r="M156" s="319"/>
      <c r="N156" s="319"/>
      <c r="O156" s="319"/>
      <c r="P156" s="319"/>
      <c r="Q156" s="319"/>
      <c r="R156" s="319"/>
      <c r="S156" s="319"/>
      <c r="T156" s="319"/>
      <c r="U156" s="319"/>
      <c r="V156" s="319"/>
      <c r="W156" s="319"/>
      <c r="X156" s="319"/>
      <c r="Y156" s="319"/>
      <c r="Z156" s="319"/>
    </row>
    <row r="157" spans="1:26" ht="15.75" customHeight="1" x14ac:dyDescent="0.25">
      <c r="A157" s="319"/>
      <c r="B157" s="319"/>
      <c r="C157" s="319"/>
      <c r="D157" s="319"/>
      <c r="E157" s="319"/>
      <c r="F157" s="319"/>
      <c r="G157" s="319"/>
      <c r="H157" s="319"/>
      <c r="I157" s="319"/>
      <c r="J157" s="319"/>
      <c r="K157" s="319"/>
      <c r="L157" s="319"/>
      <c r="M157" s="319"/>
      <c r="N157" s="319"/>
      <c r="O157" s="319"/>
      <c r="P157" s="319"/>
      <c r="Q157" s="319"/>
      <c r="R157" s="319"/>
      <c r="S157" s="319"/>
      <c r="T157" s="319"/>
      <c r="U157" s="319"/>
      <c r="V157" s="319"/>
      <c r="W157" s="319"/>
      <c r="X157" s="319"/>
      <c r="Y157" s="319"/>
      <c r="Z157" s="319"/>
    </row>
    <row r="158" spans="1:26" ht="15.75" customHeight="1" x14ac:dyDescent="0.25">
      <c r="A158" s="319"/>
      <c r="B158" s="319"/>
      <c r="C158" s="319"/>
      <c r="D158" s="319"/>
      <c r="E158" s="319"/>
      <c r="F158" s="319"/>
      <c r="G158" s="319"/>
      <c r="H158" s="319"/>
      <c r="I158" s="319"/>
      <c r="J158" s="319"/>
      <c r="K158" s="319"/>
      <c r="L158" s="319"/>
      <c r="M158" s="319"/>
      <c r="N158" s="319"/>
      <c r="O158" s="319"/>
      <c r="P158" s="319"/>
      <c r="Q158" s="319"/>
      <c r="R158" s="319"/>
      <c r="S158" s="319"/>
      <c r="T158" s="319"/>
      <c r="U158" s="319"/>
      <c r="V158" s="319"/>
      <c r="W158" s="319"/>
      <c r="X158" s="319"/>
      <c r="Y158" s="319"/>
      <c r="Z158" s="319"/>
    </row>
    <row r="159" spans="1:26" ht="15.75" customHeight="1" x14ac:dyDescent="0.25">
      <c r="A159" s="319"/>
      <c r="B159" s="319"/>
      <c r="C159" s="319"/>
      <c r="D159" s="319"/>
      <c r="E159" s="319"/>
      <c r="F159" s="319"/>
      <c r="G159" s="319"/>
      <c r="H159" s="319"/>
      <c r="I159" s="319"/>
      <c r="J159" s="319"/>
      <c r="K159" s="319"/>
      <c r="L159" s="319"/>
      <c r="M159" s="319"/>
      <c r="N159" s="319"/>
      <c r="O159" s="319"/>
      <c r="P159" s="319"/>
      <c r="Q159" s="319"/>
      <c r="R159" s="319"/>
      <c r="S159" s="319"/>
      <c r="T159" s="319"/>
      <c r="U159" s="319"/>
      <c r="V159" s="319"/>
      <c r="W159" s="319"/>
      <c r="X159" s="319"/>
      <c r="Y159" s="319"/>
      <c r="Z159" s="319"/>
    </row>
    <row r="160" spans="1:26" ht="15.75" customHeight="1" x14ac:dyDescent="0.25">
      <c r="A160" s="319"/>
      <c r="B160" s="319"/>
      <c r="C160" s="319"/>
      <c r="D160" s="319"/>
      <c r="E160" s="319"/>
      <c r="F160" s="319"/>
      <c r="G160" s="319"/>
      <c r="H160" s="319"/>
      <c r="I160" s="319"/>
      <c r="J160" s="319"/>
      <c r="K160" s="319"/>
      <c r="L160" s="319"/>
      <c r="M160" s="319"/>
      <c r="N160" s="319"/>
      <c r="O160" s="319"/>
      <c r="P160" s="319"/>
      <c r="Q160" s="319"/>
      <c r="R160" s="319"/>
      <c r="S160" s="319"/>
      <c r="T160" s="319"/>
      <c r="U160" s="319"/>
      <c r="V160" s="319"/>
      <c r="W160" s="319"/>
      <c r="X160" s="319"/>
      <c r="Y160" s="319"/>
      <c r="Z160" s="319"/>
    </row>
    <row r="161" spans="1:26" ht="15.75" customHeight="1" x14ac:dyDescent="0.25">
      <c r="A161" s="319"/>
      <c r="B161" s="319"/>
      <c r="C161" s="319"/>
      <c r="D161" s="319"/>
      <c r="E161" s="319"/>
      <c r="F161" s="319"/>
      <c r="G161" s="319"/>
      <c r="H161" s="319"/>
      <c r="I161" s="319"/>
      <c r="J161" s="319"/>
      <c r="K161" s="319"/>
      <c r="L161" s="319"/>
      <c r="M161" s="319"/>
      <c r="N161" s="319"/>
      <c r="O161" s="319"/>
      <c r="P161" s="319"/>
      <c r="Q161" s="319"/>
      <c r="R161" s="319"/>
      <c r="S161" s="319"/>
      <c r="T161" s="319"/>
      <c r="U161" s="319"/>
      <c r="V161" s="319"/>
      <c r="W161" s="319"/>
      <c r="X161" s="319"/>
      <c r="Y161" s="319"/>
      <c r="Z161" s="319"/>
    </row>
    <row r="162" spans="1:26" ht="15.75" customHeight="1" x14ac:dyDescent="0.25">
      <c r="A162" s="319"/>
      <c r="B162" s="319"/>
      <c r="C162" s="319"/>
      <c r="D162" s="319"/>
      <c r="E162" s="319"/>
      <c r="F162" s="319"/>
      <c r="G162" s="319"/>
      <c r="H162" s="319"/>
      <c r="I162" s="319"/>
      <c r="J162" s="319"/>
      <c r="K162" s="319"/>
      <c r="L162" s="319"/>
      <c r="M162" s="319"/>
      <c r="N162" s="319"/>
      <c r="O162" s="319"/>
      <c r="P162" s="319"/>
      <c r="Q162" s="319"/>
      <c r="R162" s="319"/>
      <c r="S162" s="319"/>
      <c r="T162" s="319"/>
      <c r="U162" s="319"/>
      <c r="V162" s="319"/>
      <c r="W162" s="319"/>
      <c r="X162" s="319"/>
      <c r="Y162" s="319"/>
      <c r="Z162" s="319"/>
    </row>
    <row r="163" spans="1:26" ht="15.75" customHeight="1" x14ac:dyDescent="0.25">
      <c r="A163" s="319"/>
      <c r="B163" s="319"/>
      <c r="C163" s="319"/>
      <c r="D163" s="319"/>
      <c r="E163" s="319"/>
      <c r="F163" s="319"/>
      <c r="G163" s="319"/>
      <c r="H163" s="319"/>
      <c r="I163" s="319"/>
      <c r="J163" s="319"/>
      <c r="K163" s="319"/>
      <c r="L163" s="319"/>
      <c r="M163" s="319"/>
      <c r="N163" s="319"/>
      <c r="O163" s="319"/>
      <c r="P163" s="319"/>
      <c r="Q163" s="319"/>
      <c r="R163" s="319"/>
      <c r="S163" s="319"/>
      <c r="T163" s="319"/>
      <c r="U163" s="319"/>
      <c r="V163" s="319"/>
      <c r="W163" s="319"/>
      <c r="X163" s="319"/>
      <c r="Y163" s="319"/>
      <c r="Z163" s="319"/>
    </row>
    <row r="164" spans="1:26" ht="15.75" customHeight="1" x14ac:dyDescent="0.25">
      <c r="A164" s="319"/>
      <c r="B164" s="319"/>
      <c r="C164" s="319"/>
      <c r="D164" s="319"/>
      <c r="E164" s="319"/>
      <c r="F164" s="319"/>
      <c r="G164" s="319"/>
      <c r="H164" s="319"/>
      <c r="I164" s="319"/>
      <c r="J164" s="319"/>
      <c r="K164" s="319"/>
      <c r="L164" s="319"/>
      <c r="M164" s="319"/>
      <c r="N164" s="319"/>
      <c r="O164" s="319"/>
      <c r="P164" s="319"/>
      <c r="Q164" s="319"/>
      <c r="R164" s="319"/>
      <c r="S164" s="319"/>
      <c r="T164" s="319"/>
      <c r="U164" s="319"/>
      <c r="V164" s="319"/>
      <c r="W164" s="319"/>
      <c r="X164" s="319"/>
      <c r="Y164" s="319"/>
      <c r="Z164" s="319"/>
    </row>
    <row r="165" spans="1:26" ht="15.75" customHeight="1" x14ac:dyDescent="0.25">
      <c r="A165" s="319"/>
      <c r="B165" s="319"/>
      <c r="C165" s="319"/>
      <c r="D165" s="319"/>
      <c r="E165" s="319"/>
      <c r="F165" s="319"/>
      <c r="G165" s="319"/>
      <c r="H165" s="319"/>
      <c r="I165" s="319"/>
      <c r="J165" s="319"/>
      <c r="K165" s="319"/>
      <c r="L165" s="319"/>
      <c r="M165" s="319"/>
      <c r="N165" s="319"/>
      <c r="O165" s="319"/>
      <c r="P165" s="319"/>
      <c r="Q165" s="319"/>
      <c r="R165" s="319"/>
      <c r="S165" s="319"/>
      <c r="T165" s="319"/>
      <c r="U165" s="319"/>
      <c r="V165" s="319"/>
      <c r="W165" s="319"/>
      <c r="X165" s="319"/>
      <c r="Y165" s="319"/>
      <c r="Z165" s="319"/>
    </row>
    <row r="166" spans="1:26" ht="15.75" customHeight="1" x14ac:dyDescent="0.25">
      <c r="A166" s="319"/>
      <c r="B166" s="319"/>
      <c r="C166" s="319"/>
      <c r="D166" s="319"/>
      <c r="E166" s="319"/>
      <c r="F166" s="319"/>
      <c r="G166" s="319"/>
      <c r="H166" s="319"/>
      <c r="I166" s="319"/>
      <c r="J166" s="319"/>
      <c r="K166" s="319"/>
      <c r="L166" s="319"/>
      <c r="M166" s="319"/>
      <c r="N166" s="319"/>
      <c r="O166" s="319"/>
      <c r="P166" s="319"/>
      <c r="Q166" s="319"/>
      <c r="R166" s="319"/>
      <c r="S166" s="319"/>
      <c r="T166" s="319"/>
      <c r="U166" s="319"/>
      <c r="V166" s="319"/>
      <c r="W166" s="319"/>
      <c r="X166" s="319"/>
      <c r="Y166" s="319"/>
      <c r="Z166" s="319"/>
    </row>
    <row r="167" spans="1:26" ht="15.75" customHeight="1" x14ac:dyDescent="0.25">
      <c r="A167" s="319"/>
      <c r="B167" s="319"/>
      <c r="C167" s="319"/>
      <c r="D167" s="319"/>
      <c r="E167" s="319"/>
      <c r="F167" s="319"/>
      <c r="G167" s="319"/>
      <c r="H167" s="319"/>
      <c r="I167" s="319"/>
      <c r="J167" s="319"/>
      <c r="K167" s="319"/>
      <c r="L167" s="319"/>
      <c r="M167" s="319"/>
      <c r="N167" s="319"/>
      <c r="O167" s="319"/>
      <c r="P167" s="319"/>
      <c r="Q167" s="319"/>
      <c r="R167" s="319"/>
      <c r="S167" s="319"/>
      <c r="T167" s="319"/>
      <c r="U167" s="319"/>
      <c r="V167" s="319"/>
      <c r="W167" s="319"/>
      <c r="X167" s="319"/>
      <c r="Y167" s="319"/>
      <c r="Z167" s="319"/>
    </row>
    <row r="168" spans="1:26" ht="15.75" customHeight="1" x14ac:dyDescent="0.25">
      <c r="A168" s="319"/>
      <c r="B168" s="319"/>
      <c r="C168" s="319"/>
      <c r="D168" s="319"/>
      <c r="E168" s="319"/>
      <c r="F168" s="319"/>
      <c r="G168" s="319"/>
      <c r="H168" s="319"/>
      <c r="I168" s="319"/>
      <c r="J168" s="319"/>
      <c r="K168" s="319"/>
      <c r="L168" s="319"/>
      <c r="M168" s="319"/>
      <c r="N168" s="319"/>
      <c r="O168" s="319"/>
      <c r="P168" s="319"/>
      <c r="Q168" s="319"/>
      <c r="R168" s="319"/>
      <c r="S168" s="319"/>
      <c r="T168" s="319"/>
      <c r="U168" s="319"/>
      <c r="V168" s="319"/>
      <c r="W168" s="319"/>
      <c r="X168" s="319"/>
      <c r="Y168" s="319"/>
      <c r="Z168" s="319"/>
    </row>
    <row r="169" spans="1:26" ht="15.75" customHeight="1" x14ac:dyDescent="0.25">
      <c r="A169" s="319"/>
      <c r="B169" s="319"/>
      <c r="C169" s="319"/>
      <c r="D169" s="319"/>
      <c r="E169" s="319"/>
      <c r="F169" s="319"/>
      <c r="G169" s="319"/>
      <c r="H169" s="319"/>
      <c r="I169" s="319"/>
      <c r="J169" s="319"/>
      <c r="K169" s="319"/>
      <c r="L169" s="319"/>
      <c r="M169" s="319"/>
      <c r="N169" s="319"/>
      <c r="O169" s="319"/>
      <c r="P169" s="319"/>
      <c r="Q169" s="319"/>
      <c r="R169" s="319"/>
      <c r="S169" s="319"/>
      <c r="T169" s="319"/>
      <c r="U169" s="319"/>
      <c r="V169" s="319"/>
      <c r="W169" s="319"/>
      <c r="X169" s="319"/>
      <c r="Y169" s="319"/>
      <c r="Z169" s="319"/>
    </row>
    <row r="170" spans="1:26" ht="15.75" customHeight="1" x14ac:dyDescent="0.25">
      <c r="A170" s="319"/>
      <c r="B170" s="319"/>
      <c r="C170" s="319"/>
      <c r="D170" s="319"/>
      <c r="E170" s="319"/>
      <c r="F170" s="319"/>
      <c r="G170" s="319"/>
      <c r="H170" s="319"/>
      <c r="I170" s="319"/>
      <c r="J170" s="319"/>
      <c r="K170" s="319"/>
      <c r="L170" s="319"/>
      <c r="M170" s="319"/>
      <c r="N170" s="319"/>
      <c r="O170" s="319"/>
      <c r="P170" s="319"/>
      <c r="Q170" s="319"/>
      <c r="R170" s="319"/>
      <c r="S170" s="319"/>
      <c r="T170" s="319"/>
      <c r="U170" s="319"/>
      <c r="V170" s="319"/>
      <c r="W170" s="319"/>
      <c r="X170" s="319"/>
      <c r="Y170" s="319"/>
      <c r="Z170" s="319"/>
    </row>
    <row r="171" spans="1:26" ht="15.75" customHeight="1" x14ac:dyDescent="0.25">
      <c r="A171" s="319"/>
      <c r="B171" s="319"/>
      <c r="C171" s="319"/>
      <c r="D171" s="319"/>
      <c r="E171" s="319"/>
      <c r="F171" s="319"/>
      <c r="G171" s="319"/>
      <c r="H171" s="319"/>
      <c r="I171" s="319"/>
      <c r="J171" s="319"/>
      <c r="K171" s="319"/>
      <c r="L171" s="319"/>
      <c r="M171" s="319"/>
      <c r="N171" s="319"/>
      <c r="O171" s="319"/>
      <c r="P171" s="319"/>
      <c r="Q171" s="319"/>
      <c r="R171" s="319"/>
      <c r="S171" s="319"/>
      <c r="T171" s="319"/>
      <c r="U171" s="319"/>
      <c r="V171" s="319"/>
      <c r="W171" s="319"/>
      <c r="X171" s="319"/>
      <c r="Y171" s="319"/>
      <c r="Z171" s="319"/>
    </row>
    <row r="172" spans="1:26" ht="15.75" customHeight="1" x14ac:dyDescent="0.25">
      <c r="A172" s="319"/>
      <c r="B172" s="319"/>
      <c r="C172" s="319"/>
      <c r="D172" s="319"/>
      <c r="E172" s="319"/>
      <c r="F172" s="319"/>
      <c r="G172" s="319"/>
      <c r="H172" s="319"/>
      <c r="I172" s="319"/>
      <c r="J172" s="319"/>
      <c r="K172" s="319"/>
      <c r="L172" s="319"/>
      <c r="M172" s="319"/>
      <c r="N172" s="319"/>
      <c r="O172" s="319"/>
      <c r="P172" s="319"/>
      <c r="Q172" s="319"/>
      <c r="R172" s="319"/>
      <c r="S172" s="319"/>
      <c r="T172" s="319"/>
      <c r="U172" s="319"/>
      <c r="V172" s="319"/>
      <c r="W172" s="319"/>
      <c r="X172" s="319"/>
      <c r="Y172" s="319"/>
      <c r="Z172" s="319"/>
    </row>
    <row r="173" spans="1:26" ht="15.75" customHeight="1" x14ac:dyDescent="0.25">
      <c r="A173" s="319"/>
      <c r="B173" s="319"/>
      <c r="C173" s="319"/>
      <c r="D173" s="319"/>
      <c r="E173" s="319"/>
      <c r="F173" s="319"/>
      <c r="G173" s="319"/>
      <c r="H173" s="319"/>
      <c r="I173" s="319"/>
      <c r="J173" s="319"/>
      <c r="K173" s="319"/>
      <c r="L173" s="319"/>
      <c r="M173" s="319"/>
      <c r="N173" s="319"/>
      <c r="O173" s="319"/>
      <c r="P173" s="319"/>
      <c r="Q173" s="319"/>
      <c r="R173" s="319"/>
      <c r="S173" s="319"/>
      <c r="T173" s="319"/>
      <c r="U173" s="319"/>
      <c r="V173" s="319"/>
      <c r="W173" s="319"/>
      <c r="X173" s="319"/>
      <c r="Y173" s="319"/>
      <c r="Z173" s="319"/>
    </row>
    <row r="174" spans="1:26" ht="15.75" customHeight="1" x14ac:dyDescent="0.25">
      <c r="A174" s="319"/>
      <c r="B174" s="319"/>
      <c r="C174" s="319"/>
      <c r="D174" s="319"/>
      <c r="E174" s="319"/>
      <c r="F174" s="319"/>
      <c r="G174" s="319"/>
      <c r="H174" s="319"/>
      <c r="I174" s="319"/>
      <c r="J174" s="319"/>
      <c r="K174" s="319"/>
      <c r="L174" s="319"/>
      <c r="M174" s="319"/>
      <c r="N174" s="319"/>
      <c r="O174" s="319"/>
      <c r="P174" s="319"/>
      <c r="Q174" s="319"/>
      <c r="R174" s="319"/>
      <c r="S174" s="319"/>
      <c r="T174" s="319"/>
      <c r="U174" s="319"/>
      <c r="V174" s="319"/>
      <c r="W174" s="319"/>
      <c r="X174" s="319"/>
      <c r="Y174" s="319"/>
      <c r="Z174" s="319"/>
    </row>
    <row r="175" spans="1:26" ht="15.75" customHeight="1" x14ac:dyDescent="0.25">
      <c r="A175" s="319"/>
      <c r="B175" s="319"/>
      <c r="C175" s="319"/>
      <c r="D175" s="319"/>
      <c r="E175" s="319"/>
      <c r="F175" s="319"/>
      <c r="G175" s="319"/>
      <c r="H175" s="319"/>
      <c r="I175" s="319"/>
      <c r="J175" s="319"/>
      <c r="K175" s="319"/>
      <c r="L175" s="319"/>
      <c r="M175" s="319"/>
      <c r="N175" s="319"/>
      <c r="O175" s="319"/>
      <c r="P175" s="319"/>
      <c r="Q175" s="319"/>
      <c r="R175" s="319"/>
      <c r="S175" s="319"/>
      <c r="T175" s="319"/>
      <c r="U175" s="319"/>
      <c r="V175" s="319"/>
      <c r="W175" s="319"/>
      <c r="X175" s="319"/>
      <c r="Y175" s="319"/>
      <c r="Z175" s="319"/>
    </row>
    <row r="176" spans="1:26" ht="15.75" customHeight="1" x14ac:dyDescent="0.25">
      <c r="A176" s="319"/>
      <c r="B176" s="319"/>
      <c r="C176" s="319"/>
      <c r="D176" s="319"/>
      <c r="E176" s="319"/>
      <c r="F176" s="319"/>
      <c r="G176" s="319"/>
      <c r="H176" s="319"/>
      <c r="I176" s="319"/>
      <c r="J176" s="319"/>
      <c r="K176" s="319"/>
      <c r="L176" s="319"/>
      <c r="M176" s="319"/>
      <c r="N176" s="319"/>
      <c r="O176" s="319"/>
      <c r="P176" s="319"/>
      <c r="Q176" s="319"/>
      <c r="R176" s="319"/>
      <c r="S176" s="319"/>
      <c r="T176" s="319"/>
      <c r="U176" s="319"/>
      <c r="V176" s="319"/>
      <c r="W176" s="319"/>
      <c r="X176" s="319"/>
      <c r="Y176" s="319"/>
      <c r="Z176" s="319"/>
    </row>
    <row r="177" spans="1:26" ht="15.75" customHeight="1" x14ac:dyDescent="0.25">
      <c r="A177" s="319"/>
      <c r="B177" s="319"/>
      <c r="C177" s="319"/>
      <c r="D177" s="319"/>
      <c r="E177" s="319"/>
      <c r="F177" s="319"/>
      <c r="G177" s="319"/>
      <c r="H177" s="319"/>
      <c r="I177" s="319"/>
      <c r="J177" s="319"/>
      <c r="K177" s="319"/>
      <c r="L177" s="319"/>
      <c r="M177" s="319"/>
      <c r="N177" s="319"/>
      <c r="O177" s="319"/>
      <c r="P177" s="319"/>
      <c r="Q177" s="319"/>
      <c r="R177" s="319"/>
      <c r="S177" s="319"/>
      <c r="T177" s="319"/>
      <c r="U177" s="319"/>
      <c r="V177" s="319"/>
      <c r="W177" s="319"/>
      <c r="X177" s="319"/>
      <c r="Y177" s="319"/>
      <c r="Z177" s="319"/>
    </row>
    <row r="178" spans="1:26" ht="15.75" customHeight="1" x14ac:dyDescent="0.25">
      <c r="A178" s="319"/>
      <c r="B178" s="319"/>
      <c r="C178" s="319"/>
      <c r="D178" s="319"/>
      <c r="E178" s="319"/>
      <c r="F178" s="319"/>
      <c r="G178" s="319"/>
      <c r="H178" s="319"/>
      <c r="I178" s="319"/>
      <c r="J178" s="319"/>
      <c r="K178" s="319"/>
      <c r="L178" s="319"/>
      <c r="M178" s="319"/>
      <c r="N178" s="319"/>
      <c r="O178" s="319"/>
      <c r="P178" s="319"/>
      <c r="Q178" s="319"/>
      <c r="R178" s="319"/>
      <c r="S178" s="319"/>
      <c r="T178" s="319"/>
      <c r="U178" s="319"/>
      <c r="V178" s="319"/>
      <c r="W178" s="319"/>
      <c r="X178" s="319"/>
      <c r="Y178" s="319"/>
      <c r="Z178" s="319"/>
    </row>
    <row r="179" spans="1:26" ht="15.75" customHeight="1" x14ac:dyDescent="0.25">
      <c r="A179" s="319"/>
      <c r="B179" s="319"/>
      <c r="C179" s="319"/>
      <c r="D179" s="319"/>
      <c r="E179" s="319"/>
      <c r="F179" s="319"/>
      <c r="G179" s="319"/>
      <c r="H179" s="319"/>
      <c r="I179" s="319"/>
      <c r="J179" s="319"/>
      <c r="K179" s="319"/>
      <c r="L179" s="319"/>
      <c r="M179" s="319"/>
      <c r="N179" s="319"/>
      <c r="O179" s="319"/>
      <c r="P179" s="319"/>
      <c r="Q179" s="319"/>
      <c r="R179" s="319"/>
      <c r="S179" s="319"/>
      <c r="T179" s="319"/>
      <c r="U179" s="319"/>
      <c r="V179" s="319"/>
      <c r="W179" s="319"/>
      <c r="X179" s="319"/>
      <c r="Y179" s="319"/>
      <c r="Z179" s="319"/>
    </row>
    <row r="180" spans="1:26" ht="15.75" customHeight="1" x14ac:dyDescent="0.25">
      <c r="A180" s="319"/>
      <c r="B180" s="319"/>
      <c r="C180" s="319"/>
      <c r="D180" s="319"/>
      <c r="E180" s="319"/>
      <c r="F180" s="319"/>
      <c r="G180" s="319"/>
      <c r="H180" s="319"/>
      <c r="I180" s="319"/>
      <c r="J180" s="319"/>
      <c r="K180" s="319"/>
      <c r="L180" s="319"/>
      <c r="M180" s="319"/>
      <c r="N180" s="319"/>
      <c r="O180" s="319"/>
      <c r="P180" s="319"/>
      <c r="Q180" s="319"/>
      <c r="R180" s="319"/>
      <c r="S180" s="319"/>
      <c r="T180" s="319"/>
      <c r="U180" s="319"/>
      <c r="V180" s="319"/>
      <c r="W180" s="319"/>
      <c r="X180" s="319"/>
      <c r="Y180" s="319"/>
      <c r="Z180" s="319"/>
    </row>
    <row r="181" spans="1:26" ht="15.75" customHeight="1" x14ac:dyDescent="0.25">
      <c r="A181" s="319"/>
      <c r="B181" s="319"/>
      <c r="C181" s="319"/>
      <c r="D181" s="319"/>
      <c r="E181" s="319"/>
      <c r="F181" s="319"/>
      <c r="G181" s="319"/>
      <c r="H181" s="319"/>
      <c r="I181" s="319"/>
      <c r="J181" s="319"/>
      <c r="K181" s="319"/>
      <c r="L181" s="319"/>
      <c r="M181" s="319"/>
      <c r="N181" s="319"/>
      <c r="O181" s="319"/>
      <c r="P181" s="319"/>
      <c r="Q181" s="319"/>
      <c r="R181" s="319"/>
      <c r="S181" s="319"/>
      <c r="T181" s="319"/>
      <c r="U181" s="319"/>
      <c r="V181" s="319"/>
      <c r="W181" s="319"/>
      <c r="X181" s="319"/>
      <c r="Y181" s="319"/>
      <c r="Z181" s="319"/>
    </row>
    <row r="182" spans="1:26" ht="15.75" customHeight="1" x14ac:dyDescent="0.25">
      <c r="A182" s="319"/>
      <c r="B182" s="319"/>
      <c r="C182" s="319"/>
      <c r="D182" s="319"/>
      <c r="E182" s="319"/>
      <c r="F182" s="319"/>
      <c r="G182" s="319"/>
      <c r="H182" s="319"/>
      <c r="I182" s="319"/>
      <c r="J182" s="319"/>
      <c r="K182" s="319"/>
      <c r="L182" s="319"/>
      <c r="M182" s="319"/>
      <c r="N182" s="319"/>
      <c r="O182" s="319"/>
      <c r="P182" s="319"/>
      <c r="Q182" s="319"/>
      <c r="R182" s="319"/>
      <c r="S182" s="319"/>
      <c r="T182" s="319"/>
      <c r="U182" s="319"/>
      <c r="V182" s="319"/>
      <c r="W182" s="319"/>
      <c r="X182" s="319"/>
      <c r="Y182" s="319"/>
      <c r="Z182" s="319"/>
    </row>
    <row r="183" spans="1:26" ht="15.75" customHeight="1" x14ac:dyDescent="0.25">
      <c r="A183" s="319"/>
      <c r="B183" s="319"/>
      <c r="C183" s="319"/>
      <c r="D183" s="319"/>
      <c r="E183" s="319"/>
      <c r="F183" s="319"/>
      <c r="G183" s="319"/>
      <c r="H183" s="319"/>
      <c r="I183" s="319"/>
      <c r="J183" s="319"/>
      <c r="K183" s="319"/>
      <c r="L183" s="319"/>
      <c r="M183" s="319"/>
      <c r="N183" s="319"/>
      <c r="O183" s="319"/>
      <c r="P183" s="319"/>
      <c r="Q183" s="319"/>
      <c r="R183" s="319"/>
      <c r="S183" s="319"/>
      <c r="T183" s="319"/>
      <c r="U183" s="319"/>
      <c r="V183" s="319"/>
      <c r="W183" s="319"/>
      <c r="X183" s="319"/>
      <c r="Y183" s="319"/>
      <c r="Z183" s="319"/>
    </row>
    <row r="184" spans="1:26" ht="15.75" customHeight="1" x14ac:dyDescent="0.25">
      <c r="A184" s="319"/>
      <c r="B184" s="319"/>
      <c r="C184" s="319"/>
      <c r="D184" s="319"/>
      <c r="E184" s="319"/>
      <c r="F184" s="319"/>
      <c r="G184" s="319"/>
      <c r="H184" s="319"/>
      <c r="I184" s="319"/>
      <c r="J184" s="319"/>
      <c r="K184" s="319"/>
      <c r="L184" s="319"/>
      <c r="M184" s="319"/>
      <c r="N184" s="319"/>
      <c r="O184" s="319"/>
      <c r="P184" s="319"/>
      <c r="Q184" s="319"/>
      <c r="R184" s="319"/>
      <c r="S184" s="319"/>
      <c r="T184" s="319"/>
      <c r="U184" s="319"/>
      <c r="V184" s="319"/>
      <c r="W184" s="319"/>
      <c r="X184" s="319"/>
      <c r="Y184" s="319"/>
      <c r="Z184" s="319"/>
    </row>
    <row r="185" spans="1:26" ht="15.75" customHeight="1" x14ac:dyDescent="0.25">
      <c r="A185" s="319"/>
      <c r="B185" s="319"/>
      <c r="C185" s="319"/>
      <c r="D185" s="319"/>
      <c r="E185" s="319"/>
      <c r="F185" s="319"/>
      <c r="G185" s="319"/>
      <c r="H185" s="319"/>
      <c r="I185" s="319"/>
      <c r="J185" s="319"/>
      <c r="K185" s="319"/>
      <c r="L185" s="319"/>
      <c r="M185" s="319"/>
      <c r="N185" s="319"/>
      <c r="O185" s="319"/>
      <c r="P185" s="319"/>
      <c r="Q185" s="319"/>
      <c r="R185" s="319"/>
      <c r="S185" s="319"/>
      <c r="T185" s="319"/>
      <c r="U185" s="319"/>
      <c r="V185" s="319"/>
      <c r="W185" s="319"/>
      <c r="X185" s="319"/>
      <c r="Y185" s="319"/>
      <c r="Z185" s="319"/>
    </row>
    <row r="186" spans="1:26" ht="15.75" customHeight="1" x14ac:dyDescent="0.25">
      <c r="A186" s="319"/>
      <c r="B186" s="319"/>
      <c r="C186" s="319"/>
      <c r="D186" s="319"/>
      <c r="E186" s="319"/>
      <c r="F186" s="319"/>
      <c r="G186" s="319"/>
      <c r="H186" s="319"/>
      <c r="I186" s="319"/>
      <c r="J186" s="319"/>
      <c r="K186" s="319"/>
      <c r="L186" s="319"/>
      <c r="M186" s="319"/>
      <c r="N186" s="319"/>
      <c r="O186" s="319"/>
      <c r="P186" s="319"/>
      <c r="Q186" s="319"/>
      <c r="R186" s="319"/>
      <c r="S186" s="319"/>
      <c r="T186" s="319"/>
      <c r="U186" s="319"/>
      <c r="V186" s="319"/>
      <c r="W186" s="319"/>
      <c r="X186" s="319"/>
      <c r="Y186" s="319"/>
      <c r="Z186" s="319"/>
    </row>
    <row r="187" spans="1:26" ht="15.75" customHeight="1" x14ac:dyDescent="0.25">
      <c r="A187" s="319"/>
      <c r="B187" s="319"/>
      <c r="C187" s="319"/>
      <c r="D187" s="319"/>
      <c r="E187" s="319"/>
      <c r="F187" s="319"/>
      <c r="G187" s="319"/>
      <c r="H187" s="319"/>
      <c r="I187" s="319"/>
      <c r="J187" s="319"/>
      <c r="K187" s="319"/>
      <c r="L187" s="319"/>
      <c r="M187" s="319"/>
      <c r="N187" s="319"/>
      <c r="O187" s="319"/>
      <c r="P187" s="319"/>
      <c r="Q187" s="319"/>
      <c r="R187" s="319"/>
      <c r="S187" s="319"/>
      <c r="T187" s="319"/>
      <c r="U187" s="319"/>
      <c r="V187" s="319"/>
      <c r="W187" s="319"/>
      <c r="X187" s="319"/>
      <c r="Y187" s="319"/>
      <c r="Z187" s="319"/>
    </row>
    <row r="188" spans="1:26" ht="15.75" customHeight="1" x14ac:dyDescent="0.25">
      <c r="A188" s="319"/>
      <c r="B188" s="319"/>
      <c r="C188" s="319"/>
      <c r="D188" s="319"/>
      <c r="E188" s="319"/>
      <c r="F188" s="319"/>
      <c r="G188" s="319"/>
      <c r="H188" s="319"/>
      <c r="I188" s="319"/>
      <c r="J188" s="319"/>
      <c r="K188" s="319"/>
      <c r="L188" s="319"/>
      <c r="M188" s="319"/>
      <c r="N188" s="319"/>
      <c r="O188" s="319"/>
      <c r="P188" s="319"/>
      <c r="Q188" s="319"/>
      <c r="R188" s="319"/>
      <c r="S188" s="319"/>
      <c r="T188" s="319"/>
      <c r="U188" s="319"/>
      <c r="V188" s="319"/>
      <c r="W188" s="319"/>
      <c r="X188" s="319"/>
      <c r="Y188" s="319"/>
      <c r="Z188" s="319"/>
    </row>
    <row r="189" spans="1:26" ht="15.75" customHeight="1" x14ac:dyDescent="0.25">
      <c r="A189" s="319"/>
      <c r="B189" s="319"/>
      <c r="C189" s="319"/>
      <c r="D189" s="319"/>
      <c r="E189" s="319"/>
      <c r="F189" s="319"/>
      <c r="G189" s="319"/>
      <c r="H189" s="319"/>
      <c r="I189" s="319"/>
      <c r="J189" s="319"/>
      <c r="K189" s="319"/>
      <c r="L189" s="319"/>
      <c r="M189" s="319"/>
      <c r="N189" s="319"/>
      <c r="O189" s="319"/>
      <c r="P189" s="319"/>
      <c r="Q189" s="319"/>
      <c r="R189" s="319"/>
      <c r="S189" s="319"/>
      <c r="T189" s="319"/>
      <c r="U189" s="319"/>
      <c r="V189" s="319"/>
      <c r="W189" s="319"/>
      <c r="X189" s="319"/>
      <c r="Y189" s="319"/>
      <c r="Z189" s="319"/>
    </row>
    <row r="190" spans="1:26" ht="15.75" customHeight="1" x14ac:dyDescent="0.25">
      <c r="A190" s="319"/>
      <c r="B190" s="319"/>
      <c r="C190" s="319"/>
      <c r="D190" s="319"/>
      <c r="E190" s="319"/>
      <c r="F190" s="319"/>
      <c r="G190" s="319"/>
      <c r="H190" s="319"/>
      <c r="I190" s="319"/>
      <c r="J190" s="319"/>
      <c r="K190" s="319"/>
      <c r="L190" s="319"/>
      <c r="M190" s="319"/>
      <c r="N190" s="319"/>
      <c r="O190" s="319"/>
      <c r="P190" s="319"/>
      <c r="Q190" s="319"/>
      <c r="R190" s="319"/>
      <c r="S190" s="319"/>
      <c r="T190" s="319"/>
      <c r="U190" s="319"/>
      <c r="V190" s="319"/>
      <c r="W190" s="319"/>
      <c r="X190" s="319"/>
      <c r="Y190" s="319"/>
      <c r="Z190" s="319"/>
    </row>
    <row r="191" spans="1:26" ht="15.75" customHeight="1" x14ac:dyDescent="0.25">
      <c r="A191" s="319"/>
      <c r="B191" s="319"/>
      <c r="C191" s="319"/>
      <c r="D191" s="319"/>
      <c r="E191" s="319"/>
      <c r="F191" s="319"/>
      <c r="G191" s="319"/>
      <c r="H191" s="319"/>
      <c r="I191" s="319"/>
      <c r="J191" s="319"/>
      <c r="K191" s="319"/>
      <c r="L191" s="319"/>
      <c r="M191" s="319"/>
      <c r="N191" s="319"/>
      <c r="O191" s="319"/>
      <c r="P191" s="319"/>
      <c r="Q191" s="319"/>
      <c r="R191" s="319"/>
      <c r="S191" s="319"/>
      <c r="T191" s="319"/>
      <c r="U191" s="319"/>
      <c r="V191" s="319"/>
      <c r="W191" s="319"/>
      <c r="X191" s="319"/>
      <c r="Y191" s="319"/>
      <c r="Z191" s="319"/>
    </row>
    <row r="192" spans="1:26" ht="15.75" customHeight="1" x14ac:dyDescent="0.25">
      <c r="A192" s="319"/>
      <c r="B192" s="319"/>
      <c r="C192" s="319"/>
      <c r="D192" s="319"/>
      <c r="E192" s="319"/>
      <c r="F192" s="319"/>
      <c r="G192" s="319"/>
      <c r="H192" s="319"/>
      <c r="I192" s="319"/>
      <c r="J192" s="319"/>
      <c r="K192" s="319"/>
      <c r="L192" s="319"/>
      <c r="M192" s="319"/>
      <c r="N192" s="319"/>
      <c r="O192" s="319"/>
      <c r="P192" s="319"/>
      <c r="Q192" s="319"/>
      <c r="R192" s="319"/>
      <c r="S192" s="319"/>
      <c r="T192" s="319"/>
      <c r="U192" s="319"/>
      <c r="V192" s="319"/>
      <c r="W192" s="319"/>
      <c r="X192" s="319"/>
      <c r="Y192" s="319"/>
      <c r="Z192" s="319"/>
    </row>
    <row r="193" spans="1:26" ht="15.75" customHeight="1" x14ac:dyDescent="0.25">
      <c r="A193" s="319"/>
      <c r="B193" s="319"/>
      <c r="C193" s="319"/>
      <c r="D193" s="319"/>
      <c r="E193" s="319"/>
      <c r="F193" s="319"/>
      <c r="G193" s="319"/>
      <c r="H193" s="319"/>
      <c r="I193" s="319"/>
      <c r="J193" s="319"/>
      <c r="K193" s="319"/>
      <c r="L193" s="319"/>
      <c r="M193" s="319"/>
      <c r="N193" s="319"/>
      <c r="O193" s="319"/>
      <c r="P193" s="319"/>
      <c r="Q193" s="319"/>
      <c r="R193" s="319"/>
      <c r="S193" s="319"/>
      <c r="T193" s="319"/>
      <c r="U193" s="319"/>
      <c r="V193" s="319"/>
      <c r="W193" s="319"/>
      <c r="X193" s="319"/>
      <c r="Y193" s="319"/>
      <c r="Z193" s="319"/>
    </row>
    <row r="194" spans="1:26" ht="15.75" customHeight="1" x14ac:dyDescent="0.25">
      <c r="A194" s="319"/>
      <c r="B194" s="319"/>
      <c r="C194" s="319"/>
      <c r="D194" s="319"/>
      <c r="E194" s="319"/>
      <c r="F194" s="319"/>
      <c r="G194" s="319"/>
      <c r="H194" s="319"/>
      <c r="I194" s="319"/>
      <c r="J194" s="319"/>
      <c r="K194" s="319"/>
      <c r="L194" s="319"/>
      <c r="M194" s="319"/>
      <c r="N194" s="319"/>
      <c r="O194" s="319"/>
      <c r="P194" s="319"/>
      <c r="Q194" s="319"/>
      <c r="R194" s="319"/>
      <c r="S194" s="319"/>
      <c r="T194" s="319"/>
      <c r="U194" s="319"/>
      <c r="V194" s="319"/>
      <c r="W194" s="319"/>
      <c r="X194" s="319"/>
      <c r="Y194" s="319"/>
      <c r="Z194" s="319"/>
    </row>
    <row r="195" spans="1:26" ht="15.75" customHeight="1" x14ac:dyDescent="0.25">
      <c r="A195" s="319"/>
      <c r="B195" s="319"/>
      <c r="C195" s="319"/>
      <c r="D195" s="319"/>
      <c r="E195" s="319"/>
      <c r="F195" s="319"/>
      <c r="G195" s="319"/>
      <c r="H195" s="319"/>
      <c r="I195" s="319"/>
      <c r="J195" s="319"/>
      <c r="K195" s="319"/>
      <c r="L195" s="319"/>
      <c r="M195" s="319"/>
      <c r="N195" s="319"/>
      <c r="O195" s="319"/>
      <c r="P195" s="319"/>
      <c r="Q195" s="319"/>
      <c r="R195" s="319"/>
      <c r="S195" s="319"/>
      <c r="T195" s="319"/>
      <c r="U195" s="319"/>
      <c r="V195" s="319"/>
      <c r="W195" s="319"/>
      <c r="X195" s="319"/>
      <c r="Y195" s="319"/>
      <c r="Z195" s="319"/>
    </row>
    <row r="196" spans="1:26" ht="15.75" customHeight="1" x14ac:dyDescent="0.25">
      <c r="A196" s="319"/>
      <c r="B196" s="319"/>
      <c r="C196" s="319"/>
      <c r="D196" s="319"/>
      <c r="E196" s="319"/>
      <c r="F196" s="319"/>
      <c r="G196" s="319"/>
      <c r="H196" s="319"/>
      <c r="I196" s="319"/>
      <c r="J196" s="319"/>
      <c r="K196" s="319"/>
      <c r="L196" s="319"/>
      <c r="M196" s="319"/>
      <c r="N196" s="319"/>
      <c r="O196" s="319"/>
      <c r="P196" s="319"/>
      <c r="Q196" s="319"/>
      <c r="R196" s="319"/>
      <c r="S196" s="319"/>
      <c r="T196" s="319"/>
      <c r="U196" s="319"/>
      <c r="V196" s="319"/>
      <c r="W196" s="319"/>
      <c r="X196" s="319"/>
      <c r="Y196" s="319"/>
      <c r="Z196" s="319"/>
    </row>
    <row r="197" spans="1:26" ht="15.75" customHeight="1" x14ac:dyDescent="0.25">
      <c r="A197" s="319"/>
      <c r="B197" s="319"/>
      <c r="C197" s="319"/>
      <c r="D197" s="319"/>
      <c r="E197" s="319"/>
      <c r="F197" s="319"/>
      <c r="G197" s="319"/>
      <c r="H197" s="319"/>
      <c r="I197" s="319"/>
      <c r="J197" s="319"/>
      <c r="K197" s="319"/>
      <c r="L197" s="319"/>
      <c r="M197" s="319"/>
      <c r="N197" s="319"/>
      <c r="O197" s="319"/>
      <c r="P197" s="319"/>
      <c r="Q197" s="319"/>
      <c r="R197" s="319"/>
      <c r="S197" s="319"/>
      <c r="T197" s="319"/>
      <c r="U197" s="319"/>
      <c r="V197" s="319"/>
      <c r="W197" s="319"/>
      <c r="X197" s="319"/>
      <c r="Y197" s="319"/>
      <c r="Z197" s="319"/>
    </row>
    <row r="198" spans="1:26" ht="15.75" customHeight="1" x14ac:dyDescent="0.25">
      <c r="A198" s="319"/>
      <c r="B198" s="319"/>
      <c r="C198" s="319"/>
      <c r="D198" s="319"/>
      <c r="E198" s="319"/>
      <c r="F198" s="319"/>
      <c r="G198" s="319"/>
      <c r="H198" s="319"/>
      <c r="I198" s="319"/>
      <c r="J198" s="319"/>
      <c r="K198" s="319"/>
      <c r="L198" s="319"/>
      <c r="M198" s="319"/>
      <c r="N198" s="319"/>
      <c r="O198" s="319"/>
      <c r="P198" s="319"/>
      <c r="Q198" s="319"/>
      <c r="R198" s="319"/>
      <c r="S198" s="319"/>
      <c r="T198" s="319"/>
      <c r="U198" s="319"/>
      <c r="V198" s="319"/>
      <c r="W198" s="319"/>
      <c r="X198" s="319"/>
      <c r="Y198" s="319"/>
      <c r="Z198" s="319"/>
    </row>
    <row r="199" spans="1:26" ht="15.75" customHeight="1" x14ac:dyDescent="0.25">
      <c r="A199" s="319"/>
      <c r="B199" s="319"/>
      <c r="C199" s="319"/>
      <c r="D199" s="319"/>
      <c r="E199" s="319"/>
      <c r="F199" s="319"/>
      <c r="G199" s="319"/>
      <c r="H199" s="319"/>
      <c r="I199" s="319"/>
      <c r="J199" s="319"/>
      <c r="K199" s="319"/>
      <c r="L199" s="319"/>
      <c r="M199" s="319"/>
      <c r="N199" s="319"/>
      <c r="O199" s="319"/>
      <c r="P199" s="319"/>
      <c r="Q199" s="319"/>
      <c r="R199" s="319"/>
      <c r="S199" s="319"/>
      <c r="T199" s="319"/>
      <c r="U199" s="319"/>
      <c r="V199" s="319"/>
      <c r="W199" s="319"/>
      <c r="X199" s="319"/>
      <c r="Y199" s="319"/>
      <c r="Z199" s="319"/>
    </row>
    <row r="200" spans="1:26" ht="15.75" customHeight="1" x14ac:dyDescent="0.25">
      <c r="A200" s="319"/>
      <c r="B200" s="319"/>
      <c r="C200" s="319"/>
      <c r="D200" s="319"/>
      <c r="E200" s="319"/>
      <c r="F200" s="319"/>
      <c r="G200" s="319"/>
      <c r="H200" s="319"/>
      <c r="I200" s="319"/>
      <c r="J200" s="319"/>
      <c r="K200" s="319"/>
      <c r="L200" s="319"/>
      <c r="M200" s="319"/>
      <c r="N200" s="319"/>
      <c r="O200" s="319"/>
      <c r="P200" s="319"/>
      <c r="Q200" s="319"/>
      <c r="R200" s="319"/>
      <c r="S200" s="319"/>
      <c r="T200" s="319"/>
      <c r="U200" s="319"/>
      <c r="V200" s="319"/>
      <c r="W200" s="319"/>
      <c r="X200" s="319"/>
      <c r="Y200" s="319"/>
      <c r="Z200" s="319"/>
    </row>
    <row r="201" spans="1:26" ht="15.75" customHeight="1" x14ac:dyDescent="0.25">
      <c r="A201" s="319"/>
      <c r="B201" s="319"/>
      <c r="C201" s="319"/>
      <c r="D201" s="319"/>
      <c r="E201" s="319"/>
      <c r="F201" s="319"/>
      <c r="G201" s="319"/>
      <c r="H201" s="319"/>
      <c r="I201" s="319"/>
      <c r="J201" s="319"/>
      <c r="K201" s="319"/>
      <c r="L201" s="319"/>
      <c r="M201" s="319"/>
      <c r="N201" s="319"/>
      <c r="O201" s="319"/>
      <c r="P201" s="319"/>
      <c r="Q201" s="319"/>
      <c r="R201" s="319"/>
      <c r="S201" s="319"/>
      <c r="T201" s="319"/>
      <c r="U201" s="319"/>
      <c r="V201" s="319"/>
      <c r="W201" s="319"/>
      <c r="X201" s="319"/>
      <c r="Y201" s="319"/>
      <c r="Z201" s="319"/>
    </row>
    <row r="202" spans="1:26" ht="15.75" customHeight="1" x14ac:dyDescent="0.25">
      <c r="A202" s="319"/>
      <c r="B202" s="319"/>
      <c r="C202" s="319"/>
      <c r="D202" s="319"/>
      <c r="E202" s="319"/>
      <c r="F202" s="319"/>
      <c r="G202" s="319"/>
      <c r="H202" s="319"/>
      <c r="I202" s="319"/>
      <c r="J202" s="319"/>
      <c r="K202" s="319"/>
      <c r="L202" s="319"/>
      <c r="M202" s="319"/>
      <c r="N202" s="319"/>
      <c r="O202" s="319"/>
      <c r="P202" s="319"/>
      <c r="Q202" s="319"/>
      <c r="R202" s="319"/>
      <c r="S202" s="319"/>
      <c r="T202" s="319"/>
      <c r="U202" s="319"/>
      <c r="V202" s="319"/>
      <c r="W202" s="319"/>
      <c r="X202" s="319"/>
      <c r="Y202" s="319"/>
      <c r="Z202" s="319"/>
    </row>
    <row r="203" spans="1:26" ht="15.75" customHeight="1" x14ac:dyDescent="0.25">
      <c r="A203" s="319"/>
      <c r="B203" s="319"/>
      <c r="C203" s="319"/>
      <c r="D203" s="319"/>
      <c r="E203" s="319"/>
      <c r="F203" s="319"/>
      <c r="G203" s="319"/>
      <c r="H203" s="319"/>
      <c r="I203" s="319"/>
      <c r="J203" s="319"/>
      <c r="K203" s="319"/>
      <c r="L203" s="319"/>
      <c r="M203" s="319"/>
      <c r="N203" s="319"/>
      <c r="O203" s="319"/>
      <c r="P203" s="319"/>
      <c r="Q203" s="319"/>
      <c r="R203" s="319"/>
      <c r="S203" s="319"/>
      <c r="T203" s="319"/>
      <c r="U203" s="319"/>
      <c r="V203" s="319"/>
      <c r="W203" s="319"/>
      <c r="X203" s="319"/>
      <c r="Y203" s="319"/>
      <c r="Z203" s="319"/>
    </row>
    <row r="204" spans="1:26" ht="15.75" customHeight="1" x14ac:dyDescent="0.25">
      <c r="A204" s="319"/>
      <c r="B204" s="319"/>
      <c r="C204" s="319"/>
      <c r="D204" s="319"/>
      <c r="E204" s="319"/>
      <c r="F204" s="319"/>
      <c r="G204" s="319"/>
      <c r="H204" s="319"/>
      <c r="I204" s="319"/>
      <c r="J204" s="319"/>
      <c r="K204" s="319"/>
      <c r="L204" s="319"/>
      <c r="M204" s="319"/>
      <c r="N204" s="319"/>
      <c r="O204" s="319"/>
      <c r="P204" s="319"/>
      <c r="Q204" s="319"/>
      <c r="R204" s="319"/>
      <c r="S204" s="319"/>
      <c r="T204" s="319"/>
      <c r="U204" s="319"/>
      <c r="V204" s="319"/>
      <c r="W204" s="319"/>
      <c r="X204" s="319"/>
      <c r="Y204" s="319"/>
      <c r="Z204" s="319"/>
    </row>
    <row r="205" spans="1:26" ht="15.75" customHeight="1" x14ac:dyDescent="0.25">
      <c r="A205" s="319"/>
      <c r="B205" s="319"/>
      <c r="C205" s="319"/>
      <c r="D205" s="319"/>
      <c r="E205" s="319"/>
      <c r="F205" s="319"/>
      <c r="G205" s="319"/>
      <c r="H205" s="319"/>
      <c r="I205" s="319"/>
      <c r="J205" s="319"/>
      <c r="K205" s="319"/>
      <c r="L205" s="319"/>
      <c r="M205" s="319"/>
      <c r="N205" s="319"/>
      <c r="O205" s="319"/>
      <c r="P205" s="319"/>
      <c r="Q205" s="319"/>
      <c r="R205" s="319"/>
      <c r="S205" s="319"/>
      <c r="T205" s="319"/>
      <c r="U205" s="319"/>
      <c r="V205" s="319"/>
      <c r="W205" s="319"/>
      <c r="X205" s="319"/>
      <c r="Y205" s="319"/>
      <c r="Z205" s="319"/>
    </row>
    <row r="206" spans="1:26" ht="15.75" customHeight="1" x14ac:dyDescent="0.25">
      <c r="A206" s="319"/>
      <c r="B206" s="319"/>
      <c r="C206" s="319"/>
      <c r="D206" s="319"/>
      <c r="E206" s="319"/>
      <c r="F206" s="319"/>
      <c r="G206" s="319"/>
      <c r="H206" s="319"/>
      <c r="I206" s="319"/>
      <c r="J206" s="319"/>
      <c r="K206" s="319"/>
      <c r="L206" s="319"/>
      <c r="M206" s="319"/>
      <c r="N206" s="319"/>
      <c r="O206" s="319"/>
      <c r="P206" s="319"/>
      <c r="Q206" s="319"/>
      <c r="R206" s="319"/>
      <c r="S206" s="319"/>
      <c r="T206" s="319"/>
      <c r="U206" s="319"/>
      <c r="V206" s="319"/>
      <c r="W206" s="319"/>
      <c r="X206" s="319"/>
      <c r="Y206" s="319"/>
      <c r="Z206" s="319"/>
    </row>
    <row r="207" spans="1:26" ht="15.75" customHeight="1" x14ac:dyDescent="0.25">
      <c r="A207" s="319"/>
      <c r="B207" s="319"/>
      <c r="C207" s="319"/>
      <c r="D207" s="319"/>
      <c r="E207" s="319"/>
      <c r="F207" s="319"/>
      <c r="G207" s="319"/>
      <c r="H207" s="319"/>
      <c r="I207" s="319"/>
      <c r="J207" s="319"/>
      <c r="K207" s="319"/>
      <c r="L207" s="319"/>
      <c r="M207" s="319"/>
      <c r="N207" s="319"/>
      <c r="O207" s="319"/>
      <c r="P207" s="319"/>
      <c r="Q207" s="319"/>
      <c r="R207" s="319"/>
      <c r="S207" s="319"/>
      <c r="T207" s="319"/>
      <c r="U207" s="319"/>
      <c r="V207" s="319"/>
      <c r="W207" s="319"/>
      <c r="X207" s="319"/>
      <c r="Y207" s="319"/>
      <c r="Z207" s="319"/>
    </row>
    <row r="208" spans="1:26" ht="15.75" customHeight="1" x14ac:dyDescent="0.25">
      <c r="A208" s="319"/>
      <c r="B208" s="319"/>
      <c r="C208" s="319"/>
      <c r="D208" s="319"/>
      <c r="E208" s="319"/>
      <c r="F208" s="319"/>
      <c r="G208" s="319"/>
      <c r="H208" s="319"/>
      <c r="I208" s="319"/>
      <c r="J208" s="319"/>
      <c r="K208" s="319"/>
      <c r="L208" s="319"/>
      <c r="M208" s="319"/>
      <c r="N208" s="319"/>
      <c r="O208" s="319"/>
      <c r="P208" s="319"/>
      <c r="Q208" s="319"/>
      <c r="R208" s="319"/>
      <c r="S208" s="319"/>
      <c r="T208" s="319"/>
      <c r="U208" s="319"/>
      <c r="V208" s="319"/>
      <c r="W208" s="319"/>
      <c r="X208" s="319"/>
      <c r="Y208" s="319"/>
      <c r="Z208" s="319"/>
    </row>
    <row r="209" spans="1:26" ht="15.75" customHeight="1" x14ac:dyDescent="0.25">
      <c r="A209" s="319"/>
      <c r="B209" s="319"/>
      <c r="C209" s="319"/>
      <c r="D209" s="319"/>
      <c r="E209" s="319"/>
      <c r="F209" s="319"/>
      <c r="G209" s="319"/>
      <c r="H209" s="319"/>
      <c r="I209" s="319"/>
      <c r="J209" s="319"/>
      <c r="K209" s="319"/>
      <c r="L209" s="319"/>
      <c r="M209" s="319"/>
      <c r="N209" s="319"/>
      <c r="O209" s="319"/>
      <c r="P209" s="319"/>
      <c r="Q209" s="319"/>
      <c r="R209" s="319"/>
      <c r="S209" s="319"/>
      <c r="T209" s="319"/>
      <c r="U209" s="319"/>
      <c r="V209" s="319"/>
      <c r="W209" s="319"/>
      <c r="X209" s="319"/>
      <c r="Y209" s="319"/>
      <c r="Z209" s="319"/>
    </row>
    <row r="210" spans="1:26" ht="15.75" customHeight="1" x14ac:dyDescent="0.25">
      <c r="A210" s="319"/>
      <c r="B210" s="319"/>
      <c r="C210" s="319"/>
      <c r="D210" s="319"/>
      <c r="E210" s="319"/>
      <c r="F210" s="319"/>
      <c r="G210" s="319"/>
      <c r="H210" s="319"/>
      <c r="I210" s="319"/>
      <c r="J210" s="319"/>
      <c r="K210" s="319"/>
      <c r="L210" s="319"/>
      <c r="M210" s="319"/>
      <c r="N210" s="319"/>
      <c r="O210" s="319"/>
      <c r="P210" s="319"/>
      <c r="Q210" s="319"/>
      <c r="R210" s="319"/>
      <c r="S210" s="319"/>
      <c r="T210" s="319"/>
      <c r="U210" s="319"/>
      <c r="V210" s="319"/>
      <c r="W210" s="319"/>
      <c r="X210" s="319"/>
      <c r="Y210" s="319"/>
      <c r="Z210" s="319"/>
    </row>
    <row r="211" spans="1:26" ht="15.75" customHeight="1" x14ac:dyDescent="0.25">
      <c r="A211" s="319"/>
      <c r="B211" s="319"/>
      <c r="C211" s="319"/>
      <c r="D211" s="319"/>
      <c r="E211" s="319"/>
      <c r="F211" s="319"/>
      <c r="G211" s="319"/>
      <c r="H211" s="319"/>
      <c r="I211" s="319"/>
      <c r="J211" s="319"/>
      <c r="K211" s="319"/>
      <c r="L211" s="319"/>
      <c r="M211" s="319"/>
      <c r="N211" s="319"/>
      <c r="O211" s="319"/>
      <c r="P211" s="319"/>
      <c r="Q211" s="319"/>
      <c r="R211" s="319"/>
      <c r="S211" s="319"/>
      <c r="T211" s="319"/>
      <c r="U211" s="319"/>
      <c r="V211" s="319"/>
      <c r="W211" s="319"/>
      <c r="X211" s="319"/>
      <c r="Y211" s="319"/>
      <c r="Z211" s="319"/>
    </row>
    <row r="212" spans="1:26" ht="15.75" customHeight="1" x14ac:dyDescent="0.25">
      <c r="A212" s="319"/>
      <c r="B212" s="319"/>
      <c r="C212" s="319"/>
      <c r="D212" s="319"/>
      <c r="E212" s="319"/>
      <c r="F212" s="319"/>
      <c r="G212" s="319"/>
      <c r="H212" s="319"/>
      <c r="I212" s="319"/>
      <c r="J212" s="319"/>
      <c r="K212" s="319"/>
      <c r="L212" s="319"/>
      <c r="M212" s="319"/>
      <c r="N212" s="319"/>
      <c r="O212" s="319"/>
      <c r="P212" s="319"/>
      <c r="Q212" s="319"/>
      <c r="R212" s="319"/>
      <c r="S212" s="319"/>
      <c r="T212" s="319"/>
      <c r="U212" s="319"/>
      <c r="V212" s="319"/>
      <c r="W212" s="319"/>
      <c r="X212" s="319"/>
      <c r="Y212" s="319"/>
      <c r="Z212" s="319"/>
    </row>
    <row r="213" spans="1:26" ht="15.75" customHeight="1" x14ac:dyDescent="0.25">
      <c r="A213" s="319"/>
      <c r="B213" s="319"/>
      <c r="C213" s="319"/>
      <c r="D213" s="319"/>
      <c r="E213" s="319"/>
      <c r="F213" s="319"/>
      <c r="G213" s="319"/>
      <c r="H213" s="319"/>
      <c r="I213" s="319"/>
      <c r="J213" s="319"/>
      <c r="K213" s="319"/>
      <c r="L213" s="319"/>
      <c r="M213" s="319"/>
      <c r="N213" s="319"/>
      <c r="O213" s="319"/>
      <c r="P213" s="319"/>
      <c r="Q213" s="319"/>
      <c r="R213" s="319"/>
      <c r="S213" s="319"/>
      <c r="T213" s="319"/>
      <c r="U213" s="319"/>
      <c r="V213" s="319"/>
      <c r="W213" s="319"/>
      <c r="X213" s="319"/>
      <c r="Y213" s="319"/>
      <c r="Z213" s="319"/>
    </row>
    <row r="214" spans="1:26" ht="15.75" customHeight="1" x14ac:dyDescent="0.25">
      <c r="A214" s="319"/>
      <c r="B214" s="319"/>
      <c r="C214" s="319"/>
      <c r="D214" s="319"/>
      <c r="E214" s="319"/>
      <c r="F214" s="319"/>
      <c r="G214" s="319"/>
      <c r="H214" s="319"/>
      <c r="I214" s="319"/>
      <c r="J214" s="319"/>
      <c r="K214" s="319"/>
      <c r="L214" s="319"/>
      <c r="M214" s="319"/>
      <c r="N214" s="319"/>
      <c r="O214" s="319"/>
      <c r="P214" s="319"/>
      <c r="Q214" s="319"/>
      <c r="R214" s="319"/>
      <c r="S214" s="319"/>
      <c r="T214" s="319"/>
      <c r="U214" s="319"/>
      <c r="V214" s="319"/>
      <c r="W214" s="319"/>
      <c r="X214" s="319"/>
      <c r="Y214" s="319"/>
      <c r="Z214" s="319"/>
    </row>
    <row r="215" spans="1:26" ht="15.75" customHeight="1" x14ac:dyDescent="0.25">
      <c r="A215" s="319"/>
      <c r="B215" s="319"/>
      <c r="C215" s="319"/>
      <c r="D215" s="319"/>
      <c r="E215" s="319"/>
      <c r="F215" s="319"/>
      <c r="G215" s="319"/>
      <c r="H215" s="319"/>
      <c r="I215" s="319"/>
      <c r="J215" s="319"/>
      <c r="K215" s="319"/>
      <c r="L215" s="319"/>
      <c r="M215" s="319"/>
      <c r="N215" s="319"/>
      <c r="O215" s="319"/>
      <c r="P215" s="319"/>
      <c r="Q215" s="319"/>
      <c r="R215" s="319"/>
      <c r="S215" s="319"/>
      <c r="T215" s="319"/>
      <c r="U215" s="319"/>
      <c r="V215" s="319"/>
      <c r="W215" s="319"/>
      <c r="X215" s="319"/>
      <c r="Y215" s="319"/>
      <c r="Z215" s="319"/>
    </row>
    <row r="216" spans="1:26" ht="15.75" customHeight="1" x14ac:dyDescent="0.25">
      <c r="A216" s="319"/>
      <c r="B216" s="319"/>
      <c r="C216" s="319"/>
      <c r="D216" s="319"/>
      <c r="E216" s="319"/>
      <c r="F216" s="319"/>
      <c r="G216" s="319"/>
      <c r="H216" s="319"/>
      <c r="I216" s="319"/>
      <c r="J216" s="319"/>
      <c r="K216" s="319"/>
      <c r="L216" s="319"/>
      <c r="M216" s="319"/>
      <c r="N216" s="319"/>
      <c r="O216" s="319"/>
      <c r="P216" s="319"/>
      <c r="Q216" s="319"/>
      <c r="R216" s="319"/>
      <c r="S216" s="319"/>
      <c r="T216" s="319"/>
      <c r="U216" s="319"/>
      <c r="V216" s="319"/>
      <c r="W216" s="319"/>
      <c r="X216" s="319"/>
      <c r="Y216" s="319"/>
      <c r="Z216" s="319"/>
    </row>
    <row r="217" spans="1:26" ht="15.75" customHeight="1" x14ac:dyDescent="0.25">
      <c r="A217" s="319"/>
      <c r="B217" s="319"/>
      <c r="C217" s="319"/>
      <c r="D217" s="319"/>
      <c r="E217" s="319"/>
      <c r="F217" s="319"/>
      <c r="G217" s="319"/>
      <c r="H217" s="319"/>
      <c r="I217" s="319"/>
      <c r="J217" s="319"/>
      <c r="K217" s="319"/>
      <c r="L217" s="319"/>
      <c r="M217" s="319"/>
      <c r="N217" s="319"/>
      <c r="O217" s="319"/>
      <c r="P217" s="319"/>
      <c r="Q217" s="319"/>
      <c r="R217" s="319"/>
      <c r="S217" s="319"/>
      <c r="T217" s="319"/>
      <c r="U217" s="319"/>
      <c r="V217" s="319"/>
      <c r="W217" s="319"/>
      <c r="X217" s="319"/>
      <c r="Y217" s="319"/>
      <c r="Z217" s="319"/>
    </row>
    <row r="218" spans="1:26" ht="15.75" customHeight="1" x14ac:dyDescent="0.25">
      <c r="A218" s="319"/>
      <c r="B218" s="319"/>
      <c r="C218" s="319"/>
      <c r="D218" s="319"/>
      <c r="E218" s="319"/>
      <c r="F218" s="319"/>
      <c r="G218" s="319"/>
      <c r="H218" s="319"/>
      <c r="I218" s="319"/>
      <c r="J218" s="319"/>
      <c r="K218" s="319"/>
      <c r="L218" s="319"/>
      <c r="M218" s="319"/>
      <c r="N218" s="319"/>
      <c r="O218" s="319"/>
      <c r="P218" s="319"/>
      <c r="Q218" s="319"/>
      <c r="R218" s="319"/>
      <c r="S218" s="319"/>
      <c r="T218" s="319"/>
      <c r="U218" s="319"/>
      <c r="V218" s="319"/>
      <c r="W218" s="319"/>
      <c r="X218" s="319"/>
      <c r="Y218" s="319"/>
      <c r="Z218" s="319"/>
    </row>
    <row r="219" spans="1:26" ht="15.75" customHeight="1" x14ac:dyDescent="0.25">
      <c r="A219" s="319"/>
      <c r="B219" s="319"/>
      <c r="C219" s="319"/>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row>
    <row r="220" spans="1:26" ht="15.75" customHeight="1" x14ac:dyDescent="0.25">
      <c r="A220" s="319"/>
      <c r="B220" s="319"/>
      <c r="C220" s="319"/>
      <c r="D220" s="319"/>
      <c r="E220" s="319"/>
      <c r="F220" s="319"/>
      <c r="G220" s="319"/>
      <c r="H220" s="319"/>
      <c r="I220" s="319"/>
      <c r="J220" s="319"/>
      <c r="K220" s="319"/>
      <c r="L220" s="319"/>
      <c r="M220" s="319"/>
      <c r="N220" s="319"/>
      <c r="O220" s="319"/>
      <c r="P220" s="319"/>
      <c r="Q220" s="319"/>
      <c r="R220" s="319"/>
      <c r="S220" s="319"/>
      <c r="T220" s="319"/>
      <c r="U220" s="319"/>
      <c r="V220" s="319"/>
      <c r="W220" s="319"/>
      <c r="X220" s="319"/>
      <c r="Y220" s="319"/>
      <c r="Z220" s="319"/>
    </row>
    <row r="221" spans="1:26" ht="15.75" customHeight="1" x14ac:dyDescent="0.25">
      <c r="A221" s="319"/>
      <c r="B221" s="319"/>
      <c r="C221" s="319"/>
      <c r="D221" s="319"/>
      <c r="E221" s="319"/>
      <c r="F221" s="319"/>
      <c r="G221" s="319"/>
      <c r="H221" s="319"/>
      <c r="I221" s="319"/>
      <c r="J221" s="319"/>
      <c r="K221" s="319"/>
      <c r="L221" s="319"/>
      <c r="M221" s="319"/>
      <c r="N221" s="319"/>
      <c r="O221" s="319"/>
      <c r="P221" s="319"/>
      <c r="Q221" s="319"/>
      <c r="R221" s="319"/>
      <c r="S221" s="319"/>
      <c r="T221" s="319"/>
      <c r="U221" s="319"/>
      <c r="V221" s="319"/>
      <c r="W221" s="319"/>
      <c r="X221" s="319"/>
      <c r="Y221" s="319"/>
      <c r="Z221" s="319"/>
    </row>
    <row r="222" spans="1:26" ht="15.75" customHeight="1" x14ac:dyDescent="0.25">
      <c r="A222" s="319"/>
      <c r="B222" s="319"/>
      <c r="C222" s="319"/>
      <c r="D222" s="319"/>
      <c r="E222" s="319"/>
      <c r="F222" s="319"/>
      <c r="G222" s="319"/>
      <c r="H222" s="319"/>
      <c r="I222" s="319"/>
      <c r="J222" s="319"/>
      <c r="K222" s="319"/>
      <c r="L222" s="319"/>
      <c r="M222" s="319"/>
      <c r="N222" s="319"/>
      <c r="O222" s="319"/>
      <c r="P222" s="319"/>
      <c r="Q222" s="319"/>
      <c r="R222" s="319"/>
      <c r="S222" s="319"/>
      <c r="T222" s="319"/>
      <c r="U222" s="319"/>
      <c r="V222" s="319"/>
      <c r="W222" s="319"/>
      <c r="X222" s="319"/>
      <c r="Y222" s="319"/>
      <c r="Z222" s="319"/>
    </row>
    <row r="223" spans="1:26" ht="15.75" customHeight="1" x14ac:dyDescent="0.25">
      <c r="A223" s="319"/>
      <c r="B223" s="319"/>
      <c r="C223" s="319"/>
      <c r="D223" s="319"/>
      <c r="E223" s="319"/>
      <c r="F223" s="319"/>
      <c r="G223" s="319"/>
      <c r="H223" s="319"/>
      <c r="I223" s="319"/>
      <c r="J223" s="319"/>
      <c r="K223" s="319"/>
      <c r="L223" s="319"/>
      <c r="M223" s="319"/>
      <c r="N223" s="319"/>
      <c r="O223" s="319"/>
      <c r="P223" s="319"/>
      <c r="Q223" s="319"/>
      <c r="R223" s="319"/>
      <c r="S223" s="319"/>
      <c r="T223" s="319"/>
      <c r="U223" s="319"/>
      <c r="V223" s="319"/>
      <c r="W223" s="319"/>
      <c r="X223" s="319"/>
      <c r="Y223" s="319"/>
      <c r="Z223" s="319"/>
    </row>
    <row r="224" spans="1:26" ht="15.75" customHeight="1" x14ac:dyDescent="0.25">
      <c r="A224" s="319"/>
      <c r="B224" s="319"/>
      <c r="C224" s="319"/>
      <c r="D224" s="319"/>
      <c r="E224" s="319"/>
      <c r="F224" s="319"/>
      <c r="G224" s="319"/>
      <c r="H224" s="319"/>
      <c r="I224" s="319"/>
      <c r="J224" s="319"/>
      <c r="K224" s="319"/>
      <c r="L224" s="319"/>
      <c r="M224" s="319"/>
      <c r="N224" s="319"/>
      <c r="O224" s="319"/>
      <c r="P224" s="319"/>
      <c r="Q224" s="319"/>
      <c r="R224" s="319"/>
      <c r="S224" s="319"/>
      <c r="T224" s="319"/>
      <c r="U224" s="319"/>
      <c r="V224" s="319"/>
      <c r="W224" s="319"/>
      <c r="X224" s="319"/>
      <c r="Y224" s="319"/>
      <c r="Z224" s="319"/>
    </row>
    <row r="225" spans="1:26" ht="15.75" customHeight="1" x14ac:dyDescent="0.25">
      <c r="A225" s="319"/>
      <c r="B225" s="319"/>
      <c r="C225" s="319"/>
      <c r="D225" s="319"/>
      <c r="E225" s="319"/>
      <c r="F225" s="319"/>
      <c r="G225" s="319"/>
      <c r="H225" s="319"/>
      <c r="I225" s="319"/>
      <c r="J225" s="319"/>
      <c r="K225" s="319"/>
      <c r="L225" s="319"/>
      <c r="M225" s="319"/>
      <c r="N225" s="319"/>
      <c r="O225" s="319"/>
      <c r="P225" s="319"/>
      <c r="Q225" s="319"/>
      <c r="R225" s="319"/>
      <c r="S225" s="319"/>
      <c r="T225" s="319"/>
      <c r="U225" s="319"/>
      <c r="V225" s="319"/>
      <c r="W225" s="319"/>
      <c r="X225" s="319"/>
      <c r="Y225" s="319"/>
      <c r="Z225" s="319"/>
    </row>
    <row r="226" spans="1:26" ht="15.75" customHeight="1" x14ac:dyDescent="0.25">
      <c r="A226" s="319"/>
      <c r="B226" s="319"/>
      <c r="C226" s="319"/>
      <c r="D226" s="319"/>
      <c r="E226" s="319"/>
      <c r="F226" s="319"/>
      <c r="G226" s="319"/>
      <c r="H226" s="319"/>
      <c r="I226" s="319"/>
      <c r="J226" s="319"/>
      <c r="K226" s="319"/>
      <c r="L226" s="319"/>
      <c r="M226" s="319"/>
      <c r="N226" s="319"/>
      <c r="O226" s="319"/>
      <c r="P226" s="319"/>
      <c r="Q226" s="319"/>
      <c r="R226" s="319"/>
      <c r="S226" s="319"/>
      <c r="T226" s="319"/>
      <c r="U226" s="319"/>
      <c r="V226" s="319"/>
      <c r="W226" s="319"/>
      <c r="X226" s="319"/>
      <c r="Y226" s="319"/>
      <c r="Z226" s="319"/>
    </row>
    <row r="227" spans="1:26" ht="15.75" customHeight="1" x14ac:dyDescent="0.25">
      <c r="A227" s="319"/>
      <c r="B227" s="319"/>
      <c r="C227" s="319"/>
      <c r="D227" s="319"/>
      <c r="E227" s="319"/>
      <c r="F227" s="319"/>
      <c r="G227" s="319"/>
      <c r="H227" s="319"/>
      <c r="I227" s="319"/>
      <c r="J227" s="319"/>
      <c r="K227" s="319"/>
      <c r="L227" s="319"/>
      <c r="M227" s="319"/>
      <c r="N227" s="319"/>
      <c r="O227" s="319"/>
      <c r="P227" s="319"/>
      <c r="Q227" s="319"/>
      <c r="R227" s="319"/>
      <c r="S227" s="319"/>
      <c r="T227" s="319"/>
      <c r="U227" s="319"/>
      <c r="V227" s="319"/>
      <c r="W227" s="319"/>
      <c r="X227" s="319"/>
      <c r="Y227" s="319"/>
      <c r="Z227" s="319"/>
    </row>
    <row r="228" spans="1:26" ht="15.75" customHeight="1" x14ac:dyDescent="0.25">
      <c r="A228" s="319"/>
      <c r="B228" s="319"/>
      <c r="C228" s="319"/>
      <c r="D228" s="319"/>
      <c r="E228" s="319"/>
      <c r="F228" s="319"/>
      <c r="G228" s="319"/>
      <c r="H228" s="319"/>
      <c r="I228" s="319"/>
      <c r="J228" s="319"/>
      <c r="K228" s="319"/>
      <c r="L228" s="319"/>
      <c r="M228" s="319"/>
      <c r="N228" s="319"/>
      <c r="O228" s="319"/>
      <c r="P228" s="319"/>
      <c r="Q228" s="319"/>
      <c r="R228" s="319"/>
      <c r="S228" s="319"/>
      <c r="T228" s="319"/>
      <c r="U228" s="319"/>
      <c r="V228" s="319"/>
      <c r="W228" s="319"/>
      <c r="X228" s="319"/>
      <c r="Y228" s="319"/>
      <c r="Z228" s="319"/>
    </row>
    <row r="229" spans="1:26" ht="15.75" customHeight="1" x14ac:dyDescent="0.25">
      <c r="A229" s="319"/>
      <c r="B229" s="319"/>
      <c r="C229" s="319"/>
      <c r="D229" s="319"/>
      <c r="E229" s="319"/>
      <c r="F229" s="319"/>
      <c r="G229" s="319"/>
      <c r="H229" s="319"/>
      <c r="I229" s="319"/>
      <c r="J229" s="319"/>
      <c r="K229" s="319"/>
      <c r="L229" s="319"/>
      <c r="M229" s="319"/>
      <c r="N229" s="319"/>
      <c r="O229" s="319"/>
      <c r="P229" s="319"/>
      <c r="Q229" s="319"/>
      <c r="R229" s="319"/>
      <c r="S229" s="319"/>
      <c r="T229" s="319"/>
      <c r="U229" s="319"/>
      <c r="V229" s="319"/>
      <c r="W229" s="319"/>
      <c r="X229" s="319"/>
      <c r="Y229" s="319"/>
      <c r="Z229" s="319"/>
    </row>
    <row r="230" spans="1:26" ht="15.75" customHeight="1" x14ac:dyDescent="0.25">
      <c r="A230" s="319"/>
      <c r="B230" s="319"/>
      <c r="C230" s="319"/>
      <c r="D230" s="319"/>
      <c r="E230" s="319"/>
      <c r="F230" s="319"/>
      <c r="G230" s="319"/>
      <c r="H230" s="319"/>
      <c r="I230" s="319"/>
      <c r="J230" s="319"/>
      <c r="K230" s="319"/>
      <c r="L230" s="319"/>
      <c r="M230" s="319"/>
      <c r="N230" s="319"/>
      <c r="O230" s="319"/>
      <c r="P230" s="319"/>
      <c r="Q230" s="319"/>
      <c r="R230" s="319"/>
      <c r="S230" s="319"/>
      <c r="T230" s="319"/>
      <c r="U230" s="319"/>
      <c r="V230" s="319"/>
      <c r="W230" s="319"/>
      <c r="X230" s="319"/>
      <c r="Y230" s="319"/>
      <c r="Z230" s="319"/>
    </row>
    <row r="231" spans="1:26" ht="15.75" customHeight="1" x14ac:dyDescent="0.25">
      <c r="A231" s="319"/>
      <c r="B231" s="319"/>
      <c r="C231" s="319"/>
      <c r="D231" s="319"/>
      <c r="E231" s="319"/>
      <c r="F231" s="319"/>
      <c r="G231" s="319"/>
      <c r="H231" s="319"/>
      <c r="I231" s="319"/>
      <c r="J231" s="319"/>
      <c r="K231" s="319"/>
      <c r="L231" s="319"/>
      <c r="M231" s="319"/>
      <c r="N231" s="319"/>
      <c r="O231" s="319"/>
      <c r="P231" s="319"/>
      <c r="Q231" s="319"/>
      <c r="R231" s="319"/>
      <c r="S231" s="319"/>
      <c r="T231" s="319"/>
      <c r="U231" s="319"/>
      <c r="V231" s="319"/>
      <c r="W231" s="319"/>
      <c r="X231" s="319"/>
      <c r="Y231" s="319"/>
      <c r="Z231" s="319"/>
    </row>
    <row r="232" spans="1:26" ht="15.75" customHeight="1" x14ac:dyDescent="0.25">
      <c r="A232" s="319"/>
      <c r="B232" s="319"/>
      <c r="C232" s="319"/>
      <c r="D232" s="319"/>
      <c r="E232" s="319"/>
      <c r="F232" s="319"/>
      <c r="G232" s="319"/>
      <c r="H232" s="319"/>
      <c r="I232" s="319"/>
      <c r="J232" s="319"/>
      <c r="K232" s="319"/>
      <c r="L232" s="319"/>
      <c r="M232" s="319"/>
      <c r="N232" s="319"/>
      <c r="O232" s="319"/>
      <c r="P232" s="319"/>
      <c r="Q232" s="319"/>
      <c r="R232" s="319"/>
      <c r="S232" s="319"/>
      <c r="T232" s="319"/>
      <c r="U232" s="319"/>
      <c r="V232" s="319"/>
      <c r="W232" s="319"/>
      <c r="X232" s="319"/>
      <c r="Y232" s="319"/>
      <c r="Z232" s="319"/>
    </row>
    <row r="233" spans="1:26" ht="15.75" customHeight="1" x14ac:dyDescent="0.25">
      <c r="A233" s="319"/>
      <c r="B233" s="319"/>
      <c r="C233" s="319"/>
      <c r="D233" s="319"/>
      <c r="E233" s="319"/>
      <c r="F233" s="319"/>
      <c r="G233" s="319"/>
      <c r="H233" s="319"/>
      <c r="I233" s="319"/>
      <c r="J233" s="319"/>
      <c r="K233" s="319"/>
      <c r="L233" s="319"/>
      <c r="M233" s="319"/>
      <c r="N233" s="319"/>
      <c r="O233" s="319"/>
      <c r="P233" s="319"/>
      <c r="Q233" s="319"/>
      <c r="R233" s="319"/>
      <c r="S233" s="319"/>
      <c r="T233" s="319"/>
      <c r="U233" s="319"/>
      <c r="V233" s="319"/>
      <c r="W233" s="319"/>
      <c r="X233" s="319"/>
      <c r="Y233" s="319"/>
      <c r="Z233" s="319"/>
    </row>
    <row r="234" spans="1:26" ht="15.75" customHeight="1" x14ac:dyDescent="0.25">
      <c r="A234" s="319"/>
      <c r="B234" s="319"/>
      <c r="C234" s="319"/>
      <c r="D234" s="319"/>
      <c r="E234" s="319"/>
      <c r="F234" s="319"/>
      <c r="G234" s="319"/>
      <c r="H234" s="319"/>
      <c r="I234" s="319"/>
      <c r="J234" s="319"/>
      <c r="K234" s="319"/>
      <c r="L234" s="319"/>
      <c r="M234" s="319"/>
      <c r="N234" s="319"/>
      <c r="O234" s="319"/>
      <c r="P234" s="319"/>
      <c r="Q234" s="319"/>
      <c r="R234" s="319"/>
      <c r="S234" s="319"/>
      <c r="T234" s="319"/>
      <c r="U234" s="319"/>
      <c r="V234" s="319"/>
      <c r="W234" s="319"/>
      <c r="X234" s="319"/>
      <c r="Y234" s="319"/>
      <c r="Z234" s="319"/>
    </row>
    <row r="235" spans="1:26" ht="15.75" customHeight="1" x14ac:dyDescent="0.25">
      <c r="A235" s="319"/>
      <c r="B235" s="319"/>
      <c r="C235" s="319"/>
      <c r="D235" s="319"/>
      <c r="E235" s="319"/>
      <c r="F235" s="319"/>
      <c r="G235" s="319"/>
      <c r="H235" s="319"/>
      <c r="I235" s="319"/>
      <c r="J235" s="319"/>
      <c r="K235" s="319"/>
      <c r="L235" s="319"/>
      <c r="M235" s="319"/>
      <c r="N235" s="319"/>
      <c r="O235" s="319"/>
      <c r="P235" s="319"/>
      <c r="Q235" s="319"/>
      <c r="R235" s="319"/>
      <c r="S235" s="319"/>
      <c r="T235" s="319"/>
      <c r="U235" s="319"/>
      <c r="V235" s="319"/>
      <c r="W235" s="319"/>
      <c r="X235" s="319"/>
      <c r="Y235" s="319"/>
      <c r="Z235" s="319"/>
    </row>
    <row r="236" spans="1:26" ht="15.75" customHeight="1" x14ac:dyDescent="0.25">
      <c r="A236" s="319"/>
      <c r="B236" s="319"/>
      <c r="C236" s="319"/>
      <c r="D236" s="319"/>
      <c r="E236" s="319"/>
      <c r="F236" s="319"/>
      <c r="G236" s="319"/>
      <c r="H236" s="319"/>
      <c r="I236" s="319"/>
      <c r="J236" s="319"/>
      <c r="K236" s="319"/>
      <c r="L236" s="319"/>
      <c r="M236" s="319"/>
      <c r="N236" s="319"/>
      <c r="O236" s="319"/>
      <c r="P236" s="319"/>
      <c r="Q236" s="319"/>
      <c r="R236" s="319"/>
      <c r="S236" s="319"/>
      <c r="T236" s="319"/>
      <c r="U236" s="319"/>
      <c r="V236" s="319"/>
      <c r="W236" s="319"/>
      <c r="X236" s="319"/>
      <c r="Y236" s="319"/>
      <c r="Z236" s="319"/>
    </row>
    <row r="237" spans="1:26" ht="15.75" customHeight="1" x14ac:dyDescent="0.25">
      <c r="A237" s="319"/>
      <c r="B237" s="319"/>
      <c r="C237" s="319"/>
      <c r="D237" s="319"/>
      <c r="E237" s="319"/>
      <c r="F237" s="319"/>
      <c r="G237" s="319"/>
      <c r="H237" s="319"/>
      <c r="I237" s="319"/>
      <c r="J237" s="319"/>
      <c r="K237" s="319"/>
      <c r="L237" s="319"/>
      <c r="M237" s="319"/>
      <c r="N237" s="319"/>
      <c r="O237" s="319"/>
      <c r="P237" s="319"/>
      <c r="Q237" s="319"/>
      <c r="R237" s="319"/>
      <c r="S237" s="319"/>
      <c r="T237" s="319"/>
      <c r="U237" s="319"/>
      <c r="V237" s="319"/>
      <c r="W237" s="319"/>
      <c r="X237" s="319"/>
      <c r="Y237" s="319"/>
      <c r="Z237" s="319"/>
    </row>
    <row r="238" spans="1:26" ht="15.75" customHeight="1" x14ac:dyDescent="0.25">
      <c r="A238" s="319"/>
      <c r="B238" s="319"/>
      <c r="C238" s="319"/>
      <c r="D238" s="319"/>
      <c r="E238" s="319"/>
      <c r="F238" s="319"/>
      <c r="G238" s="319"/>
      <c r="H238" s="319"/>
      <c r="I238" s="319"/>
      <c r="J238" s="319"/>
      <c r="K238" s="319"/>
      <c r="L238" s="319"/>
      <c r="M238" s="319"/>
      <c r="N238" s="319"/>
      <c r="O238" s="319"/>
      <c r="P238" s="319"/>
      <c r="Q238" s="319"/>
      <c r="R238" s="319"/>
      <c r="S238" s="319"/>
      <c r="T238" s="319"/>
      <c r="U238" s="319"/>
      <c r="V238" s="319"/>
      <c r="W238" s="319"/>
      <c r="X238" s="319"/>
      <c r="Y238" s="319"/>
      <c r="Z238" s="319"/>
    </row>
    <row r="239" spans="1:26" ht="15.75" customHeight="1" x14ac:dyDescent="0.25">
      <c r="A239" s="319"/>
      <c r="B239" s="319"/>
      <c r="C239" s="319"/>
      <c r="D239" s="319"/>
      <c r="E239" s="319"/>
      <c r="F239" s="319"/>
      <c r="G239" s="319"/>
      <c r="H239" s="319"/>
      <c r="I239" s="319"/>
      <c r="J239" s="319"/>
      <c r="K239" s="319"/>
      <c r="L239" s="319"/>
      <c r="M239" s="319"/>
      <c r="N239" s="319"/>
      <c r="O239" s="319"/>
      <c r="P239" s="319"/>
      <c r="Q239" s="319"/>
      <c r="R239" s="319"/>
      <c r="S239" s="319"/>
      <c r="T239" s="319"/>
      <c r="U239" s="319"/>
      <c r="V239" s="319"/>
      <c r="W239" s="319"/>
      <c r="X239" s="319"/>
      <c r="Y239" s="319"/>
      <c r="Z239" s="319"/>
    </row>
    <row r="240" spans="1:26" ht="15.75" customHeight="1" x14ac:dyDescent="0.25">
      <c r="A240" s="319"/>
      <c r="B240" s="319"/>
      <c r="C240" s="319"/>
      <c r="D240" s="319"/>
      <c r="E240" s="319"/>
      <c r="F240" s="319"/>
      <c r="G240" s="319"/>
      <c r="H240" s="319"/>
      <c r="I240" s="319"/>
      <c r="J240" s="319"/>
      <c r="K240" s="319"/>
      <c r="L240" s="319"/>
      <c r="M240" s="319"/>
      <c r="N240" s="319"/>
      <c r="O240" s="319"/>
      <c r="P240" s="319"/>
      <c r="Q240" s="319"/>
      <c r="R240" s="319"/>
      <c r="S240" s="319"/>
      <c r="T240" s="319"/>
      <c r="U240" s="319"/>
      <c r="V240" s="319"/>
      <c r="W240" s="319"/>
      <c r="X240" s="319"/>
      <c r="Y240" s="319"/>
      <c r="Z240" s="319"/>
    </row>
    <row r="241" spans="1:26" ht="15.75" customHeight="1" x14ac:dyDescent="0.25">
      <c r="A241" s="319"/>
      <c r="B241" s="319"/>
      <c r="C241" s="319"/>
      <c r="D241" s="319"/>
      <c r="E241" s="319"/>
      <c r="F241" s="319"/>
      <c r="G241" s="319"/>
      <c r="H241" s="319"/>
      <c r="I241" s="319"/>
      <c r="J241" s="319"/>
      <c r="K241" s="319"/>
      <c r="L241" s="319"/>
      <c r="M241" s="319"/>
      <c r="N241" s="319"/>
      <c r="O241" s="319"/>
      <c r="P241" s="319"/>
      <c r="Q241" s="319"/>
      <c r="R241" s="319"/>
      <c r="S241" s="319"/>
      <c r="T241" s="319"/>
      <c r="U241" s="319"/>
      <c r="V241" s="319"/>
      <c r="W241" s="319"/>
      <c r="X241" s="319"/>
      <c r="Y241" s="319"/>
      <c r="Z241" s="319"/>
    </row>
    <row r="242" spans="1:26" ht="15.75" customHeight="1" x14ac:dyDescent="0.25">
      <c r="A242" s="319"/>
      <c r="B242" s="319"/>
      <c r="C242" s="319"/>
      <c r="D242" s="319"/>
      <c r="E242" s="319"/>
      <c r="F242" s="319"/>
      <c r="G242" s="319"/>
      <c r="H242" s="319"/>
      <c r="I242" s="319"/>
      <c r="J242" s="319"/>
      <c r="K242" s="319"/>
      <c r="L242" s="319"/>
      <c r="M242" s="319"/>
      <c r="N242" s="319"/>
      <c r="O242" s="319"/>
      <c r="P242" s="319"/>
      <c r="Q242" s="319"/>
      <c r="R242" s="319"/>
      <c r="S242" s="319"/>
      <c r="T242" s="319"/>
      <c r="U242" s="319"/>
      <c r="V242" s="319"/>
      <c r="W242" s="319"/>
      <c r="X242" s="319"/>
      <c r="Y242" s="319"/>
      <c r="Z242" s="319"/>
    </row>
    <row r="243" spans="1:26" ht="15.75" customHeight="1" x14ac:dyDescent="0.25">
      <c r="A243" s="319"/>
      <c r="B243" s="319"/>
      <c r="C243" s="319"/>
      <c r="D243" s="319"/>
      <c r="E243" s="319"/>
      <c r="F243" s="319"/>
      <c r="G243" s="319"/>
      <c r="H243" s="319"/>
      <c r="I243" s="319"/>
      <c r="J243" s="319"/>
      <c r="K243" s="319"/>
      <c r="L243" s="319"/>
      <c r="M243" s="319"/>
      <c r="N243" s="319"/>
      <c r="O243" s="319"/>
      <c r="P243" s="319"/>
      <c r="Q243" s="319"/>
      <c r="R243" s="319"/>
      <c r="S243" s="319"/>
      <c r="T243" s="319"/>
      <c r="U243" s="319"/>
      <c r="V243" s="319"/>
      <c r="W243" s="319"/>
      <c r="X243" s="319"/>
      <c r="Y243" s="319"/>
      <c r="Z243" s="319"/>
    </row>
    <row r="244" spans="1:26" ht="15.75" customHeight="1" x14ac:dyDescent="0.25">
      <c r="A244" s="319"/>
      <c r="B244" s="319"/>
      <c r="C244" s="319"/>
      <c r="D244" s="319"/>
      <c r="E244" s="319"/>
      <c r="F244" s="319"/>
      <c r="G244" s="319"/>
      <c r="H244" s="319"/>
      <c r="I244" s="319"/>
      <c r="J244" s="319"/>
      <c r="K244" s="319"/>
      <c r="L244" s="319"/>
      <c r="M244" s="319"/>
      <c r="N244" s="319"/>
      <c r="O244" s="319"/>
      <c r="P244" s="319"/>
      <c r="Q244" s="319"/>
      <c r="R244" s="319"/>
      <c r="S244" s="319"/>
      <c r="T244" s="319"/>
      <c r="U244" s="319"/>
      <c r="V244" s="319"/>
      <c r="W244" s="319"/>
      <c r="X244" s="319"/>
      <c r="Y244" s="319"/>
      <c r="Z244" s="319"/>
    </row>
    <row r="245" spans="1:26" ht="15.75" customHeight="1" x14ac:dyDescent="0.25">
      <c r="A245" s="319"/>
      <c r="B245" s="319"/>
      <c r="C245" s="319"/>
      <c r="D245" s="319"/>
      <c r="E245" s="319"/>
      <c r="F245" s="319"/>
      <c r="G245" s="319"/>
      <c r="H245" s="319"/>
      <c r="I245" s="319"/>
      <c r="J245" s="319"/>
      <c r="K245" s="319"/>
      <c r="L245" s="319"/>
      <c r="M245" s="319"/>
      <c r="N245" s="319"/>
      <c r="O245" s="319"/>
      <c r="P245" s="319"/>
      <c r="Q245" s="319"/>
      <c r="R245" s="319"/>
      <c r="S245" s="319"/>
      <c r="T245" s="319"/>
      <c r="U245" s="319"/>
      <c r="V245" s="319"/>
      <c r="W245" s="319"/>
      <c r="X245" s="319"/>
      <c r="Y245" s="319"/>
      <c r="Z245" s="319"/>
    </row>
    <row r="246" spans="1:26" ht="15.75" customHeight="1" x14ac:dyDescent="0.25">
      <c r="A246" s="319"/>
      <c r="B246" s="319"/>
      <c r="C246" s="319"/>
      <c r="D246" s="319"/>
      <c r="E246" s="319"/>
      <c r="F246" s="319"/>
      <c r="G246" s="319"/>
      <c r="H246" s="319"/>
      <c r="I246" s="319"/>
      <c r="J246" s="319"/>
      <c r="K246" s="319"/>
      <c r="L246" s="319"/>
      <c r="M246" s="319"/>
      <c r="N246" s="319"/>
      <c r="O246" s="319"/>
      <c r="P246" s="319"/>
      <c r="Q246" s="319"/>
      <c r="R246" s="319"/>
      <c r="S246" s="319"/>
      <c r="T246" s="319"/>
      <c r="U246" s="319"/>
      <c r="V246" s="319"/>
      <c r="W246" s="319"/>
      <c r="X246" s="319"/>
      <c r="Y246" s="319"/>
      <c r="Z246" s="319"/>
    </row>
    <row r="247" spans="1:26" ht="15.75" customHeight="1" x14ac:dyDescent="0.25">
      <c r="A247" s="319"/>
      <c r="B247" s="319"/>
      <c r="C247" s="319"/>
      <c r="D247" s="319"/>
      <c r="E247" s="319"/>
      <c r="F247" s="319"/>
      <c r="G247" s="319"/>
      <c r="H247" s="319"/>
      <c r="I247" s="319"/>
      <c r="J247" s="319"/>
      <c r="K247" s="319"/>
      <c r="L247" s="319"/>
      <c r="M247" s="319"/>
      <c r="N247" s="319"/>
      <c r="O247" s="319"/>
      <c r="P247" s="319"/>
      <c r="Q247" s="319"/>
      <c r="R247" s="319"/>
      <c r="S247" s="319"/>
      <c r="T247" s="319"/>
      <c r="U247" s="319"/>
      <c r="V247" s="319"/>
      <c r="W247" s="319"/>
      <c r="X247" s="319"/>
      <c r="Y247" s="319"/>
      <c r="Z247" s="319"/>
    </row>
    <row r="248" spans="1:26" ht="15.75" customHeight="1" x14ac:dyDescent="0.25">
      <c r="A248" s="319"/>
      <c r="B248" s="319"/>
      <c r="C248" s="319"/>
      <c r="D248" s="319"/>
      <c r="E248" s="319"/>
      <c r="F248" s="319"/>
      <c r="G248" s="319"/>
      <c r="H248" s="319"/>
      <c r="I248" s="319"/>
      <c r="J248" s="319"/>
      <c r="K248" s="319"/>
      <c r="L248" s="319"/>
      <c r="M248" s="319"/>
      <c r="N248" s="319"/>
      <c r="O248" s="319"/>
      <c r="P248" s="319"/>
      <c r="Q248" s="319"/>
      <c r="R248" s="319"/>
      <c r="S248" s="319"/>
      <c r="T248" s="319"/>
      <c r="U248" s="319"/>
      <c r="V248" s="319"/>
      <c r="W248" s="319"/>
      <c r="X248" s="319"/>
      <c r="Y248" s="319"/>
      <c r="Z248" s="319"/>
    </row>
    <row r="249" spans="1:26" ht="15.75" customHeight="1" x14ac:dyDescent="0.25">
      <c r="A249" s="319"/>
      <c r="B249" s="319"/>
      <c r="C249" s="319"/>
      <c r="D249" s="319"/>
      <c r="E249" s="319"/>
      <c r="F249" s="319"/>
      <c r="G249" s="319"/>
      <c r="H249" s="319"/>
      <c r="I249" s="319"/>
      <c r="J249" s="319"/>
      <c r="K249" s="319"/>
      <c r="L249" s="319"/>
      <c r="M249" s="319"/>
      <c r="N249" s="319"/>
      <c r="O249" s="319"/>
      <c r="P249" s="319"/>
      <c r="Q249" s="319"/>
      <c r="R249" s="319"/>
      <c r="S249" s="319"/>
      <c r="T249" s="319"/>
      <c r="U249" s="319"/>
      <c r="V249" s="319"/>
      <c r="W249" s="319"/>
      <c r="X249" s="319"/>
      <c r="Y249" s="319"/>
      <c r="Z249" s="319"/>
    </row>
    <row r="250" spans="1:26" ht="15.75" customHeight="1" x14ac:dyDescent="0.25">
      <c r="A250" s="319"/>
      <c r="B250" s="319"/>
      <c r="C250" s="319"/>
      <c r="D250" s="319"/>
      <c r="E250" s="319"/>
      <c r="F250" s="319"/>
      <c r="G250" s="319"/>
      <c r="H250" s="319"/>
      <c r="I250" s="319"/>
      <c r="J250" s="319"/>
      <c r="K250" s="319"/>
      <c r="L250" s="319"/>
      <c r="M250" s="319"/>
      <c r="N250" s="319"/>
      <c r="O250" s="319"/>
      <c r="P250" s="319"/>
      <c r="Q250" s="319"/>
      <c r="R250" s="319"/>
      <c r="S250" s="319"/>
      <c r="T250" s="319"/>
      <c r="U250" s="319"/>
      <c r="V250" s="319"/>
      <c r="W250" s="319"/>
      <c r="X250" s="319"/>
      <c r="Y250" s="319"/>
      <c r="Z250" s="319"/>
    </row>
    <row r="251" spans="1:26" ht="15.75" customHeight="1" x14ac:dyDescent="0.25">
      <c r="A251" s="319"/>
      <c r="B251" s="319"/>
      <c r="C251" s="319"/>
      <c r="D251" s="319"/>
      <c r="E251" s="319"/>
      <c r="F251" s="319"/>
      <c r="G251" s="319"/>
      <c r="H251" s="319"/>
      <c r="I251" s="319"/>
      <c r="J251" s="319"/>
      <c r="K251" s="319"/>
      <c r="L251" s="319"/>
      <c r="M251" s="319"/>
      <c r="N251" s="319"/>
      <c r="O251" s="319"/>
      <c r="P251" s="319"/>
      <c r="Q251" s="319"/>
      <c r="R251" s="319"/>
      <c r="S251" s="319"/>
      <c r="T251" s="319"/>
      <c r="U251" s="319"/>
      <c r="V251" s="319"/>
      <c r="W251" s="319"/>
      <c r="X251" s="319"/>
      <c r="Y251" s="319"/>
      <c r="Z251" s="319"/>
    </row>
    <row r="252" spans="1:26" ht="15.75" customHeight="1" x14ac:dyDescent="0.25">
      <c r="A252" s="319"/>
      <c r="B252" s="319"/>
      <c r="C252" s="319"/>
      <c r="D252" s="319"/>
      <c r="E252" s="319"/>
      <c r="F252" s="319"/>
      <c r="G252" s="319"/>
      <c r="H252" s="319"/>
      <c r="I252" s="319"/>
      <c r="J252" s="319"/>
      <c r="K252" s="319"/>
      <c r="L252" s="319"/>
      <c r="M252" s="319"/>
      <c r="N252" s="319"/>
      <c r="O252" s="319"/>
      <c r="P252" s="319"/>
      <c r="Q252" s="319"/>
      <c r="R252" s="319"/>
      <c r="S252" s="319"/>
      <c r="T252" s="319"/>
      <c r="U252" s="319"/>
      <c r="V252" s="319"/>
      <c r="W252" s="319"/>
      <c r="X252" s="319"/>
      <c r="Y252" s="319"/>
      <c r="Z252" s="319"/>
    </row>
    <row r="253" spans="1:26" ht="15.75" customHeight="1" x14ac:dyDescent="0.25">
      <c r="A253" s="319"/>
      <c r="B253" s="319"/>
      <c r="C253" s="319"/>
      <c r="D253" s="319"/>
      <c r="E253" s="319"/>
      <c r="F253" s="319"/>
      <c r="G253" s="319"/>
      <c r="H253" s="319"/>
      <c r="I253" s="319"/>
      <c r="J253" s="319"/>
      <c r="K253" s="319"/>
      <c r="L253" s="319"/>
      <c r="M253" s="319"/>
      <c r="N253" s="319"/>
      <c r="O253" s="319"/>
      <c r="P253" s="319"/>
      <c r="Q253" s="319"/>
      <c r="R253" s="319"/>
      <c r="S253" s="319"/>
      <c r="T253" s="319"/>
      <c r="U253" s="319"/>
      <c r="V253" s="319"/>
      <c r="W253" s="319"/>
      <c r="X253" s="319"/>
      <c r="Y253" s="319"/>
      <c r="Z253" s="319"/>
    </row>
    <row r="254" spans="1:26" ht="15.75" customHeight="1" x14ac:dyDescent="0.25">
      <c r="A254" s="319"/>
      <c r="B254" s="319"/>
      <c r="C254" s="319"/>
      <c r="D254" s="319"/>
      <c r="E254" s="319"/>
      <c r="F254" s="319"/>
      <c r="G254" s="319"/>
      <c r="H254" s="319"/>
      <c r="I254" s="319"/>
      <c r="J254" s="319"/>
      <c r="K254" s="319"/>
      <c r="L254" s="319"/>
      <c r="M254" s="319"/>
      <c r="N254" s="319"/>
      <c r="O254" s="319"/>
      <c r="P254" s="319"/>
      <c r="Q254" s="319"/>
      <c r="R254" s="319"/>
      <c r="S254" s="319"/>
      <c r="T254" s="319"/>
      <c r="U254" s="319"/>
      <c r="V254" s="319"/>
      <c r="W254" s="319"/>
      <c r="X254" s="319"/>
      <c r="Y254" s="319"/>
      <c r="Z254" s="319"/>
    </row>
    <row r="255" spans="1:26" ht="15.75" customHeight="1" x14ac:dyDescent="0.25">
      <c r="A255" s="319"/>
      <c r="B255" s="319"/>
      <c r="C255" s="319"/>
      <c r="D255" s="319"/>
      <c r="E255" s="319"/>
      <c r="F255" s="319"/>
      <c r="G255" s="319"/>
      <c r="H255" s="319"/>
      <c r="I255" s="319"/>
      <c r="J255" s="319"/>
      <c r="K255" s="319"/>
      <c r="L255" s="319"/>
      <c r="M255" s="319"/>
      <c r="N255" s="319"/>
      <c r="O255" s="319"/>
      <c r="P255" s="319"/>
      <c r="Q255" s="319"/>
      <c r="R255" s="319"/>
      <c r="S255" s="319"/>
      <c r="T255" s="319"/>
      <c r="U255" s="319"/>
      <c r="V255" s="319"/>
      <c r="W255" s="319"/>
      <c r="X255" s="319"/>
      <c r="Y255" s="319"/>
      <c r="Z255" s="319"/>
    </row>
    <row r="256" spans="1:26" ht="15.75" customHeight="1" x14ac:dyDescent="0.25">
      <c r="A256" s="319"/>
      <c r="B256" s="319"/>
      <c r="C256" s="319"/>
      <c r="D256" s="319"/>
      <c r="E256" s="319"/>
      <c r="F256" s="319"/>
      <c r="G256" s="319"/>
      <c r="H256" s="319"/>
      <c r="I256" s="319"/>
      <c r="J256" s="319"/>
      <c r="K256" s="319"/>
      <c r="L256" s="319"/>
      <c r="M256" s="319"/>
      <c r="N256" s="319"/>
      <c r="O256" s="319"/>
      <c r="P256" s="319"/>
      <c r="Q256" s="319"/>
      <c r="R256" s="319"/>
      <c r="S256" s="319"/>
      <c r="T256" s="319"/>
      <c r="U256" s="319"/>
      <c r="V256" s="319"/>
      <c r="W256" s="319"/>
      <c r="X256" s="319"/>
      <c r="Y256" s="319"/>
      <c r="Z256" s="319"/>
    </row>
    <row r="257" spans="1:26" ht="15.75" customHeight="1" x14ac:dyDescent="0.25">
      <c r="A257" s="319"/>
      <c r="B257" s="319"/>
      <c r="C257" s="319"/>
      <c r="D257" s="319"/>
      <c r="E257" s="319"/>
      <c r="F257" s="319"/>
      <c r="G257" s="319"/>
      <c r="H257" s="319"/>
      <c r="I257" s="319"/>
      <c r="J257" s="319"/>
      <c r="K257" s="319"/>
      <c r="L257" s="319"/>
      <c r="M257" s="319"/>
      <c r="N257" s="319"/>
      <c r="O257" s="319"/>
      <c r="P257" s="319"/>
      <c r="Q257" s="319"/>
      <c r="R257" s="319"/>
      <c r="S257" s="319"/>
      <c r="T257" s="319"/>
      <c r="U257" s="319"/>
      <c r="V257" s="319"/>
      <c r="W257" s="319"/>
      <c r="X257" s="319"/>
      <c r="Y257" s="319"/>
      <c r="Z257" s="319"/>
    </row>
    <row r="258" spans="1:26" ht="15.75" customHeight="1" x14ac:dyDescent="0.25">
      <c r="A258" s="319"/>
      <c r="B258" s="319"/>
      <c r="C258" s="319"/>
      <c r="D258" s="319"/>
      <c r="E258" s="319"/>
      <c r="F258" s="319"/>
      <c r="G258" s="319"/>
      <c r="H258" s="319"/>
      <c r="I258" s="319"/>
      <c r="J258" s="319"/>
      <c r="K258" s="319"/>
      <c r="L258" s="319"/>
      <c r="M258" s="319"/>
      <c r="N258" s="319"/>
      <c r="O258" s="319"/>
      <c r="P258" s="319"/>
      <c r="Q258" s="319"/>
      <c r="R258" s="319"/>
      <c r="S258" s="319"/>
      <c r="T258" s="319"/>
      <c r="U258" s="319"/>
      <c r="V258" s="319"/>
      <c r="W258" s="319"/>
      <c r="X258" s="319"/>
      <c r="Y258" s="319"/>
      <c r="Z258" s="319"/>
    </row>
    <row r="259" spans="1:26" ht="15.75" customHeight="1" x14ac:dyDescent="0.25">
      <c r="A259" s="319"/>
      <c r="B259" s="319"/>
      <c r="C259" s="319"/>
      <c r="D259" s="319"/>
      <c r="E259" s="319"/>
      <c r="F259" s="319"/>
      <c r="G259" s="319"/>
      <c r="H259" s="319"/>
      <c r="I259" s="319"/>
      <c r="J259" s="319"/>
      <c r="K259" s="319"/>
      <c r="L259" s="319"/>
      <c r="M259" s="319"/>
      <c r="N259" s="319"/>
      <c r="O259" s="319"/>
      <c r="P259" s="319"/>
      <c r="Q259" s="319"/>
      <c r="R259" s="319"/>
      <c r="S259" s="319"/>
      <c r="T259" s="319"/>
      <c r="U259" s="319"/>
      <c r="V259" s="319"/>
      <c r="W259" s="319"/>
      <c r="X259" s="319"/>
      <c r="Y259" s="319"/>
      <c r="Z259" s="319"/>
    </row>
    <row r="260" spans="1:26" ht="15.75" customHeight="1" x14ac:dyDescent="0.25">
      <c r="A260" s="319"/>
      <c r="B260" s="319"/>
      <c r="C260" s="319"/>
      <c r="D260" s="319"/>
      <c r="E260" s="319"/>
      <c r="F260" s="319"/>
      <c r="G260" s="319"/>
      <c r="H260" s="319"/>
      <c r="I260" s="319"/>
      <c r="J260" s="319"/>
      <c r="K260" s="319"/>
      <c r="L260" s="319"/>
      <c r="M260" s="319"/>
      <c r="N260" s="319"/>
      <c r="O260" s="319"/>
      <c r="P260" s="319"/>
      <c r="Q260" s="319"/>
      <c r="R260" s="319"/>
      <c r="S260" s="319"/>
      <c r="T260" s="319"/>
      <c r="U260" s="319"/>
      <c r="V260" s="319"/>
      <c r="W260" s="319"/>
      <c r="X260" s="319"/>
      <c r="Y260" s="319"/>
      <c r="Z260" s="319"/>
    </row>
    <row r="261" spans="1:26" ht="15.75" customHeight="1" x14ac:dyDescent="0.25">
      <c r="A261" s="319"/>
      <c r="B261" s="319"/>
      <c r="C261" s="319"/>
      <c r="D261" s="319"/>
      <c r="E261" s="319"/>
      <c r="F261" s="319"/>
      <c r="G261" s="319"/>
      <c r="H261" s="319"/>
      <c r="I261" s="319"/>
      <c r="J261" s="319"/>
      <c r="K261" s="319"/>
      <c r="L261" s="319"/>
      <c r="M261" s="319"/>
      <c r="N261" s="319"/>
      <c r="O261" s="319"/>
      <c r="P261" s="319"/>
      <c r="Q261" s="319"/>
      <c r="R261" s="319"/>
      <c r="S261" s="319"/>
      <c r="T261" s="319"/>
      <c r="U261" s="319"/>
      <c r="V261" s="319"/>
      <c r="W261" s="319"/>
      <c r="X261" s="319"/>
      <c r="Y261" s="319"/>
      <c r="Z261" s="319"/>
    </row>
    <row r="262" spans="1:26" ht="15.75" customHeight="1" x14ac:dyDescent="0.25">
      <c r="A262" s="319"/>
      <c r="B262" s="319"/>
      <c r="C262" s="319"/>
      <c r="D262" s="319"/>
      <c r="E262" s="319"/>
      <c r="F262" s="319"/>
      <c r="G262" s="319"/>
      <c r="H262" s="319"/>
      <c r="I262" s="319"/>
      <c r="J262" s="319"/>
      <c r="K262" s="319"/>
      <c r="L262" s="319"/>
      <c r="M262" s="319"/>
      <c r="N262" s="319"/>
      <c r="O262" s="319"/>
      <c r="P262" s="319"/>
      <c r="Q262" s="319"/>
      <c r="R262" s="319"/>
      <c r="S262" s="319"/>
      <c r="T262" s="319"/>
      <c r="U262" s="319"/>
      <c r="V262" s="319"/>
      <c r="W262" s="319"/>
      <c r="X262" s="319"/>
      <c r="Y262" s="319"/>
      <c r="Z262" s="319"/>
    </row>
    <row r="263" spans="1:26" ht="15.75" customHeight="1" x14ac:dyDescent="0.25">
      <c r="A263" s="319"/>
      <c r="B263" s="319"/>
      <c r="C263" s="319"/>
      <c r="D263" s="319"/>
      <c r="E263" s="319"/>
      <c r="F263" s="319"/>
      <c r="G263" s="319"/>
      <c r="H263" s="319"/>
      <c r="I263" s="319"/>
      <c r="J263" s="319"/>
      <c r="K263" s="319"/>
      <c r="L263" s="319"/>
      <c r="M263" s="319"/>
      <c r="N263" s="319"/>
      <c r="O263" s="319"/>
      <c r="P263" s="319"/>
      <c r="Q263" s="319"/>
      <c r="R263" s="319"/>
      <c r="S263" s="319"/>
      <c r="T263" s="319"/>
      <c r="U263" s="319"/>
      <c r="V263" s="319"/>
      <c r="W263" s="319"/>
      <c r="X263" s="319"/>
      <c r="Y263" s="319"/>
      <c r="Z263" s="319"/>
    </row>
    <row r="264" spans="1:26" ht="15.75" customHeight="1" x14ac:dyDescent="0.25">
      <c r="A264" s="319"/>
      <c r="B264" s="319"/>
      <c r="C264" s="319"/>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row>
    <row r="265" spans="1:26" ht="15.75" customHeight="1" x14ac:dyDescent="0.25">
      <c r="A265" s="319"/>
      <c r="B265" s="319"/>
      <c r="C265" s="319"/>
      <c r="D265" s="319"/>
      <c r="E265" s="319"/>
      <c r="F265" s="319"/>
      <c r="G265" s="319"/>
      <c r="H265" s="319"/>
      <c r="I265" s="319"/>
      <c r="J265" s="319"/>
      <c r="K265" s="319"/>
      <c r="L265" s="319"/>
      <c r="M265" s="319"/>
      <c r="N265" s="319"/>
      <c r="O265" s="319"/>
      <c r="P265" s="319"/>
      <c r="Q265" s="319"/>
      <c r="R265" s="319"/>
      <c r="S265" s="319"/>
      <c r="T265" s="319"/>
      <c r="U265" s="319"/>
      <c r="V265" s="319"/>
      <c r="W265" s="319"/>
      <c r="X265" s="319"/>
      <c r="Y265" s="319"/>
      <c r="Z265" s="319"/>
    </row>
    <row r="266" spans="1:26" ht="15.75" customHeight="1" x14ac:dyDescent="0.25">
      <c r="A266" s="319"/>
      <c r="B266" s="319"/>
      <c r="C266" s="319"/>
      <c r="D266" s="319"/>
      <c r="E266" s="319"/>
      <c r="F266" s="319"/>
      <c r="G266" s="319"/>
      <c r="H266" s="319"/>
      <c r="I266" s="319"/>
      <c r="J266" s="319"/>
      <c r="K266" s="319"/>
      <c r="L266" s="319"/>
      <c r="M266" s="319"/>
      <c r="N266" s="319"/>
      <c r="O266" s="319"/>
      <c r="P266" s="319"/>
      <c r="Q266" s="319"/>
      <c r="R266" s="319"/>
      <c r="S266" s="319"/>
      <c r="T266" s="319"/>
      <c r="U266" s="319"/>
      <c r="V266" s="319"/>
      <c r="W266" s="319"/>
      <c r="X266" s="319"/>
      <c r="Y266" s="319"/>
      <c r="Z266" s="319"/>
    </row>
    <row r="267" spans="1:26" ht="15.75" customHeight="1" x14ac:dyDescent="0.25">
      <c r="A267" s="319"/>
      <c r="B267" s="319"/>
      <c r="C267" s="319"/>
      <c r="D267" s="319"/>
      <c r="E267" s="319"/>
      <c r="F267" s="319"/>
      <c r="G267" s="319"/>
      <c r="H267" s="319"/>
      <c r="I267" s="319"/>
      <c r="J267" s="319"/>
      <c r="K267" s="319"/>
      <c r="L267" s="319"/>
      <c r="M267" s="319"/>
      <c r="N267" s="319"/>
      <c r="O267" s="319"/>
      <c r="P267" s="319"/>
      <c r="Q267" s="319"/>
      <c r="R267" s="319"/>
      <c r="S267" s="319"/>
      <c r="T267" s="319"/>
      <c r="U267" s="319"/>
      <c r="V267" s="319"/>
      <c r="W267" s="319"/>
      <c r="X267" s="319"/>
      <c r="Y267" s="319"/>
      <c r="Z267" s="319"/>
    </row>
    <row r="268" spans="1:26" ht="15.75" customHeight="1" x14ac:dyDescent="0.25">
      <c r="A268" s="319"/>
      <c r="B268" s="319"/>
      <c r="C268" s="319"/>
      <c r="D268" s="319"/>
      <c r="E268" s="319"/>
      <c r="F268" s="319"/>
      <c r="G268" s="319"/>
      <c r="H268" s="319"/>
      <c r="I268" s="319"/>
      <c r="J268" s="319"/>
      <c r="K268" s="319"/>
      <c r="L268" s="319"/>
      <c r="M268" s="319"/>
      <c r="N268" s="319"/>
      <c r="O268" s="319"/>
      <c r="P268" s="319"/>
      <c r="Q268" s="319"/>
      <c r="R268" s="319"/>
      <c r="S268" s="319"/>
      <c r="T268" s="319"/>
      <c r="U268" s="319"/>
      <c r="V268" s="319"/>
      <c r="W268" s="319"/>
      <c r="X268" s="319"/>
      <c r="Y268" s="319"/>
      <c r="Z268" s="319"/>
    </row>
    <row r="269" spans="1:26" ht="15.75" customHeight="1" x14ac:dyDescent="0.25">
      <c r="A269" s="319"/>
      <c r="B269" s="319"/>
      <c r="C269" s="319"/>
      <c r="D269" s="319"/>
      <c r="E269" s="319"/>
      <c r="F269" s="319"/>
      <c r="G269" s="319"/>
      <c r="H269" s="319"/>
      <c r="I269" s="319"/>
      <c r="J269" s="319"/>
      <c r="K269" s="319"/>
      <c r="L269" s="319"/>
      <c r="M269" s="319"/>
      <c r="N269" s="319"/>
      <c r="O269" s="319"/>
      <c r="P269" s="319"/>
      <c r="Q269" s="319"/>
      <c r="R269" s="319"/>
      <c r="S269" s="319"/>
      <c r="T269" s="319"/>
      <c r="U269" s="319"/>
      <c r="V269" s="319"/>
      <c r="W269" s="319"/>
      <c r="X269" s="319"/>
      <c r="Y269" s="319"/>
      <c r="Z269" s="319"/>
    </row>
    <row r="270" spans="1:26" ht="15.75" customHeight="1" x14ac:dyDescent="0.25">
      <c r="A270" s="319"/>
      <c r="B270" s="319"/>
      <c r="C270" s="319"/>
      <c r="D270" s="319"/>
      <c r="E270" s="319"/>
      <c r="F270" s="319"/>
      <c r="G270" s="319"/>
      <c r="H270" s="319"/>
      <c r="I270" s="319"/>
      <c r="J270" s="319"/>
      <c r="K270" s="319"/>
      <c r="L270" s="319"/>
      <c r="M270" s="319"/>
      <c r="N270" s="319"/>
      <c r="O270" s="319"/>
      <c r="P270" s="319"/>
      <c r="Q270" s="319"/>
      <c r="R270" s="319"/>
      <c r="S270" s="319"/>
      <c r="T270" s="319"/>
      <c r="U270" s="319"/>
      <c r="V270" s="319"/>
      <c r="W270" s="319"/>
      <c r="X270" s="319"/>
      <c r="Y270" s="319"/>
      <c r="Z270" s="319"/>
    </row>
    <row r="271" spans="1:26" ht="15.75" customHeight="1" x14ac:dyDescent="0.25">
      <c r="A271" s="319"/>
      <c r="B271" s="319"/>
      <c r="C271" s="319"/>
      <c r="D271" s="319"/>
      <c r="E271" s="319"/>
      <c r="F271" s="319"/>
      <c r="G271" s="319"/>
      <c r="H271" s="319"/>
      <c r="I271" s="319"/>
      <c r="J271" s="319"/>
      <c r="K271" s="319"/>
      <c r="L271" s="319"/>
      <c r="M271" s="319"/>
      <c r="N271" s="319"/>
      <c r="O271" s="319"/>
      <c r="P271" s="319"/>
      <c r="Q271" s="319"/>
      <c r="R271" s="319"/>
      <c r="S271" s="319"/>
      <c r="T271" s="319"/>
      <c r="U271" s="319"/>
      <c r="V271" s="319"/>
      <c r="W271" s="319"/>
      <c r="X271" s="319"/>
      <c r="Y271" s="319"/>
      <c r="Z271" s="319"/>
    </row>
    <row r="272" spans="1:26" ht="15.75" customHeight="1" x14ac:dyDescent="0.25">
      <c r="A272" s="319"/>
      <c r="B272" s="319"/>
      <c r="C272" s="319"/>
      <c r="D272" s="319"/>
      <c r="E272" s="319"/>
      <c r="F272" s="319"/>
      <c r="G272" s="319"/>
      <c r="H272" s="319"/>
      <c r="I272" s="319"/>
      <c r="J272" s="319"/>
      <c r="K272" s="319"/>
      <c r="L272" s="319"/>
      <c r="M272" s="319"/>
      <c r="N272" s="319"/>
      <c r="O272" s="319"/>
      <c r="P272" s="319"/>
      <c r="Q272" s="319"/>
      <c r="R272" s="319"/>
      <c r="S272" s="319"/>
      <c r="T272" s="319"/>
      <c r="U272" s="319"/>
      <c r="V272" s="319"/>
      <c r="W272" s="319"/>
      <c r="X272" s="319"/>
      <c r="Y272" s="319"/>
      <c r="Z272" s="319"/>
    </row>
    <row r="273" spans="1:26" ht="15.75" customHeight="1" x14ac:dyDescent="0.25">
      <c r="A273" s="319"/>
      <c r="B273" s="319"/>
      <c r="C273" s="319"/>
      <c r="D273" s="319"/>
      <c r="E273" s="319"/>
      <c r="F273" s="319"/>
      <c r="G273" s="319"/>
      <c r="H273" s="319"/>
      <c r="I273" s="319"/>
      <c r="J273" s="319"/>
      <c r="K273" s="319"/>
      <c r="L273" s="319"/>
      <c r="M273" s="319"/>
      <c r="N273" s="319"/>
      <c r="O273" s="319"/>
      <c r="P273" s="319"/>
      <c r="Q273" s="319"/>
      <c r="R273" s="319"/>
      <c r="S273" s="319"/>
      <c r="T273" s="319"/>
      <c r="U273" s="319"/>
      <c r="V273" s="319"/>
      <c r="W273" s="319"/>
      <c r="X273" s="319"/>
      <c r="Y273" s="319"/>
      <c r="Z273" s="319"/>
    </row>
    <row r="274" spans="1:26" ht="15.75" customHeight="1" x14ac:dyDescent="0.25">
      <c r="A274" s="319"/>
      <c r="B274" s="319"/>
      <c r="C274" s="319"/>
      <c r="D274" s="319"/>
      <c r="E274" s="319"/>
      <c r="F274" s="319"/>
      <c r="G274" s="319"/>
      <c r="H274" s="319"/>
      <c r="I274" s="319"/>
      <c r="J274" s="319"/>
      <c r="K274" s="319"/>
      <c r="L274" s="319"/>
      <c r="M274" s="319"/>
      <c r="N274" s="319"/>
      <c r="O274" s="319"/>
      <c r="P274" s="319"/>
      <c r="Q274" s="319"/>
      <c r="R274" s="319"/>
      <c r="S274" s="319"/>
      <c r="T274" s="319"/>
      <c r="U274" s="319"/>
      <c r="V274" s="319"/>
      <c r="W274" s="319"/>
      <c r="X274" s="319"/>
      <c r="Y274" s="319"/>
      <c r="Z274" s="319"/>
    </row>
    <row r="275" spans="1:26" ht="15.75" customHeight="1" x14ac:dyDescent="0.25">
      <c r="A275" s="319"/>
      <c r="B275" s="319"/>
      <c r="C275" s="319"/>
      <c r="D275" s="319"/>
      <c r="E275" s="319"/>
      <c r="F275" s="319"/>
      <c r="G275" s="319"/>
      <c r="H275" s="319"/>
      <c r="I275" s="319"/>
      <c r="J275" s="319"/>
      <c r="K275" s="319"/>
      <c r="L275" s="319"/>
      <c r="M275" s="319"/>
      <c r="N275" s="319"/>
      <c r="O275" s="319"/>
      <c r="P275" s="319"/>
      <c r="Q275" s="319"/>
      <c r="R275" s="319"/>
      <c r="S275" s="319"/>
      <c r="T275" s="319"/>
      <c r="U275" s="319"/>
      <c r="V275" s="319"/>
      <c r="W275" s="319"/>
      <c r="X275" s="319"/>
      <c r="Y275" s="319"/>
      <c r="Z275" s="319"/>
    </row>
    <row r="276" spans="1:26" ht="15.75" customHeight="1" x14ac:dyDescent="0.25">
      <c r="A276" s="319"/>
      <c r="B276" s="319"/>
      <c r="C276" s="319"/>
      <c r="D276" s="319"/>
      <c r="E276" s="319"/>
      <c r="F276" s="319"/>
      <c r="G276" s="319"/>
      <c r="H276" s="319"/>
      <c r="I276" s="319"/>
      <c r="J276" s="319"/>
      <c r="K276" s="319"/>
      <c r="L276" s="319"/>
      <c r="M276" s="319"/>
      <c r="N276" s="319"/>
      <c r="O276" s="319"/>
      <c r="P276" s="319"/>
      <c r="Q276" s="319"/>
      <c r="R276" s="319"/>
      <c r="S276" s="319"/>
      <c r="T276" s="319"/>
      <c r="U276" s="319"/>
      <c r="V276" s="319"/>
      <c r="W276" s="319"/>
      <c r="X276" s="319"/>
      <c r="Y276" s="319"/>
      <c r="Z276" s="319"/>
    </row>
    <row r="277" spans="1:26" ht="15.75" customHeight="1" x14ac:dyDescent="0.25">
      <c r="A277" s="319"/>
      <c r="B277" s="319"/>
      <c r="C277" s="319"/>
      <c r="D277" s="319"/>
      <c r="E277" s="319"/>
      <c r="F277" s="319"/>
      <c r="G277" s="319"/>
      <c r="H277" s="319"/>
      <c r="I277" s="319"/>
      <c r="J277" s="319"/>
      <c r="K277" s="319"/>
      <c r="L277" s="319"/>
      <c r="M277" s="319"/>
      <c r="N277" s="319"/>
      <c r="O277" s="319"/>
      <c r="P277" s="319"/>
      <c r="Q277" s="319"/>
      <c r="R277" s="319"/>
      <c r="S277" s="319"/>
      <c r="T277" s="319"/>
      <c r="U277" s="319"/>
      <c r="V277" s="319"/>
      <c r="W277" s="319"/>
      <c r="X277" s="319"/>
      <c r="Y277" s="319"/>
      <c r="Z277" s="319"/>
    </row>
    <row r="278" spans="1:26" ht="15.75" customHeight="1" x14ac:dyDescent="0.25">
      <c r="A278" s="319"/>
      <c r="B278" s="319"/>
      <c r="C278" s="319"/>
      <c r="D278" s="319"/>
      <c r="E278" s="319"/>
      <c r="F278" s="319"/>
      <c r="G278" s="319"/>
      <c r="H278" s="319"/>
      <c r="I278" s="319"/>
      <c r="J278" s="319"/>
      <c r="K278" s="319"/>
      <c r="L278" s="319"/>
      <c r="M278" s="319"/>
      <c r="N278" s="319"/>
      <c r="O278" s="319"/>
      <c r="P278" s="319"/>
      <c r="Q278" s="319"/>
      <c r="R278" s="319"/>
      <c r="S278" s="319"/>
      <c r="T278" s="319"/>
      <c r="U278" s="319"/>
      <c r="V278" s="319"/>
      <c r="W278" s="319"/>
      <c r="X278" s="319"/>
      <c r="Y278" s="319"/>
      <c r="Z278" s="319"/>
    </row>
    <row r="279" spans="1:26" ht="15.75" customHeight="1" x14ac:dyDescent="0.25">
      <c r="A279" s="319"/>
      <c r="B279" s="319"/>
      <c r="C279" s="319"/>
      <c r="D279" s="319"/>
      <c r="E279" s="319"/>
      <c r="F279" s="319"/>
      <c r="G279" s="319"/>
      <c r="H279" s="319"/>
      <c r="I279" s="319"/>
      <c r="J279" s="319"/>
      <c r="K279" s="319"/>
      <c r="L279" s="319"/>
      <c r="M279" s="319"/>
      <c r="N279" s="319"/>
      <c r="O279" s="319"/>
      <c r="P279" s="319"/>
      <c r="Q279" s="319"/>
      <c r="R279" s="319"/>
      <c r="S279" s="319"/>
      <c r="T279" s="319"/>
      <c r="U279" s="319"/>
      <c r="V279" s="319"/>
      <c r="W279" s="319"/>
      <c r="X279" s="319"/>
      <c r="Y279" s="319"/>
      <c r="Z279" s="319"/>
    </row>
    <row r="280" spans="1:26" ht="15.75" customHeight="1" x14ac:dyDescent="0.25">
      <c r="A280" s="319"/>
      <c r="B280" s="319"/>
      <c r="C280" s="319"/>
      <c r="D280" s="319"/>
      <c r="E280" s="319"/>
      <c r="F280" s="319"/>
      <c r="G280" s="319"/>
      <c r="H280" s="319"/>
      <c r="I280" s="319"/>
      <c r="J280" s="319"/>
      <c r="K280" s="319"/>
      <c r="L280" s="319"/>
      <c r="M280" s="319"/>
      <c r="N280" s="319"/>
      <c r="O280" s="319"/>
      <c r="P280" s="319"/>
      <c r="Q280" s="319"/>
      <c r="R280" s="319"/>
      <c r="S280" s="319"/>
      <c r="T280" s="319"/>
      <c r="U280" s="319"/>
      <c r="V280" s="319"/>
      <c r="W280" s="319"/>
      <c r="X280" s="319"/>
      <c r="Y280" s="319"/>
      <c r="Z280" s="319"/>
    </row>
    <row r="281" spans="1:26" ht="15.75" customHeight="1" x14ac:dyDescent="0.25">
      <c r="A281" s="319"/>
      <c r="B281" s="319"/>
      <c r="C281" s="319"/>
      <c r="D281" s="319"/>
      <c r="E281" s="319"/>
      <c r="F281" s="319"/>
      <c r="G281" s="319"/>
      <c r="H281" s="319"/>
      <c r="I281" s="319"/>
      <c r="J281" s="319"/>
      <c r="K281" s="319"/>
      <c r="L281" s="319"/>
      <c r="M281" s="319"/>
      <c r="N281" s="319"/>
      <c r="O281" s="319"/>
      <c r="P281" s="319"/>
      <c r="Q281" s="319"/>
      <c r="R281" s="319"/>
      <c r="S281" s="319"/>
      <c r="T281" s="319"/>
      <c r="U281" s="319"/>
      <c r="V281" s="319"/>
      <c r="W281" s="319"/>
      <c r="X281" s="319"/>
      <c r="Y281" s="319"/>
      <c r="Z281" s="319"/>
    </row>
    <row r="282" spans="1:26" ht="15.75" customHeight="1" x14ac:dyDescent="0.25">
      <c r="A282" s="319"/>
      <c r="B282" s="319"/>
      <c r="C282" s="319"/>
      <c r="D282" s="319"/>
      <c r="E282" s="319"/>
      <c r="F282" s="319"/>
      <c r="G282" s="319"/>
      <c r="H282" s="319"/>
      <c r="I282" s="319"/>
      <c r="J282" s="319"/>
      <c r="K282" s="319"/>
      <c r="L282" s="319"/>
      <c r="M282" s="319"/>
      <c r="N282" s="319"/>
      <c r="O282" s="319"/>
      <c r="P282" s="319"/>
      <c r="Q282" s="319"/>
      <c r="R282" s="319"/>
      <c r="S282" s="319"/>
      <c r="T282" s="319"/>
      <c r="U282" s="319"/>
      <c r="V282" s="319"/>
      <c r="W282" s="319"/>
      <c r="X282" s="319"/>
      <c r="Y282" s="319"/>
      <c r="Z282" s="319"/>
    </row>
    <row r="283" spans="1:26" ht="15.75" customHeight="1" x14ac:dyDescent="0.25">
      <c r="A283" s="319"/>
      <c r="B283" s="319"/>
      <c r="C283" s="319"/>
      <c r="D283" s="319"/>
      <c r="E283" s="319"/>
      <c r="F283" s="319"/>
      <c r="G283" s="319"/>
      <c r="H283" s="319"/>
      <c r="I283" s="319"/>
      <c r="J283" s="319"/>
      <c r="K283" s="319"/>
      <c r="L283" s="319"/>
      <c r="M283" s="319"/>
      <c r="N283" s="319"/>
      <c r="O283" s="319"/>
      <c r="P283" s="319"/>
      <c r="Q283" s="319"/>
      <c r="R283" s="319"/>
      <c r="S283" s="319"/>
      <c r="T283" s="319"/>
      <c r="U283" s="319"/>
      <c r="V283" s="319"/>
      <c r="W283" s="319"/>
      <c r="X283" s="319"/>
      <c r="Y283" s="319"/>
      <c r="Z283" s="319"/>
    </row>
    <row r="284" spans="1:26" ht="15.75" customHeight="1" x14ac:dyDescent="0.25">
      <c r="A284" s="319"/>
      <c r="B284" s="319"/>
      <c r="C284" s="319"/>
      <c r="D284" s="319"/>
      <c r="E284" s="319"/>
      <c r="F284" s="319"/>
      <c r="G284" s="319"/>
      <c r="H284" s="319"/>
      <c r="I284" s="319"/>
      <c r="J284" s="319"/>
      <c r="K284" s="319"/>
      <c r="L284" s="319"/>
      <c r="M284" s="319"/>
      <c r="N284" s="319"/>
      <c r="O284" s="319"/>
      <c r="P284" s="319"/>
      <c r="Q284" s="319"/>
      <c r="R284" s="319"/>
      <c r="S284" s="319"/>
      <c r="T284" s="319"/>
      <c r="U284" s="319"/>
      <c r="V284" s="319"/>
      <c r="W284" s="319"/>
      <c r="X284" s="319"/>
      <c r="Y284" s="319"/>
      <c r="Z284" s="319"/>
    </row>
    <row r="285" spans="1:26" ht="15.75" customHeight="1" x14ac:dyDescent="0.25">
      <c r="A285" s="319"/>
      <c r="B285" s="319"/>
      <c r="C285" s="319"/>
      <c r="D285" s="319"/>
      <c r="E285" s="319"/>
      <c r="F285" s="319"/>
      <c r="G285" s="319"/>
      <c r="H285" s="319"/>
      <c r="I285" s="319"/>
      <c r="J285" s="319"/>
      <c r="K285" s="319"/>
      <c r="L285" s="319"/>
      <c r="M285" s="319"/>
      <c r="N285" s="319"/>
      <c r="O285" s="319"/>
      <c r="P285" s="319"/>
      <c r="Q285" s="319"/>
      <c r="R285" s="319"/>
      <c r="S285" s="319"/>
      <c r="T285" s="319"/>
      <c r="U285" s="319"/>
      <c r="V285" s="319"/>
      <c r="W285" s="319"/>
      <c r="X285" s="319"/>
      <c r="Y285" s="319"/>
      <c r="Z285" s="319"/>
    </row>
    <row r="286" spans="1:26" ht="15.75" customHeight="1" x14ac:dyDescent="0.25">
      <c r="A286" s="319"/>
      <c r="B286" s="319"/>
      <c r="C286" s="319"/>
      <c r="D286" s="319"/>
      <c r="E286" s="319"/>
      <c r="F286" s="319"/>
      <c r="G286" s="319"/>
      <c r="H286" s="319"/>
      <c r="I286" s="319"/>
      <c r="J286" s="319"/>
      <c r="K286" s="319"/>
      <c r="L286" s="319"/>
      <c r="M286" s="319"/>
      <c r="N286" s="319"/>
      <c r="O286" s="319"/>
      <c r="P286" s="319"/>
      <c r="Q286" s="319"/>
      <c r="R286" s="319"/>
      <c r="S286" s="319"/>
      <c r="T286" s="319"/>
      <c r="U286" s="319"/>
      <c r="V286" s="319"/>
      <c r="W286" s="319"/>
      <c r="X286" s="319"/>
      <c r="Y286" s="319"/>
      <c r="Z286" s="319"/>
    </row>
    <row r="287" spans="1:26" ht="15.75" customHeight="1" x14ac:dyDescent="0.25">
      <c r="A287" s="319"/>
      <c r="B287" s="319"/>
      <c r="C287" s="319"/>
      <c r="D287" s="319"/>
      <c r="E287" s="319"/>
      <c r="F287" s="319"/>
      <c r="G287" s="319"/>
      <c r="H287" s="319"/>
      <c r="I287" s="319"/>
      <c r="J287" s="319"/>
      <c r="K287" s="319"/>
      <c r="L287" s="319"/>
      <c r="M287" s="319"/>
      <c r="N287" s="319"/>
      <c r="O287" s="319"/>
      <c r="P287" s="319"/>
      <c r="Q287" s="319"/>
      <c r="R287" s="319"/>
      <c r="S287" s="319"/>
      <c r="T287" s="319"/>
      <c r="U287" s="319"/>
      <c r="V287" s="319"/>
      <c r="W287" s="319"/>
      <c r="X287" s="319"/>
      <c r="Y287" s="319"/>
      <c r="Z287" s="319"/>
    </row>
    <row r="288" spans="1:26" ht="15.75" customHeight="1" x14ac:dyDescent="0.25">
      <c r="A288" s="319"/>
      <c r="B288" s="319"/>
      <c r="C288" s="319"/>
      <c r="D288" s="319"/>
      <c r="E288" s="319"/>
      <c r="F288" s="319"/>
      <c r="G288" s="319"/>
      <c r="H288" s="319"/>
      <c r="I288" s="319"/>
      <c r="J288" s="319"/>
      <c r="K288" s="319"/>
      <c r="L288" s="319"/>
      <c r="M288" s="319"/>
      <c r="N288" s="319"/>
      <c r="O288" s="319"/>
      <c r="P288" s="319"/>
      <c r="Q288" s="319"/>
      <c r="R288" s="319"/>
      <c r="S288" s="319"/>
      <c r="T288" s="319"/>
      <c r="U288" s="319"/>
      <c r="V288" s="319"/>
      <c r="W288" s="319"/>
      <c r="X288" s="319"/>
      <c r="Y288" s="319"/>
      <c r="Z288" s="319"/>
    </row>
    <row r="289" spans="1:26" ht="15.75" customHeight="1" x14ac:dyDescent="0.25">
      <c r="A289" s="319"/>
      <c r="B289" s="319"/>
      <c r="C289" s="319"/>
      <c r="D289" s="319"/>
      <c r="E289" s="319"/>
      <c r="F289" s="319"/>
      <c r="G289" s="319"/>
      <c r="H289" s="319"/>
      <c r="I289" s="319"/>
      <c r="J289" s="319"/>
      <c r="K289" s="319"/>
      <c r="L289" s="319"/>
      <c r="M289" s="319"/>
      <c r="N289" s="319"/>
      <c r="O289" s="319"/>
      <c r="P289" s="319"/>
      <c r="Q289" s="319"/>
      <c r="R289" s="319"/>
      <c r="S289" s="319"/>
      <c r="T289" s="319"/>
      <c r="U289" s="319"/>
      <c r="V289" s="319"/>
      <c r="W289" s="319"/>
      <c r="X289" s="319"/>
      <c r="Y289" s="319"/>
      <c r="Z289" s="319"/>
    </row>
    <row r="290" spans="1:26" ht="15.75" customHeight="1" x14ac:dyDescent="0.25">
      <c r="A290" s="319"/>
      <c r="B290" s="319"/>
      <c r="C290" s="319"/>
      <c r="D290" s="319"/>
      <c r="E290" s="319"/>
      <c r="F290" s="319"/>
      <c r="G290" s="319"/>
      <c r="H290" s="319"/>
      <c r="I290" s="319"/>
      <c r="J290" s="319"/>
      <c r="K290" s="319"/>
      <c r="L290" s="319"/>
      <c r="M290" s="319"/>
      <c r="N290" s="319"/>
      <c r="O290" s="319"/>
      <c r="P290" s="319"/>
      <c r="Q290" s="319"/>
      <c r="R290" s="319"/>
      <c r="S290" s="319"/>
      <c r="T290" s="319"/>
      <c r="U290" s="319"/>
      <c r="V290" s="319"/>
      <c r="W290" s="319"/>
      <c r="X290" s="319"/>
      <c r="Y290" s="319"/>
      <c r="Z290" s="319"/>
    </row>
    <row r="291" spans="1:26" ht="15.75" customHeight="1" x14ac:dyDescent="0.25">
      <c r="A291" s="319"/>
      <c r="B291" s="319"/>
      <c r="C291" s="319"/>
      <c r="D291" s="319"/>
      <c r="E291" s="319"/>
      <c r="F291" s="319"/>
      <c r="G291" s="319"/>
      <c r="H291" s="319"/>
      <c r="I291" s="319"/>
      <c r="J291" s="319"/>
      <c r="K291" s="319"/>
      <c r="L291" s="319"/>
      <c r="M291" s="319"/>
      <c r="N291" s="319"/>
      <c r="O291" s="319"/>
      <c r="P291" s="319"/>
      <c r="Q291" s="319"/>
      <c r="R291" s="319"/>
      <c r="S291" s="319"/>
      <c r="T291" s="319"/>
      <c r="U291" s="319"/>
      <c r="V291" s="319"/>
      <c r="W291" s="319"/>
      <c r="X291" s="319"/>
      <c r="Y291" s="319"/>
      <c r="Z291" s="319"/>
    </row>
    <row r="292" spans="1:26" ht="15.75" customHeight="1" x14ac:dyDescent="0.25">
      <c r="A292" s="319"/>
      <c r="B292" s="319"/>
      <c r="C292" s="319"/>
      <c r="D292" s="319"/>
      <c r="E292" s="319"/>
      <c r="F292" s="319"/>
      <c r="G292" s="319"/>
      <c r="H292" s="319"/>
      <c r="I292" s="319"/>
      <c r="J292" s="319"/>
      <c r="K292" s="319"/>
      <c r="L292" s="319"/>
      <c r="M292" s="319"/>
      <c r="N292" s="319"/>
      <c r="O292" s="319"/>
      <c r="P292" s="319"/>
      <c r="Q292" s="319"/>
      <c r="R292" s="319"/>
      <c r="S292" s="319"/>
      <c r="T292" s="319"/>
      <c r="U292" s="319"/>
      <c r="V292" s="319"/>
      <c r="W292" s="319"/>
      <c r="X292" s="319"/>
      <c r="Y292" s="319"/>
      <c r="Z292" s="319"/>
    </row>
    <row r="293" spans="1:26" ht="15.75" customHeight="1" x14ac:dyDescent="0.25">
      <c r="A293" s="319"/>
      <c r="B293" s="319"/>
      <c r="C293" s="319"/>
      <c r="D293" s="319"/>
      <c r="E293" s="319"/>
      <c r="F293" s="319"/>
      <c r="G293" s="319"/>
      <c r="H293" s="319"/>
      <c r="I293" s="319"/>
      <c r="J293" s="319"/>
      <c r="K293" s="319"/>
      <c r="L293" s="319"/>
      <c r="M293" s="319"/>
      <c r="N293" s="319"/>
      <c r="O293" s="319"/>
      <c r="P293" s="319"/>
      <c r="Q293" s="319"/>
      <c r="R293" s="319"/>
      <c r="S293" s="319"/>
      <c r="T293" s="319"/>
      <c r="U293" s="319"/>
      <c r="V293" s="319"/>
      <c r="W293" s="319"/>
      <c r="X293" s="319"/>
      <c r="Y293" s="319"/>
      <c r="Z293" s="319"/>
    </row>
    <row r="294" spans="1:26" ht="15.75" customHeight="1" x14ac:dyDescent="0.25">
      <c r="A294" s="319"/>
      <c r="B294" s="319"/>
      <c r="C294" s="319"/>
      <c r="D294" s="319"/>
      <c r="E294" s="319"/>
      <c r="F294" s="319"/>
      <c r="G294" s="319"/>
      <c r="H294" s="319"/>
      <c r="I294" s="319"/>
      <c r="J294" s="319"/>
      <c r="K294" s="319"/>
      <c r="L294" s="319"/>
      <c r="M294" s="319"/>
      <c r="N294" s="319"/>
      <c r="O294" s="319"/>
      <c r="P294" s="319"/>
      <c r="Q294" s="319"/>
      <c r="R294" s="319"/>
      <c r="S294" s="319"/>
      <c r="T294" s="319"/>
      <c r="U294" s="319"/>
      <c r="V294" s="319"/>
      <c r="W294" s="319"/>
      <c r="X294" s="319"/>
      <c r="Y294" s="319"/>
      <c r="Z294" s="319"/>
    </row>
    <row r="295" spans="1:26" ht="15.75" customHeight="1" x14ac:dyDescent="0.25">
      <c r="A295" s="319"/>
      <c r="B295" s="319"/>
      <c r="C295" s="319"/>
      <c r="D295" s="319"/>
      <c r="E295" s="319"/>
      <c r="F295" s="319"/>
      <c r="G295" s="319"/>
      <c r="H295" s="319"/>
      <c r="I295" s="319"/>
      <c r="J295" s="319"/>
      <c r="K295" s="319"/>
      <c r="L295" s="319"/>
      <c r="M295" s="319"/>
      <c r="N295" s="319"/>
      <c r="O295" s="319"/>
      <c r="P295" s="319"/>
      <c r="Q295" s="319"/>
      <c r="R295" s="319"/>
      <c r="S295" s="319"/>
      <c r="T295" s="319"/>
      <c r="U295" s="319"/>
      <c r="V295" s="319"/>
      <c r="W295" s="319"/>
      <c r="X295" s="319"/>
      <c r="Y295" s="319"/>
      <c r="Z295" s="319"/>
    </row>
    <row r="296" spans="1:26" ht="15.75" customHeight="1" x14ac:dyDescent="0.25">
      <c r="A296" s="319"/>
      <c r="B296" s="319"/>
      <c r="C296" s="319"/>
      <c r="D296" s="319"/>
      <c r="E296" s="319"/>
      <c r="F296" s="319"/>
      <c r="G296" s="319"/>
      <c r="H296" s="319"/>
      <c r="I296" s="319"/>
      <c r="J296" s="319"/>
      <c r="K296" s="319"/>
      <c r="L296" s="319"/>
      <c r="M296" s="319"/>
      <c r="N296" s="319"/>
      <c r="O296" s="319"/>
      <c r="P296" s="319"/>
      <c r="Q296" s="319"/>
      <c r="R296" s="319"/>
      <c r="S296" s="319"/>
      <c r="T296" s="319"/>
      <c r="U296" s="319"/>
      <c r="V296" s="319"/>
      <c r="W296" s="319"/>
      <c r="X296" s="319"/>
      <c r="Y296" s="319"/>
      <c r="Z296" s="319"/>
    </row>
    <row r="297" spans="1:26" ht="15.75" customHeight="1" x14ac:dyDescent="0.25">
      <c r="A297" s="319"/>
      <c r="B297" s="319"/>
      <c r="C297" s="319"/>
      <c r="D297" s="319"/>
      <c r="E297" s="319"/>
      <c r="F297" s="319"/>
      <c r="G297" s="319"/>
      <c r="H297" s="319"/>
      <c r="I297" s="319"/>
      <c r="J297" s="319"/>
      <c r="K297" s="319"/>
      <c r="L297" s="319"/>
      <c r="M297" s="319"/>
      <c r="N297" s="319"/>
      <c r="O297" s="319"/>
      <c r="P297" s="319"/>
      <c r="Q297" s="319"/>
      <c r="R297" s="319"/>
      <c r="S297" s="319"/>
      <c r="T297" s="319"/>
      <c r="U297" s="319"/>
      <c r="V297" s="319"/>
      <c r="W297" s="319"/>
      <c r="X297" s="319"/>
      <c r="Y297" s="319"/>
      <c r="Z297" s="319"/>
    </row>
    <row r="298" spans="1:26" ht="15.75" customHeight="1" x14ac:dyDescent="0.25">
      <c r="A298" s="319"/>
      <c r="B298" s="319"/>
      <c r="C298" s="319"/>
      <c r="D298" s="319"/>
      <c r="E298" s="319"/>
      <c r="F298" s="319"/>
      <c r="G298" s="319"/>
      <c r="H298" s="319"/>
      <c r="I298" s="319"/>
      <c r="J298" s="319"/>
      <c r="K298" s="319"/>
      <c r="L298" s="319"/>
      <c r="M298" s="319"/>
      <c r="N298" s="319"/>
      <c r="O298" s="319"/>
      <c r="P298" s="319"/>
      <c r="Q298" s="319"/>
      <c r="R298" s="319"/>
      <c r="S298" s="319"/>
      <c r="T298" s="319"/>
      <c r="U298" s="319"/>
      <c r="V298" s="319"/>
      <c r="W298" s="319"/>
      <c r="X298" s="319"/>
      <c r="Y298" s="319"/>
      <c r="Z298" s="319"/>
    </row>
    <row r="299" spans="1:26" ht="15.75" customHeight="1" x14ac:dyDescent="0.25">
      <c r="A299" s="319"/>
      <c r="B299" s="319"/>
      <c r="C299" s="319"/>
      <c r="D299" s="319"/>
      <c r="E299" s="319"/>
      <c r="F299" s="319"/>
      <c r="G299" s="319"/>
      <c r="H299" s="319"/>
      <c r="I299" s="319"/>
      <c r="J299" s="319"/>
      <c r="K299" s="319"/>
      <c r="L299" s="319"/>
      <c r="M299" s="319"/>
      <c r="N299" s="319"/>
      <c r="O299" s="319"/>
      <c r="P299" s="319"/>
      <c r="Q299" s="319"/>
      <c r="R299" s="319"/>
      <c r="S299" s="319"/>
      <c r="T299" s="319"/>
      <c r="U299" s="319"/>
      <c r="V299" s="319"/>
      <c r="W299" s="319"/>
      <c r="X299" s="319"/>
      <c r="Y299" s="319"/>
      <c r="Z299" s="319"/>
    </row>
    <row r="300" spans="1:26" ht="15.75" customHeight="1" x14ac:dyDescent="0.25">
      <c r="A300" s="319"/>
      <c r="B300" s="319"/>
      <c r="C300" s="319"/>
      <c r="D300" s="319"/>
      <c r="E300" s="319"/>
      <c r="F300" s="319"/>
      <c r="G300" s="319"/>
      <c r="H300" s="319"/>
      <c r="I300" s="319"/>
      <c r="J300" s="319"/>
      <c r="K300" s="319"/>
      <c r="L300" s="319"/>
      <c r="M300" s="319"/>
      <c r="N300" s="319"/>
      <c r="O300" s="319"/>
      <c r="P300" s="319"/>
      <c r="Q300" s="319"/>
      <c r="R300" s="319"/>
      <c r="S300" s="319"/>
      <c r="T300" s="319"/>
      <c r="U300" s="319"/>
      <c r="V300" s="319"/>
      <c r="W300" s="319"/>
      <c r="X300" s="319"/>
      <c r="Y300" s="319"/>
      <c r="Z300" s="319"/>
    </row>
    <row r="301" spans="1:26" ht="15.75" customHeight="1" x14ac:dyDescent="0.25">
      <c r="A301" s="319"/>
      <c r="B301" s="319"/>
      <c r="C301" s="319"/>
      <c r="D301" s="319"/>
      <c r="E301" s="319"/>
      <c r="F301" s="319"/>
      <c r="G301" s="319"/>
      <c r="H301" s="319"/>
      <c r="I301" s="319"/>
      <c r="J301" s="319"/>
      <c r="K301" s="319"/>
      <c r="L301" s="319"/>
      <c r="M301" s="319"/>
      <c r="N301" s="319"/>
      <c r="O301" s="319"/>
      <c r="P301" s="319"/>
      <c r="Q301" s="319"/>
      <c r="R301" s="319"/>
      <c r="S301" s="319"/>
      <c r="T301" s="319"/>
      <c r="U301" s="319"/>
      <c r="V301" s="319"/>
      <c r="W301" s="319"/>
      <c r="X301" s="319"/>
      <c r="Y301" s="319"/>
      <c r="Z301" s="319"/>
    </row>
    <row r="302" spans="1:26" ht="15.75" customHeight="1" x14ac:dyDescent="0.25">
      <c r="A302" s="319"/>
      <c r="B302" s="319"/>
      <c r="C302" s="319"/>
      <c r="D302" s="319"/>
      <c r="E302" s="319"/>
      <c r="F302" s="319"/>
      <c r="G302" s="319"/>
      <c r="H302" s="319"/>
      <c r="I302" s="319"/>
      <c r="J302" s="319"/>
      <c r="K302" s="319"/>
      <c r="L302" s="319"/>
      <c r="M302" s="319"/>
      <c r="N302" s="319"/>
      <c r="O302" s="319"/>
      <c r="P302" s="319"/>
      <c r="Q302" s="319"/>
      <c r="R302" s="319"/>
      <c r="S302" s="319"/>
      <c r="T302" s="319"/>
      <c r="U302" s="319"/>
      <c r="V302" s="319"/>
      <c r="W302" s="319"/>
      <c r="X302" s="319"/>
      <c r="Y302" s="319"/>
      <c r="Z302" s="319"/>
    </row>
    <row r="303" spans="1:26" ht="15.75" customHeight="1" x14ac:dyDescent="0.25">
      <c r="A303" s="319"/>
      <c r="B303" s="319"/>
      <c r="C303" s="319"/>
      <c r="D303" s="319"/>
      <c r="E303" s="319"/>
      <c r="F303" s="319"/>
      <c r="G303" s="319"/>
      <c r="H303" s="319"/>
      <c r="I303" s="319"/>
      <c r="J303" s="319"/>
      <c r="K303" s="319"/>
      <c r="L303" s="319"/>
      <c r="M303" s="319"/>
      <c r="N303" s="319"/>
      <c r="O303" s="319"/>
      <c r="P303" s="319"/>
      <c r="Q303" s="319"/>
      <c r="R303" s="319"/>
      <c r="S303" s="319"/>
      <c r="T303" s="319"/>
      <c r="U303" s="319"/>
      <c r="V303" s="319"/>
      <c r="W303" s="319"/>
      <c r="X303" s="319"/>
      <c r="Y303" s="319"/>
      <c r="Z303" s="319"/>
    </row>
    <row r="304" spans="1:26" ht="15.75" customHeight="1" x14ac:dyDescent="0.25">
      <c r="A304" s="319"/>
      <c r="B304" s="319"/>
      <c r="C304" s="319"/>
      <c r="D304" s="319"/>
      <c r="E304" s="319"/>
      <c r="F304" s="319"/>
      <c r="G304" s="319"/>
      <c r="H304" s="319"/>
      <c r="I304" s="319"/>
      <c r="J304" s="319"/>
      <c r="K304" s="319"/>
      <c r="L304" s="319"/>
      <c r="M304" s="319"/>
      <c r="N304" s="319"/>
      <c r="O304" s="319"/>
      <c r="P304" s="319"/>
      <c r="Q304" s="319"/>
      <c r="R304" s="319"/>
      <c r="S304" s="319"/>
      <c r="T304" s="319"/>
      <c r="U304" s="319"/>
      <c r="V304" s="319"/>
      <c r="W304" s="319"/>
      <c r="X304" s="319"/>
      <c r="Y304" s="319"/>
      <c r="Z304" s="319"/>
    </row>
    <row r="305" spans="1:26" ht="15.75" customHeight="1" x14ac:dyDescent="0.25">
      <c r="A305" s="319"/>
      <c r="B305" s="319"/>
      <c r="C305" s="319"/>
      <c r="D305" s="319"/>
      <c r="E305" s="319"/>
      <c r="F305" s="319"/>
      <c r="G305" s="319"/>
      <c r="H305" s="319"/>
      <c r="I305" s="319"/>
      <c r="J305" s="319"/>
      <c r="K305" s="319"/>
      <c r="L305" s="319"/>
      <c r="M305" s="319"/>
      <c r="N305" s="319"/>
      <c r="O305" s="319"/>
      <c r="P305" s="319"/>
      <c r="Q305" s="319"/>
      <c r="R305" s="319"/>
      <c r="S305" s="319"/>
      <c r="T305" s="319"/>
      <c r="U305" s="319"/>
      <c r="V305" s="319"/>
      <c r="W305" s="319"/>
      <c r="X305" s="319"/>
      <c r="Y305" s="319"/>
      <c r="Z305" s="319"/>
    </row>
    <row r="306" spans="1:26" ht="15.75" customHeight="1" x14ac:dyDescent="0.25">
      <c r="A306" s="319"/>
      <c r="B306" s="319"/>
      <c r="C306" s="319"/>
      <c r="D306" s="319"/>
      <c r="E306" s="319"/>
      <c r="F306" s="319"/>
      <c r="G306" s="319"/>
      <c r="H306" s="319"/>
      <c r="I306" s="319"/>
      <c r="J306" s="319"/>
      <c r="K306" s="319"/>
      <c r="L306" s="319"/>
      <c r="M306" s="319"/>
      <c r="N306" s="319"/>
      <c r="O306" s="319"/>
      <c r="P306" s="319"/>
      <c r="Q306" s="319"/>
      <c r="R306" s="319"/>
      <c r="S306" s="319"/>
      <c r="T306" s="319"/>
      <c r="U306" s="319"/>
      <c r="V306" s="319"/>
      <c r="W306" s="319"/>
      <c r="X306" s="319"/>
      <c r="Y306" s="319"/>
      <c r="Z306" s="319"/>
    </row>
    <row r="307" spans="1:26" ht="15.75" customHeight="1" x14ac:dyDescent="0.25">
      <c r="A307" s="319"/>
      <c r="B307" s="319"/>
      <c r="C307" s="319"/>
      <c r="D307" s="319"/>
      <c r="E307" s="319"/>
      <c r="F307" s="319"/>
      <c r="G307" s="319"/>
      <c r="H307" s="319"/>
      <c r="I307" s="319"/>
      <c r="J307" s="319"/>
      <c r="K307" s="319"/>
      <c r="L307" s="319"/>
      <c r="M307" s="319"/>
      <c r="N307" s="319"/>
      <c r="O307" s="319"/>
      <c r="P307" s="319"/>
      <c r="Q307" s="319"/>
      <c r="R307" s="319"/>
      <c r="S307" s="319"/>
      <c r="T307" s="319"/>
      <c r="U307" s="319"/>
      <c r="V307" s="319"/>
      <c r="W307" s="319"/>
      <c r="X307" s="319"/>
      <c r="Y307" s="319"/>
      <c r="Z307" s="319"/>
    </row>
    <row r="308" spans="1:26" ht="15.75" customHeight="1" x14ac:dyDescent="0.25">
      <c r="A308" s="319"/>
      <c r="B308" s="319"/>
      <c r="C308" s="319"/>
      <c r="D308" s="319"/>
      <c r="E308" s="319"/>
      <c r="F308" s="319"/>
      <c r="G308" s="319"/>
      <c r="H308" s="319"/>
      <c r="I308" s="319"/>
      <c r="J308" s="319"/>
      <c r="K308" s="319"/>
      <c r="L308" s="319"/>
      <c r="M308" s="319"/>
      <c r="N308" s="319"/>
      <c r="O308" s="319"/>
      <c r="P308" s="319"/>
      <c r="Q308" s="319"/>
      <c r="R308" s="319"/>
      <c r="S308" s="319"/>
      <c r="T308" s="319"/>
      <c r="U308" s="319"/>
      <c r="V308" s="319"/>
      <c r="W308" s="319"/>
      <c r="X308" s="319"/>
      <c r="Y308" s="319"/>
      <c r="Z308" s="319"/>
    </row>
    <row r="309" spans="1:26" ht="15.75" customHeight="1" x14ac:dyDescent="0.25">
      <c r="A309" s="319"/>
      <c r="B309" s="319"/>
      <c r="C309" s="319"/>
      <c r="D309" s="319"/>
      <c r="E309" s="319"/>
      <c r="F309" s="319"/>
      <c r="G309" s="319"/>
      <c r="H309" s="319"/>
      <c r="I309" s="319"/>
      <c r="J309" s="319"/>
      <c r="K309" s="319"/>
      <c r="L309" s="319"/>
      <c r="M309" s="319"/>
      <c r="N309" s="319"/>
      <c r="O309" s="319"/>
      <c r="P309" s="319"/>
      <c r="Q309" s="319"/>
      <c r="R309" s="319"/>
      <c r="S309" s="319"/>
      <c r="T309" s="319"/>
      <c r="U309" s="319"/>
      <c r="V309" s="319"/>
      <c r="W309" s="319"/>
      <c r="X309" s="319"/>
      <c r="Y309" s="319"/>
      <c r="Z309" s="319"/>
    </row>
    <row r="310" spans="1:26" ht="15.75" customHeight="1" x14ac:dyDescent="0.25">
      <c r="A310" s="319"/>
      <c r="B310" s="319"/>
      <c r="C310" s="319"/>
      <c r="D310" s="319"/>
      <c r="E310" s="319"/>
      <c r="F310" s="319"/>
      <c r="G310" s="319"/>
      <c r="H310" s="319"/>
      <c r="I310" s="319"/>
      <c r="J310" s="319"/>
      <c r="K310" s="319"/>
      <c r="L310" s="319"/>
      <c r="M310" s="319"/>
      <c r="N310" s="319"/>
      <c r="O310" s="319"/>
      <c r="P310" s="319"/>
      <c r="Q310" s="319"/>
      <c r="R310" s="319"/>
      <c r="S310" s="319"/>
      <c r="T310" s="319"/>
      <c r="U310" s="319"/>
      <c r="V310" s="319"/>
      <c r="W310" s="319"/>
      <c r="X310" s="319"/>
      <c r="Y310" s="319"/>
      <c r="Z310" s="319"/>
    </row>
    <row r="311" spans="1:26" ht="15.75" customHeight="1" x14ac:dyDescent="0.25">
      <c r="A311" s="319"/>
      <c r="B311" s="319"/>
      <c r="C311" s="319"/>
      <c r="D311" s="319"/>
      <c r="E311" s="319"/>
      <c r="F311" s="319"/>
      <c r="G311" s="319"/>
      <c r="H311" s="319"/>
      <c r="I311" s="319"/>
      <c r="J311" s="319"/>
      <c r="K311" s="319"/>
      <c r="L311" s="319"/>
      <c r="M311" s="319"/>
      <c r="N311" s="319"/>
      <c r="O311" s="319"/>
      <c r="P311" s="319"/>
      <c r="Q311" s="319"/>
      <c r="R311" s="319"/>
      <c r="S311" s="319"/>
      <c r="T311" s="319"/>
      <c r="U311" s="319"/>
      <c r="V311" s="319"/>
      <c r="W311" s="319"/>
      <c r="X311" s="319"/>
      <c r="Y311" s="319"/>
      <c r="Z311" s="319"/>
    </row>
    <row r="312" spans="1:26" ht="15.75" customHeight="1" x14ac:dyDescent="0.25">
      <c r="A312" s="319"/>
      <c r="B312" s="319"/>
      <c r="C312" s="319"/>
      <c r="D312" s="319"/>
      <c r="E312" s="319"/>
      <c r="F312" s="319"/>
      <c r="G312" s="319"/>
      <c r="H312" s="319"/>
      <c r="I312" s="319"/>
      <c r="J312" s="319"/>
      <c r="K312" s="319"/>
      <c r="L312" s="319"/>
      <c r="M312" s="319"/>
      <c r="N312" s="319"/>
      <c r="O312" s="319"/>
      <c r="P312" s="319"/>
      <c r="Q312" s="319"/>
      <c r="R312" s="319"/>
      <c r="S312" s="319"/>
      <c r="T312" s="319"/>
      <c r="U312" s="319"/>
      <c r="V312" s="319"/>
      <c r="W312" s="319"/>
      <c r="X312" s="319"/>
      <c r="Y312" s="319"/>
      <c r="Z312" s="319"/>
    </row>
    <row r="313" spans="1:26" ht="15.75" customHeight="1" x14ac:dyDescent="0.25">
      <c r="A313" s="319"/>
      <c r="B313" s="319"/>
      <c r="C313" s="319"/>
      <c r="D313" s="319"/>
      <c r="E313" s="319"/>
      <c r="F313" s="319"/>
      <c r="G313" s="319"/>
      <c r="H313" s="319"/>
      <c r="I313" s="319"/>
      <c r="J313" s="319"/>
      <c r="K313" s="319"/>
      <c r="L313" s="319"/>
      <c r="M313" s="319"/>
      <c r="N313" s="319"/>
      <c r="O313" s="319"/>
      <c r="P313" s="319"/>
      <c r="Q313" s="319"/>
      <c r="R313" s="319"/>
      <c r="S313" s="319"/>
      <c r="T313" s="319"/>
      <c r="U313" s="319"/>
      <c r="V313" s="319"/>
      <c r="W313" s="319"/>
      <c r="X313" s="319"/>
      <c r="Y313" s="319"/>
      <c r="Z313" s="319"/>
    </row>
    <row r="314" spans="1:26" ht="15.75" customHeight="1" x14ac:dyDescent="0.25">
      <c r="A314" s="319"/>
      <c r="B314" s="319"/>
      <c r="C314" s="319"/>
      <c r="D314" s="319"/>
      <c r="E314" s="319"/>
      <c r="F314" s="319"/>
      <c r="G314" s="319"/>
      <c r="H314" s="319"/>
      <c r="I314" s="319"/>
      <c r="J314" s="319"/>
      <c r="K314" s="319"/>
      <c r="L314" s="319"/>
      <c r="M314" s="319"/>
      <c r="N314" s="319"/>
      <c r="O314" s="319"/>
      <c r="P314" s="319"/>
      <c r="Q314" s="319"/>
      <c r="R314" s="319"/>
      <c r="S314" s="319"/>
      <c r="T314" s="319"/>
      <c r="U314" s="319"/>
      <c r="V314" s="319"/>
      <c r="W314" s="319"/>
      <c r="X314" s="319"/>
      <c r="Y314" s="319"/>
      <c r="Z314" s="319"/>
    </row>
    <row r="315" spans="1:26" ht="15.75" customHeight="1" x14ac:dyDescent="0.25">
      <c r="A315" s="319"/>
      <c r="B315" s="319"/>
      <c r="C315" s="319"/>
      <c r="D315" s="319"/>
      <c r="E315" s="319"/>
      <c r="F315" s="319"/>
      <c r="G315" s="319"/>
      <c r="H315" s="319"/>
      <c r="I315" s="319"/>
      <c r="J315" s="319"/>
      <c r="K315" s="319"/>
      <c r="L315" s="319"/>
      <c r="M315" s="319"/>
      <c r="N315" s="319"/>
      <c r="O315" s="319"/>
      <c r="P315" s="319"/>
      <c r="Q315" s="319"/>
      <c r="R315" s="319"/>
      <c r="S315" s="319"/>
      <c r="T315" s="319"/>
      <c r="U315" s="319"/>
      <c r="V315" s="319"/>
      <c r="W315" s="319"/>
      <c r="X315" s="319"/>
      <c r="Y315" s="319"/>
      <c r="Z315" s="319"/>
    </row>
    <row r="316" spans="1:26" ht="15.75" customHeight="1" x14ac:dyDescent="0.25">
      <c r="A316" s="319"/>
      <c r="B316" s="319"/>
      <c r="C316" s="319"/>
      <c r="D316" s="319"/>
      <c r="E316" s="319"/>
      <c r="F316" s="319"/>
      <c r="G316" s="319"/>
      <c r="H316" s="319"/>
      <c r="I316" s="319"/>
      <c r="J316" s="319"/>
      <c r="K316" s="319"/>
      <c r="L316" s="319"/>
      <c r="M316" s="319"/>
      <c r="N316" s="319"/>
      <c r="O316" s="319"/>
      <c r="P316" s="319"/>
      <c r="Q316" s="319"/>
      <c r="R316" s="319"/>
      <c r="S316" s="319"/>
      <c r="T316" s="319"/>
      <c r="U316" s="319"/>
      <c r="V316" s="319"/>
      <c r="W316" s="319"/>
      <c r="X316" s="319"/>
      <c r="Y316" s="319"/>
      <c r="Z316" s="319"/>
    </row>
    <row r="317" spans="1:26" ht="15.75" customHeight="1" x14ac:dyDescent="0.25">
      <c r="A317" s="319"/>
      <c r="B317" s="319"/>
      <c r="C317" s="319"/>
      <c r="D317" s="319"/>
      <c r="E317" s="319"/>
      <c r="F317" s="319"/>
      <c r="G317" s="319"/>
      <c r="H317" s="319"/>
      <c r="I317" s="319"/>
      <c r="J317" s="319"/>
      <c r="K317" s="319"/>
      <c r="L317" s="319"/>
      <c r="M317" s="319"/>
      <c r="N317" s="319"/>
      <c r="O317" s="319"/>
      <c r="P317" s="319"/>
      <c r="Q317" s="319"/>
      <c r="R317" s="319"/>
      <c r="S317" s="319"/>
      <c r="T317" s="319"/>
      <c r="U317" s="319"/>
      <c r="V317" s="319"/>
      <c r="W317" s="319"/>
      <c r="X317" s="319"/>
      <c r="Y317" s="319"/>
      <c r="Z317" s="319"/>
    </row>
    <row r="318" spans="1:26" ht="15.75" customHeight="1" x14ac:dyDescent="0.25">
      <c r="A318" s="319"/>
      <c r="B318" s="319"/>
      <c r="C318" s="319"/>
      <c r="D318" s="319"/>
      <c r="E318" s="319"/>
      <c r="F318" s="319"/>
      <c r="G318" s="319"/>
      <c r="H318" s="319"/>
      <c r="I318" s="319"/>
      <c r="J318" s="319"/>
      <c r="K318" s="319"/>
      <c r="L318" s="319"/>
      <c r="M318" s="319"/>
      <c r="N318" s="319"/>
      <c r="O318" s="319"/>
      <c r="P318" s="319"/>
      <c r="Q318" s="319"/>
      <c r="R318" s="319"/>
      <c r="S318" s="319"/>
      <c r="T318" s="319"/>
      <c r="U318" s="319"/>
      <c r="V318" s="319"/>
      <c r="W318" s="319"/>
      <c r="X318" s="319"/>
      <c r="Y318" s="319"/>
      <c r="Z318" s="319"/>
    </row>
    <row r="319" spans="1:26" ht="15.75" customHeight="1" x14ac:dyDescent="0.25">
      <c r="A319" s="319"/>
      <c r="B319" s="319"/>
      <c r="C319" s="319"/>
      <c r="D319" s="319"/>
      <c r="E319" s="319"/>
      <c r="F319" s="319"/>
      <c r="G319" s="319"/>
      <c r="H319" s="319"/>
      <c r="I319" s="319"/>
      <c r="J319" s="319"/>
      <c r="K319" s="319"/>
      <c r="L319" s="319"/>
      <c r="M319" s="319"/>
      <c r="N319" s="319"/>
      <c r="O319" s="319"/>
      <c r="P319" s="319"/>
      <c r="Q319" s="319"/>
      <c r="R319" s="319"/>
      <c r="S319" s="319"/>
      <c r="T319" s="319"/>
      <c r="U319" s="319"/>
      <c r="V319" s="319"/>
      <c r="W319" s="319"/>
      <c r="X319" s="319"/>
      <c r="Y319" s="319"/>
      <c r="Z319" s="319"/>
    </row>
    <row r="320" spans="1:26" ht="15.75" customHeight="1" x14ac:dyDescent="0.25">
      <c r="A320" s="319"/>
      <c r="B320" s="319"/>
      <c r="C320" s="319"/>
      <c r="D320" s="319"/>
      <c r="E320" s="319"/>
      <c r="F320" s="319"/>
      <c r="G320" s="319"/>
      <c r="H320" s="319"/>
      <c r="I320" s="319"/>
      <c r="J320" s="319"/>
      <c r="K320" s="319"/>
      <c r="L320" s="319"/>
      <c r="M320" s="319"/>
      <c r="N320" s="319"/>
      <c r="O320" s="319"/>
      <c r="P320" s="319"/>
      <c r="Q320" s="319"/>
      <c r="R320" s="319"/>
      <c r="S320" s="319"/>
      <c r="T320" s="319"/>
      <c r="U320" s="319"/>
      <c r="V320" s="319"/>
      <c r="W320" s="319"/>
      <c r="X320" s="319"/>
      <c r="Y320" s="319"/>
      <c r="Z320" s="319"/>
    </row>
    <row r="321" spans="1:26" ht="15.75" customHeight="1" x14ac:dyDescent="0.25">
      <c r="A321" s="319"/>
      <c r="B321" s="319"/>
      <c r="C321" s="319"/>
      <c r="D321" s="319"/>
      <c r="E321" s="319"/>
      <c r="F321" s="319"/>
      <c r="G321" s="319"/>
      <c r="H321" s="319"/>
      <c r="I321" s="319"/>
      <c r="J321" s="319"/>
      <c r="K321" s="319"/>
      <c r="L321" s="319"/>
      <c r="M321" s="319"/>
      <c r="N321" s="319"/>
      <c r="O321" s="319"/>
      <c r="P321" s="319"/>
      <c r="Q321" s="319"/>
      <c r="R321" s="319"/>
      <c r="S321" s="319"/>
      <c r="T321" s="319"/>
      <c r="U321" s="319"/>
      <c r="V321" s="319"/>
      <c r="W321" s="319"/>
      <c r="X321" s="319"/>
      <c r="Y321" s="319"/>
      <c r="Z321" s="319"/>
    </row>
    <row r="322" spans="1:26" ht="15.75" customHeight="1" x14ac:dyDescent="0.25">
      <c r="A322" s="319"/>
      <c r="B322" s="319"/>
      <c r="C322" s="319"/>
      <c r="D322" s="319"/>
      <c r="E322" s="319"/>
      <c r="F322" s="319"/>
      <c r="G322" s="319"/>
      <c r="H322" s="319"/>
      <c r="I322" s="319"/>
      <c r="J322" s="319"/>
      <c r="K322" s="319"/>
      <c r="L322" s="319"/>
      <c r="M322" s="319"/>
      <c r="N322" s="319"/>
      <c r="O322" s="319"/>
      <c r="P322" s="319"/>
      <c r="Q322" s="319"/>
      <c r="R322" s="319"/>
      <c r="S322" s="319"/>
      <c r="T322" s="319"/>
      <c r="U322" s="319"/>
      <c r="V322" s="319"/>
      <c r="W322" s="319"/>
      <c r="X322" s="319"/>
      <c r="Y322" s="319"/>
      <c r="Z322" s="319"/>
    </row>
    <row r="323" spans="1:26" ht="15.75" customHeight="1" x14ac:dyDescent="0.25">
      <c r="A323" s="319"/>
      <c r="B323" s="319"/>
      <c r="C323" s="319"/>
      <c r="D323" s="319"/>
      <c r="E323" s="319"/>
      <c r="F323" s="319"/>
      <c r="G323" s="319"/>
      <c r="H323" s="319"/>
      <c r="I323" s="319"/>
      <c r="J323" s="319"/>
      <c r="K323" s="319"/>
      <c r="L323" s="319"/>
      <c r="M323" s="319"/>
      <c r="N323" s="319"/>
      <c r="O323" s="319"/>
      <c r="P323" s="319"/>
      <c r="Q323" s="319"/>
      <c r="R323" s="319"/>
      <c r="S323" s="319"/>
      <c r="T323" s="319"/>
      <c r="U323" s="319"/>
      <c r="V323" s="319"/>
      <c r="W323" s="319"/>
      <c r="X323" s="319"/>
      <c r="Y323" s="319"/>
      <c r="Z323" s="319"/>
    </row>
    <row r="324" spans="1:26" ht="15.75" customHeight="1" x14ac:dyDescent="0.25">
      <c r="A324" s="319"/>
      <c r="B324" s="319"/>
      <c r="C324" s="319"/>
      <c r="D324" s="319"/>
      <c r="E324" s="319"/>
      <c r="F324" s="319"/>
      <c r="G324" s="319"/>
      <c r="H324" s="319"/>
      <c r="I324" s="319"/>
      <c r="J324" s="319"/>
      <c r="K324" s="319"/>
      <c r="L324" s="319"/>
      <c r="M324" s="319"/>
      <c r="N324" s="319"/>
      <c r="O324" s="319"/>
      <c r="P324" s="319"/>
      <c r="Q324" s="319"/>
      <c r="R324" s="319"/>
      <c r="S324" s="319"/>
      <c r="T324" s="319"/>
      <c r="U324" s="319"/>
      <c r="V324" s="319"/>
      <c r="W324" s="319"/>
      <c r="X324" s="319"/>
      <c r="Y324" s="319"/>
      <c r="Z324" s="319"/>
    </row>
    <row r="325" spans="1:26" ht="15.75" customHeight="1" x14ac:dyDescent="0.25">
      <c r="A325" s="319"/>
      <c r="B325" s="319"/>
      <c r="C325" s="319"/>
      <c r="D325" s="319"/>
      <c r="E325" s="319"/>
      <c r="F325" s="319"/>
      <c r="G325" s="319"/>
      <c r="H325" s="319"/>
      <c r="I325" s="319"/>
      <c r="J325" s="319"/>
      <c r="K325" s="319"/>
      <c r="L325" s="319"/>
      <c r="M325" s="319"/>
      <c r="N325" s="319"/>
      <c r="O325" s="319"/>
      <c r="P325" s="319"/>
      <c r="Q325" s="319"/>
      <c r="R325" s="319"/>
      <c r="S325" s="319"/>
      <c r="T325" s="319"/>
      <c r="U325" s="319"/>
      <c r="V325" s="319"/>
      <c r="W325" s="319"/>
      <c r="X325" s="319"/>
      <c r="Y325" s="319"/>
      <c r="Z325" s="319"/>
    </row>
    <row r="326" spans="1:26" ht="15.75" customHeight="1" x14ac:dyDescent="0.25">
      <c r="A326" s="319"/>
      <c r="B326" s="319"/>
      <c r="C326" s="319"/>
      <c r="D326" s="319"/>
      <c r="E326" s="319"/>
      <c r="F326" s="319"/>
      <c r="G326" s="319"/>
      <c r="H326" s="319"/>
      <c r="I326" s="319"/>
      <c r="J326" s="319"/>
      <c r="K326" s="319"/>
      <c r="L326" s="319"/>
      <c r="M326" s="319"/>
      <c r="N326" s="319"/>
      <c r="O326" s="319"/>
      <c r="P326" s="319"/>
      <c r="Q326" s="319"/>
      <c r="R326" s="319"/>
      <c r="S326" s="319"/>
      <c r="T326" s="319"/>
      <c r="U326" s="319"/>
      <c r="V326" s="319"/>
      <c r="W326" s="319"/>
      <c r="X326" s="319"/>
      <c r="Y326" s="319"/>
      <c r="Z326" s="319"/>
    </row>
    <row r="327" spans="1:26" ht="15.75" customHeight="1" x14ac:dyDescent="0.25">
      <c r="A327" s="319"/>
      <c r="B327" s="319"/>
      <c r="C327" s="319"/>
      <c r="D327" s="319"/>
      <c r="E327" s="319"/>
      <c r="F327" s="319"/>
      <c r="G327" s="319"/>
      <c r="H327" s="319"/>
      <c r="I327" s="319"/>
      <c r="J327" s="319"/>
      <c r="K327" s="319"/>
      <c r="L327" s="319"/>
      <c r="M327" s="319"/>
      <c r="N327" s="319"/>
      <c r="O327" s="319"/>
      <c r="P327" s="319"/>
      <c r="Q327" s="319"/>
      <c r="R327" s="319"/>
      <c r="S327" s="319"/>
      <c r="T327" s="319"/>
      <c r="U327" s="319"/>
      <c r="V327" s="319"/>
      <c r="W327" s="319"/>
      <c r="X327" s="319"/>
      <c r="Y327" s="319"/>
      <c r="Z327" s="319"/>
    </row>
    <row r="328" spans="1:26" ht="15.75" customHeight="1" x14ac:dyDescent="0.25">
      <c r="A328" s="319"/>
      <c r="B328" s="319"/>
      <c r="C328" s="319"/>
      <c r="D328" s="319"/>
      <c r="E328" s="319"/>
      <c r="F328" s="319"/>
      <c r="G328" s="319"/>
      <c r="H328" s="319"/>
      <c r="I328" s="319"/>
      <c r="J328" s="319"/>
      <c r="K328" s="319"/>
      <c r="L328" s="319"/>
      <c r="M328" s="319"/>
      <c r="N328" s="319"/>
      <c r="O328" s="319"/>
      <c r="P328" s="319"/>
      <c r="Q328" s="319"/>
      <c r="R328" s="319"/>
      <c r="S328" s="319"/>
      <c r="T328" s="319"/>
      <c r="U328" s="319"/>
      <c r="V328" s="319"/>
      <c r="W328" s="319"/>
      <c r="X328" s="319"/>
      <c r="Y328" s="319"/>
      <c r="Z328" s="319"/>
    </row>
    <row r="329" spans="1:26" ht="15.75" customHeight="1" x14ac:dyDescent="0.25">
      <c r="A329" s="319"/>
      <c r="B329" s="319"/>
      <c r="C329" s="319"/>
      <c r="D329" s="319"/>
      <c r="E329" s="319"/>
      <c r="F329" s="319"/>
      <c r="G329" s="319"/>
      <c r="H329" s="319"/>
      <c r="I329" s="319"/>
      <c r="J329" s="319"/>
      <c r="K329" s="319"/>
      <c r="L329" s="319"/>
      <c r="M329" s="319"/>
      <c r="N329" s="319"/>
      <c r="O329" s="319"/>
      <c r="P329" s="319"/>
      <c r="Q329" s="319"/>
      <c r="R329" s="319"/>
      <c r="S329" s="319"/>
      <c r="T329" s="319"/>
      <c r="U329" s="319"/>
      <c r="V329" s="319"/>
      <c r="W329" s="319"/>
      <c r="X329" s="319"/>
      <c r="Y329" s="319"/>
      <c r="Z329" s="319"/>
    </row>
    <row r="330" spans="1:26" ht="15.75" customHeight="1" x14ac:dyDescent="0.25">
      <c r="A330" s="319"/>
      <c r="B330" s="319"/>
      <c r="C330" s="319"/>
      <c r="D330" s="319"/>
      <c r="E330" s="319"/>
      <c r="F330" s="319"/>
      <c r="G330" s="319"/>
      <c r="H330" s="319"/>
      <c r="I330" s="319"/>
      <c r="J330" s="319"/>
      <c r="K330" s="319"/>
      <c r="L330" s="319"/>
      <c r="M330" s="319"/>
      <c r="N330" s="319"/>
      <c r="O330" s="319"/>
      <c r="P330" s="319"/>
      <c r="Q330" s="319"/>
      <c r="R330" s="319"/>
      <c r="S330" s="319"/>
      <c r="T330" s="319"/>
      <c r="U330" s="319"/>
      <c r="V330" s="319"/>
      <c r="W330" s="319"/>
      <c r="X330" s="319"/>
      <c r="Y330" s="319"/>
      <c r="Z330" s="319"/>
    </row>
    <row r="331" spans="1:26" ht="15.75" customHeight="1" x14ac:dyDescent="0.25">
      <c r="A331" s="319"/>
      <c r="B331" s="319"/>
      <c r="C331" s="319"/>
      <c r="D331" s="319"/>
      <c r="E331" s="319"/>
      <c r="F331" s="319"/>
      <c r="G331" s="319"/>
      <c r="H331" s="319"/>
      <c r="I331" s="319"/>
      <c r="J331" s="319"/>
      <c r="K331" s="319"/>
      <c r="L331" s="319"/>
      <c r="M331" s="319"/>
      <c r="N331" s="319"/>
      <c r="O331" s="319"/>
      <c r="P331" s="319"/>
      <c r="Q331" s="319"/>
      <c r="R331" s="319"/>
      <c r="S331" s="319"/>
      <c r="T331" s="319"/>
      <c r="U331" s="319"/>
      <c r="V331" s="319"/>
      <c r="W331" s="319"/>
      <c r="X331" s="319"/>
      <c r="Y331" s="319"/>
      <c r="Z331" s="319"/>
    </row>
    <row r="332" spans="1:26" ht="15.75" customHeight="1" x14ac:dyDescent="0.25">
      <c r="A332" s="319"/>
      <c r="B332" s="319"/>
      <c r="C332" s="319"/>
      <c r="D332" s="319"/>
      <c r="E332" s="319"/>
      <c r="F332" s="319"/>
      <c r="G332" s="319"/>
      <c r="H332" s="319"/>
      <c r="I332" s="319"/>
      <c r="J332" s="319"/>
      <c r="K332" s="319"/>
      <c r="L332" s="319"/>
      <c r="M332" s="319"/>
      <c r="N332" s="319"/>
      <c r="O332" s="319"/>
      <c r="P332" s="319"/>
      <c r="Q332" s="319"/>
      <c r="R332" s="319"/>
      <c r="S332" s="319"/>
      <c r="T332" s="319"/>
      <c r="U332" s="319"/>
      <c r="V332" s="319"/>
      <c r="W332" s="319"/>
      <c r="X332" s="319"/>
      <c r="Y332" s="319"/>
      <c r="Z332" s="319"/>
    </row>
    <row r="333" spans="1:26" ht="15.75" customHeight="1" x14ac:dyDescent="0.25">
      <c r="A333" s="319"/>
      <c r="B333" s="319"/>
      <c r="C333" s="319"/>
      <c r="D333" s="319"/>
      <c r="E333" s="319"/>
      <c r="F333" s="319"/>
      <c r="G333" s="319"/>
      <c r="H333" s="319"/>
      <c r="I333" s="319"/>
      <c r="J333" s="319"/>
      <c r="K333" s="319"/>
      <c r="L333" s="319"/>
      <c r="M333" s="319"/>
      <c r="N333" s="319"/>
      <c r="O333" s="319"/>
      <c r="P333" s="319"/>
      <c r="Q333" s="319"/>
      <c r="R333" s="319"/>
      <c r="S333" s="319"/>
      <c r="T333" s="319"/>
      <c r="U333" s="319"/>
      <c r="V333" s="319"/>
      <c r="W333" s="319"/>
      <c r="X333" s="319"/>
      <c r="Y333" s="319"/>
      <c r="Z333" s="319"/>
    </row>
    <row r="334" spans="1:26" ht="15.75" customHeight="1" x14ac:dyDescent="0.25">
      <c r="A334" s="319"/>
      <c r="B334" s="319"/>
      <c r="C334" s="319"/>
      <c r="D334" s="319"/>
      <c r="E334" s="319"/>
      <c r="F334" s="319"/>
      <c r="G334" s="319"/>
      <c r="H334" s="319"/>
      <c r="I334" s="319"/>
      <c r="J334" s="319"/>
      <c r="K334" s="319"/>
      <c r="L334" s="319"/>
      <c r="M334" s="319"/>
      <c r="N334" s="319"/>
      <c r="O334" s="319"/>
      <c r="P334" s="319"/>
      <c r="Q334" s="319"/>
      <c r="R334" s="319"/>
      <c r="S334" s="319"/>
      <c r="T334" s="319"/>
      <c r="U334" s="319"/>
      <c r="V334" s="319"/>
      <c r="W334" s="319"/>
      <c r="X334" s="319"/>
      <c r="Y334" s="319"/>
      <c r="Z334" s="319"/>
    </row>
    <row r="335" spans="1:26" ht="15.75" customHeight="1" x14ac:dyDescent="0.25">
      <c r="A335" s="319"/>
      <c r="B335" s="319"/>
      <c r="C335" s="319"/>
      <c r="D335" s="319"/>
      <c r="E335" s="319"/>
      <c r="F335" s="319"/>
      <c r="G335" s="319"/>
      <c r="H335" s="319"/>
      <c r="I335" s="319"/>
      <c r="J335" s="319"/>
      <c r="K335" s="319"/>
      <c r="L335" s="319"/>
      <c r="M335" s="319"/>
      <c r="N335" s="319"/>
      <c r="O335" s="319"/>
      <c r="P335" s="319"/>
      <c r="Q335" s="319"/>
      <c r="R335" s="319"/>
      <c r="S335" s="319"/>
      <c r="T335" s="319"/>
      <c r="U335" s="319"/>
      <c r="V335" s="319"/>
      <c r="W335" s="319"/>
      <c r="X335" s="319"/>
      <c r="Y335" s="319"/>
      <c r="Z335" s="319"/>
    </row>
    <row r="336" spans="1:26" ht="15.75" customHeight="1" x14ac:dyDescent="0.25">
      <c r="A336" s="319"/>
      <c r="B336" s="319"/>
      <c r="C336" s="319"/>
      <c r="D336" s="319"/>
      <c r="E336" s="319"/>
      <c r="F336" s="319"/>
      <c r="G336" s="319"/>
      <c r="H336" s="319"/>
      <c r="I336" s="319"/>
      <c r="J336" s="319"/>
      <c r="K336" s="319"/>
      <c r="L336" s="319"/>
      <c r="M336" s="319"/>
      <c r="N336" s="319"/>
      <c r="O336" s="319"/>
      <c r="P336" s="319"/>
      <c r="Q336" s="319"/>
      <c r="R336" s="319"/>
      <c r="S336" s="319"/>
      <c r="T336" s="319"/>
      <c r="U336" s="319"/>
      <c r="V336" s="319"/>
      <c r="W336" s="319"/>
      <c r="X336" s="319"/>
      <c r="Y336" s="319"/>
      <c r="Z336" s="319"/>
    </row>
    <row r="337" spans="1:26" ht="15.75" customHeight="1" x14ac:dyDescent="0.25">
      <c r="A337" s="319"/>
      <c r="B337" s="319"/>
      <c r="C337" s="319"/>
      <c r="D337" s="319"/>
      <c r="E337" s="319"/>
      <c r="F337" s="319"/>
      <c r="G337" s="319"/>
      <c r="H337" s="319"/>
      <c r="I337" s="319"/>
      <c r="J337" s="319"/>
      <c r="K337" s="319"/>
      <c r="L337" s="319"/>
      <c r="M337" s="319"/>
      <c r="N337" s="319"/>
      <c r="O337" s="319"/>
      <c r="P337" s="319"/>
      <c r="Q337" s="319"/>
      <c r="R337" s="319"/>
      <c r="S337" s="319"/>
      <c r="T337" s="319"/>
      <c r="U337" s="319"/>
      <c r="V337" s="319"/>
      <c r="W337" s="319"/>
      <c r="X337" s="319"/>
      <c r="Y337" s="319"/>
      <c r="Z337" s="319"/>
    </row>
    <row r="338" spans="1:26" ht="15.75" customHeight="1" x14ac:dyDescent="0.25">
      <c r="A338" s="319"/>
      <c r="B338" s="319"/>
      <c r="C338" s="319"/>
      <c r="D338" s="319"/>
      <c r="E338" s="319"/>
      <c r="F338" s="319"/>
      <c r="G338" s="319"/>
      <c r="H338" s="319"/>
      <c r="I338" s="319"/>
      <c r="J338" s="319"/>
      <c r="K338" s="319"/>
      <c r="L338" s="319"/>
      <c r="M338" s="319"/>
      <c r="N338" s="319"/>
      <c r="O338" s="319"/>
      <c r="P338" s="319"/>
      <c r="Q338" s="319"/>
      <c r="R338" s="319"/>
      <c r="S338" s="319"/>
      <c r="T338" s="319"/>
      <c r="U338" s="319"/>
      <c r="V338" s="319"/>
      <c r="W338" s="319"/>
      <c r="X338" s="319"/>
      <c r="Y338" s="319"/>
      <c r="Z338" s="319"/>
    </row>
    <row r="339" spans="1:26" ht="15.75" customHeight="1" x14ac:dyDescent="0.25">
      <c r="A339" s="319"/>
      <c r="B339" s="319"/>
      <c r="C339" s="319"/>
      <c r="D339" s="319"/>
      <c r="E339" s="319"/>
      <c r="F339" s="319"/>
      <c r="G339" s="319"/>
      <c r="H339" s="319"/>
      <c r="I339" s="319"/>
      <c r="J339" s="319"/>
      <c r="K339" s="319"/>
      <c r="L339" s="319"/>
      <c r="M339" s="319"/>
      <c r="N339" s="319"/>
      <c r="O339" s="319"/>
      <c r="P339" s="319"/>
      <c r="Q339" s="319"/>
      <c r="R339" s="319"/>
      <c r="S339" s="319"/>
      <c r="T339" s="319"/>
      <c r="U339" s="319"/>
      <c r="V339" s="319"/>
      <c r="W339" s="319"/>
      <c r="X339" s="319"/>
      <c r="Y339" s="319"/>
      <c r="Z339" s="319"/>
    </row>
    <row r="340" spans="1:26" ht="15.75" customHeight="1" x14ac:dyDescent="0.25">
      <c r="A340" s="319"/>
      <c r="B340" s="319"/>
      <c r="C340" s="319"/>
      <c r="D340" s="319"/>
      <c r="E340" s="319"/>
      <c r="F340" s="319"/>
      <c r="G340" s="319"/>
      <c r="H340" s="319"/>
      <c r="I340" s="319"/>
      <c r="J340" s="319"/>
      <c r="K340" s="319"/>
      <c r="L340" s="319"/>
      <c r="M340" s="319"/>
      <c r="N340" s="319"/>
      <c r="O340" s="319"/>
      <c r="P340" s="319"/>
      <c r="Q340" s="319"/>
      <c r="R340" s="319"/>
      <c r="S340" s="319"/>
      <c r="T340" s="319"/>
      <c r="U340" s="319"/>
      <c r="V340" s="319"/>
      <c r="W340" s="319"/>
      <c r="X340" s="319"/>
      <c r="Y340" s="319"/>
      <c r="Z340" s="319"/>
    </row>
    <row r="341" spans="1:26" ht="15.75" customHeight="1" x14ac:dyDescent="0.25">
      <c r="A341" s="319"/>
      <c r="B341" s="319"/>
      <c r="C341" s="319"/>
      <c r="D341" s="319"/>
      <c r="E341" s="319"/>
      <c r="F341" s="319"/>
      <c r="G341" s="319"/>
      <c r="H341" s="319"/>
      <c r="I341" s="319"/>
      <c r="J341" s="319"/>
      <c r="K341" s="319"/>
      <c r="L341" s="319"/>
      <c r="M341" s="319"/>
      <c r="N341" s="319"/>
      <c r="O341" s="319"/>
      <c r="P341" s="319"/>
      <c r="Q341" s="319"/>
      <c r="R341" s="319"/>
      <c r="S341" s="319"/>
      <c r="T341" s="319"/>
      <c r="U341" s="319"/>
      <c r="V341" s="319"/>
      <c r="W341" s="319"/>
      <c r="X341" s="319"/>
      <c r="Y341" s="319"/>
      <c r="Z341" s="319"/>
    </row>
    <row r="342" spans="1:26" ht="15.75" customHeight="1" x14ac:dyDescent="0.25">
      <c r="A342" s="319"/>
      <c r="B342" s="319"/>
      <c r="C342" s="319"/>
      <c r="D342" s="319"/>
      <c r="E342" s="319"/>
      <c r="F342" s="319"/>
      <c r="G342" s="319"/>
      <c r="H342" s="319"/>
      <c r="I342" s="319"/>
      <c r="J342" s="319"/>
      <c r="K342" s="319"/>
      <c r="L342" s="319"/>
      <c r="M342" s="319"/>
      <c r="N342" s="319"/>
      <c r="O342" s="319"/>
      <c r="P342" s="319"/>
      <c r="Q342" s="319"/>
      <c r="R342" s="319"/>
      <c r="S342" s="319"/>
      <c r="T342" s="319"/>
      <c r="U342" s="319"/>
      <c r="V342" s="319"/>
      <c r="W342" s="319"/>
      <c r="X342" s="319"/>
      <c r="Y342" s="319"/>
      <c r="Z342" s="319"/>
    </row>
    <row r="343" spans="1:26" ht="15.75" customHeight="1" x14ac:dyDescent="0.25">
      <c r="A343" s="319"/>
      <c r="B343" s="319"/>
      <c r="C343" s="319"/>
      <c r="D343" s="319"/>
      <c r="E343" s="319"/>
      <c r="F343" s="319"/>
      <c r="G343" s="319"/>
      <c r="H343" s="319"/>
      <c r="I343" s="319"/>
      <c r="J343" s="319"/>
      <c r="K343" s="319"/>
      <c r="L343" s="319"/>
      <c r="M343" s="319"/>
      <c r="N343" s="319"/>
      <c r="O343" s="319"/>
      <c r="P343" s="319"/>
      <c r="Q343" s="319"/>
      <c r="R343" s="319"/>
      <c r="S343" s="319"/>
      <c r="T343" s="319"/>
      <c r="U343" s="319"/>
      <c r="V343" s="319"/>
      <c r="W343" s="319"/>
      <c r="X343" s="319"/>
      <c r="Y343" s="319"/>
      <c r="Z343" s="319"/>
    </row>
    <row r="344" spans="1:26" ht="15.75" customHeight="1" x14ac:dyDescent="0.25">
      <c r="A344" s="319"/>
      <c r="B344" s="319"/>
      <c r="C344" s="319"/>
      <c r="D344" s="319"/>
      <c r="E344" s="319"/>
      <c r="F344" s="319"/>
      <c r="G344" s="319"/>
      <c r="H344" s="319"/>
      <c r="I344" s="319"/>
      <c r="J344" s="319"/>
      <c r="K344" s="319"/>
      <c r="L344" s="319"/>
      <c r="M344" s="319"/>
      <c r="N344" s="319"/>
      <c r="O344" s="319"/>
      <c r="P344" s="319"/>
      <c r="Q344" s="319"/>
      <c r="R344" s="319"/>
      <c r="S344" s="319"/>
      <c r="T344" s="319"/>
      <c r="U344" s="319"/>
      <c r="V344" s="319"/>
      <c r="W344" s="319"/>
      <c r="X344" s="319"/>
      <c r="Y344" s="319"/>
      <c r="Z344" s="319"/>
    </row>
    <row r="345" spans="1:26" ht="15.75" customHeight="1" x14ac:dyDescent="0.25">
      <c r="A345" s="319"/>
      <c r="B345" s="319"/>
      <c r="C345" s="319"/>
      <c r="D345" s="319"/>
      <c r="E345" s="319"/>
      <c r="F345" s="319"/>
      <c r="G345" s="319"/>
      <c r="H345" s="319"/>
      <c r="I345" s="319"/>
      <c r="J345" s="319"/>
      <c r="K345" s="319"/>
      <c r="L345" s="319"/>
      <c r="M345" s="319"/>
      <c r="N345" s="319"/>
      <c r="O345" s="319"/>
      <c r="P345" s="319"/>
      <c r="Q345" s="319"/>
      <c r="R345" s="319"/>
      <c r="S345" s="319"/>
      <c r="T345" s="319"/>
      <c r="U345" s="319"/>
      <c r="V345" s="319"/>
      <c r="W345" s="319"/>
      <c r="X345" s="319"/>
      <c r="Y345" s="319"/>
      <c r="Z345" s="319"/>
    </row>
    <row r="346" spans="1:26" ht="15.75" customHeight="1" x14ac:dyDescent="0.25">
      <c r="A346" s="319"/>
      <c r="B346" s="319"/>
      <c r="C346" s="319"/>
      <c r="D346" s="319"/>
      <c r="E346" s="319"/>
      <c r="F346" s="319"/>
      <c r="G346" s="319"/>
      <c r="H346" s="319"/>
      <c r="I346" s="319"/>
      <c r="J346" s="319"/>
      <c r="K346" s="319"/>
      <c r="L346" s="319"/>
      <c r="M346" s="319"/>
      <c r="N346" s="319"/>
      <c r="O346" s="319"/>
      <c r="P346" s="319"/>
      <c r="Q346" s="319"/>
      <c r="R346" s="319"/>
      <c r="S346" s="319"/>
      <c r="T346" s="319"/>
      <c r="U346" s="319"/>
      <c r="V346" s="319"/>
      <c r="W346" s="319"/>
      <c r="X346" s="319"/>
      <c r="Y346" s="319"/>
      <c r="Z346" s="319"/>
    </row>
    <row r="347" spans="1:26" ht="15.75" customHeight="1" x14ac:dyDescent="0.25">
      <c r="A347" s="319"/>
      <c r="B347" s="319"/>
      <c r="C347" s="319"/>
      <c r="D347" s="319"/>
      <c r="E347" s="319"/>
      <c r="F347" s="319"/>
      <c r="G347" s="319"/>
      <c r="H347" s="319"/>
      <c r="I347" s="319"/>
      <c r="J347" s="319"/>
      <c r="K347" s="319"/>
      <c r="L347" s="319"/>
      <c r="M347" s="319"/>
      <c r="N347" s="319"/>
      <c r="O347" s="319"/>
      <c r="P347" s="319"/>
      <c r="Q347" s="319"/>
      <c r="R347" s="319"/>
      <c r="S347" s="319"/>
      <c r="T347" s="319"/>
      <c r="U347" s="319"/>
      <c r="V347" s="319"/>
      <c r="W347" s="319"/>
      <c r="X347" s="319"/>
      <c r="Y347" s="319"/>
      <c r="Z347" s="319"/>
    </row>
    <row r="348" spans="1:26" ht="15.75" customHeight="1" x14ac:dyDescent="0.25">
      <c r="A348" s="319"/>
      <c r="B348" s="319"/>
      <c r="C348" s="319"/>
      <c r="D348" s="319"/>
      <c r="E348" s="319"/>
      <c r="F348" s="319"/>
      <c r="G348" s="319"/>
      <c r="H348" s="319"/>
      <c r="I348" s="319"/>
      <c r="J348" s="319"/>
      <c r="K348" s="319"/>
      <c r="L348" s="319"/>
      <c r="M348" s="319"/>
      <c r="N348" s="319"/>
      <c r="O348" s="319"/>
      <c r="P348" s="319"/>
      <c r="Q348" s="319"/>
      <c r="R348" s="319"/>
      <c r="S348" s="319"/>
      <c r="T348" s="319"/>
      <c r="U348" s="319"/>
      <c r="V348" s="319"/>
      <c r="W348" s="319"/>
      <c r="X348" s="319"/>
      <c r="Y348" s="319"/>
      <c r="Z348" s="319"/>
    </row>
    <row r="349" spans="1:26" ht="15.75" customHeight="1" x14ac:dyDescent="0.25">
      <c r="A349" s="319"/>
      <c r="B349" s="319"/>
      <c r="C349" s="319"/>
      <c r="D349" s="319"/>
      <c r="E349" s="319"/>
      <c r="F349" s="319"/>
      <c r="G349" s="319"/>
      <c r="H349" s="319"/>
      <c r="I349" s="319"/>
      <c r="J349" s="319"/>
      <c r="K349" s="319"/>
      <c r="L349" s="319"/>
      <c r="M349" s="319"/>
      <c r="N349" s="319"/>
      <c r="O349" s="319"/>
      <c r="P349" s="319"/>
      <c r="Q349" s="319"/>
      <c r="R349" s="319"/>
      <c r="S349" s="319"/>
      <c r="T349" s="319"/>
      <c r="U349" s="319"/>
      <c r="V349" s="319"/>
      <c r="W349" s="319"/>
      <c r="X349" s="319"/>
      <c r="Y349" s="319"/>
      <c r="Z349" s="319"/>
    </row>
    <row r="350" spans="1:26" ht="15.75" customHeight="1" x14ac:dyDescent="0.25">
      <c r="A350" s="319"/>
      <c r="B350" s="319"/>
      <c r="C350" s="319"/>
      <c r="D350" s="319"/>
      <c r="E350" s="319"/>
      <c r="F350" s="319"/>
      <c r="G350" s="319"/>
      <c r="H350" s="319"/>
      <c r="I350" s="319"/>
      <c r="J350" s="319"/>
      <c r="K350" s="319"/>
      <c r="L350" s="319"/>
      <c r="M350" s="319"/>
      <c r="N350" s="319"/>
      <c r="O350" s="319"/>
      <c r="P350" s="319"/>
      <c r="Q350" s="319"/>
      <c r="R350" s="319"/>
      <c r="S350" s="319"/>
      <c r="T350" s="319"/>
      <c r="U350" s="319"/>
      <c r="V350" s="319"/>
      <c r="W350" s="319"/>
      <c r="X350" s="319"/>
      <c r="Y350" s="319"/>
      <c r="Z350" s="319"/>
    </row>
    <row r="351" spans="1:26" ht="15.75" customHeight="1" x14ac:dyDescent="0.25">
      <c r="A351" s="319"/>
      <c r="B351" s="319"/>
      <c r="C351" s="319"/>
      <c r="D351" s="319"/>
      <c r="E351" s="319"/>
      <c r="F351" s="319"/>
      <c r="G351" s="319"/>
      <c r="H351" s="319"/>
      <c r="I351" s="319"/>
      <c r="J351" s="319"/>
      <c r="K351" s="319"/>
      <c r="L351" s="319"/>
      <c r="M351" s="319"/>
      <c r="N351" s="319"/>
      <c r="O351" s="319"/>
      <c r="P351" s="319"/>
      <c r="Q351" s="319"/>
      <c r="R351" s="319"/>
      <c r="S351" s="319"/>
      <c r="T351" s="319"/>
      <c r="U351" s="319"/>
      <c r="V351" s="319"/>
      <c r="W351" s="319"/>
      <c r="X351" s="319"/>
      <c r="Y351" s="319"/>
      <c r="Z351" s="319"/>
    </row>
    <row r="352" spans="1:26" ht="15.75" customHeight="1" x14ac:dyDescent="0.25">
      <c r="A352" s="319"/>
      <c r="B352" s="319"/>
      <c r="C352" s="319"/>
      <c r="D352" s="319"/>
      <c r="E352" s="319"/>
      <c r="F352" s="319"/>
      <c r="G352" s="319"/>
      <c r="H352" s="319"/>
      <c r="I352" s="319"/>
      <c r="J352" s="319"/>
      <c r="K352" s="319"/>
      <c r="L352" s="319"/>
      <c r="M352" s="319"/>
      <c r="N352" s="319"/>
      <c r="O352" s="319"/>
      <c r="P352" s="319"/>
      <c r="Q352" s="319"/>
      <c r="R352" s="319"/>
      <c r="S352" s="319"/>
      <c r="T352" s="319"/>
      <c r="U352" s="319"/>
      <c r="V352" s="319"/>
      <c r="W352" s="319"/>
      <c r="X352" s="319"/>
      <c r="Y352" s="319"/>
      <c r="Z352" s="319"/>
    </row>
    <row r="353" spans="1:26" ht="15.75" customHeight="1" x14ac:dyDescent="0.25">
      <c r="A353" s="319"/>
      <c r="B353" s="319"/>
      <c r="C353" s="319"/>
      <c r="D353" s="319"/>
      <c r="E353" s="319"/>
      <c r="F353" s="319"/>
      <c r="G353" s="319"/>
      <c r="H353" s="319"/>
      <c r="I353" s="319"/>
      <c r="J353" s="319"/>
      <c r="K353" s="319"/>
      <c r="L353" s="319"/>
      <c r="M353" s="319"/>
      <c r="N353" s="319"/>
      <c r="O353" s="319"/>
      <c r="P353" s="319"/>
      <c r="Q353" s="319"/>
      <c r="R353" s="319"/>
      <c r="S353" s="319"/>
      <c r="T353" s="319"/>
      <c r="U353" s="319"/>
      <c r="V353" s="319"/>
      <c r="W353" s="319"/>
      <c r="X353" s="319"/>
      <c r="Y353" s="319"/>
      <c r="Z353" s="319"/>
    </row>
    <row r="354" spans="1:26" ht="15.75" customHeight="1" x14ac:dyDescent="0.25">
      <c r="A354" s="319"/>
      <c r="B354" s="319"/>
      <c r="C354" s="319"/>
      <c r="D354" s="319"/>
      <c r="E354" s="319"/>
      <c r="F354" s="319"/>
      <c r="G354" s="319"/>
      <c r="H354" s="319"/>
      <c r="I354" s="319"/>
      <c r="J354" s="319"/>
      <c r="K354" s="319"/>
      <c r="L354" s="319"/>
      <c r="M354" s="319"/>
      <c r="N354" s="319"/>
      <c r="O354" s="319"/>
      <c r="P354" s="319"/>
      <c r="Q354" s="319"/>
      <c r="R354" s="319"/>
      <c r="S354" s="319"/>
      <c r="T354" s="319"/>
      <c r="U354" s="319"/>
      <c r="V354" s="319"/>
      <c r="W354" s="319"/>
      <c r="X354" s="319"/>
      <c r="Y354" s="319"/>
      <c r="Z354" s="319"/>
    </row>
    <row r="355" spans="1:26" ht="15.75" customHeight="1" x14ac:dyDescent="0.25">
      <c r="A355" s="319"/>
      <c r="B355" s="319"/>
      <c r="C355" s="319"/>
      <c r="D355" s="319"/>
      <c r="E355" s="319"/>
      <c r="F355" s="319"/>
      <c r="G355" s="319"/>
      <c r="H355" s="319"/>
      <c r="I355" s="319"/>
      <c r="J355" s="319"/>
      <c r="K355" s="319"/>
      <c r="L355" s="319"/>
      <c r="M355" s="319"/>
      <c r="N355" s="319"/>
      <c r="O355" s="319"/>
      <c r="P355" s="319"/>
      <c r="Q355" s="319"/>
      <c r="R355" s="319"/>
      <c r="S355" s="319"/>
      <c r="T355" s="319"/>
      <c r="U355" s="319"/>
      <c r="V355" s="319"/>
      <c r="W355" s="319"/>
      <c r="X355" s="319"/>
      <c r="Y355" s="319"/>
      <c r="Z355" s="319"/>
    </row>
    <row r="356" spans="1:26" ht="15.75" customHeight="1" x14ac:dyDescent="0.25">
      <c r="A356" s="319"/>
      <c r="B356" s="319"/>
      <c r="C356" s="319"/>
      <c r="D356" s="319"/>
      <c r="E356" s="319"/>
      <c r="F356" s="319"/>
      <c r="G356" s="319"/>
      <c r="H356" s="319"/>
      <c r="I356" s="319"/>
      <c r="J356" s="319"/>
      <c r="K356" s="319"/>
      <c r="L356" s="319"/>
      <c r="M356" s="319"/>
      <c r="N356" s="319"/>
      <c r="O356" s="319"/>
      <c r="P356" s="319"/>
      <c r="Q356" s="319"/>
      <c r="R356" s="319"/>
      <c r="S356" s="319"/>
      <c r="T356" s="319"/>
      <c r="U356" s="319"/>
      <c r="V356" s="319"/>
      <c r="W356" s="319"/>
      <c r="X356" s="319"/>
      <c r="Y356" s="319"/>
      <c r="Z356" s="319"/>
    </row>
    <row r="357" spans="1:26" ht="15.75" customHeight="1" x14ac:dyDescent="0.25">
      <c r="A357" s="319"/>
      <c r="B357" s="319"/>
      <c r="C357" s="319"/>
      <c r="D357" s="319"/>
      <c r="E357" s="319"/>
      <c r="F357" s="319"/>
      <c r="G357" s="319"/>
      <c r="H357" s="319"/>
      <c r="I357" s="319"/>
      <c r="J357" s="319"/>
      <c r="K357" s="319"/>
      <c r="L357" s="319"/>
      <c r="M357" s="319"/>
      <c r="N357" s="319"/>
      <c r="O357" s="319"/>
      <c r="P357" s="319"/>
      <c r="Q357" s="319"/>
      <c r="R357" s="319"/>
      <c r="S357" s="319"/>
      <c r="T357" s="319"/>
      <c r="U357" s="319"/>
      <c r="V357" s="319"/>
      <c r="W357" s="319"/>
      <c r="X357" s="319"/>
      <c r="Y357" s="319"/>
      <c r="Z357" s="319"/>
    </row>
    <row r="358" spans="1:26" ht="15.75" customHeight="1" x14ac:dyDescent="0.25">
      <c r="A358" s="319"/>
      <c r="B358" s="319"/>
      <c r="C358" s="319"/>
      <c r="D358" s="319"/>
      <c r="E358" s="319"/>
      <c r="F358" s="319"/>
      <c r="G358" s="319"/>
      <c r="H358" s="319"/>
      <c r="I358" s="319"/>
      <c r="J358" s="319"/>
      <c r="K358" s="319"/>
      <c r="L358" s="319"/>
      <c r="M358" s="319"/>
      <c r="N358" s="319"/>
      <c r="O358" s="319"/>
      <c r="P358" s="319"/>
      <c r="Q358" s="319"/>
      <c r="R358" s="319"/>
      <c r="S358" s="319"/>
      <c r="T358" s="319"/>
      <c r="U358" s="319"/>
      <c r="V358" s="319"/>
      <c r="W358" s="319"/>
      <c r="X358" s="319"/>
      <c r="Y358" s="319"/>
      <c r="Z358" s="319"/>
    </row>
    <row r="359" spans="1:26" ht="15.75" customHeight="1" x14ac:dyDescent="0.25">
      <c r="A359" s="319"/>
      <c r="B359" s="319"/>
      <c r="C359" s="319"/>
      <c r="D359" s="319"/>
      <c r="E359" s="319"/>
      <c r="F359" s="319"/>
      <c r="G359" s="319"/>
      <c r="H359" s="319"/>
      <c r="I359" s="319"/>
      <c r="J359" s="319"/>
      <c r="K359" s="319"/>
      <c r="L359" s="319"/>
      <c r="M359" s="319"/>
      <c r="N359" s="319"/>
      <c r="O359" s="319"/>
      <c r="P359" s="319"/>
      <c r="Q359" s="319"/>
      <c r="R359" s="319"/>
      <c r="S359" s="319"/>
      <c r="T359" s="319"/>
      <c r="U359" s="319"/>
      <c r="V359" s="319"/>
      <c r="W359" s="319"/>
      <c r="X359" s="319"/>
      <c r="Y359" s="319"/>
      <c r="Z359" s="319"/>
    </row>
    <row r="360" spans="1:26" ht="15.75" customHeight="1" x14ac:dyDescent="0.25">
      <c r="A360" s="319"/>
      <c r="B360" s="319"/>
      <c r="C360" s="319"/>
      <c r="D360" s="319"/>
      <c r="E360" s="319"/>
      <c r="F360" s="319"/>
      <c r="G360" s="319"/>
      <c r="H360" s="319"/>
      <c r="I360" s="319"/>
      <c r="J360" s="319"/>
      <c r="K360" s="319"/>
      <c r="L360" s="319"/>
      <c r="M360" s="319"/>
      <c r="N360" s="319"/>
      <c r="O360" s="319"/>
      <c r="P360" s="319"/>
      <c r="Q360" s="319"/>
      <c r="R360" s="319"/>
      <c r="S360" s="319"/>
      <c r="T360" s="319"/>
      <c r="U360" s="319"/>
      <c r="V360" s="319"/>
      <c r="W360" s="319"/>
      <c r="X360" s="319"/>
      <c r="Y360" s="319"/>
      <c r="Z360" s="319"/>
    </row>
    <row r="361" spans="1:26" ht="15.75" customHeight="1" x14ac:dyDescent="0.25">
      <c r="A361" s="319"/>
      <c r="B361" s="319"/>
      <c r="C361" s="319"/>
      <c r="D361" s="319"/>
      <c r="E361" s="319"/>
      <c r="F361" s="319"/>
      <c r="G361" s="319"/>
      <c r="H361" s="319"/>
      <c r="I361" s="319"/>
      <c r="J361" s="319"/>
      <c r="K361" s="319"/>
      <c r="L361" s="319"/>
      <c r="M361" s="319"/>
      <c r="N361" s="319"/>
      <c r="O361" s="319"/>
      <c r="P361" s="319"/>
      <c r="Q361" s="319"/>
      <c r="R361" s="319"/>
      <c r="S361" s="319"/>
      <c r="T361" s="319"/>
      <c r="U361" s="319"/>
      <c r="V361" s="319"/>
      <c r="W361" s="319"/>
      <c r="X361" s="319"/>
      <c r="Y361" s="319"/>
      <c r="Z361" s="319"/>
    </row>
    <row r="362" spans="1:26" ht="15.75" customHeight="1" x14ac:dyDescent="0.25">
      <c r="A362" s="319"/>
      <c r="B362" s="319"/>
      <c r="C362" s="319"/>
      <c r="D362" s="319"/>
      <c r="E362" s="319"/>
      <c r="F362" s="319"/>
      <c r="G362" s="319"/>
      <c r="H362" s="319"/>
      <c r="I362" s="319"/>
      <c r="J362" s="319"/>
      <c r="K362" s="319"/>
      <c r="L362" s="319"/>
      <c r="M362" s="319"/>
      <c r="N362" s="319"/>
      <c r="O362" s="319"/>
      <c r="P362" s="319"/>
      <c r="Q362" s="319"/>
      <c r="R362" s="319"/>
      <c r="S362" s="319"/>
      <c r="T362" s="319"/>
      <c r="U362" s="319"/>
      <c r="V362" s="319"/>
      <c r="W362" s="319"/>
      <c r="X362" s="319"/>
      <c r="Y362" s="319"/>
      <c r="Z362" s="319"/>
    </row>
    <row r="363" spans="1:26" ht="15.75" customHeight="1" x14ac:dyDescent="0.25">
      <c r="A363" s="319"/>
      <c r="B363" s="319"/>
      <c r="C363" s="319"/>
      <c r="D363" s="319"/>
      <c r="E363" s="319"/>
      <c r="F363" s="319"/>
      <c r="G363" s="319"/>
      <c r="H363" s="319"/>
      <c r="I363" s="319"/>
      <c r="J363" s="319"/>
      <c r="K363" s="319"/>
      <c r="L363" s="319"/>
      <c r="M363" s="319"/>
      <c r="N363" s="319"/>
      <c r="O363" s="319"/>
      <c r="P363" s="319"/>
      <c r="Q363" s="319"/>
      <c r="R363" s="319"/>
      <c r="S363" s="319"/>
      <c r="T363" s="319"/>
      <c r="U363" s="319"/>
      <c r="V363" s="319"/>
      <c r="W363" s="319"/>
      <c r="X363" s="319"/>
      <c r="Y363" s="319"/>
      <c r="Z363" s="319"/>
    </row>
    <row r="364" spans="1:26" ht="15.75" customHeight="1" x14ac:dyDescent="0.25">
      <c r="A364" s="319"/>
      <c r="B364" s="319"/>
      <c r="C364" s="319"/>
      <c r="D364" s="319"/>
      <c r="E364" s="319"/>
      <c r="F364" s="319"/>
      <c r="G364" s="319"/>
      <c r="H364" s="319"/>
      <c r="I364" s="319"/>
      <c r="J364" s="319"/>
      <c r="K364" s="319"/>
      <c r="L364" s="319"/>
      <c r="M364" s="319"/>
      <c r="N364" s="319"/>
      <c r="O364" s="319"/>
      <c r="P364" s="319"/>
      <c r="Q364" s="319"/>
      <c r="R364" s="319"/>
      <c r="S364" s="319"/>
      <c r="T364" s="319"/>
      <c r="U364" s="319"/>
      <c r="V364" s="319"/>
      <c r="W364" s="319"/>
      <c r="X364" s="319"/>
      <c r="Y364" s="319"/>
      <c r="Z364" s="319"/>
    </row>
    <row r="365" spans="1:26" ht="15.75" customHeight="1" x14ac:dyDescent="0.25">
      <c r="A365" s="319"/>
      <c r="B365" s="319"/>
      <c r="C365" s="319"/>
      <c r="D365" s="319"/>
      <c r="E365" s="319"/>
      <c r="F365" s="319"/>
      <c r="G365" s="319"/>
      <c r="H365" s="319"/>
      <c r="I365" s="319"/>
      <c r="J365" s="319"/>
      <c r="K365" s="319"/>
      <c r="L365" s="319"/>
      <c r="M365" s="319"/>
      <c r="N365" s="319"/>
      <c r="O365" s="319"/>
      <c r="P365" s="319"/>
      <c r="Q365" s="319"/>
      <c r="R365" s="319"/>
      <c r="S365" s="319"/>
      <c r="T365" s="319"/>
      <c r="U365" s="319"/>
      <c r="V365" s="319"/>
      <c r="W365" s="319"/>
      <c r="X365" s="319"/>
      <c r="Y365" s="319"/>
      <c r="Z365" s="319"/>
    </row>
    <row r="366" spans="1:26" ht="15.75" customHeight="1" x14ac:dyDescent="0.25">
      <c r="A366" s="319"/>
      <c r="B366" s="319"/>
      <c r="C366" s="319"/>
      <c r="D366" s="319"/>
      <c r="E366" s="319"/>
      <c r="F366" s="319"/>
      <c r="G366" s="319"/>
      <c r="H366" s="319"/>
      <c r="I366" s="319"/>
      <c r="J366" s="319"/>
      <c r="K366" s="319"/>
      <c r="L366" s="319"/>
      <c r="M366" s="319"/>
      <c r="N366" s="319"/>
      <c r="O366" s="319"/>
      <c r="P366" s="319"/>
      <c r="Q366" s="319"/>
      <c r="R366" s="319"/>
      <c r="S366" s="319"/>
      <c r="T366" s="319"/>
      <c r="U366" s="319"/>
      <c r="V366" s="319"/>
      <c r="W366" s="319"/>
      <c r="X366" s="319"/>
      <c r="Y366" s="319"/>
      <c r="Z366" s="319"/>
    </row>
    <row r="367" spans="1:26" ht="15.75" customHeight="1" x14ac:dyDescent="0.25">
      <c r="A367" s="319"/>
      <c r="B367" s="319"/>
      <c r="C367" s="319"/>
      <c r="D367" s="319"/>
      <c r="E367" s="319"/>
      <c r="F367" s="319"/>
      <c r="G367" s="319"/>
      <c r="H367" s="319"/>
      <c r="I367" s="319"/>
      <c r="J367" s="319"/>
      <c r="K367" s="319"/>
      <c r="L367" s="319"/>
      <c r="M367" s="319"/>
      <c r="N367" s="319"/>
      <c r="O367" s="319"/>
      <c r="P367" s="319"/>
      <c r="Q367" s="319"/>
      <c r="R367" s="319"/>
      <c r="S367" s="319"/>
      <c r="T367" s="319"/>
      <c r="U367" s="319"/>
      <c r="V367" s="319"/>
      <c r="W367" s="319"/>
      <c r="X367" s="319"/>
      <c r="Y367" s="319"/>
      <c r="Z367" s="319"/>
    </row>
    <row r="368" spans="1:26" ht="15.75" customHeight="1" x14ac:dyDescent="0.25">
      <c r="A368" s="319"/>
      <c r="B368" s="319"/>
      <c r="C368" s="319"/>
      <c r="D368" s="319"/>
      <c r="E368" s="319"/>
      <c r="F368" s="319"/>
      <c r="G368" s="319"/>
      <c r="H368" s="319"/>
      <c r="I368" s="319"/>
      <c r="J368" s="319"/>
      <c r="K368" s="319"/>
      <c r="L368" s="319"/>
      <c r="M368" s="319"/>
      <c r="N368" s="319"/>
      <c r="O368" s="319"/>
      <c r="P368" s="319"/>
      <c r="Q368" s="319"/>
      <c r="R368" s="319"/>
      <c r="S368" s="319"/>
      <c r="T368" s="319"/>
      <c r="U368" s="319"/>
      <c r="V368" s="319"/>
      <c r="W368" s="319"/>
      <c r="X368" s="319"/>
      <c r="Y368" s="319"/>
      <c r="Z368" s="319"/>
    </row>
    <row r="369" spans="1:26" ht="15.75" customHeight="1" x14ac:dyDescent="0.25">
      <c r="A369" s="319"/>
      <c r="B369" s="319"/>
      <c r="C369" s="319"/>
      <c r="D369" s="319"/>
      <c r="E369" s="319"/>
      <c r="F369" s="319"/>
      <c r="G369" s="319"/>
      <c r="H369" s="319"/>
      <c r="I369" s="319"/>
      <c r="J369" s="319"/>
      <c r="K369" s="319"/>
      <c r="L369" s="319"/>
      <c r="M369" s="319"/>
      <c r="N369" s="319"/>
      <c r="O369" s="319"/>
      <c r="P369" s="319"/>
      <c r="Q369" s="319"/>
      <c r="R369" s="319"/>
      <c r="S369" s="319"/>
      <c r="T369" s="319"/>
      <c r="U369" s="319"/>
      <c r="V369" s="319"/>
      <c r="W369" s="319"/>
      <c r="X369" s="319"/>
      <c r="Y369" s="319"/>
      <c r="Z369" s="319"/>
    </row>
    <row r="370" spans="1:26" ht="15.75" customHeight="1" x14ac:dyDescent="0.25">
      <c r="A370" s="319"/>
      <c r="B370" s="319"/>
      <c r="C370" s="319"/>
      <c r="D370" s="319"/>
      <c r="E370" s="319"/>
      <c r="F370" s="319"/>
      <c r="G370" s="319"/>
      <c r="H370" s="319"/>
      <c r="I370" s="319"/>
      <c r="J370" s="319"/>
      <c r="K370" s="319"/>
      <c r="L370" s="319"/>
      <c r="M370" s="319"/>
      <c r="N370" s="319"/>
      <c r="O370" s="319"/>
      <c r="P370" s="319"/>
      <c r="Q370" s="319"/>
      <c r="R370" s="319"/>
      <c r="S370" s="319"/>
      <c r="T370" s="319"/>
      <c r="U370" s="319"/>
      <c r="V370" s="319"/>
      <c r="W370" s="319"/>
      <c r="X370" s="319"/>
      <c r="Y370" s="319"/>
      <c r="Z370" s="319"/>
    </row>
    <row r="371" spans="1:26" ht="15.75" customHeight="1" x14ac:dyDescent="0.25">
      <c r="A371" s="319"/>
      <c r="B371" s="319"/>
      <c r="C371" s="319"/>
      <c r="D371" s="319"/>
      <c r="E371" s="319"/>
      <c r="F371" s="319"/>
      <c r="G371" s="319"/>
      <c r="H371" s="319"/>
      <c r="I371" s="319"/>
      <c r="J371" s="319"/>
      <c r="K371" s="319"/>
      <c r="L371" s="319"/>
      <c r="M371" s="319"/>
      <c r="N371" s="319"/>
      <c r="O371" s="319"/>
      <c r="P371" s="319"/>
      <c r="Q371" s="319"/>
      <c r="R371" s="319"/>
      <c r="S371" s="319"/>
      <c r="T371" s="319"/>
      <c r="U371" s="319"/>
      <c r="V371" s="319"/>
      <c r="W371" s="319"/>
      <c r="X371" s="319"/>
      <c r="Y371" s="319"/>
      <c r="Z371" s="319"/>
    </row>
    <row r="372" spans="1:26" ht="15.75" customHeight="1" x14ac:dyDescent="0.25">
      <c r="A372" s="319"/>
      <c r="B372" s="319"/>
      <c r="C372" s="319"/>
      <c r="D372" s="319"/>
      <c r="E372" s="319"/>
      <c r="F372" s="319"/>
      <c r="G372" s="319"/>
      <c r="H372" s="319"/>
      <c r="I372" s="319"/>
      <c r="J372" s="319"/>
      <c r="K372" s="319"/>
      <c r="L372" s="319"/>
      <c r="M372" s="319"/>
      <c r="N372" s="319"/>
      <c r="O372" s="319"/>
      <c r="P372" s="319"/>
      <c r="Q372" s="319"/>
      <c r="R372" s="319"/>
      <c r="S372" s="319"/>
      <c r="T372" s="319"/>
      <c r="U372" s="319"/>
      <c r="V372" s="319"/>
      <c r="W372" s="319"/>
      <c r="X372" s="319"/>
      <c r="Y372" s="319"/>
      <c r="Z372" s="319"/>
    </row>
    <row r="373" spans="1:26" ht="15.75" customHeight="1" x14ac:dyDescent="0.25">
      <c r="A373" s="319"/>
      <c r="B373" s="319"/>
      <c r="C373" s="319"/>
      <c r="D373" s="319"/>
      <c r="E373" s="319"/>
      <c r="F373" s="319"/>
      <c r="G373" s="319"/>
      <c r="H373" s="319"/>
      <c r="I373" s="319"/>
      <c r="J373" s="319"/>
      <c r="K373" s="319"/>
      <c r="L373" s="319"/>
      <c r="M373" s="319"/>
      <c r="N373" s="319"/>
      <c r="O373" s="319"/>
      <c r="P373" s="319"/>
      <c r="Q373" s="319"/>
      <c r="R373" s="319"/>
      <c r="S373" s="319"/>
      <c r="T373" s="319"/>
      <c r="U373" s="319"/>
      <c r="V373" s="319"/>
      <c r="W373" s="319"/>
      <c r="X373" s="319"/>
      <c r="Y373" s="319"/>
      <c r="Z373" s="319"/>
    </row>
    <row r="374" spans="1:26" ht="15.75" customHeight="1" x14ac:dyDescent="0.25">
      <c r="A374" s="319"/>
      <c r="B374" s="319"/>
      <c r="C374" s="319"/>
      <c r="D374" s="319"/>
      <c r="E374" s="319"/>
      <c r="F374" s="319"/>
      <c r="G374" s="319"/>
      <c r="H374" s="319"/>
      <c r="I374" s="319"/>
      <c r="J374" s="319"/>
      <c r="K374" s="319"/>
      <c r="L374" s="319"/>
      <c r="M374" s="319"/>
      <c r="N374" s="319"/>
      <c r="O374" s="319"/>
      <c r="P374" s="319"/>
      <c r="Q374" s="319"/>
      <c r="R374" s="319"/>
      <c r="S374" s="319"/>
      <c r="T374" s="319"/>
      <c r="U374" s="319"/>
      <c r="V374" s="319"/>
      <c r="W374" s="319"/>
      <c r="X374" s="319"/>
      <c r="Y374" s="319"/>
      <c r="Z374" s="319"/>
    </row>
    <row r="375" spans="1:26" ht="15.75" customHeight="1" x14ac:dyDescent="0.25">
      <c r="A375" s="319"/>
      <c r="B375" s="319"/>
      <c r="C375" s="319"/>
      <c r="D375" s="319"/>
      <c r="E375" s="319"/>
      <c r="F375" s="319"/>
      <c r="G375" s="319"/>
      <c r="H375" s="319"/>
      <c r="I375" s="319"/>
      <c r="J375" s="319"/>
      <c r="K375" s="319"/>
      <c r="L375" s="319"/>
      <c r="M375" s="319"/>
      <c r="N375" s="319"/>
      <c r="O375" s="319"/>
      <c r="P375" s="319"/>
      <c r="Q375" s="319"/>
      <c r="R375" s="319"/>
      <c r="S375" s="319"/>
      <c r="T375" s="319"/>
      <c r="U375" s="319"/>
      <c r="V375" s="319"/>
      <c r="W375" s="319"/>
      <c r="X375" s="319"/>
      <c r="Y375" s="319"/>
      <c r="Z375" s="319"/>
    </row>
    <row r="376" spans="1:26" ht="15.75" customHeight="1" x14ac:dyDescent="0.25">
      <c r="A376" s="319"/>
      <c r="B376" s="319"/>
      <c r="C376" s="319"/>
      <c r="D376" s="319"/>
      <c r="E376" s="319"/>
      <c r="F376" s="319"/>
      <c r="G376" s="319"/>
      <c r="H376" s="319"/>
      <c r="I376" s="319"/>
      <c r="J376" s="319"/>
      <c r="K376" s="319"/>
      <c r="L376" s="319"/>
      <c r="M376" s="319"/>
      <c r="N376" s="319"/>
      <c r="O376" s="319"/>
      <c r="P376" s="319"/>
      <c r="Q376" s="319"/>
      <c r="R376" s="319"/>
      <c r="S376" s="319"/>
      <c r="T376" s="319"/>
      <c r="U376" s="319"/>
      <c r="V376" s="319"/>
      <c r="W376" s="319"/>
      <c r="X376" s="319"/>
      <c r="Y376" s="319"/>
      <c r="Z376" s="319"/>
    </row>
    <row r="377" spans="1:26" ht="15.75" customHeight="1" x14ac:dyDescent="0.25">
      <c r="A377" s="319"/>
      <c r="B377" s="319"/>
      <c r="C377" s="319"/>
      <c r="D377" s="319"/>
      <c r="E377" s="319"/>
      <c r="F377" s="319"/>
      <c r="G377" s="319"/>
      <c r="H377" s="319"/>
      <c r="I377" s="319"/>
      <c r="J377" s="319"/>
      <c r="K377" s="319"/>
      <c r="L377" s="319"/>
      <c r="M377" s="319"/>
      <c r="N377" s="319"/>
      <c r="O377" s="319"/>
      <c r="P377" s="319"/>
      <c r="Q377" s="319"/>
      <c r="R377" s="319"/>
      <c r="S377" s="319"/>
      <c r="T377" s="319"/>
      <c r="U377" s="319"/>
      <c r="V377" s="319"/>
      <c r="W377" s="319"/>
      <c r="X377" s="319"/>
      <c r="Y377" s="319"/>
      <c r="Z377" s="319"/>
    </row>
    <row r="378" spans="1:26" ht="15.75" customHeight="1" x14ac:dyDescent="0.25">
      <c r="A378" s="319"/>
      <c r="B378" s="319"/>
      <c r="C378" s="319"/>
      <c r="D378" s="319"/>
      <c r="E378" s="319"/>
      <c r="F378" s="319"/>
      <c r="G378" s="319"/>
      <c r="H378" s="319"/>
      <c r="I378" s="319"/>
      <c r="J378" s="319"/>
      <c r="K378" s="319"/>
      <c r="L378" s="319"/>
      <c r="M378" s="319"/>
      <c r="N378" s="319"/>
      <c r="O378" s="319"/>
      <c r="P378" s="319"/>
      <c r="Q378" s="319"/>
      <c r="R378" s="319"/>
      <c r="S378" s="319"/>
      <c r="T378" s="319"/>
      <c r="U378" s="319"/>
      <c r="V378" s="319"/>
      <c r="W378" s="319"/>
      <c r="X378" s="319"/>
      <c r="Y378" s="319"/>
      <c r="Z378" s="319"/>
    </row>
    <row r="379" spans="1:26" ht="15.75" customHeight="1" x14ac:dyDescent="0.25">
      <c r="A379" s="319"/>
      <c r="B379" s="319"/>
      <c r="C379" s="319"/>
      <c r="D379" s="319"/>
      <c r="E379" s="319"/>
      <c r="F379" s="319"/>
      <c r="G379" s="319"/>
      <c r="H379" s="319"/>
      <c r="I379" s="319"/>
      <c r="J379" s="319"/>
      <c r="K379" s="319"/>
      <c r="L379" s="319"/>
      <c r="M379" s="319"/>
      <c r="N379" s="319"/>
      <c r="O379" s="319"/>
      <c r="P379" s="319"/>
      <c r="Q379" s="319"/>
      <c r="R379" s="319"/>
      <c r="S379" s="319"/>
      <c r="T379" s="319"/>
      <c r="U379" s="319"/>
      <c r="V379" s="319"/>
      <c r="W379" s="319"/>
      <c r="X379" s="319"/>
      <c r="Y379" s="319"/>
      <c r="Z379" s="319"/>
    </row>
    <row r="380" spans="1:26" ht="15.75" customHeight="1" x14ac:dyDescent="0.25">
      <c r="A380" s="319"/>
      <c r="B380" s="319"/>
      <c r="C380" s="319"/>
      <c r="D380" s="319"/>
      <c r="E380" s="319"/>
      <c r="F380" s="319"/>
      <c r="G380" s="319"/>
      <c r="H380" s="319"/>
      <c r="I380" s="319"/>
      <c r="J380" s="319"/>
      <c r="K380" s="319"/>
      <c r="L380" s="319"/>
      <c r="M380" s="319"/>
      <c r="N380" s="319"/>
      <c r="O380" s="319"/>
      <c r="P380" s="319"/>
      <c r="Q380" s="319"/>
      <c r="R380" s="319"/>
      <c r="S380" s="319"/>
      <c r="T380" s="319"/>
      <c r="U380" s="319"/>
      <c r="V380" s="319"/>
      <c r="W380" s="319"/>
      <c r="X380" s="319"/>
      <c r="Y380" s="319"/>
      <c r="Z380" s="319"/>
    </row>
    <row r="381" spans="1:26" ht="15.75" customHeight="1" x14ac:dyDescent="0.25">
      <c r="A381" s="319"/>
      <c r="B381" s="319"/>
      <c r="C381" s="319"/>
      <c r="D381" s="319"/>
      <c r="E381" s="319"/>
      <c r="F381" s="319"/>
      <c r="G381" s="319"/>
      <c r="H381" s="319"/>
      <c r="I381" s="319"/>
      <c r="J381" s="319"/>
      <c r="K381" s="319"/>
      <c r="L381" s="319"/>
      <c r="M381" s="319"/>
      <c r="N381" s="319"/>
      <c r="O381" s="319"/>
      <c r="P381" s="319"/>
      <c r="Q381" s="319"/>
      <c r="R381" s="319"/>
      <c r="S381" s="319"/>
      <c r="T381" s="319"/>
      <c r="U381" s="319"/>
      <c r="V381" s="319"/>
      <c r="W381" s="319"/>
      <c r="X381" s="319"/>
      <c r="Y381" s="319"/>
      <c r="Z381" s="319"/>
    </row>
    <row r="382" spans="1:26" ht="15.75" customHeight="1" x14ac:dyDescent="0.25">
      <c r="A382" s="319"/>
      <c r="B382" s="319"/>
      <c r="C382" s="319"/>
      <c r="D382" s="319"/>
      <c r="E382" s="319"/>
      <c r="F382" s="319"/>
      <c r="G382" s="319"/>
      <c r="H382" s="319"/>
      <c r="I382" s="319"/>
      <c r="J382" s="319"/>
      <c r="K382" s="319"/>
      <c r="L382" s="319"/>
      <c r="M382" s="319"/>
      <c r="N382" s="319"/>
      <c r="O382" s="319"/>
      <c r="P382" s="319"/>
      <c r="Q382" s="319"/>
      <c r="R382" s="319"/>
      <c r="S382" s="319"/>
      <c r="T382" s="319"/>
      <c r="U382" s="319"/>
      <c r="V382" s="319"/>
      <c r="W382" s="319"/>
      <c r="X382" s="319"/>
      <c r="Y382" s="319"/>
      <c r="Z382" s="319"/>
    </row>
    <row r="383" spans="1:26" ht="15.75" customHeight="1" x14ac:dyDescent="0.25">
      <c r="A383" s="319"/>
      <c r="B383" s="319"/>
      <c r="C383" s="319"/>
      <c r="D383" s="319"/>
      <c r="E383" s="319"/>
      <c r="F383" s="319"/>
      <c r="G383" s="319"/>
      <c r="H383" s="319"/>
      <c r="I383" s="319"/>
      <c r="J383" s="319"/>
      <c r="K383" s="319"/>
      <c r="L383" s="319"/>
      <c r="M383" s="319"/>
      <c r="N383" s="319"/>
      <c r="O383" s="319"/>
      <c r="P383" s="319"/>
      <c r="Q383" s="319"/>
      <c r="R383" s="319"/>
      <c r="S383" s="319"/>
      <c r="T383" s="319"/>
      <c r="U383" s="319"/>
      <c r="V383" s="319"/>
      <c r="W383" s="319"/>
      <c r="X383" s="319"/>
      <c r="Y383" s="319"/>
      <c r="Z383" s="319"/>
    </row>
    <row r="384" spans="1:26" ht="15.75" customHeight="1" x14ac:dyDescent="0.25">
      <c r="A384" s="319"/>
      <c r="B384" s="319"/>
      <c r="C384" s="319"/>
      <c r="D384" s="319"/>
      <c r="E384" s="319"/>
      <c r="F384" s="319"/>
      <c r="G384" s="319"/>
      <c r="H384" s="319"/>
      <c r="I384" s="319"/>
      <c r="J384" s="319"/>
      <c r="K384" s="319"/>
      <c r="L384" s="319"/>
      <c r="M384" s="319"/>
      <c r="N384" s="319"/>
      <c r="O384" s="319"/>
      <c r="P384" s="319"/>
      <c r="Q384" s="319"/>
      <c r="R384" s="319"/>
      <c r="S384" s="319"/>
      <c r="T384" s="319"/>
      <c r="U384" s="319"/>
      <c r="V384" s="319"/>
      <c r="W384" s="319"/>
      <c r="X384" s="319"/>
      <c r="Y384" s="319"/>
      <c r="Z384" s="319"/>
    </row>
    <row r="385" spans="1:26" ht="15.75" customHeight="1" x14ac:dyDescent="0.25">
      <c r="A385" s="319"/>
      <c r="B385" s="319"/>
      <c r="C385" s="319"/>
      <c r="D385" s="319"/>
      <c r="E385" s="319"/>
      <c r="F385" s="319"/>
      <c r="G385" s="319"/>
      <c r="H385" s="319"/>
      <c r="I385" s="319"/>
      <c r="J385" s="319"/>
      <c r="K385" s="319"/>
      <c r="L385" s="319"/>
      <c r="M385" s="319"/>
      <c r="N385" s="319"/>
      <c r="O385" s="319"/>
      <c r="P385" s="319"/>
      <c r="Q385" s="319"/>
      <c r="R385" s="319"/>
      <c r="S385" s="319"/>
      <c r="T385" s="319"/>
      <c r="U385" s="319"/>
      <c r="V385" s="319"/>
      <c r="W385" s="319"/>
      <c r="X385" s="319"/>
      <c r="Y385" s="319"/>
      <c r="Z385" s="319"/>
    </row>
    <row r="386" spans="1:26" ht="15.75" customHeight="1" x14ac:dyDescent="0.25">
      <c r="A386" s="319"/>
      <c r="B386" s="319"/>
      <c r="C386" s="319"/>
      <c r="D386" s="319"/>
      <c r="E386" s="319"/>
      <c r="F386" s="319"/>
      <c r="G386" s="319"/>
      <c r="H386" s="319"/>
      <c r="I386" s="319"/>
      <c r="J386" s="319"/>
      <c r="K386" s="319"/>
      <c r="L386" s="319"/>
      <c r="M386" s="319"/>
      <c r="N386" s="319"/>
      <c r="O386" s="319"/>
      <c r="P386" s="319"/>
      <c r="Q386" s="319"/>
      <c r="R386" s="319"/>
      <c r="S386" s="319"/>
      <c r="T386" s="319"/>
      <c r="U386" s="319"/>
      <c r="V386" s="319"/>
      <c r="W386" s="319"/>
      <c r="X386" s="319"/>
      <c r="Y386" s="319"/>
      <c r="Z386" s="319"/>
    </row>
    <row r="387" spans="1:26" ht="15.75" customHeight="1" x14ac:dyDescent="0.25">
      <c r="A387" s="319"/>
      <c r="B387" s="319"/>
      <c r="C387" s="319"/>
      <c r="D387" s="319"/>
      <c r="E387" s="319"/>
      <c r="F387" s="319"/>
      <c r="G387" s="319"/>
      <c r="H387" s="319"/>
      <c r="I387" s="319"/>
      <c r="J387" s="319"/>
      <c r="K387" s="319"/>
      <c r="L387" s="319"/>
      <c r="M387" s="319"/>
      <c r="N387" s="319"/>
      <c r="O387" s="319"/>
      <c r="P387" s="319"/>
      <c r="Q387" s="319"/>
      <c r="R387" s="319"/>
      <c r="S387" s="319"/>
      <c r="T387" s="319"/>
      <c r="U387" s="319"/>
      <c r="V387" s="319"/>
      <c r="W387" s="319"/>
      <c r="X387" s="319"/>
      <c r="Y387" s="319"/>
      <c r="Z387" s="319"/>
    </row>
    <row r="388" spans="1:26" ht="15.75" customHeight="1" x14ac:dyDescent="0.25">
      <c r="A388" s="319"/>
      <c r="B388" s="319"/>
      <c r="C388" s="319"/>
      <c r="D388" s="319"/>
      <c r="E388" s="319"/>
      <c r="F388" s="319"/>
      <c r="G388" s="319"/>
      <c r="H388" s="319"/>
      <c r="I388" s="319"/>
      <c r="J388" s="319"/>
      <c r="K388" s="319"/>
      <c r="L388" s="319"/>
      <c r="M388" s="319"/>
      <c r="N388" s="319"/>
      <c r="O388" s="319"/>
      <c r="P388" s="319"/>
      <c r="Q388" s="319"/>
      <c r="R388" s="319"/>
      <c r="S388" s="319"/>
      <c r="T388" s="319"/>
      <c r="U388" s="319"/>
      <c r="V388" s="319"/>
      <c r="W388" s="319"/>
      <c r="X388" s="319"/>
      <c r="Y388" s="319"/>
      <c r="Z388" s="319"/>
    </row>
    <row r="389" spans="1:26" ht="15.75" customHeight="1" x14ac:dyDescent="0.25">
      <c r="A389" s="319"/>
      <c r="B389" s="319"/>
      <c r="C389" s="319"/>
      <c r="D389" s="319"/>
      <c r="E389" s="319"/>
      <c r="F389" s="319"/>
      <c r="G389" s="319"/>
      <c r="H389" s="319"/>
      <c r="I389" s="319"/>
      <c r="J389" s="319"/>
      <c r="K389" s="319"/>
      <c r="L389" s="319"/>
      <c r="M389" s="319"/>
      <c r="N389" s="319"/>
      <c r="O389" s="319"/>
      <c r="P389" s="319"/>
      <c r="Q389" s="319"/>
      <c r="R389" s="319"/>
      <c r="S389" s="319"/>
      <c r="T389" s="319"/>
      <c r="U389" s="319"/>
      <c r="V389" s="319"/>
      <c r="W389" s="319"/>
      <c r="X389" s="319"/>
      <c r="Y389" s="319"/>
      <c r="Z389" s="319"/>
    </row>
    <row r="390" spans="1:26" ht="15.75" customHeight="1" x14ac:dyDescent="0.25">
      <c r="A390" s="319"/>
      <c r="B390" s="319"/>
      <c r="C390" s="319"/>
      <c r="D390" s="319"/>
      <c r="E390" s="319"/>
      <c r="F390" s="319"/>
      <c r="G390" s="319"/>
      <c r="H390" s="319"/>
      <c r="I390" s="319"/>
      <c r="J390" s="319"/>
      <c r="K390" s="319"/>
      <c r="L390" s="319"/>
      <c r="M390" s="319"/>
      <c r="N390" s="319"/>
      <c r="O390" s="319"/>
      <c r="P390" s="319"/>
      <c r="Q390" s="319"/>
      <c r="R390" s="319"/>
      <c r="S390" s="319"/>
      <c r="T390" s="319"/>
      <c r="U390" s="319"/>
      <c r="V390" s="319"/>
      <c r="W390" s="319"/>
      <c r="X390" s="319"/>
      <c r="Y390" s="319"/>
      <c r="Z390" s="319"/>
    </row>
    <row r="391" spans="1:26" ht="15.75" customHeight="1" x14ac:dyDescent="0.25">
      <c r="A391" s="319"/>
      <c r="B391" s="319"/>
      <c r="C391" s="319"/>
      <c r="D391" s="319"/>
      <c r="E391" s="319"/>
      <c r="F391" s="319"/>
      <c r="G391" s="319"/>
      <c r="H391" s="319"/>
      <c r="I391" s="319"/>
      <c r="J391" s="319"/>
      <c r="K391" s="319"/>
      <c r="L391" s="319"/>
      <c r="M391" s="319"/>
      <c r="N391" s="319"/>
      <c r="O391" s="319"/>
      <c r="P391" s="319"/>
      <c r="Q391" s="319"/>
      <c r="R391" s="319"/>
      <c r="S391" s="319"/>
      <c r="T391" s="319"/>
      <c r="U391" s="319"/>
      <c r="V391" s="319"/>
      <c r="W391" s="319"/>
      <c r="X391" s="319"/>
      <c r="Y391" s="319"/>
      <c r="Z391" s="319"/>
    </row>
    <row r="392" spans="1:26" ht="15.75" customHeight="1" x14ac:dyDescent="0.25">
      <c r="A392" s="319"/>
      <c r="B392" s="319"/>
      <c r="C392" s="319"/>
      <c r="D392" s="319"/>
      <c r="E392" s="319"/>
      <c r="F392" s="319"/>
      <c r="G392" s="319"/>
      <c r="H392" s="319"/>
      <c r="I392" s="319"/>
      <c r="J392" s="319"/>
      <c r="K392" s="319"/>
      <c r="L392" s="319"/>
      <c r="M392" s="319"/>
      <c r="N392" s="319"/>
      <c r="O392" s="319"/>
      <c r="P392" s="319"/>
      <c r="Q392" s="319"/>
      <c r="R392" s="319"/>
      <c r="S392" s="319"/>
      <c r="T392" s="319"/>
      <c r="U392" s="319"/>
      <c r="V392" s="319"/>
      <c r="W392" s="319"/>
      <c r="X392" s="319"/>
      <c r="Y392" s="319"/>
      <c r="Z392" s="319"/>
    </row>
    <row r="393" spans="1:26" ht="15.75" customHeight="1" x14ac:dyDescent="0.25">
      <c r="A393" s="319"/>
      <c r="B393" s="319"/>
      <c r="C393" s="319"/>
      <c r="D393" s="319"/>
      <c r="E393" s="319"/>
      <c r="F393" s="319"/>
      <c r="G393" s="319"/>
      <c r="H393" s="319"/>
      <c r="I393" s="319"/>
      <c r="J393" s="319"/>
      <c r="K393" s="319"/>
      <c r="L393" s="319"/>
      <c r="M393" s="319"/>
      <c r="N393" s="319"/>
      <c r="O393" s="319"/>
      <c r="P393" s="319"/>
      <c r="Q393" s="319"/>
      <c r="R393" s="319"/>
      <c r="S393" s="319"/>
      <c r="T393" s="319"/>
      <c r="U393" s="319"/>
      <c r="V393" s="319"/>
      <c r="W393" s="319"/>
      <c r="X393" s="319"/>
      <c r="Y393" s="319"/>
      <c r="Z393" s="319"/>
    </row>
    <row r="394" spans="1:26" ht="15.75" customHeight="1" x14ac:dyDescent="0.25">
      <c r="A394" s="319"/>
      <c r="B394" s="319"/>
      <c r="C394" s="319"/>
      <c r="D394" s="319"/>
      <c r="E394" s="319"/>
      <c r="F394" s="319"/>
      <c r="G394" s="319"/>
      <c r="H394" s="319"/>
      <c r="I394" s="319"/>
      <c r="J394" s="319"/>
      <c r="K394" s="319"/>
      <c r="L394" s="319"/>
      <c r="M394" s="319"/>
      <c r="N394" s="319"/>
      <c r="O394" s="319"/>
      <c r="P394" s="319"/>
      <c r="Q394" s="319"/>
      <c r="R394" s="319"/>
      <c r="S394" s="319"/>
      <c r="T394" s="319"/>
      <c r="U394" s="319"/>
      <c r="V394" s="319"/>
      <c r="W394" s="319"/>
      <c r="X394" s="319"/>
      <c r="Y394" s="319"/>
      <c r="Z394" s="319"/>
    </row>
    <row r="395" spans="1:26" ht="15.75" customHeight="1" x14ac:dyDescent="0.25">
      <c r="A395" s="319"/>
      <c r="B395" s="319"/>
      <c r="C395" s="319"/>
      <c r="D395" s="319"/>
      <c r="E395" s="319"/>
      <c r="F395" s="319"/>
      <c r="G395" s="319"/>
      <c r="H395" s="319"/>
      <c r="I395" s="319"/>
      <c r="J395" s="319"/>
      <c r="K395" s="319"/>
      <c r="L395" s="319"/>
      <c r="M395" s="319"/>
      <c r="N395" s="319"/>
      <c r="O395" s="319"/>
      <c r="P395" s="319"/>
      <c r="Q395" s="319"/>
      <c r="R395" s="319"/>
      <c r="S395" s="319"/>
      <c r="T395" s="319"/>
      <c r="U395" s="319"/>
      <c r="V395" s="319"/>
      <c r="W395" s="319"/>
      <c r="X395" s="319"/>
      <c r="Y395" s="319"/>
      <c r="Z395" s="319"/>
    </row>
    <row r="396" spans="1:26" ht="15.75" customHeight="1" x14ac:dyDescent="0.25">
      <c r="A396" s="319"/>
      <c r="B396" s="319"/>
      <c r="C396" s="319"/>
      <c r="D396" s="319"/>
      <c r="E396" s="319"/>
      <c r="F396" s="319"/>
      <c r="G396" s="319"/>
      <c r="H396" s="319"/>
      <c r="I396" s="319"/>
      <c r="J396" s="319"/>
      <c r="K396" s="319"/>
      <c r="L396" s="319"/>
      <c r="M396" s="319"/>
      <c r="N396" s="319"/>
      <c r="O396" s="319"/>
      <c r="P396" s="319"/>
      <c r="Q396" s="319"/>
      <c r="R396" s="319"/>
      <c r="S396" s="319"/>
      <c r="T396" s="319"/>
      <c r="U396" s="319"/>
      <c r="V396" s="319"/>
      <c r="W396" s="319"/>
      <c r="X396" s="319"/>
      <c r="Y396" s="319"/>
      <c r="Z396" s="319"/>
    </row>
    <row r="397" spans="1:26" ht="15.75" customHeight="1" x14ac:dyDescent="0.25">
      <c r="A397" s="319"/>
      <c r="B397" s="319"/>
      <c r="C397" s="319"/>
      <c r="D397" s="319"/>
      <c r="E397" s="319"/>
      <c r="F397" s="319"/>
      <c r="G397" s="319"/>
      <c r="H397" s="319"/>
      <c r="I397" s="319"/>
      <c r="J397" s="319"/>
      <c r="K397" s="319"/>
      <c r="L397" s="319"/>
      <c r="M397" s="319"/>
      <c r="N397" s="319"/>
      <c r="O397" s="319"/>
      <c r="P397" s="319"/>
      <c r="Q397" s="319"/>
      <c r="R397" s="319"/>
      <c r="S397" s="319"/>
      <c r="T397" s="319"/>
      <c r="U397" s="319"/>
      <c r="V397" s="319"/>
      <c r="W397" s="319"/>
      <c r="X397" s="319"/>
      <c r="Y397" s="319"/>
      <c r="Z397" s="319"/>
    </row>
    <row r="398" spans="1:26" ht="15.75" customHeight="1" x14ac:dyDescent="0.25">
      <c r="A398" s="319"/>
      <c r="B398" s="319"/>
      <c r="C398" s="319"/>
      <c r="D398" s="319"/>
      <c r="E398" s="319"/>
      <c r="F398" s="319"/>
      <c r="G398" s="319"/>
      <c r="H398" s="319"/>
      <c r="I398" s="319"/>
      <c r="J398" s="319"/>
      <c r="K398" s="319"/>
      <c r="L398" s="319"/>
      <c r="M398" s="319"/>
      <c r="N398" s="319"/>
      <c r="O398" s="319"/>
      <c r="P398" s="319"/>
      <c r="Q398" s="319"/>
      <c r="R398" s="319"/>
      <c r="S398" s="319"/>
      <c r="T398" s="319"/>
      <c r="U398" s="319"/>
      <c r="V398" s="319"/>
      <c r="W398" s="319"/>
      <c r="X398" s="319"/>
      <c r="Y398" s="319"/>
      <c r="Z398" s="319"/>
    </row>
    <row r="399" spans="1:26" ht="15.75" customHeight="1" x14ac:dyDescent="0.25">
      <c r="A399" s="319"/>
      <c r="B399" s="319"/>
      <c r="C399" s="319"/>
      <c r="D399" s="319"/>
      <c r="E399" s="319"/>
      <c r="F399" s="319"/>
      <c r="G399" s="319"/>
      <c r="H399" s="319"/>
      <c r="I399" s="319"/>
      <c r="J399" s="319"/>
      <c r="K399" s="319"/>
      <c r="L399" s="319"/>
      <c r="M399" s="319"/>
      <c r="N399" s="319"/>
      <c r="O399" s="319"/>
      <c r="P399" s="319"/>
      <c r="Q399" s="319"/>
      <c r="R399" s="319"/>
      <c r="S399" s="319"/>
      <c r="T399" s="319"/>
      <c r="U399" s="319"/>
      <c r="V399" s="319"/>
      <c r="W399" s="319"/>
      <c r="X399" s="319"/>
      <c r="Y399" s="319"/>
      <c r="Z399" s="319"/>
    </row>
    <row r="400" spans="1:26" ht="15.75" customHeight="1" x14ac:dyDescent="0.25">
      <c r="A400" s="319"/>
      <c r="B400" s="319"/>
      <c r="C400" s="319"/>
      <c r="D400" s="319"/>
      <c r="E400" s="319"/>
      <c r="F400" s="319"/>
      <c r="G400" s="319"/>
      <c r="H400" s="319"/>
      <c r="I400" s="319"/>
      <c r="J400" s="319"/>
      <c r="K400" s="319"/>
      <c r="L400" s="319"/>
      <c r="M400" s="319"/>
      <c r="N400" s="319"/>
      <c r="O400" s="319"/>
      <c r="P400" s="319"/>
      <c r="Q400" s="319"/>
      <c r="R400" s="319"/>
      <c r="S400" s="319"/>
      <c r="T400" s="319"/>
      <c r="U400" s="319"/>
      <c r="V400" s="319"/>
      <c r="W400" s="319"/>
      <c r="X400" s="319"/>
      <c r="Y400" s="319"/>
      <c r="Z400" s="319"/>
    </row>
    <row r="401" spans="1:26" ht="15.75" customHeight="1" x14ac:dyDescent="0.25">
      <c r="A401" s="319"/>
      <c r="B401" s="319"/>
      <c r="C401" s="319"/>
      <c r="D401" s="319"/>
      <c r="E401" s="319"/>
      <c r="F401" s="319"/>
      <c r="G401" s="319"/>
      <c r="H401" s="319"/>
      <c r="I401" s="319"/>
      <c r="J401" s="319"/>
      <c r="K401" s="319"/>
      <c r="L401" s="319"/>
      <c r="M401" s="319"/>
      <c r="N401" s="319"/>
      <c r="O401" s="319"/>
      <c r="P401" s="319"/>
      <c r="Q401" s="319"/>
      <c r="R401" s="319"/>
      <c r="S401" s="319"/>
      <c r="T401" s="319"/>
      <c r="U401" s="319"/>
      <c r="V401" s="319"/>
      <c r="W401" s="319"/>
      <c r="X401" s="319"/>
      <c r="Y401" s="319"/>
      <c r="Z401" s="319"/>
    </row>
    <row r="402" spans="1:26" ht="15.75" customHeight="1" x14ac:dyDescent="0.25">
      <c r="A402" s="319"/>
      <c r="B402" s="319"/>
      <c r="C402" s="319"/>
      <c r="D402" s="319"/>
      <c r="E402" s="319"/>
      <c r="F402" s="319"/>
      <c r="G402" s="319"/>
      <c r="H402" s="319"/>
      <c r="I402" s="319"/>
      <c r="J402" s="319"/>
      <c r="K402" s="319"/>
      <c r="L402" s="319"/>
      <c r="M402" s="319"/>
      <c r="N402" s="319"/>
      <c r="O402" s="319"/>
      <c r="P402" s="319"/>
      <c r="Q402" s="319"/>
      <c r="R402" s="319"/>
      <c r="S402" s="319"/>
      <c r="T402" s="319"/>
      <c r="U402" s="319"/>
      <c r="V402" s="319"/>
      <c r="W402" s="319"/>
      <c r="X402" s="319"/>
      <c r="Y402" s="319"/>
      <c r="Z402" s="319"/>
    </row>
    <row r="403" spans="1:26" ht="15.75" customHeight="1" x14ac:dyDescent="0.25">
      <c r="A403" s="319"/>
      <c r="B403" s="319"/>
      <c r="C403" s="319"/>
      <c r="D403" s="319"/>
      <c r="E403" s="319"/>
      <c r="F403" s="319"/>
      <c r="G403" s="319"/>
      <c r="H403" s="319"/>
      <c r="I403" s="319"/>
      <c r="J403" s="319"/>
      <c r="K403" s="319"/>
      <c r="L403" s="319"/>
      <c r="M403" s="319"/>
      <c r="N403" s="319"/>
      <c r="O403" s="319"/>
      <c r="P403" s="319"/>
      <c r="Q403" s="319"/>
      <c r="R403" s="319"/>
      <c r="S403" s="319"/>
      <c r="T403" s="319"/>
      <c r="U403" s="319"/>
      <c r="V403" s="319"/>
      <c r="W403" s="319"/>
      <c r="X403" s="319"/>
      <c r="Y403" s="319"/>
      <c r="Z403" s="319"/>
    </row>
    <row r="404" spans="1:26" ht="15.75" customHeight="1" x14ac:dyDescent="0.25">
      <c r="A404" s="319"/>
      <c r="B404" s="319"/>
      <c r="C404" s="319"/>
      <c r="D404" s="319"/>
      <c r="E404" s="319"/>
      <c r="F404" s="319"/>
      <c r="G404" s="319"/>
      <c r="H404" s="319"/>
      <c r="I404" s="319"/>
      <c r="J404" s="319"/>
      <c r="K404" s="319"/>
      <c r="L404" s="319"/>
      <c r="M404" s="319"/>
      <c r="N404" s="319"/>
      <c r="O404" s="319"/>
      <c r="P404" s="319"/>
      <c r="Q404" s="319"/>
      <c r="R404" s="319"/>
      <c r="S404" s="319"/>
      <c r="T404" s="319"/>
      <c r="U404" s="319"/>
      <c r="V404" s="319"/>
      <c r="W404" s="319"/>
      <c r="X404" s="319"/>
      <c r="Y404" s="319"/>
      <c r="Z404" s="319"/>
    </row>
    <row r="405" spans="1:26" ht="15.75" customHeight="1" x14ac:dyDescent="0.25">
      <c r="A405" s="319"/>
      <c r="B405" s="319"/>
      <c r="C405" s="319"/>
      <c r="D405" s="319"/>
      <c r="E405" s="319"/>
      <c r="F405" s="319"/>
      <c r="G405" s="319"/>
      <c r="H405" s="319"/>
      <c r="I405" s="319"/>
      <c r="J405" s="319"/>
      <c r="K405" s="319"/>
      <c r="L405" s="319"/>
      <c r="M405" s="319"/>
      <c r="N405" s="319"/>
      <c r="O405" s="319"/>
      <c r="P405" s="319"/>
      <c r="Q405" s="319"/>
      <c r="R405" s="319"/>
      <c r="S405" s="319"/>
      <c r="T405" s="319"/>
      <c r="U405" s="319"/>
      <c r="V405" s="319"/>
      <c r="W405" s="319"/>
      <c r="X405" s="319"/>
      <c r="Y405" s="319"/>
      <c r="Z405" s="319"/>
    </row>
    <row r="406" spans="1:26" ht="15.75" customHeight="1" x14ac:dyDescent="0.25">
      <c r="A406" s="319"/>
      <c r="B406" s="319"/>
      <c r="C406" s="319"/>
      <c r="D406" s="319"/>
      <c r="E406" s="319"/>
      <c r="F406" s="319"/>
      <c r="G406" s="319"/>
      <c r="H406" s="319"/>
      <c r="I406" s="319"/>
      <c r="J406" s="319"/>
      <c r="K406" s="319"/>
      <c r="L406" s="319"/>
      <c r="M406" s="319"/>
      <c r="N406" s="319"/>
      <c r="O406" s="319"/>
      <c r="P406" s="319"/>
      <c r="Q406" s="319"/>
      <c r="R406" s="319"/>
      <c r="S406" s="319"/>
      <c r="T406" s="319"/>
      <c r="U406" s="319"/>
      <c r="V406" s="319"/>
      <c r="W406" s="319"/>
      <c r="X406" s="319"/>
      <c r="Y406" s="319"/>
      <c r="Z406" s="319"/>
    </row>
    <row r="407" spans="1:26" ht="15.75" customHeight="1" x14ac:dyDescent="0.25">
      <c r="A407" s="319"/>
      <c r="B407" s="319"/>
      <c r="C407" s="319"/>
      <c r="D407" s="319"/>
      <c r="E407" s="319"/>
      <c r="F407" s="319"/>
      <c r="G407" s="319"/>
      <c r="H407" s="319"/>
      <c r="I407" s="319"/>
      <c r="J407" s="319"/>
      <c r="K407" s="319"/>
      <c r="L407" s="319"/>
      <c r="M407" s="319"/>
      <c r="N407" s="319"/>
      <c r="O407" s="319"/>
      <c r="P407" s="319"/>
      <c r="Q407" s="319"/>
      <c r="R407" s="319"/>
      <c r="S407" s="319"/>
      <c r="T407" s="319"/>
      <c r="U407" s="319"/>
      <c r="V407" s="319"/>
      <c r="W407" s="319"/>
      <c r="X407" s="319"/>
      <c r="Y407" s="319"/>
      <c r="Z407" s="319"/>
    </row>
    <row r="408" spans="1:26" ht="15.75" customHeight="1" x14ac:dyDescent="0.25">
      <c r="A408" s="319"/>
      <c r="B408" s="319"/>
      <c r="C408" s="319"/>
      <c r="D408" s="319"/>
      <c r="E408" s="319"/>
      <c r="F408" s="319"/>
      <c r="G408" s="319"/>
      <c r="H408" s="319"/>
      <c r="I408" s="319"/>
      <c r="J408" s="319"/>
      <c r="K408" s="319"/>
      <c r="L408" s="319"/>
      <c r="M408" s="319"/>
      <c r="N408" s="319"/>
      <c r="O408" s="319"/>
      <c r="P408" s="319"/>
      <c r="Q408" s="319"/>
      <c r="R408" s="319"/>
      <c r="S408" s="319"/>
      <c r="T408" s="319"/>
      <c r="U408" s="319"/>
      <c r="V408" s="319"/>
      <c r="W408" s="319"/>
      <c r="X408" s="319"/>
      <c r="Y408" s="319"/>
      <c r="Z408" s="319"/>
    </row>
    <row r="409" spans="1:26" ht="15.75" customHeight="1" x14ac:dyDescent="0.25">
      <c r="A409" s="319"/>
      <c r="B409" s="319"/>
      <c r="C409" s="319"/>
      <c r="D409" s="319"/>
      <c r="E409" s="319"/>
      <c r="F409" s="319"/>
      <c r="G409" s="319"/>
      <c r="H409" s="319"/>
      <c r="I409" s="319"/>
      <c r="J409" s="319"/>
      <c r="K409" s="319"/>
      <c r="L409" s="319"/>
      <c r="M409" s="319"/>
      <c r="N409" s="319"/>
      <c r="O409" s="319"/>
      <c r="P409" s="319"/>
      <c r="Q409" s="319"/>
      <c r="R409" s="319"/>
      <c r="S409" s="319"/>
      <c r="T409" s="319"/>
      <c r="U409" s="319"/>
      <c r="V409" s="319"/>
      <c r="W409" s="319"/>
      <c r="X409" s="319"/>
      <c r="Y409" s="319"/>
      <c r="Z409" s="319"/>
    </row>
    <row r="410" spans="1:26" ht="15.75" customHeight="1" x14ac:dyDescent="0.25">
      <c r="A410" s="319"/>
      <c r="B410" s="319"/>
      <c r="C410" s="319"/>
      <c r="D410" s="319"/>
      <c r="E410" s="319"/>
      <c r="F410" s="319"/>
      <c r="G410" s="319"/>
      <c r="H410" s="319"/>
      <c r="I410" s="319"/>
      <c r="J410" s="319"/>
      <c r="K410" s="319"/>
      <c r="L410" s="319"/>
      <c r="M410" s="319"/>
      <c r="N410" s="319"/>
      <c r="O410" s="319"/>
      <c r="P410" s="319"/>
      <c r="Q410" s="319"/>
      <c r="R410" s="319"/>
      <c r="S410" s="319"/>
      <c r="T410" s="319"/>
      <c r="U410" s="319"/>
      <c r="V410" s="319"/>
      <c r="W410" s="319"/>
      <c r="X410" s="319"/>
      <c r="Y410" s="319"/>
      <c r="Z410" s="319"/>
    </row>
    <row r="411" spans="1:26" ht="15.75" customHeight="1" x14ac:dyDescent="0.25">
      <c r="A411" s="319"/>
      <c r="B411" s="319"/>
      <c r="C411" s="319"/>
      <c r="D411" s="319"/>
      <c r="E411" s="319"/>
      <c r="F411" s="319"/>
      <c r="G411" s="319"/>
      <c r="H411" s="319"/>
      <c r="I411" s="319"/>
      <c r="J411" s="319"/>
      <c r="K411" s="319"/>
      <c r="L411" s="319"/>
      <c r="M411" s="319"/>
      <c r="N411" s="319"/>
      <c r="O411" s="319"/>
      <c r="P411" s="319"/>
      <c r="Q411" s="319"/>
      <c r="R411" s="319"/>
      <c r="S411" s="319"/>
      <c r="T411" s="319"/>
      <c r="U411" s="319"/>
      <c r="V411" s="319"/>
      <c r="W411" s="319"/>
      <c r="X411" s="319"/>
      <c r="Y411" s="319"/>
      <c r="Z411" s="319"/>
    </row>
    <row r="412" spans="1:26" ht="15.75" customHeight="1" x14ac:dyDescent="0.25">
      <c r="A412" s="319"/>
      <c r="B412" s="319"/>
      <c r="C412" s="319"/>
      <c r="D412" s="319"/>
      <c r="E412" s="319"/>
      <c r="F412" s="319"/>
      <c r="G412" s="319"/>
      <c r="H412" s="319"/>
      <c r="I412" s="319"/>
      <c r="J412" s="319"/>
      <c r="K412" s="319"/>
      <c r="L412" s="319"/>
      <c r="M412" s="319"/>
      <c r="N412" s="319"/>
      <c r="O412" s="319"/>
      <c r="P412" s="319"/>
      <c r="Q412" s="319"/>
      <c r="R412" s="319"/>
      <c r="S412" s="319"/>
      <c r="T412" s="319"/>
      <c r="U412" s="319"/>
      <c r="V412" s="319"/>
      <c r="W412" s="319"/>
      <c r="X412" s="319"/>
      <c r="Y412" s="319"/>
      <c r="Z412" s="319"/>
    </row>
    <row r="413" spans="1:26" ht="15.75" customHeight="1" x14ac:dyDescent="0.25">
      <c r="A413" s="319"/>
      <c r="B413" s="319"/>
      <c r="C413" s="319"/>
      <c r="D413" s="319"/>
      <c r="E413" s="319"/>
      <c r="F413" s="319"/>
      <c r="G413" s="319"/>
      <c r="H413" s="319"/>
      <c r="I413" s="319"/>
      <c r="J413" s="319"/>
      <c r="K413" s="319"/>
      <c r="L413" s="319"/>
      <c r="M413" s="319"/>
      <c r="N413" s="319"/>
      <c r="O413" s="319"/>
      <c r="P413" s="319"/>
      <c r="Q413" s="319"/>
      <c r="R413" s="319"/>
      <c r="S413" s="319"/>
      <c r="T413" s="319"/>
      <c r="U413" s="319"/>
      <c r="V413" s="319"/>
      <c r="W413" s="319"/>
      <c r="X413" s="319"/>
      <c r="Y413" s="319"/>
      <c r="Z413" s="319"/>
    </row>
    <row r="414" spans="1:26" ht="15.75" customHeight="1" x14ac:dyDescent="0.25">
      <c r="A414" s="319"/>
      <c r="B414" s="319"/>
      <c r="C414" s="319"/>
      <c r="D414" s="319"/>
      <c r="E414" s="319"/>
      <c r="F414" s="319"/>
      <c r="G414" s="319"/>
      <c r="H414" s="319"/>
      <c r="I414" s="319"/>
      <c r="J414" s="319"/>
      <c r="K414" s="319"/>
      <c r="L414" s="319"/>
      <c r="M414" s="319"/>
      <c r="N414" s="319"/>
      <c r="O414" s="319"/>
      <c r="P414" s="319"/>
      <c r="Q414" s="319"/>
      <c r="R414" s="319"/>
      <c r="S414" s="319"/>
      <c r="T414" s="319"/>
      <c r="U414" s="319"/>
      <c r="V414" s="319"/>
      <c r="W414" s="319"/>
      <c r="X414" s="319"/>
      <c r="Y414" s="319"/>
      <c r="Z414" s="319"/>
    </row>
    <row r="415" spans="1:26" ht="15.75" customHeight="1" x14ac:dyDescent="0.25">
      <c r="A415" s="319"/>
      <c r="B415" s="319"/>
      <c r="C415" s="319"/>
      <c r="D415" s="319"/>
      <c r="E415" s="319"/>
      <c r="F415" s="319"/>
      <c r="G415" s="319"/>
      <c r="H415" s="319"/>
      <c r="I415" s="319"/>
      <c r="J415" s="319"/>
      <c r="K415" s="319"/>
      <c r="L415" s="319"/>
      <c r="M415" s="319"/>
      <c r="N415" s="319"/>
      <c r="O415" s="319"/>
      <c r="P415" s="319"/>
      <c r="Q415" s="319"/>
      <c r="R415" s="319"/>
      <c r="S415" s="319"/>
      <c r="T415" s="319"/>
      <c r="U415" s="319"/>
      <c r="V415" s="319"/>
      <c r="W415" s="319"/>
      <c r="X415" s="319"/>
      <c r="Y415" s="319"/>
      <c r="Z415" s="319"/>
    </row>
    <row r="416" spans="1:26" ht="15.75" customHeight="1" x14ac:dyDescent="0.25">
      <c r="A416" s="319"/>
      <c r="B416" s="319"/>
      <c r="C416" s="319"/>
      <c r="D416" s="319"/>
      <c r="E416" s="319"/>
      <c r="F416" s="319"/>
      <c r="G416" s="319"/>
      <c r="H416" s="319"/>
      <c r="I416" s="319"/>
      <c r="J416" s="319"/>
      <c r="K416" s="319"/>
      <c r="L416" s="319"/>
      <c r="M416" s="319"/>
      <c r="N416" s="319"/>
      <c r="O416" s="319"/>
      <c r="P416" s="319"/>
      <c r="Q416" s="319"/>
      <c r="R416" s="319"/>
      <c r="S416" s="319"/>
      <c r="T416" s="319"/>
      <c r="U416" s="319"/>
      <c r="V416" s="319"/>
      <c r="W416" s="319"/>
      <c r="X416" s="319"/>
      <c r="Y416" s="319"/>
      <c r="Z416" s="319"/>
    </row>
    <row r="417" spans="1:26" ht="15.75" customHeight="1" x14ac:dyDescent="0.25">
      <c r="A417" s="319"/>
      <c r="B417" s="319"/>
      <c r="C417" s="319"/>
      <c r="D417" s="319"/>
      <c r="E417" s="319"/>
      <c r="F417" s="319"/>
      <c r="G417" s="319"/>
      <c r="H417" s="319"/>
      <c r="I417" s="319"/>
      <c r="J417" s="319"/>
      <c r="K417" s="319"/>
      <c r="L417" s="319"/>
      <c r="M417" s="319"/>
      <c r="N417" s="319"/>
      <c r="O417" s="319"/>
      <c r="P417" s="319"/>
      <c r="Q417" s="319"/>
      <c r="R417" s="319"/>
      <c r="S417" s="319"/>
      <c r="T417" s="319"/>
      <c r="U417" s="319"/>
      <c r="V417" s="319"/>
      <c r="W417" s="319"/>
      <c r="X417" s="319"/>
      <c r="Y417" s="319"/>
      <c r="Z417" s="319"/>
    </row>
    <row r="418" spans="1:26" ht="15.75" customHeight="1" x14ac:dyDescent="0.25">
      <c r="A418" s="319"/>
      <c r="B418" s="319"/>
      <c r="C418" s="319"/>
      <c r="D418" s="319"/>
      <c r="E418" s="319"/>
      <c r="F418" s="319"/>
      <c r="G418" s="319"/>
      <c r="H418" s="319"/>
      <c r="I418" s="319"/>
      <c r="J418" s="319"/>
      <c r="K418" s="319"/>
      <c r="L418" s="319"/>
      <c r="M418" s="319"/>
      <c r="N418" s="319"/>
      <c r="O418" s="319"/>
      <c r="P418" s="319"/>
      <c r="Q418" s="319"/>
      <c r="R418" s="319"/>
      <c r="S418" s="319"/>
      <c r="T418" s="319"/>
      <c r="U418" s="319"/>
      <c r="V418" s="319"/>
      <c r="W418" s="319"/>
      <c r="X418" s="319"/>
      <c r="Y418" s="319"/>
      <c r="Z418" s="319"/>
    </row>
    <row r="419" spans="1:26" ht="15.75" customHeight="1" x14ac:dyDescent="0.25">
      <c r="A419" s="319"/>
      <c r="B419" s="319"/>
      <c r="C419" s="319"/>
      <c r="D419" s="319"/>
      <c r="E419" s="319"/>
      <c r="F419" s="319"/>
      <c r="G419" s="319"/>
      <c r="H419" s="319"/>
      <c r="I419" s="319"/>
      <c r="J419" s="319"/>
      <c r="K419" s="319"/>
      <c r="L419" s="319"/>
      <c r="M419" s="319"/>
      <c r="N419" s="319"/>
      <c r="O419" s="319"/>
      <c r="P419" s="319"/>
      <c r="Q419" s="319"/>
      <c r="R419" s="319"/>
      <c r="S419" s="319"/>
      <c r="T419" s="319"/>
      <c r="U419" s="319"/>
      <c r="V419" s="319"/>
      <c r="W419" s="319"/>
      <c r="X419" s="319"/>
      <c r="Y419" s="319"/>
      <c r="Z419" s="319"/>
    </row>
    <row r="420" spans="1:26" ht="15.75" customHeight="1" x14ac:dyDescent="0.25">
      <c r="A420" s="319"/>
      <c r="B420" s="319"/>
      <c r="C420" s="319"/>
      <c r="D420" s="319"/>
      <c r="E420" s="319"/>
      <c r="F420" s="319"/>
      <c r="G420" s="319"/>
      <c r="H420" s="319"/>
      <c r="I420" s="319"/>
      <c r="J420" s="319"/>
      <c r="K420" s="319"/>
      <c r="L420" s="319"/>
      <c r="M420" s="319"/>
      <c r="N420" s="319"/>
      <c r="O420" s="319"/>
      <c r="P420" s="319"/>
      <c r="Q420" s="319"/>
      <c r="R420" s="319"/>
      <c r="S420" s="319"/>
      <c r="T420" s="319"/>
      <c r="U420" s="319"/>
      <c r="V420" s="319"/>
      <c r="W420" s="319"/>
      <c r="X420" s="319"/>
      <c r="Y420" s="319"/>
      <c r="Z420" s="319"/>
    </row>
    <row r="421" spans="1:26" ht="15.75" customHeight="1" x14ac:dyDescent="0.25">
      <c r="A421" s="319"/>
      <c r="B421" s="319"/>
      <c r="C421" s="319"/>
      <c r="D421" s="319"/>
      <c r="E421" s="319"/>
      <c r="F421" s="319"/>
      <c r="G421" s="319"/>
      <c r="H421" s="319"/>
      <c r="I421" s="319"/>
      <c r="J421" s="319"/>
      <c r="K421" s="319"/>
      <c r="L421" s="319"/>
      <c r="M421" s="319"/>
      <c r="N421" s="319"/>
      <c r="O421" s="319"/>
      <c r="P421" s="319"/>
      <c r="Q421" s="319"/>
      <c r="R421" s="319"/>
      <c r="S421" s="319"/>
      <c r="T421" s="319"/>
      <c r="U421" s="319"/>
      <c r="V421" s="319"/>
      <c r="W421" s="319"/>
      <c r="X421" s="319"/>
      <c r="Y421" s="319"/>
      <c r="Z421" s="319"/>
    </row>
    <row r="422" spans="1:26" ht="15.75" customHeight="1" x14ac:dyDescent="0.25">
      <c r="A422" s="319"/>
      <c r="B422" s="319"/>
      <c r="C422" s="319"/>
      <c r="D422" s="319"/>
      <c r="E422" s="319"/>
      <c r="F422" s="319"/>
      <c r="G422" s="319"/>
      <c r="H422" s="319"/>
      <c r="I422" s="319"/>
      <c r="J422" s="319"/>
      <c r="K422" s="319"/>
      <c r="L422" s="319"/>
      <c r="M422" s="319"/>
      <c r="N422" s="319"/>
      <c r="O422" s="319"/>
      <c r="P422" s="319"/>
      <c r="Q422" s="319"/>
      <c r="R422" s="319"/>
      <c r="S422" s="319"/>
      <c r="T422" s="319"/>
      <c r="U422" s="319"/>
      <c r="V422" s="319"/>
      <c r="W422" s="319"/>
      <c r="X422" s="319"/>
      <c r="Y422" s="319"/>
      <c r="Z422" s="319"/>
    </row>
    <row r="423" spans="1:26" ht="15.75" customHeight="1" x14ac:dyDescent="0.25">
      <c r="A423" s="319"/>
      <c r="B423" s="319"/>
      <c r="C423" s="319"/>
      <c r="D423" s="319"/>
      <c r="E423" s="319"/>
      <c r="F423" s="319"/>
      <c r="G423" s="319"/>
      <c r="H423" s="319"/>
      <c r="I423" s="319"/>
      <c r="J423" s="319"/>
      <c r="K423" s="319"/>
      <c r="L423" s="319"/>
      <c r="M423" s="319"/>
      <c r="N423" s="319"/>
      <c r="O423" s="319"/>
      <c r="P423" s="319"/>
      <c r="Q423" s="319"/>
      <c r="R423" s="319"/>
      <c r="S423" s="319"/>
      <c r="T423" s="319"/>
      <c r="U423" s="319"/>
      <c r="V423" s="319"/>
      <c r="W423" s="319"/>
      <c r="X423" s="319"/>
      <c r="Y423" s="319"/>
      <c r="Z423" s="319"/>
    </row>
    <row r="424" spans="1:26" ht="15.75" customHeight="1" x14ac:dyDescent="0.25">
      <c r="A424" s="319"/>
      <c r="B424" s="319"/>
      <c r="C424" s="319"/>
      <c r="D424" s="319"/>
      <c r="E424" s="319"/>
      <c r="F424" s="319"/>
      <c r="G424" s="319"/>
      <c r="H424" s="319"/>
      <c r="I424" s="319"/>
      <c r="J424" s="319"/>
      <c r="K424" s="319"/>
      <c r="L424" s="319"/>
      <c r="M424" s="319"/>
      <c r="N424" s="319"/>
      <c r="O424" s="319"/>
      <c r="P424" s="319"/>
      <c r="Q424" s="319"/>
      <c r="R424" s="319"/>
      <c r="S424" s="319"/>
      <c r="T424" s="319"/>
      <c r="U424" s="319"/>
      <c r="V424" s="319"/>
      <c r="W424" s="319"/>
      <c r="X424" s="319"/>
      <c r="Y424" s="319"/>
      <c r="Z424" s="319"/>
    </row>
    <row r="425" spans="1:26" ht="15.75" customHeight="1" x14ac:dyDescent="0.25">
      <c r="A425" s="319"/>
      <c r="B425" s="319"/>
      <c r="C425" s="319"/>
      <c r="D425" s="319"/>
      <c r="E425" s="319"/>
      <c r="F425" s="319"/>
      <c r="G425" s="319"/>
      <c r="H425" s="319"/>
      <c r="I425" s="319"/>
      <c r="J425" s="319"/>
      <c r="K425" s="319"/>
      <c r="L425" s="319"/>
      <c r="M425" s="319"/>
      <c r="N425" s="319"/>
      <c r="O425" s="319"/>
      <c r="P425" s="319"/>
      <c r="Q425" s="319"/>
      <c r="R425" s="319"/>
      <c r="S425" s="319"/>
      <c r="T425" s="319"/>
      <c r="U425" s="319"/>
      <c r="V425" s="319"/>
      <c r="W425" s="319"/>
      <c r="X425" s="319"/>
      <c r="Y425" s="319"/>
      <c r="Z425" s="319"/>
    </row>
    <row r="426" spans="1:26" ht="15.75" customHeight="1" x14ac:dyDescent="0.25">
      <c r="A426" s="319"/>
      <c r="B426" s="319"/>
      <c r="C426" s="319"/>
      <c r="D426" s="319"/>
      <c r="E426" s="319"/>
      <c r="F426" s="319"/>
      <c r="G426" s="319"/>
      <c r="H426" s="319"/>
      <c r="I426" s="319"/>
      <c r="J426" s="319"/>
      <c r="K426" s="319"/>
      <c r="L426" s="319"/>
      <c r="M426" s="319"/>
      <c r="N426" s="319"/>
      <c r="O426" s="319"/>
      <c r="P426" s="319"/>
      <c r="Q426" s="319"/>
      <c r="R426" s="319"/>
      <c r="S426" s="319"/>
      <c r="T426" s="319"/>
      <c r="U426" s="319"/>
      <c r="V426" s="319"/>
      <c r="W426" s="319"/>
      <c r="X426" s="319"/>
      <c r="Y426" s="319"/>
      <c r="Z426" s="319"/>
    </row>
    <row r="427" spans="1:26" ht="15.75" customHeight="1" x14ac:dyDescent="0.25">
      <c r="A427" s="319"/>
      <c r="B427" s="319"/>
      <c r="C427" s="319"/>
      <c r="D427" s="319"/>
      <c r="E427" s="319"/>
      <c r="F427" s="319"/>
      <c r="G427" s="319"/>
      <c r="H427" s="319"/>
      <c r="I427" s="319"/>
      <c r="J427" s="319"/>
      <c r="K427" s="319"/>
      <c r="L427" s="319"/>
      <c r="M427" s="319"/>
      <c r="N427" s="319"/>
      <c r="O427" s="319"/>
      <c r="P427" s="319"/>
      <c r="Q427" s="319"/>
      <c r="R427" s="319"/>
      <c r="S427" s="319"/>
      <c r="T427" s="319"/>
      <c r="U427" s="319"/>
      <c r="V427" s="319"/>
      <c r="W427" s="319"/>
      <c r="X427" s="319"/>
      <c r="Y427" s="319"/>
      <c r="Z427" s="319"/>
    </row>
    <row r="428" spans="1:26" ht="15.75" customHeight="1" x14ac:dyDescent="0.25">
      <c r="A428" s="319"/>
      <c r="B428" s="319"/>
      <c r="C428" s="319"/>
      <c r="D428" s="319"/>
      <c r="E428" s="319"/>
      <c r="F428" s="319"/>
      <c r="G428" s="319"/>
      <c r="H428" s="319"/>
      <c r="I428" s="319"/>
      <c r="J428" s="319"/>
      <c r="K428" s="319"/>
      <c r="L428" s="319"/>
      <c r="M428" s="319"/>
      <c r="N428" s="319"/>
      <c r="O428" s="319"/>
      <c r="P428" s="319"/>
      <c r="Q428" s="319"/>
      <c r="R428" s="319"/>
      <c r="S428" s="319"/>
      <c r="T428" s="319"/>
      <c r="U428" s="319"/>
      <c r="V428" s="319"/>
      <c r="W428" s="319"/>
      <c r="X428" s="319"/>
      <c r="Y428" s="319"/>
      <c r="Z428" s="319"/>
    </row>
    <row r="429" spans="1:26" ht="15.75" customHeight="1" x14ac:dyDescent="0.25">
      <c r="A429" s="319"/>
      <c r="B429" s="319"/>
      <c r="C429" s="319"/>
      <c r="D429" s="319"/>
      <c r="E429" s="319"/>
      <c r="F429" s="319"/>
      <c r="G429" s="319"/>
      <c r="H429" s="319"/>
      <c r="I429" s="319"/>
      <c r="J429" s="319"/>
      <c r="K429" s="319"/>
      <c r="L429" s="319"/>
      <c r="M429" s="319"/>
      <c r="N429" s="319"/>
      <c r="O429" s="319"/>
      <c r="P429" s="319"/>
      <c r="Q429" s="319"/>
      <c r="R429" s="319"/>
      <c r="S429" s="319"/>
      <c r="T429" s="319"/>
      <c r="U429" s="319"/>
      <c r="V429" s="319"/>
      <c r="W429" s="319"/>
      <c r="X429" s="319"/>
      <c r="Y429" s="319"/>
      <c r="Z429" s="319"/>
    </row>
    <row r="430" spans="1:26" ht="15.75" customHeight="1" x14ac:dyDescent="0.25">
      <c r="A430" s="319"/>
      <c r="B430" s="319"/>
      <c r="C430" s="319"/>
      <c r="D430" s="319"/>
      <c r="E430" s="319"/>
      <c r="F430" s="319"/>
      <c r="G430" s="319"/>
      <c r="H430" s="319"/>
      <c r="I430" s="319"/>
      <c r="J430" s="319"/>
      <c r="K430" s="319"/>
      <c r="L430" s="319"/>
      <c r="M430" s="319"/>
      <c r="N430" s="319"/>
      <c r="O430" s="319"/>
      <c r="P430" s="319"/>
      <c r="Q430" s="319"/>
      <c r="R430" s="319"/>
      <c r="S430" s="319"/>
      <c r="T430" s="319"/>
      <c r="U430" s="319"/>
      <c r="V430" s="319"/>
      <c r="W430" s="319"/>
      <c r="X430" s="319"/>
      <c r="Y430" s="319"/>
      <c r="Z430" s="319"/>
    </row>
    <row r="431" spans="1:26" ht="15.75" customHeight="1" x14ac:dyDescent="0.25">
      <c r="A431" s="319"/>
      <c r="B431" s="319"/>
      <c r="C431" s="319"/>
      <c r="D431" s="319"/>
      <c r="E431" s="319"/>
      <c r="F431" s="319"/>
      <c r="G431" s="319"/>
      <c r="H431" s="319"/>
      <c r="I431" s="319"/>
      <c r="J431" s="319"/>
      <c r="K431" s="319"/>
      <c r="L431" s="319"/>
      <c r="M431" s="319"/>
      <c r="N431" s="319"/>
      <c r="O431" s="319"/>
      <c r="P431" s="319"/>
      <c r="Q431" s="319"/>
      <c r="R431" s="319"/>
      <c r="S431" s="319"/>
      <c r="T431" s="319"/>
      <c r="U431" s="319"/>
      <c r="V431" s="319"/>
      <c r="W431" s="319"/>
      <c r="X431" s="319"/>
      <c r="Y431" s="319"/>
      <c r="Z431" s="319"/>
    </row>
    <row r="432" spans="1:26" ht="15.75" customHeight="1" x14ac:dyDescent="0.25">
      <c r="A432" s="319"/>
      <c r="B432" s="319"/>
      <c r="C432" s="319"/>
      <c r="D432" s="319"/>
      <c r="E432" s="319"/>
      <c r="F432" s="319"/>
      <c r="G432" s="319"/>
      <c r="H432" s="319"/>
      <c r="I432" s="319"/>
      <c r="J432" s="319"/>
      <c r="K432" s="319"/>
      <c r="L432" s="319"/>
      <c r="M432" s="319"/>
      <c r="N432" s="319"/>
      <c r="O432" s="319"/>
      <c r="P432" s="319"/>
      <c r="Q432" s="319"/>
      <c r="R432" s="319"/>
      <c r="S432" s="319"/>
      <c r="T432" s="319"/>
      <c r="U432" s="319"/>
      <c r="V432" s="319"/>
      <c r="W432" s="319"/>
      <c r="X432" s="319"/>
      <c r="Y432" s="319"/>
      <c r="Z432" s="319"/>
    </row>
    <row r="433" spans="1:26" ht="15.75" customHeight="1" x14ac:dyDescent="0.25">
      <c r="A433" s="319"/>
      <c r="B433" s="319"/>
      <c r="C433" s="319"/>
      <c r="D433" s="319"/>
      <c r="E433" s="319"/>
      <c r="F433" s="319"/>
      <c r="G433" s="319"/>
      <c r="H433" s="319"/>
      <c r="I433" s="319"/>
      <c r="J433" s="319"/>
      <c r="K433" s="319"/>
      <c r="L433" s="319"/>
      <c r="M433" s="319"/>
      <c r="N433" s="319"/>
      <c r="O433" s="319"/>
      <c r="P433" s="319"/>
      <c r="Q433" s="319"/>
      <c r="R433" s="319"/>
      <c r="S433" s="319"/>
      <c r="T433" s="319"/>
      <c r="U433" s="319"/>
      <c r="V433" s="319"/>
      <c r="W433" s="319"/>
      <c r="X433" s="319"/>
      <c r="Y433" s="319"/>
      <c r="Z433" s="319"/>
    </row>
    <row r="434" spans="1:26" ht="15.75" customHeight="1" x14ac:dyDescent="0.25">
      <c r="A434" s="319"/>
      <c r="B434" s="319"/>
      <c r="C434" s="319"/>
      <c r="D434" s="319"/>
      <c r="E434" s="319"/>
      <c r="F434" s="319"/>
      <c r="G434" s="319"/>
      <c r="H434" s="319"/>
      <c r="I434" s="319"/>
      <c r="J434" s="319"/>
      <c r="K434" s="319"/>
      <c r="L434" s="319"/>
      <c r="M434" s="319"/>
      <c r="N434" s="319"/>
      <c r="O434" s="319"/>
      <c r="P434" s="319"/>
      <c r="Q434" s="319"/>
      <c r="R434" s="319"/>
      <c r="S434" s="319"/>
      <c r="T434" s="319"/>
      <c r="U434" s="319"/>
      <c r="V434" s="319"/>
      <c r="W434" s="319"/>
      <c r="X434" s="319"/>
      <c r="Y434" s="319"/>
      <c r="Z434" s="319"/>
    </row>
    <row r="435" spans="1:26" ht="15.75" customHeight="1" x14ac:dyDescent="0.25">
      <c r="A435" s="319"/>
      <c r="B435" s="319"/>
      <c r="C435" s="319"/>
      <c r="D435" s="319"/>
      <c r="E435" s="319"/>
      <c r="F435" s="319"/>
      <c r="G435" s="319"/>
      <c r="H435" s="319"/>
      <c r="I435" s="319"/>
      <c r="J435" s="319"/>
      <c r="K435" s="319"/>
      <c r="L435" s="319"/>
      <c r="M435" s="319"/>
      <c r="N435" s="319"/>
      <c r="O435" s="319"/>
      <c r="P435" s="319"/>
      <c r="Q435" s="319"/>
      <c r="R435" s="319"/>
      <c r="S435" s="319"/>
      <c r="T435" s="319"/>
      <c r="U435" s="319"/>
      <c r="V435" s="319"/>
      <c r="W435" s="319"/>
      <c r="X435" s="319"/>
      <c r="Y435" s="319"/>
      <c r="Z435" s="319"/>
    </row>
    <row r="436" spans="1:26" ht="15.75" customHeight="1" x14ac:dyDescent="0.25">
      <c r="A436" s="319"/>
      <c r="B436" s="319"/>
      <c r="C436" s="319"/>
      <c r="D436" s="319"/>
      <c r="E436" s="319"/>
      <c r="F436" s="319"/>
      <c r="G436" s="319"/>
      <c r="H436" s="319"/>
      <c r="I436" s="319"/>
      <c r="J436" s="319"/>
      <c r="K436" s="319"/>
      <c r="L436" s="319"/>
      <c r="M436" s="319"/>
      <c r="N436" s="319"/>
      <c r="O436" s="319"/>
      <c r="P436" s="319"/>
      <c r="Q436" s="319"/>
      <c r="R436" s="319"/>
      <c r="S436" s="319"/>
      <c r="T436" s="319"/>
      <c r="U436" s="319"/>
      <c r="V436" s="319"/>
      <c r="W436" s="319"/>
      <c r="X436" s="319"/>
      <c r="Y436" s="319"/>
      <c r="Z436" s="319"/>
    </row>
    <row r="437" spans="1:26" ht="15.75" customHeight="1" x14ac:dyDescent="0.25">
      <c r="A437" s="319"/>
      <c r="B437" s="319"/>
      <c r="C437" s="319"/>
      <c r="D437" s="319"/>
      <c r="E437" s="319"/>
      <c r="F437" s="319"/>
      <c r="G437" s="319"/>
      <c r="H437" s="319"/>
      <c r="I437" s="319"/>
      <c r="J437" s="319"/>
      <c r="K437" s="319"/>
      <c r="L437" s="319"/>
      <c r="M437" s="319"/>
      <c r="N437" s="319"/>
      <c r="O437" s="319"/>
      <c r="P437" s="319"/>
      <c r="Q437" s="319"/>
      <c r="R437" s="319"/>
      <c r="S437" s="319"/>
      <c r="T437" s="319"/>
      <c r="U437" s="319"/>
      <c r="V437" s="319"/>
      <c r="W437" s="319"/>
      <c r="X437" s="319"/>
      <c r="Y437" s="319"/>
      <c r="Z437" s="319"/>
    </row>
    <row r="438" spans="1:26" ht="15.75" customHeight="1" x14ac:dyDescent="0.25">
      <c r="A438" s="319"/>
      <c r="B438" s="319"/>
      <c r="C438" s="319"/>
      <c r="D438" s="319"/>
      <c r="E438" s="319"/>
      <c r="F438" s="319"/>
      <c r="G438" s="319"/>
      <c r="H438" s="319"/>
      <c r="I438" s="319"/>
      <c r="J438" s="319"/>
      <c r="K438" s="319"/>
      <c r="L438" s="319"/>
      <c r="M438" s="319"/>
      <c r="N438" s="319"/>
      <c r="O438" s="319"/>
      <c r="P438" s="319"/>
      <c r="Q438" s="319"/>
      <c r="R438" s="319"/>
      <c r="S438" s="319"/>
      <c r="T438" s="319"/>
      <c r="U438" s="319"/>
      <c r="V438" s="319"/>
      <c r="W438" s="319"/>
      <c r="X438" s="319"/>
      <c r="Y438" s="319"/>
      <c r="Z438" s="319"/>
    </row>
    <row r="439" spans="1:26" ht="15.75" customHeight="1" x14ac:dyDescent="0.25">
      <c r="A439" s="319"/>
      <c r="B439" s="319"/>
      <c r="C439" s="319"/>
      <c r="D439" s="319"/>
      <c r="E439" s="319"/>
      <c r="F439" s="319"/>
      <c r="G439" s="319"/>
      <c r="H439" s="319"/>
      <c r="I439" s="319"/>
      <c r="J439" s="319"/>
      <c r="K439" s="319"/>
      <c r="L439" s="319"/>
      <c r="M439" s="319"/>
      <c r="N439" s="319"/>
      <c r="O439" s="319"/>
      <c r="P439" s="319"/>
      <c r="Q439" s="319"/>
      <c r="R439" s="319"/>
      <c r="S439" s="319"/>
      <c r="T439" s="319"/>
      <c r="U439" s="319"/>
      <c r="V439" s="319"/>
      <c r="W439" s="319"/>
      <c r="X439" s="319"/>
      <c r="Y439" s="319"/>
      <c r="Z439" s="319"/>
    </row>
    <row r="440" spans="1:26" ht="15.75" customHeight="1" x14ac:dyDescent="0.25">
      <c r="A440" s="319"/>
      <c r="B440" s="319"/>
      <c r="C440" s="319"/>
      <c r="D440" s="319"/>
      <c r="E440" s="319"/>
      <c r="F440" s="319"/>
      <c r="G440" s="319"/>
      <c r="H440" s="319"/>
      <c r="I440" s="319"/>
      <c r="J440" s="319"/>
      <c r="K440" s="319"/>
      <c r="L440" s="319"/>
      <c r="M440" s="319"/>
      <c r="N440" s="319"/>
      <c r="O440" s="319"/>
      <c r="P440" s="319"/>
      <c r="Q440" s="319"/>
      <c r="R440" s="319"/>
      <c r="S440" s="319"/>
      <c r="T440" s="319"/>
      <c r="U440" s="319"/>
      <c r="V440" s="319"/>
      <c r="W440" s="319"/>
      <c r="X440" s="319"/>
      <c r="Y440" s="319"/>
      <c r="Z440" s="319"/>
    </row>
    <row r="441" spans="1:26" ht="15.75" customHeight="1" x14ac:dyDescent="0.25">
      <c r="A441" s="319"/>
      <c r="B441" s="319"/>
      <c r="C441" s="319"/>
      <c r="D441" s="319"/>
      <c r="E441" s="319"/>
      <c r="F441" s="319"/>
      <c r="G441" s="319"/>
      <c r="H441" s="319"/>
      <c r="I441" s="319"/>
      <c r="J441" s="319"/>
      <c r="K441" s="319"/>
      <c r="L441" s="319"/>
      <c r="M441" s="319"/>
      <c r="N441" s="319"/>
      <c r="O441" s="319"/>
      <c r="P441" s="319"/>
      <c r="Q441" s="319"/>
      <c r="R441" s="319"/>
      <c r="S441" s="319"/>
      <c r="T441" s="319"/>
      <c r="U441" s="319"/>
      <c r="V441" s="319"/>
      <c r="W441" s="319"/>
      <c r="X441" s="319"/>
      <c r="Y441" s="319"/>
      <c r="Z441" s="319"/>
    </row>
    <row r="442" spans="1:26" ht="15.75" customHeight="1" x14ac:dyDescent="0.25">
      <c r="A442" s="319"/>
      <c r="B442" s="319"/>
      <c r="C442" s="319"/>
      <c r="D442" s="319"/>
      <c r="E442" s="319"/>
      <c r="F442" s="319"/>
      <c r="G442" s="319"/>
      <c r="H442" s="319"/>
      <c r="I442" s="319"/>
      <c r="J442" s="319"/>
      <c r="K442" s="319"/>
      <c r="L442" s="319"/>
      <c r="M442" s="319"/>
      <c r="N442" s="319"/>
      <c r="O442" s="319"/>
      <c r="P442" s="319"/>
      <c r="Q442" s="319"/>
      <c r="R442" s="319"/>
      <c r="S442" s="319"/>
      <c r="T442" s="319"/>
      <c r="U442" s="319"/>
      <c r="V442" s="319"/>
      <c r="W442" s="319"/>
      <c r="X442" s="319"/>
      <c r="Y442" s="319"/>
      <c r="Z442" s="319"/>
    </row>
    <row r="443" spans="1:26" ht="15.75" customHeight="1" x14ac:dyDescent="0.25">
      <c r="A443" s="319"/>
      <c r="B443" s="319"/>
      <c r="C443" s="319"/>
      <c r="D443" s="319"/>
      <c r="E443" s="319"/>
      <c r="F443" s="319"/>
      <c r="G443" s="319"/>
      <c r="H443" s="319"/>
      <c r="I443" s="319"/>
      <c r="J443" s="319"/>
      <c r="K443" s="319"/>
      <c r="L443" s="319"/>
      <c r="M443" s="319"/>
      <c r="N443" s="319"/>
      <c r="O443" s="319"/>
      <c r="P443" s="319"/>
      <c r="Q443" s="319"/>
      <c r="R443" s="319"/>
      <c r="S443" s="319"/>
      <c r="T443" s="319"/>
      <c r="U443" s="319"/>
      <c r="V443" s="319"/>
      <c r="W443" s="319"/>
      <c r="X443" s="319"/>
      <c r="Y443" s="319"/>
      <c r="Z443" s="319"/>
    </row>
    <row r="444" spans="1:26" ht="15.75" customHeight="1" x14ac:dyDescent="0.25">
      <c r="A444" s="319"/>
      <c r="B444" s="319"/>
      <c r="C444" s="319"/>
      <c r="D444" s="319"/>
      <c r="E444" s="319"/>
      <c r="F444" s="319"/>
      <c r="G444" s="319"/>
      <c r="H444" s="319"/>
      <c r="I444" s="319"/>
      <c r="J444" s="319"/>
      <c r="K444" s="319"/>
      <c r="L444" s="319"/>
      <c r="M444" s="319"/>
      <c r="N444" s="319"/>
      <c r="O444" s="319"/>
      <c r="P444" s="319"/>
      <c r="Q444" s="319"/>
      <c r="R444" s="319"/>
      <c r="S444" s="319"/>
      <c r="T444" s="319"/>
      <c r="U444" s="319"/>
      <c r="V444" s="319"/>
      <c r="W444" s="319"/>
      <c r="X444" s="319"/>
      <c r="Y444" s="319"/>
      <c r="Z444" s="319"/>
    </row>
    <row r="445" spans="1:26" ht="15.75" customHeight="1" x14ac:dyDescent="0.25">
      <c r="A445" s="319"/>
      <c r="B445" s="319"/>
      <c r="C445" s="319"/>
      <c r="D445" s="319"/>
      <c r="E445" s="319"/>
      <c r="F445" s="319"/>
      <c r="G445" s="319"/>
      <c r="H445" s="319"/>
      <c r="I445" s="319"/>
      <c r="J445" s="319"/>
      <c r="K445" s="319"/>
      <c r="L445" s="319"/>
      <c r="M445" s="319"/>
      <c r="N445" s="319"/>
      <c r="O445" s="319"/>
      <c r="P445" s="319"/>
      <c r="Q445" s="319"/>
      <c r="R445" s="319"/>
      <c r="S445" s="319"/>
      <c r="T445" s="319"/>
      <c r="U445" s="319"/>
      <c r="V445" s="319"/>
      <c r="W445" s="319"/>
      <c r="X445" s="319"/>
      <c r="Y445" s="319"/>
      <c r="Z445" s="319"/>
    </row>
    <row r="446" spans="1:26" ht="15.75" customHeight="1" x14ac:dyDescent="0.25">
      <c r="A446" s="319"/>
      <c r="B446" s="319"/>
      <c r="C446" s="319"/>
      <c r="D446" s="319"/>
      <c r="E446" s="319"/>
      <c r="F446" s="319"/>
      <c r="G446" s="319"/>
      <c r="H446" s="319"/>
      <c r="I446" s="319"/>
      <c r="J446" s="319"/>
      <c r="K446" s="319"/>
      <c r="L446" s="319"/>
      <c r="M446" s="319"/>
      <c r="N446" s="319"/>
      <c r="O446" s="319"/>
      <c r="P446" s="319"/>
      <c r="Q446" s="319"/>
      <c r="R446" s="319"/>
      <c r="S446" s="319"/>
      <c r="T446" s="319"/>
      <c r="U446" s="319"/>
      <c r="V446" s="319"/>
      <c r="W446" s="319"/>
      <c r="X446" s="319"/>
      <c r="Y446" s="319"/>
      <c r="Z446" s="319"/>
    </row>
    <row r="447" spans="1:26" ht="15.75" customHeight="1" x14ac:dyDescent="0.25">
      <c r="A447" s="319"/>
      <c r="B447" s="319"/>
      <c r="C447" s="319"/>
      <c r="D447" s="319"/>
      <c r="E447" s="319"/>
      <c r="F447" s="319"/>
      <c r="G447" s="319"/>
      <c r="H447" s="319"/>
      <c r="I447" s="319"/>
      <c r="J447" s="319"/>
      <c r="K447" s="319"/>
      <c r="L447" s="319"/>
      <c r="M447" s="319"/>
      <c r="N447" s="319"/>
      <c r="O447" s="319"/>
      <c r="P447" s="319"/>
      <c r="Q447" s="319"/>
      <c r="R447" s="319"/>
      <c r="S447" s="319"/>
      <c r="T447" s="319"/>
      <c r="U447" s="319"/>
      <c r="V447" s="319"/>
      <c r="W447" s="319"/>
      <c r="X447" s="319"/>
      <c r="Y447" s="319"/>
      <c r="Z447" s="319"/>
    </row>
    <row r="448" spans="1:26" ht="15.75" customHeight="1" x14ac:dyDescent="0.25">
      <c r="A448" s="319"/>
      <c r="B448" s="319"/>
      <c r="C448" s="319"/>
      <c r="D448" s="319"/>
      <c r="E448" s="319"/>
      <c r="F448" s="319"/>
      <c r="G448" s="319"/>
      <c r="H448" s="319"/>
      <c r="I448" s="319"/>
      <c r="J448" s="319"/>
      <c r="K448" s="319"/>
      <c r="L448" s="319"/>
      <c r="M448" s="319"/>
      <c r="N448" s="319"/>
      <c r="O448" s="319"/>
      <c r="P448" s="319"/>
      <c r="Q448" s="319"/>
      <c r="R448" s="319"/>
      <c r="S448" s="319"/>
      <c r="T448" s="319"/>
      <c r="U448" s="319"/>
      <c r="V448" s="319"/>
      <c r="W448" s="319"/>
      <c r="X448" s="319"/>
      <c r="Y448" s="319"/>
      <c r="Z448" s="319"/>
    </row>
    <row r="449" spans="1:26" ht="15.75" customHeight="1" x14ac:dyDescent="0.25">
      <c r="A449" s="319"/>
      <c r="B449" s="319"/>
      <c r="C449" s="319"/>
      <c r="D449" s="319"/>
      <c r="E449" s="319"/>
      <c r="F449" s="319"/>
      <c r="G449" s="319"/>
      <c r="H449" s="319"/>
      <c r="I449" s="319"/>
      <c r="J449" s="319"/>
      <c r="K449" s="319"/>
      <c r="L449" s="319"/>
      <c r="M449" s="319"/>
      <c r="N449" s="319"/>
      <c r="O449" s="319"/>
      <c r="P449" s="319"/>
      <c r="Q449" s="319"/>
      <c r="R449" s="319"/>
      <c r="S449" s="319"/>
      <c r="T449" s="319"/>
      <c r="U449" s="319"/>
      <c r="V449" s="319"/>
      <c r="W449" s="319"/>
      <c r="X449" s="319"/>
      <c r="Y449" s="319"/>
      <c r="Z449" s="319"/>
    </row>
    <row r="450" spans="1:26" ht="15.75" customHeight="1" x14ac:dyDescent="0.25">
      <c r="A450" s="319"/>
      <c r="B450" s="319"/>
      <c r="C450" s="319"/>
      <c r="D450" s="319"/>
      <c r="E450" s="319"/>
      <c r="F450" s="319"/>
      <c r="G450" s="319"/>
      <c r="H450" s="319"/>
      <c r="I450" s="319"/>
      <c r="J450" s="319"/>
      <c r="K450" s="319"/>
      <c r="L450" s="319"/>
      <c r="M450" s="319"/>
      <c r="N450" s="319"/>
      <c r="O450" s="319"/>
      <c r="P450" s="319"/>
      <c r="Q450" s="319"/>
      <c r="R450" s="319"/>
      <c r="S450" s="319"/>
      <c r="T450" s="319"/>
      <c r="U450" s="319"/>
      <c r="V450" s="319"/>
      <c r="W450" s="319"/>
      <c r="X450" s="319"/>
      <c r="Y450" s="319"/>
      <c r="Z450" s="319"/>
    </row>
    <row r="451" spans="1:26" ht="15.75" customHeight="1" x14ac:dyDescent="0.25">
      <c r="A451" s="319"/>
      <c r="B451" s="319"/>
      <c r="C451" s="319"/>
      <c r="D451" s="319"/>
      <c r="E451" s="319"/>
      <c r="F451" s="319"/>
      <c r="G451" s="319"/>
      <c r="H451" s="319"/>
      <c r="I451" s="319"/>
      <c r="J451" s="319"/>
      <c r="K451" s="319"/>
      <c r="L451" s="319"/>
      <c r="M451" s="319"/>
      <c r="N451" s="319"/>
      <c r="O451" s="319"/>
      <c r="P451" s="319"/>
      <c r="Q451" s="319"/>
      <c r="R451" s="319"/>
      <c r="S451" s="319"/>
      <c r="T451" s="319"/>
      <c r="U451" s="319"/>
      <c r="V451" s="319"/>
      <c r="W451" s="319"/>
      <c r="X451" s="319"/>
      <c r="Y451" s="319"/>
      <c r="Z451" s="319"/>
    </row>
    <row r="452" spans="1:26" ht="15.75" customHeight="1" x14ac:dyDescent="0.25">
      <c r="A452" s="319"/>
      <c r="B452" s="319"/>
      <c r="C452" s="319"/>
      <c r="D452" s="319"/>
      <c r="E452" s="319"/>
      <c r="F452" s="319"/>
      <c r="G452" s="319"/>
      <c r="H452" s="319"/>
      <c r="I452" s="319"/>
      <c r="J452" s="319"/>
      <c r="K452" s="319"/>
      <c r="L452" s="319"/>
      <c r="M452" s="319"/>
      <c r="N452" s="319"/>
      <c r="O452" s="319"/>
      <c r="P452" s="319"/>
      <c r="Q452" s="319"/>
      <c r="R452" s="319"/>
      <c r="S452" s="319"/>
      <c r="T452" s="319"/>
      <c r="U452" s="319"/>
      <c r="V452" s="319"/>
      <c r="W452" s="319"/>
      <c r="X452" s="319"/>
      <c r="Y452" s="319"/>
      <c r="Z452" s="319"/>
    </row>
    <row r="453" spans="1:26" ht="15.75" customHeight="1" x14ac:dyDescent="0.25">
      <c r="A453" s="319"/>
      <c r="B453" s="319"/>
      <c r="C453" s="319"/>
      <c r="D453" s="319"/>
      <c r="E453" s="319"/>
      <c r="F453" s="319"/>
      <c r="G453" s="319"/>
      <c r="H453" s="319"/>
      <c r="I453" s="319"/>
      <c r="J453" s="319"/>
      <c r="K453" s="319"/>
      <c r="L453" s="319"/>
      <c r="M453" s="319"/>
      <c r="N453" s="319"/>
      <c r="O453" s="319"/>
      <c r="P453" s="319"/>
      <c r="Q453" s="319"/>
      <c r="R453" s="319"/>
      <c r="S453" s="319"/>
      <c r="T453" s="319"/>
      <c r="U453" s="319"/>
      <c r="V453" s="319"/>
      <c r="W453" s="319"/>
      <c r="X453" s="319"/>
      <c r="Y453" s="319"/>
      <c r="Z453" s="319"/>
    </row>
    <row r="454" spans="1:26" ht="15.75" customHeight="1" x14ac:dyDescent="0.25">
      <c r="A454" s="319"/>
      <c r="B454" s="319"/>
      <c r="C454" s="319"/>
      <c r="D454" s="319"/>
      <c r="E454" s="319"/>
      <c r="F454" s="319"/>
      <c r="G454" s="319"/>
      <c r="H454" s="319"/>
      <c r="I454" s="319"/>
      <c r="J454" s="319"/>
      <c r="K454" s="319"/>
      <c r="L454" s="319"/>
      <c r="M454" s="319"/>
      <c r="N454" s="319"/>
      <c r="O454" s="319"/>
      <c r="P454" s="319"/>
      <c r="Q454" s="319"/>
      <c r="R454" s="319"/>
      <c r="S454" s="319"/>
      <c r="T454" s="319"/>
      <c r="U454" s="319"/>
      <c r="V454" s="319"/>
      <c r="W454" s="319"/>
      <c r="X454" s="319"/>
      <c r="Y454" s="319"/>
      <c r="Z454" s="319"/>
    </row>
    <row r="455" spans="1:26" ht="15.75" customHeight="1" x14ac:dyDescent="0.25">
      <c r="A455" s="319"/>
      <c r="B455" s="319"/>
      <c r="C455" s="319"/>
      <c r="D455" s="319"/>
      <c r="E455" s="319"/>
      <c r="F455" s="319"/>
      <c r="G455" s="319"/>
      <c r="H455" s="319"/>
      <c r="I455" s="319"/>
      <c r="J455" s="319"/>
      <c r="K455" s="319"/>
      <c r="L455" s="319"/>
      <c r="M455" s="319"/>
      <c r="N455" s="319"/>
      <c r="O455" s="319"/>
      <c r="P455" s="319"/>
      <c r="Q455" s="319"/>
      <c r="R455" s="319"/>
      <c r="S455" s="319"/>
      <c r="T455" s="319"/>
      <c r="U455" s="319"/>
      <c r="V455" s="319"/>
      <c r="W455" s="319"/>
      <c r="X455" s="319"/>
      <c r="Y455" s="319"/>
      <c r="Z455" s="319"/>
    </row>
    <row r="456" spans="1:26" ht="15.75" customHeight="1" x14ac:dyDescent="0.25">
      <c r="A456" s="319"/>
      <c r="B456" s="319"/>
      <c r="C456" s="319"/>
      <c r="D456" s="319"/>
      <c r="E456" s="319"/>
      <c r="F456" s="319"/>
      <c r="G456" s="319"/>
      <c r="H456" s="319"/>
      <c r="I456" s="319"/>
      <c r="J456" s="319"/>
      <c r="K456" s="319"/>
      <c r="L456" s="319"/>
      <c r="M456" s="319"/>
      <c r="N456" s="319"/>
      <c r="O456" s="319"/>
      <c r="P456" s="319"/>
      <c r="Q456" s="319"/>
      <c r="R456" s="319"/>
      <c r="S456" s="319"/>
      <c r="T456" s="319"/>
      <c r="U456" s="319"/>
      <c r="V456" s="319"/>
      <c r="W456" s="319"/>
      <c r="X456" s="319"/>
      <c r="Y456" s="319"/>
      <c r="Z456" s="319"/>
    </row>
    <row r="457" spans="1:26" ht="15.75" customHeight="1" x14ac:dyDescent="0.25">
      <c r="A457" s="319"/>
      <c r="B457" s="319"/>
      <c r="C457" s="319"/>
      <c r="D457" s="319"/>
      <c r="E457" s="319"/>
      <c r="F457" s="319"/>
      <c r="G457" s="319"/>
      <c r="H457" s="319"/>
      <c r="I457" s="319"/>
      <c r="J457" s="319"/>
      <c r="K457" s="319"/>
      <c r="L457" s="319"/>
      <c r="M457" s="319"/>
      <c r="N457" s="319"/>
      <c r="O457" s="319"/>
      <c r="P457" s="319"/>
      <c r="Q457" s="319"/>
      <c r="R457" s="319"/>
      <c r="S457" s="319"/>
      <c r="T457" s="319"/>
      <c r="U457" s="319"/>
      <c r="V457" s="319"/>
      <c r="W457" s="319"/>
      <c r="X457" s="319"/>
      <c r="Y457" s="319"/>
      <c r="Z457" s="319"/>
    </row>
    <row r="458" spans="1:26" ht="15.75" customHeight="1" x14ac:dyDescent="0.25">
      <c r="A458" s="319"/>
      <c r="B458" s="319"/>
      <c r="C458" s="319"/>
      <c r="D458" s="319"/>
      <c r="E458" s="319"/>
      <c r="F458" s="319"/>
      <c r="G458" s="319"/>
      <c r="H458" s="319"/>
      <c r="I458" s="319"/>
      <c r="J458" s="319"/>
      <c r="K458" s="319"/>
      <c r="L458" s="319"/>
      <c r="M458" s="319"/>
      <c r="N458" s="319"/>
      <c r="O458" s="319"/>
      <c r="P458" s="319"/>
      <c r="Q458" s="319"/>
      <c r="R458" s="319"/>
      <c r="S458" s="319"/>
      <c r="T458" s="319"/>
      <c r="U458" s="319"/>
      <c r="V458" s="319"/>
      <c r="W458" s="319"/>
      <c r="X458" s="319"/>
      <c r="Y458" s="319"/>
      <c r="Z458" s="319"/>
    </row>
    <row r="459" spans="1:26" ht="15.75" customHeight="1" x14ac:dyDescent="0.25">
      <c r="A459" s="319"/>
      <c r="B459" s="319"/>
      <c r="C459" s="319"/>
      <c r="D459" s="319"/>
      <c r="E459" s="319"/>
      <c r="F459" s="319"/>
      <c r="G459" s="319"/>
      <c r="H459" s="319"/>
      <c r="I459" s="319"/>
      <c r="J459" s="319"/>
      <c r="K459" s="319"/>
      <c r="L459" s="319"/>
      <c r="M459" s="319"/>
      <c r="N459" s="319"/>
      <c r="O459" s="319"/>
      <c r="P459" s="319"/>
      <c r="Q459" s="319"/>
      <c r="R459" s="319"/>
      <c r="S459" s="319"/>
      <c r="T459" s="319"/>
      <c r="U459" s="319"/>
      <c r="V459" s="319"/>
      <c r="W459" s="319"/>
      <c r="X459" s="319"/>
      <c r="Y459" s="319"/>
      <c r="Z459" s="319"/>
    </row>
    <row r="460" spans="1:26" ht="15.75" customHeight="1" x14ac:dyDescent="0.25">
      <c r="A460" s="319"/>
      <c r="B460" s="319"/>
      <c r="C460" s="319"/>
      <c r="D460" s="319"/>
      <c r="E460" s="319"/>
      <c r="F460" s="319"/>
      <c r="G460" s="319"/>
      <c r="H460" s="319"/>
      <c r="I460" s="319"/>
      <c r="J460" s="319"/>
      <c r="K460" s="319"/>
      <c r="L460" s="319"/>
      <c r="M460" s="319"/>
      <c r="N460" s="319"/>
      <c r="O460" s="319"/>
      <c r="P460" s="319"/>
      <c r="Q460" s="319"/>
      <c r="R460" s="319"/>
      <c r="S460" s="319"/>
      <c r="T460" s="319"/>
      <c r="U460" s="319"/>
      <c r="V460" s="319"/>
      <c r="W460" s="319"/>
      <c r="X460" s="319"/>
      <c r="Y460" s="319"/>
      <c r="Z460" s="319"/>
    </row>
    <row r="461" spans="1:26" ht="15.75" customHeight="1" x14ac:dyDescent="0.25">
      <c r="A461" s="319"/>
      <c r="B461" s="319"/>
      <c r="C461" s="319"/>
      <c r="D461" s="319"/>
      <c r="E461" s="319"/>
      <c r="F461" s="319"/>
      <c r="G461" s="319"/>
      <c r="H461" s="319"/>
      <c r="I461" s="319"/>
      <c r="J461" s="319"/>
      <c r="K461" s="319"/>
      <c r="L461" s="319"/>
      <c r="M461" s="319"/>
      <c r="N461" s="319"/>
      <c r="O461" s="319"/>
      <c r="P461" s="319"/>
      <c r="Q461" s="319"/>
      <c r="R461" s="319"/>
      <c r="S461" s="319"/>
      <c r="T461" s="319"/>
      <c r="U461" s="319"/>
      <c r="V461" s="319"/>
      <c r="W461" s="319"/>
      <c r="X461" s="319"/>
      <c r="Y461" s="319"/>
      <c r="Z461" s="319"/>
    </row>
    <row r="462" spans="1:26" ht="15.75" customHeight="1" x14ac:dyDescent="0.25">
      <c r="A462" s="319"/>
      <c r="B462" s="319"/>
      <c r="C462" s="319"/>
      <c r="D462" s="319"/>
      <c r="E462" s="319"/>
      <c r="F462" s="319"/>
      <c r="G462" s="319"/>
      <c r="H462" s="319"/>
      <c r="I462" s="319"/>
      <c r="J462" s="319"/>
      <c r="K462" s="319"/>
      <c r="L462" s="319"/>
      <c r="M462" s="319"/>
      <c r="N462" s="319"/>
      <c r="O462" s="319"/>
      <c r="P462" s="319"/>
      <c r="Q462" s="319"/>
      <c r="R462" s="319"/>
      <c r="S462" s="319"/>
      <c r="T462" s="319"/>
      <c r="U462" s="319"/>
      <c r="V462" s="319"/>
      <c r="W462" s="319"/>
      <c r="X462" s="319"/>
      <c r="Y462" s="319"/>
      <c r="Z462" s="319"/>
    </row>
    <row r="463" spans="1:26" ht="15.75" customHeight="1" x14ac:dyDescent="0.25">
      <c r="A463" s="319"/>
      <c r="B463" s="319"/>
      <c r="C463" s="319"/>
      <c r="D463" s="319"/>
      <c r="E463" s="319"/>
      <c r="F463" s="319"/>
      <c r="G463" s="319"/>
      <c r="H463" s="319"/>
      <c r="I463" s="319"/>
      <c r="J463" s="319"/>
      <c r="K463" s="319"/>
      <c r="L463" s="319"/>
      <c r="M463" s="319"/>
      <c r="N463" s="319"/>
      <c r="O463" s="319"/>
      <c r="P463" s="319"/>
      <c r="Q463" s="319"/>
      <c r="R463" s="319"/>
      <c r="S463" s="319"/>
      <c r="T463" s="319"/>
      <c r="U463" s="319"/>
      <c r="V463" s="319"/>
      <c r="W463" s="319"/>
      <c r="X463" s="319"/>
      <c r="Y463" s="319"/>
      <c r="Z463" s="319"/>
    </row>
    <row r="464" spans="1:26" ht="15.75" customHeight="1" x14ac:dyDescent="0.25">
      <c r="A464" s="319"/>
      <c r="B464" s="319"/>
      <c r="C464" s="319"/>
      <c r="D464" s="319"/>
      <c r="E464" s="319"/>
      <c r="F464" s="319"/>
      <c r="G464" s="319"/>
      <c r="H464" s="319"/>
      <c r="I464" s="319"/>
      <c r="J464" s="319"/>
      <c r="K464" s="319"/>
      <c r="L464" s="319"/>
      <c r="M464" s="319"/>
      <c r="N464" s="319"/>
      <c r="O464" s="319"/>
      <c r="P464" s="319"/>
      <c r="Q464" s="319"/>
      <c r="R464" s="319"/>
      <c r="S464" s="319"/>
      <c r="T464" s="319"/>
      <c r="U464" s="319"/>
      <c r="V464" s="319"/>
      <c r="W464" s="319"/>
      <c r="X464" s="319"/>
      <c r="Y464" s="319"/>
      <c r="Z464" s="319"/>
    </row>
    <row r="465" spans="1:26" ht="15.75" customHeight="1" x14ac:dyDescent="0.25">
      <c r="A465" s="319"/>
      <c r="B465" s="319"/>
      <c r="C465" s="319"/>
      <c r="D465" s="319"/>
      <c r="E465" s="319"/>
      <c r="F465" s="319"/>
      <c r="G465" s="319"/>
      <c r="H465" s="319"/>
      <c r="I465" s="319"/>
      <c r="J465" s="319"/>
      <c r="K465" s="319"/>
      <c r="L465" s="319"/>
      <c r="M465" s="319"/>
      <c r="N465" s="319"/>
      <c r="O465" s="319"/>
      <c r="P465" s="319"/>
      <c r="Q465" s="319"/>
      <c r="R465" s="319"/>
      <c r="S465" s="319"/>
      <c r="T465" s="319"/>
      <c r="U465" s="319"/>
      <c r="V465" s="319"/>
      <c r="W465" s="319"/>
      <c r="X465" s="319"/>
      <c r="Y465" s="319"/>
      <c r="Z465" s="319"/>
    </row>
    <row r="466" spans="1:26" ht="15.75" customHeight="1" x14ac:dyDescent="0.25">
      <c r="A466" s="319"/>
      <c r="B466" s="319"/>
      <c r="C466" s="319"/>
      <c r="D466" s="319"/>
      <c r="E466" s="319"/>
      <c r="F466" s="319"/>
      <c r="G466" s="319"/>
      <c r="H466" s="319"/>
      <c r="I466" s="319"/>
      <c r="J466" s="319"/>
      <c r="K466" s="319"/>
      <c r="L466" s="319"/>
      <c r="M466" s="319"/>
      <c r="N466" s="319"/>
      <c r="O466" s="319"/>
      <c r="P466" s="319"/>
      <c r="Q466" s="319"/>
      <c r="R466" s="319"/>
      <c r="S466" s="319"/>
      <c r="T466" s="319"/>
      <c r="U466" s="319"/>
      <c r="V466" s="319"/>
      <c r="W466" s="319"/>
      <c r="X466" s="319"/>
      <c r="Y466" s="319"/>
      <c r="Z466" s="319"/>
    </row>
    <row r="467" spans="1:26" ht="15.75" customHeight="1" x14ac:dyDescent="0.25">
      <c r="A467" s="319"/>
      <c r="B467" s="319"/>
      <c r="C467" s="319"/>
      <c r="D467" s="319"/>
      <c r="E467" s="319"/>
      <c r="F467" s="319"/>
      <c r="G467" s="319"/>
      <c r="H467" s="319"/>
      <c r="I467" s="319"/>
      <c r="J467" s="319"/>
      <c r="K467" s="319"/>
      <c r="L467" s="319"/>
      <c r="M467" s="319"/>
      <c r="N467" s="319"/>
      <c r="O467" s="319"/>
      <c r="P467" s="319"/>
      <c r="Q467" s="319"/>
      <c r="R467" s="319"/>
      <c r="S467" s="319"/>
      <c r="T467" s="319"/>
      <c r="U467" s="319"/>
      <c r="V467" s="319"/>
      <c r="W467" s="319"/>
      <c r="X467" s="319"/>
      <c r="Y467" s="319"/>
      <c r="Z467" s="319"/>
    </row>
    <row r="468" spans="1:26" ht="15.75" customHeight="1" x14ac:dyDescent="0.25">
      <c r="A468" s="319"/>
      <c r="B468" s="319"/>
      <c r="C468" s="319"/>
      <c r="D468" s="319"/>
      <c r="E468" s="319"/>
      <c r="F468" s="319"/>
      <c r="G468" s="319"/>
      <c r="H468" s="319"/>
      <c r="I468" s="319"/>
      <c r="J468" s="319"/>
      <c r="K468" s="319"/>
      <c r="L468" s="319"/>
      <c r="M468" s="319"/>
      <c r="N468" s="319"/>
      <c r="O468" s="319"/>
      <c r="P468" s="319"/>
      <c r="Q468" s="319"/>
      <c r="R468" s="319"/>
      <c r="S468" s="319"/>
      <c r="T468" s="319"/>
      <c r="U468" s="319"/>
      <c r="V468" s="319"/>
      <c r="W468" s="319"/>
      <c r="X468" s="319"/>
      <c r="Y468" s="319"/>
      <c r="Z468" s="319"/>
    </row>
    <row r="469" spans="1:26" ht="15.75" customHeight="1" x14ac:dyDescent="0.25">
      <c r="A469" s="319"/>
      <c r="B469" s="319"/>
      <c r="C469" s="319"/>
      <c r="D469" s="319"/>
      <c r="E469" s="319"/>
      <c r="F469" s="319"/>
      <c r="G469" s="319"/>
      <c r="H469" s="319"/>
      <c r="I469" s="319"/>
      <c r="J469" s="319"/>
      <c r="K469" s="319"/>
      <c r="L469" s="319"/>
      <c r="M469" s="319"/>
      <c r="N469" s="319"/>
      <c r="O469" s="319"/>
      <c r="P469" s="319"/>
      <c r="Q469" s="319"/>
      <c r="R469" s="319"/>
      <c r="S469" s="319"/>
      <c r="T469" s="319"/>
      <c r="U469" s="319"/>
      <c r="V469" s="319"/>
      <c r="W469" s="319"/>
      <c r="X469" s="319"/>
      <c r="Y469" s="319"/>
      <c r="Z469" s="319"/>
    </row>
    <row r="470" spans="1:26" ht="15.75" customHeight="1" x14ac:dyDescent="0.25">
      <c r="A470" s="319"/>
      <c r="B470" s="319"/>
      <c r="C470" s="319"/>
      <c r="D470" s="319"/>
      <c r="E470" s="319"/>
      <c r="F470" s="319"/>
      <c r="G470" s="319"/>
      <c r="H470" s="319"/>
      <c r="I470" s="319"/>
      <c r="J470" s="319"/>
      <c r="K470" s="319"/>
      <c r="L470" s="319"/>
      <c r="M470" s="319"/>
      <c r="N470" s="319"/>
      <c r="O470" s="319"/>
      <c r="P470" s="319"/>
      <c r="Q470" s="319"/>
      <c r="R470" s="319"/>
      <c r="S470" s="319"/>
      <c r="T470" s="319"/>
      <c r="U470" s="319"/>
      <c r="V470" s="319"/>
      <c r="W470" s="319"/>
      <c r="X470" s="319"/>
      <c r="Y470" s="319"/>
      <c r="Z470" s="319"/>
    </row>
    <row r="471" spans="1:26" ht="15.75" customHeight="1" x14ac:dyDescent="0.25">
      <c r="A471" s="319"/>
      <c r="B471" s="319"/>
      <c r="C471" s="319"/>
      <c r="D471" s="319"/>
      <c r="E471" s="319"/>
      <c r="F471" s="319"/>
      <c r="G471" s="319"/>
      <c r="H471" s="319"/>
      <c r="I471" s="319"/>
      <c r="J471" s="319"/>
      <c r="K471" s="319"/>
      <c r="L471" s="319"/>
      <c r="M471" s="319"/>
      <c r="N471" s="319"/>
      <c r="O471" s="319"/>
      <c r="P471" s="319"/>
      <c r="Q471" s="319"/>
      <c r="R471" s="319"/>
      <c r="S471" s="319"/>
      <c r="T471" s="319"/>
      <c r="U471" s="319"/>
      <c r="V471" s="319"/>
      <c r="W471" s="319"/>
      <c r="X471" s="319"/>
      <c r="Y471" s="319"/>
      <c r="Z471" s="319"/>
    </row>
    <row r="472" spans="1:26" ht="15.75" customHeight="1" x14ac:dyDescent="0.25">
      <c r="A472" s="319"/>
      <c r="B472" s="319"/>
      <c r="C472" s="319"/>
      <c r="D472" s="319"/>
      <c r="E472" s="319"/>
      <c r="F472" s="319"/>
      <c r="G472" s="319"/>
      <c r="H472" s="319"/>
      <c r="I472" s="319"/>
      <c r="J472" s="319"/>
      <c r="K472" s="319"/>
      <c r="L472" s="319"/>
      <c r="M472" s="319"/>
      <c r="N472" s="319"/>
      <c r="O472" s="319"/>
      <c r="P472" s="319"/>
      <c r="Q472" s="319"/>
      <c r="R472" s="319"/>
      <c r="S472" s="319"/>
      <c r="T472" s="319"/>
      <c r="U472" s="319"/>
      <c r="V472" s="319"/>
      <c r="W472" s="319"/>
      <c r="X472" s="319"/>
      <c r="Y472" s="319"/>
      <c r="Z472" s="319"/>
    </row>
    <row r="473" spans="1:26" ht="15.75" customHeight="1" x14ac:dyDescent="0.25">
      <c r="A473" s="319"/>
      <c r="B473" s="319"/>
      <c r="C473" s="319"/>
      <c r="D473" s="319"/>
      <c r="E473" s="319"/>
      <c r="F473" s="319"/>
      <c r="G473" s="319"/>
      <c r="H473" s="319"/>
      <c r="I473" s="319"/>
      <c r="J473" s="319"/>
      <c r="K473" s="319"/>
      <c r="L473" s="319"/>
      <c r="M473" s="319"/>
      <c r="N473" s="319"/>
      <c r="O473" s="319"/>
      <c r="P473" s="319"/>
      <c r="Q473" s="319"/>
      <c r="R473" s="319"/>
      <c r="S473" s="319"/>
      <c r="T473" s="319"/>
      <c r="U473" s="319"/>
      <c r="V473" s="319"/>
      <c r="W473" s="319"/>
      <c r="X473" s="319"/>
      <c r="Y473" s="319"/>
      <c r="Z473" s="319"/>
    </row>
    <row r="474" spans="1:26" ht="15.75" customHeight="1" x14ac:dyDescent="0.25">
      <c r="A474" s="319"/>
      <c r="B474" s="319"/>
      <c r="C474" s="319"/>
      <c r="D474" s="319"/>
      <c r="E474" s="319"/>
      <c r="F474" s="319"/>
      <c r="G474" s="319"/>
      <c r="H474" s="319"/>
      <c r="I474" s="319"/>
      <c r="J474" s="319"/>
      <c r="K474" s="319"/>
      <c r="L474" s="319"/>
      <c r="M474" s="319"/>
      <c r="N474" s="319"/>
      <c r="O474" s="319"/>
      <c r="P474" s="319"/>
      <c r="Q474" s="319"/>
      <c r="R474" s="319"/>
      <c r="S474" s="319"/>
      <c r="T474" s="319"/>
      <c r="U474" s="319"/>
      <c r="V474" s="319"/>
      <c r="W474" s="319"/>
      <c r="X474" s="319"/>
      <c r="Y474" s="319"/>
      <c r="Z474" s="319"/>
    </row>
    <row r="475" spans="1:26" ht="15.75" customHeight="1" x14ac:dyDescent="0.25">
      <c r="A475" s="319"/>
      <c r="B475" s="319"/>
      <c r="C475" s="319"/>
      <c r="D475" s="319"/>
      <c r="E475" s="319"/>
      <c r="F475" s="319"/>
      <c r="G475" s="319"/>
      <c r="H475" s="319"/>
      <c r="I475" s="319"/>
      <c r="J475" s="319"/>
      <c r="K475" s="319"/>
      <c r="L475" s="319"/>
      <c r="M475" s="319"/>
      <c r="N475" s="319"/>
      <c r="O475" s="319"/>
      <c r="P475" s="319"/>
      <c r="Q475" s="319"/>
      <c r="R475" s="319"/>
      <c r="S475" s="319"/>
      <c r="T475" s="319"/>
      <c r="U475" s="319"/>
      <c r="V475" s="319"/>
      <c r="W475" s="319"/>
      <c r="X475" s="319"/>
      <c r="Y475" s="319"/>
      <c r="Z475" s="319"/>
    </row>
    <row r="476" spans="1:26" ht="15.75" customHeight="1" x14ac:dyDescent="0.25">
      <c r="A476" s="319"/>
      <c r="B476" s="319"/>
      <c r="C476" s="319"/>
      <c r="D476" s="319"/>
      <c r="E476" s="319"/>
      <c r="F476" s="319"/>
      <c r="G476" s="319"/>
      <c r="H476" s="319"/>
      <c r="I476" s="319"/>
      <c r="J476" s="319"/>
      <c r="K476" s="319"/>
      <c r="L476" s="319"/>
      <c r="M476" s="319"/>
      <c r="N476" s="319"/>
      <c r="O476" s="319"/>
      <c r="P476" s="319"/>
      <c r="Q476" s="319"/>
      <c r="R476" s="319"/>
      <c r="S476" s="319"/>
      <c r="T476" s="319"/>
      <c r="U476" s="319"/>
      <c r="V476" s="319"/>
      <c r="W476" s="319"/>
      <c r="X476" s="319"/>
      <c r="Y476" s="319"/>
      <c r="Z476" s="319"/>
    </row>
    <row r="477" spans="1:26" ht="15.75" customHeight="1" x14ac:dyDescent="0.25">
      <c r="A477" s="319"/>
      <c r="B477" s="319"/>
      <c r="C477" s="319"/>
      <c r="D477" s="319"/>
      <c r="E477" s="319"/>
      <c r="F477" s="319"/>
      <c r="G477" s="319"/>
      <c r="H477" s="319"/>
      <c r="I477" s="319"/>
      <c r="J477" s="319"/>
      <c r="K477" s="319"/>
      <c r="L477" s="319"/>
      <c r="M477" s="319"/>
      <c r="N477" s="319"/>
      <c r="O477" s="319"/>
      <c r="P477" s="319"/>
      <c r="Q477" s="319"/>
      <c r="R477" s="319"/>
      <c r="S477" s="319"/>
      <c r="T477" s="319"/>
      <c r="U477" s="319"/>
      <c r="V477" s="319"/>
      <c r="W477" s="319"/>
      <c r="X477" s="319"/>
      <c r="Y477" s="319"/>
      <c r="Z477" s="319"/>
    </row>
    <row r="478" spans="1:26" ht="15.75" customHeight="1" x14ac:dyDescent="0.25">
      <c r="A478" s="319"/>
      <c r="B478" s="319"/>
      <c r="C478" s="319"/>
      <c r="D478" s="319"/>
      <c r="E478" s="319"/>
      <c r="F478" s="319"/>
      <c r="G478" s="319"/>
      <c r="H478" s="319"/>
      <c r="I478" s="319"/>
      <c r="J478" s="319"/>
      <c r="K478" s="319"/>
      <c r="L478" s="319"/>
      <c r="M478" s="319"/>
      <c r="N478" s="319"/>
      <c r="O478" s="319"/>
      <c r="P478" s="319"/>
      <c r="Q478" s="319"/>
      <c r="R478" s="319"/>
      <c r="S478" s="319"/>
      <c r="T478" s="319"/>
      <c r="U478" s="319"/>
      <c r="V478" s="319"/>
      <c r="W478" s="319"/>
      <c r="X478" s="319"/>
      <c r="Y478" s="319"/>
      <c r="Z478" s="319"/>
    </row>
    <row r="479" spans="1:26" ht="15.75" customHeight="1" x14ac:dyDescent="0.25">
      <c r="A479" s="319"/>
      <c r="B479" s="319"/>
      <c r="C479" s="319"/>
      <c r="D479" s="319"/>
      <c r="E479" s="319"/>
      <c r="F479" s="319"/>
      <c r="G479" s="319"/>
      <c r="H479" s="319"/>
      <c r="I479" s="319"/>
      <c r="J479" s="319"/>
      <c r="K479" s="319"/>
      <c r="L479" s="319"/>
      <c r="M479" s="319"/>
      <c r="N479" s="319"/>
      <c r="O479" s="319"/>
      <c r="P479" s="319"/>
      <c r="Q479" s="319"/>
      <c r="R479" s="319"/>
      <c r="S479" s="319"/>
      <c r="T479" s="319"/>
      <c r="U479" s="319"/>
      <c r="V479" s="319"/>
      <c r="W479" s="319"/>
      <c r="X479" s="319"/>
      <c r="Y479" s="319"/>
      <c r="Z479" s="319"/>
    </row>
    <row r="480" spans="1:26" ht="15.75" customHeight="1" x14ac:dyDescent="0.25">
      <c r="A480" s="319"/>
      <c r="B480" s="319"/>
      <c r="C480" s="319"/>
      <c r="D480" s="319"/>
      <c r="E480" s="319"/>
      <c r="F480" s="319"/>
      <c r="G480" s="319"/>
      <c r="H480" s="319"/>
      <c r="I480" s="319"/>
      <c r="J480" s="319"/>
      <c r="K480" s="319"/>
      <c r="L480" s="319"/>
      <c r="M480" s="319"/>
      <c r="N480" s="319"/>
      <c r="O480" s="319"/>
      <c r="P480" s="319"/>
      <c r="Q480" s="319"/>
      <c r="R480" s="319"/>
      <c r="S480" s="319"/>
      <c r="T480" s="319"/>
      <c r="U480" s="319"/>
      <c r="V480" s="319"/>
      <c r="W480" s="319"/>
      <c r="X480" s="319"/>
      <c r="Y480" s="319"/>
      <c r="Z480" s="319"/>
    </row>
    <row r="481" spans="1:26" ht="15.75" customHeight="1" x14ac:dyDescent="0.25">
      <c r="A481" s="319"/>
      <c r="B481" s="319"/>
      <c r="C481" s="319"/>
      <c r="D481" s="319"/>
      <c r="E481" s="319"/>
      <c r="F481" s="319"/>
      <c r="G481" s="319"/>
      <c r="H481" s="319"/>
      <c r="I481" s="319"/>
      <c r="J481" s="319"/>
      <c r="K481" s="319"/>
      <c r="L481" s="319"/>
      <c r="M481" s="319"/>
      <c r="N481" s="319"/>
      <c r="O481" s="319"/>
      <c r="P481" s="319"/>
      <c r="Q481" s="319"/>
      <c r="R481" s="319"/>
      <c r="S481" s="319"/>
      <c r="T481" s="319"/>
      <c r="U481" s="319"/>
      <c r="V481" s="319"/>
      <c r="W481" s="319"/>
      <c r="X481" s="319"/>
      <c r="Y481" s="319"/>
      <c r="Z481" s="319"/>
    </row>
    <row r="482" spans="1:26" ht="15.75" customHeight="1" x14ac:dyDescent="0.25">
      <c r="A482" s="319"/>
      <c r="B482" s="319"/>
      <c r="C482" s="319"/>
      <c r="D482" s="319"/>
      <c r="E482" s="319"/>
      <c r="F482" s="319"/>
      <c r="G482" s="319"/>
      <c r="H482" s="319"/>
      <c r="I482" s="319"/>
      <c r="J482" s="319"/>
      <c r="K482" s="319"/>
      <c r="L482" s="319"/>
      <c r="M482" s="319"/>
      <c r="N482" s="319"/>
      <c r="O482" s="319"/>
      <c r="P482" s="319"/>
      <c r="Q482" s="319"/>
      <c r="R482" s="319"/>
      <c r="S482" s="319"/>
      <c r="T482" s="319"/>
      <c r="U482" s="319"/>
      <c r="V482" s="319"/>
      <c r="W482" s="319"/>
      <c r="X482" s="319"/>
      <c r="Y482" s="319"/>
      <c r="Z482" s="319"/>
    </row>
    <row r="483" spans="1:26" ht="15.75" customHeight="1" x14ac:dyDescent="0.25">
      <c r="A483" s="319"/>
      <c r="B483" s="319"/>
      <c r="C483" s="319"/>
      <c r="D483" s="319"/>
      <c r="E483" s="319"/>
      <c r="F483" s="319"/>
      <c r="G483" s="319"/>
      <c r="H483" s="319"/>
      <c r="I483" s="319"/>
      <c r="J483" s="319"/>
      <c r="K483" s="319"/>
      <c r="L483" s="319"/>
      <c r="M483" s="319"/>
      <c r="N483" s="319"/>
      <c r="O483" s="319"/>
      <c r="P483" s="319"/>
      <c r="Q483" s="319"/>
      <c r="R483" s="319"/>
      <c r="S483" s="319"/>
      <c r="T483" s="319"/>
      <c r="U483" s="319"/>
      <c r="V483" s="319"/>
      <c r="W483" s="319"/>
      <c r="X483" s="319"/>
      <c r="Y483" s="319"/>
      <c r="Z483" s="319"/>
    </row>
    <row r="484" spans="1:26" ht="15.75" customHeight="1" x14ac:dyDescent="0.25">
      <c r="A484" s="319"/>
      <c r="B484" s="319"/>
      <c r="C484" s="319"/>
      <c r="D484" s="319"/>
      <c r="E484" s="319"/>
      <c r="F484" s="319"/>
      <c r="G484" s="319"/>
      <c r="H484" s="319"/>
      <c r="I484" s="319"/>
      <c r="J484" s="319"/>
      <c r="K484" s="319"/>
      <c r="L484" s="319"/>
      <c r="M484" s="319"/>
      <c r="N484" s="319"/>
      <c r="O484" s="319"/>
      <c r="P484" s="319"/>
      <c r="Q484" s="319"/>
      <c r="R484" s="319"/>
      <c r="S484" s="319"/>
      <c r="T484" s="319"/>
      <c r="U484" s="319"/>
      <c r="V484" s="319"/>
      <c r="W484" s="319"/>
      <c r="X484" s="319"/>
      <c r="Y484" s="319"/>
      <c r="Z484" s="319"/>
    </row>
    <row r="485" spans="1:26" ht="15.75" customHeight="1" x14ac:dyDescent="0.25">
      <c r="A485" s="319"/>
      <c r="B485" s="319"/>
      <c r="C485" s="319"/>
      <c r="D485" s="319"/>
      <c r="E485" s="319"/>
      <c r="F485" s="319"/>
      <c r="G485" s="319"/>
      <c r="H485" s="319"/>
      <c r="I485" s="319"/>
      <c r="J485" s="319"/>
      <c r="K485" s="319"/>
      <c r="L485" s="319"/>
      <c r="M485" s="319"/>
      <c r="N485" s="319"/>
      <c r="O485" s="319"/>
      <c r="P485" s="319"/>
      <c r="Q485" s="319"/>
      <c r="R485" s="319"/>
      <c r="S485" s="319"/>
      <c r="T485" s="319"/>
      <c r="U485" s="319"/>
      <c r="V485" s="319"/>
      <c r="W485" s="319"/>
      <c r="X485" s="319"/>
      <c r="Y485" s="319"/>
      <c r="Z485" s="319"/>
    </row>
    <row r="486" spans="1:26" ht="15.75" customHeight="1" x14ac:dyDescent="0.25">
      <c r="A486" s="319"/>
      <c r="B486" s="319"/>
      <c r="C486" s="319"/>
      <c r="D486" s="319"/>
      <c r="E486" s="319"/>
      <c r="F486" s="319"/>
      <c r="G486" s="319"/>
      <c r="H486" s="319"/>
      <c r="I486" s="319"/>
      <c r="J486" s="319"/>
      <c r="K486" s="319"/>
      <c r="L486" s="319"/>
      <c r="M486" s="319"/>
      <c r="N486" s="319"/>
      <c r="O486" s="319"/>
      <c r="P486" s="319"/>
      <c r="Q486" s="319"/>
      <c r="R486" s="319"/>
      <c r="S486" s="319"/>
      <c r="T486" s="319"/>
      <c r="U486" s="319"/>
      <c r="V486" s="319"/>
      <c r="W486" s="319"/>
      <c r="X486" s="319"/>
      <c r="Y486" s="319"/>
      <c r="Z486" s="319"/>
    </row>
    <row r="487" spans="1:26" ht="15.75" customHeight="1" x14ac:dyDescent="0.25">
      <c r="A487" s="319"/>
      <c r="B487" s="319"/>
      <c r="C487" s="319"/>
      <c r="D487" s="319"/>
      <c r="E487" s="319"/>
      <c r="F487" s="319"/>
      <c r="G487" s="319"/>
      <c r="H487" s="319"/>
      <c r="I487" s="319"/>
      <c r="J487" s="319"/>
      <c r="K487" s="319"/>
      <c r="L487" s="319"/>
      <c r="M487" s="319"/>
      <c r="N487" s="319"/>
      <c r="O487" s="319"/>
      <c r="P487" s="319"/>
      <c r="Q487" s="319"/>
      <c r="R487" s="319"/>
      <c r="S487" s="319"/>
      <c r="T487" s="319"/>
      <c r="U487" s="319"/>
      <c r="V487" s="319"/>
      <c r="W487" s="319"/>
      <c r="X487" s="319"/>
      <c r="Y487" s="319"/>
      <c r="Z487" s="319"/>
    </row>
    <row r="488" spans="1:26" ht="15.75" customHeight="1" x14ac:dyDescent="0.25">
      <c r="A488" s="319"/>
      <c r="B488" s="319"/>
      <c r="C488" s="319"/>
      <c r="D488" s="319"/>
      <c r="E488" s="319"/>
      <c r="F488" s="319"/>
      <c r="G488" s="319"/>
      <c r="H488" s="319"/>
      <c r="I488" s="319"/>
      <c r="J488" s="319"/>
      <c r="K488" s="319"/>
      <c r="L488" s="319"/>
      <c r="M488" s="319"/>
      <c r="N488" s="319"/>
      <c r="O488" s="319"/>
      <c r="P488" s="319"/>
      <c r="Q488" s="319"/>
      <c r="R488" s="319"/>
      <c r="S488" s="319"/>
      <c r="T488" s="319"/>
      <c r="U488" s="319"/>
      <c r="V488" s="319"/>
      <c r="W488" s="319"/>
      <c r="X488" s="319"/>
      <c r="Y488" s="319"/>
      <c r="Z488" s="319"/>
    </row>
    <row r="489" spans="1:26" ht="15.75" customHeight="1" x14ac:dyDescent="0.25">
      <c r="A489" s="319"/>
      <c r="B489" s="319"/>
      <c r="C489" s="319"/>
      <c r="D489" s="319"/>
      <c r="E489" s="319"/>
      <c r="F489" s="319"/>
      <c r="G489" s="319"/>
      <c r="H489" s="319"/>
      <c r="I489" s="319"/>
      <c r="J489" s="319"/>
      <c r="K489" s="319"/>
      <c r="L489" s="319"/>
      <c r="M489" s="319"/>
      <c r="N489" s="319"/>
      <c r="O489" s="319"/>
      <c r="P489" s="319"/>
      <c r="Q489" s="319"/>
      <c r="R489" s="319"/>
      <c r="S489" s="319"/>
      <c r="T489" s="319"/>
      <c r="U489" s="319"/>
      <c r="V489" s="319"/>
      <c r="W489" s="319"/>
      <c r="X489" s="319"/>
      <c r="Y489" s="319"/>
      <c r="Z489" s="319"/>
    </row>
    <row r="490" spans="1:26" ht="15.75" customHeight="1" x14ac:dyDescent="0.25">
      <c r="A490" s="319"/>
      <c r="B490" s="319"/>
      <c r="C490" s="319"/>
      <c r="D490" s="319"/>
      <c r="E490" s="319"/>
      <c r="F490" s="319"/>
      <c r="G490" s="319"/>
      <c r="H490" s="319"/>
      <c r="I490" s="319"/>
      <c r="J490" s="319"/>
      <c r="K490" s="319"/>
      <c r="L490" s="319"/>
      <c r="M490" s="319"/>
      <c r="N490" s="319"/>
      <c r="O490" s="319"/>
      <c r="P490" s="319"/>
      <c r="Q490" s="319"/>
      <c r="R490" s="319"/>
      <c r="S490" s="319"/>
      <c r="T490" s="319"/>
      <c r="U490" s="319"/>
      <c r="V490" s="319"/>
      <c r="W490" s="319"/>
      <c r="X490" s="319"/>
      <c r="Y490" s="319"/>
      <c r="Z490" s="319"/>
    </row>
    <row r="491" spans="1:26" ht="15.75" customHeight="1" x14ac:dyDescent="0.25">
      <c r="A491" s="319"/>
      <c r="B491" s="319"/>
      <c r="C491" s="319"/>
      <c r="D491" s="319"/>
      <c r="E491" s="319"/>
      <c r="F491" s="319"/>
      <c r="G491" s="319"/>
      <c r="H491" s="319"/>
      <c r="I491" s="319"/>
      <c r="J491" s="319"/>
      <c r="K491" s="319"/>
      <c r="L491" s="319"/>
      <c r="M491" s="319"/>
      <c r="N491" s="319"/>
      <c r="O491" s="319"/>
      <c r="P491" s="319"/>
      <c r="Q491" s="319"/>
      <c r="R491" s="319"/>
      <c r="S491" s="319"/>
      <c r="T491" s="319"/>
      <c r="U491" s="319"/>
      <c r="V491" s="319"/>
      <c r="W491" s="319"/>
      <c r="X491" s="319"/>
      <c r="Y491" s="319"/>
      <c r="Z491" s="319"/>
    </row>
    <row r="492" spans="1:26" ht="15.75" customHeight="1" x14ac:dyDescent="0.25">
      <c r="A492" s="319"/>
      <c r="B492" s="319"/>
      <c r="C492" s="319"/>
      <c r="D492" s="319"/>
      <c r="E492" s="319"/>
      <c r="F492" s="319"/>
      <c r="G492" s="319"/>
      <c r="H492" s="319"/>
      <c r="I492" s="319"/>
      <c r="J492" s="319"/>
      <c r="K492" s="319"/>
      <c r="L492" s="319"/>
      <c r="M492" s="319"/>
      <c r="N492" s="319"/>
      <c r="O492" s="319"/>
      <c r="P492" s="319"/>
      <c r="Q492" s="319"/>
      <c r="R492" s="319"/>
      <c r="S492" s="319"/>
      <c r="T492" s="319"/>
      <c r="U492" s="319"/>
      <c r="V492" s="319"/>
      <c r="W492" s="319"/>
      <c r="X492" s="319"/>
      <c r="Y492" s="319"/>
      <c r="Z492" s="319"/>
    </row>
    <row r="493" spans="1:26" ht="15.75" customHeight="1" x14ac:dyDescent="0.25">
      <c r="A493" s="319"/>
      <c r="B493" s="319"/>
      <c r="C493" s="319"/>
      <c r="D493" s="319"/>
      <c r="E493" s="319"/>
      <c r="F493" s="319"/>
      <c r="G493" s="319"/>
      <c r="H493" s="319"/>
      <c r="I493" s="319"/>
      <c r="J493" s="319"/>
      <c r="K493" s="319"/>
      <c r="L493" s="319"/>
      <c r="M493" s="319"/>
      <c r="N493" s="319"/>
      <c r="O493" s="319"/>
      <c r="P493" s="319"/>
      <c r="Q493" s="319"/>
      <c r="R493" s="319"/>
      <c r="S493" s="319"/>
      <c r="T493" s="319"/>
      <c r="U493" s="319"/>
      <c r="V493" s="319"/>
      <c r="W493" s="319"/>
      <c r="X493" s="319"/>
      <c r="Y493" s="319"/>
      <c r="Z493" s="319"/>
    </row>
    <row r="494" spans="1:26" ht="15.75" customHeight="1" x14ac:dyDescent="0.25">
      <c r="A494" s="319"/>
      <c r="B494" s="319"/>
      <c r="C494" s="319"/>
      <c r="D494" s="319"/>
      <c r="E494" s="319"/>
      <c r="F494" s="319"/>
      <c r="G494" s="319"/>
      <c r="H494" s="319"/>
      <c r="I494" s="319"/>
      <c r="J494" s="319"/>
      <c r="K494" s="319"/>
      <c r="L494" s="319"/>
      <c r="M494" s="319"/>
      <c r="N494" s="319"/>
      <c r="O494" s="319"/>
      <c r="P494" s="319"/>
      <c r="Q494" s="319"/>
      <c r="R494" s="319"/>
      <c r="S494" s="319"/>
      <c r="T494" s="319"/>
      <c r="U494" s="319"/>
      <c r="V494" s="319"/>
      <c r="W494" s="319"/>
      <c r="X494" s="319"/>
      <c r="Y494" s="319"/>
      <c r="Z494" s="319"/>
    </row>
    <row r="495" spans="1:26" ht="15.75" customHeight="1" x14ac:dyDescent="0.25">
      <c r="A495" s="319"/>
      <c r="B495" s="319"/>
      <c r="C495" s="319"/>
      <c r="D495" s="319"/>
      <c r="E495" s="319"/>
      <c r="F495" s="319"/>
      <c r="G495" s="319"/>
      <c r="H495" s="319"/>
      <c r="I495" s="319"/>
      <c r="J495" s="319"/>
      <c r="K495" s="319"/>
      <c r="L495" s="319"/>
      <c r="M495" s="319"/>
      <c r="N495" s="319"/>
      <c r="O495" s="319"/>
      <c r="P495" s="319"/>
      <c r="Q495" s="319"/>
      <c r="R495" s="319"/>
      <c r="S495" s="319"/>
      <c r="T495" s="319"/>
      <c r="U495" s="319"/>
      <c r="V495" s="319"/>
      <c r="W495" s="319"/>
      <c r="X495" s="319"/>
      <c r="Y495" s="319"/>
      <c r="Z495" s="319"/>
    </row>
    <row r="496" spans="1:26" ht="15.75" customHeight="1" x14ac:dyDescent="0.25">
      <c r="A496" s="319"/>
      <c r="B496" s="319"/>
      <c r="C496" s="319"/>
      <c r="D496" s="319"/>
      <c r="E496" s="319"/>
      <c r="F496" s="319"/>
      <c r="G496" s="319"/>
      <c r="H496" s="319"/>
      <c r="I496" s="319"/>
      <c r="J496" s="319"/>
      <c r="K496" s="319"/>
      <c r="L496" s="319"/>
      <c r="M496" s="319"/>
      <c r="N496" s="319"/>
      <c r="O496" s="319"/>
      <c r="P496" s="319"/>
      <c r="Q496" s="319"/>
      <c r="R496" s="319"/>
      <c r="S496" s="319"/>
      <c r="T496" s="319"/>
      <c r="U496" s="319"/>
      <c r="V496" s="319"/>
      <c r="W496" s="319"/>
      <c r="X496" s="319"/>
      <c r="Y496" s="319"/>
      <c r="Z496" s="319"/>
    </row>
    <row r="497" spans="1:26" ht="15.75" customHeight="1" x14ac:dyDescent="0.25">
      <c r="A497" s="319"/>
      <c r="B497" s="319"/>
      <c r="C497" s="319"/>
      <c r="D497" s="319"/>
      <c r="E497" s="319"/>
      <c r="F497" s="319"/>
      <c r="G497" s="319"/>
      <c r="H497" s="319"/>
      <c r="I497" s="319"/>
      <c r="J497" s="319"/>
      <c r="K497" s="319"/>
      <c r="L497" s="319"/>
      <c r="M497" s="319"/>
      <c r="N497" s="319"/>
      <c r="O497" s="319"/>
      <c r="P497" s="319"/>
      <c r="Q497" s="319"/>
      <c r="R497" s="319"/>
      <c r="S497" s="319"/>
      <c r="T497" s="319"/>
      <c r="U497" s="319"/>
      <c r="V497" s="319"/>
      <c r="W497" s="319"/>
      <c r="X497" s="319"/>
      <c r="Y497" s="319"/>
      <c r="Z497" s="319"/>
    </row>
    <row r="498" spans="1:26" ht="15.75" customHeight="1" x14ac:dyDescent="0.25">
      <c r="A498" s="319"/>
      <c r="B498" s="319"/>
      <c r="C498" s="319"/>
      <c r="D498" s="319"/>
      <c r="E498" s="319"/>
      <c r="F498" s="319"/>
      <c r="G498" s="319"/>
      <c r="H498" s="319"/>
      <c r="I498" s="319"/>
      <c r="J498" s="319"/>
      <c r="K498" s="319"/>
      <c r="L498" s="319"/>
      <c r="M498" s="319"/>
      <c r="N498" s="319"/>
      <c r="O498" s="319"/>
      <c r="P498" s="319"/>
      <c r="Q498" s="319"/>
      <c r="R498" s="319"/>
      <c r="S498" s="319"/>
      <c r="T498" s="319"/>
      <c r="U498" s="319"/>
      <c r="V498" s="319"/>
      <c r="W498" s="319"/>
      <c r="X498" s="319"/>
      <c r="Y498" s="319"/>
      <c r="Z498" s="319"/>
    </row>
    <row r="499" spans="1:26" ht="15.75" customHeight="1" x14ac:dyDescent="0.25">
      <c r="A499" s="319"/>
      <c r="B499" s="319"/>
      <c r="C499" s="319"/>
      <c r="D499" s="319"/>
      <c r="E499" s="319"/>
      <c r="F499" s="319"/>
      <c r="G499" s="319"/>
      <c r="H499" s="319"/>
      <c r="I499" s="319"/>
      <c r="J499" s="319"/>
      <c r="K499" s="319"/>
      <c r="L499" s="319"/>
      <c r="M499" s="319"/>
      <c r="N499" s="319"/>
      <c r="O499" s="319"/>
      <c r="P499" s="319"/>
      <c r="Q499" s="319"/>
      <c r="R499" s="319"/>
      <c r="S499" s="319"/>
      <c r="T499" s="319"/>
      <c r="U499" s="319"/>
      <c r="V499" s="319"/>
      <c r="W499" s="319"/>
      <c r="X499" s="319"/>
      <c r="Y499" s="319"/>
      <c r="Z499" s="319"/>
    </row>
    <row r="500" spans="1:26" ht="15.75" customHeight="1" x14ac:dyDescent="0.25">
      <c r="A500" s="319"/>
      <c r="B500" s="319"/>
      <c r="C500" s="319"/>
      <c r="D500" s="319"/>
      <c r="E500" s="319"/>
      <c r="F500" s="319"/>
      <c r="G500" s="319"/>
      <c r="H500" s="319"/>
      <c r="I500" s="319"/>
      <c r="J500" s="319"/>
      <c r="K500" s="319"/>
      <c r="L500" s="319"/>
      <c r="M500" s="319"/>
      <c r="N500" s="319"/>
      <c r="O500" s="319"/>
      <c r="P500" s="319"/>
      <c r="Q500" s="319"/>
      <c r="R500" s="319"/>
      <c r="S500" s="319"/>
      <c r="T500" s="319"/>
      <c r="U500" s="319"/>
      <c r="V500" s="319"/>
      <c r="W500" s="319"/>
      <c r="X500" s="319"/>
      <c r="Y500" s="319"/>
      <c r="Z500" s="319"/>
    </row>
    <row r="501" spans="1:26" ht="15.75" customHeight="1" x14ac:dyDescent="0.25">
      <c r="A501" s="319"/>
      <c r="B501" s="319"/>
      <c r="C501" s="319"/>
      <c r="D501" s="319"/>
      <c r="E501" s="319"/>
      <c r="F501" s="319"/>
      <c r="G501" s="319"/>
      <c r="H501" s="319"/>
      <c r="I501" s="319"/>
      <c r="J501" s="319"/>
      <c r="K501" s="319"/>
      <c r="L501" s="319"/>
      <c r="M501" s="319"/>
      <c r="N501" s="319"/>
      <c r="O501" s="319"/>
      <c r="P501" s="319"/>
      <c r="Q501" s="319"/>
      <c r="R501" s="319"/>
      <c r="S501" s="319"/>
      <c r="T501" s="319"/>
      <c r="U501" s="319"/>
      <c r="V501" s="319"/>
      <c r="W501" s="319"/>
      <c r="X501" s="319"/>
      <c r="Y501" s="319"/>
      <c r="Z501" s="319"/>
    </row>
    <row r="502" spans="1:26" ht="15.75" customHeight="1" x14ac:dyDescent="0.25">
      <c r="A502" s="319"/>
      <c r="B502" s="319"/>
      <c r="C502" s="319"/>
      <c r="D502" s="319"/>
      <c r="E502" s="319"/>
      <c r="F502" s="319"/>
      <c r="G502" s="319"/>
      <c r="H502" s="319"/>
      <c r="I502" s="319"/>
      <c r="J502" s="319"/>
      <c r="K502" s="319"/>
      <c r="L502" s="319"/>
      <c r="M502" s="319"/>
      <c r="N502" s="319"/>
      <c r="O502" s="319"/>
      <c r="P502" s="319"/>
      <c r="Q502" s="319"/>
      <c r="R502" s="319"/>
      <c r="S502" s="319"/>
      <c r="T502" s="319"/>
      <c r="U502" s="319"/>
      <c r="V502" s="319"/>
      <c r="W502" s="319"/>
      <c r="X502" s="319"/>
      <c r="Y502" s="319"/>
      <c r="Z502" s="319"/>
    </row>
    <row r="503" spans="1:26" ht="15.75" customHeight="1" x14ac:dyDescent="0.25">
      <c r="A503" s="319"/>
      <c r="B503" s="319"/>
      <c r="C503" s="319"/>
      <c r="D503" s="319"/>
      <c r="E503" s="319"/>
      <c r="F503" s="319"/>
      <c r="G503" s="319"/>
      <c r="H503" s="319"/>
      <c r="I503" s="319"/>
      <c r="J503" s="319"/>
      <c r="K503" s="319"/>
      <c r="L503" s="319"/>
      <c r="M503" s="319"/>
      <c r="N503" s="319"/>
      <c r="O503" s="319"/>
      <c r="P503" s="319"/>
      <c r="Q503" s="319"/>
      <c r="R503" s="319"/>
      <c r="S503" s="319"/>
      <c r="T503" s="319"/>
      <c r="U503" s="319"/>
      <c r="V503" s="319"/>
      <c r="W503" s="319"/>
      <c r="X503" s="319"/>
      <c r="Y503" s="319"/>
      <c r="Z503" s="319"/>
    </row>
    <row r="504" spans="1:26" ht="15.75" customHeight="1" x14ac:dyDescent="0.25">
      <c r="A504" s="319"/>
      <c r="B504" s="319"/>
      <c r="C504" s="319"/>
      <c r="D504" s="319"/>
      <c r="E504" s="319"/>
      <c r="F504" s="319"/>
      <c r="G504" s="319"/>
      <c r="H504" s="319"/>
      <c r="I504" s="319"/>
      <c r="J504" s="319"/>
      <c r="K504" s="319"/>
      <c r="L504" s="319"/>
      <c r="M504" s="319"/>
      <c r="N504" s="319"/>
      <c r="O504" s="319"/>
      <c r="P504" s="319"/>
      <c r="Q504" s="319"/>
      <c r="R504" s="319"/>
      <c r="S504" s="319"/>
      <c r="T504" s="319"/>
      <c r="U504" s="319"/>
      <c r="V504" s="319"/>
      <c r="W504" s="319"/>
      <c r="X504" s="319"/>
      <c r="Y504" s="319"/>
      <c r="Z504" s="319"/>
    </row>
    <row r="505" spans="1:26" ht="15.75" customHeight="1" x14ac:dyDescent="0.25">
      <c r="A505" s="319"/>
      <c r="B505" s="319"/>
      <c r="C505" s="319"/>
      <c r="D505" s="319"/>
      <c r="E505" s="319"/>
      <c r="F505" s="319"/>
      <c r="G505" s="319"/>
      <c r="H505" s="319"/>
      <c r="I505" s="319"/>
      <c r="J505" s="319"/>
      <c r="K505" s="319"/>
      <c r="L505" s="319"/>
      <c r="M505" s="319"/>
      <c r="N505" s="319"/>
      <c r="O505" s="319"/>
      <c r="P505" s="319"/>
      <c r="Q505" s="319"/>
      <c r="R505" s="319"/>
      <c r="S505" s="319"/>
      <c r="T505" s="319"/>
      <c r="U505" s="319"/>
      <c r="V505" s="319"/>
      <c r="W505" s="319"/>
      <c r="X505" s="319"/>
      <c r="Y505" s="319"/>
      <c r="Z505" s="319"/>
    </row>
    <row r="506" spans="1:26" ht="15.75" customHeight="1" x14ac:dyDescent="0.25">
      <c r="A506" s="319"/>
      <c r="B506" s="319"/>
      <c r="C506" s="319"/>
      <c r="D506" s="319"/>
      <c r="E506" s="319"/>
      <c r="F506" s="319"/>
      <c r="G506" s="319"/>
      <c r="H506" s="319"/>
      <c r="I506" s="319"/>
      <c r="J506" s="319"/>
      <c r="K506" s="319"/>
      <c r="L506" s="319"/>
      <c r="M506" s="319"/>
      <c r="N506" s="319"/>
      <c r="O506" s="319"/>
      <c r="P506" s="319"/>
      <c r="Q506" s="319"/>
      <c r="R506" s="319"/>
      <c r="S506" s="319"/>
      <c r="T506" s="319"/>
      <c r="U506" s="319"/>
      <c r="V506" s="319"/>
      <c r="W506" s="319"/>
      <c r="X506" s="319"/>
      <c r="Y506" s="319"/>
      <c r="Z506" s="319"/>
    </row>
    <row r="507" spans="1:26" ht="15.75" customHeight="1" x14ac:dyDescent="0.25">
      <c r="A507" s="319"/>
      <c r="B507" s="319"/>
      <c r="C507" s="319"/>
      <c r="D507" s="319"/>
      <c r="E507" s="319"/>
      <c r="F507" s="319"/>
      <c r="G507" s="319"/>
      <c r="H507" s="319"/>
      <c r="I507" s="319"/>
      <c r="J507" s="319"/>
      <c r="K507" s="319"/>
      <c r="L507" s="319"/>
      <c r="M507" s="319"/>
      <c r="N507" s="319"/>
      <c r="O507" s="319"/>
      <c r="P507" s="319"/>
      <c r="Q507" s="319"/>
      <c r="R507" s="319"/>
      <c r="S507" s="319"/>
      <c r="T507" s="319"/>
      <c r="U507" s="319"/>
      <c r="V507" s="319"/>
      <c r="W507" s="319"/>
      <c r="X507" s="319"/>
      <c r="Y507" s="319"/>
      <c r="Z507" s="319"/>
    </row>
    <row r="508" spans="1:26" ht="15.75" customHeight="1" x14ac:dyDescent="0.25">
      <c r="A508" s="319"/>
      <c r="B508" s="319"/>
      <c r="C508" s="319"/>
      <c r="D508" s="319"/>
      <c r="E508" s="319"/>
      <c r="F508" s="319"/>
      <c r="G508" s="319"/>
      <c r="H508" s="319"/>
      <c r="I508" s="319"/>
      <c r="J508" s="319"/>
      <c r="K508" s="319"/>
      <c r="L508" s="319"/>
      <c r="M508" s="319"/>
      <c r="N508" s="319"/>
      <c r="O508" s="319"/>
      <c r="P508" s="319"/>
      <c r="Q508" s="319"/>
      <c r="R508" s="319"/>
      <c r="S508" s="319"/>
      <c r="T508" s="319"/>
      <c r="U508" s="319"/>
      <c r="V508" s="319"/>
      <c r="W508" s="319"/>
      <c r="X508" s="319"/>
      <c r="Y508" s="319"/>
      <c r="Z508" s="319"/>
    </row>
    <row r="509" spans="1:26" ht="15.75" customHeight="1" x14ac:dyDescent="0.25">
      <c r="A509" s="319"/>
      <c r="B509" s="319"/>
      <c r="C509" s="319"/>
      <c r="D509" s="319"/>
      <c r="E509" s="319"/>
      <c r="F509" s="319"/>
      <c r="G509" s="319"/>
      <c r="H509" s="319"/>
      <c r="I509" s="319"/>
      <c r="J509" s="319"/>
      <c r="K509" s="319"/>
      <c r="L509" s="319"/>
      <c r="M509" s="319"/>
      <c r="N509" s="319"/>
      <c r="O509" s="319"/>
      <c r="P509" s="319"/>
      <c r="Q509" s="319"/>
      <c r="R509" s="319"/>
      <c r="S509" s="319"/>
      <c r="T509" s="319"/>
      <c r="U509" s="319"/>
      <c r="V509" s="319"/>
      <c r="W509" s="319"/>
      <c r="X509" s="319"/>
      <c r="Y509" s="319"/>
      <c r="Z509" s="319"/>
    </row>
    <row r="510" spans="1:26" ht="15.75" customHeight="1" x14ac:dyDescent="0.25">
      <c r="A510" s="319"/>
      <c r="B510" s="319"/>
      <c r="C510" s="319"/>
      <c r="D510" s="319"/>
      <c r="E510" s="319"/>
      <c r="F510" s="319"/>
      <c r="G510" s="319"/>
      <c r="H510" s="319"/>
      <c r="I510" s="319"/>
      <c r="J510" s="319"/>
      <c r="K510" s="319"/>
      <c r="L510" s="319"/>
      <c r="M510" s="319"/>
      <c r="N510" s="319"/>
      <c r="O510" s="319"/>
      <c r="P510" s="319"/>
      <c r="Q510" s="319"/>
      <c r="R510" s="319"/>
      <c r="S510" s="319"/>
      <c r="T510" s="319"/>
      <c r="U510" s="319"/>
      <c r="V510" s="319"/>
      <c r="W510" s="319"/>
      <c r="X510" s="319"/>
      <c r="Y510" s="319"/>
      <c r="Z510" s="319"/>
    </row>
    <row r="511" spans="1:26" ht="15.75" customHeight="1" x14ac:dyDescent="0.25">
      <c r="A511" s="319"/>
      <c r="B511" s="319"/>
      <c r="C511" s="319"/>
      <c r="D511" s="319"/>
      <c r="E511" s="319"/>
      <c r="F511" s="319"/>
      <c r="G511" s="319"/>
      <c r="H511" s="319"/>
      <c r="I511" s="319"/>
      <c r="J511" s="319"/>
      <c r="K511" s="319"/>
      <c r="L511" s="319"/>
      <c r="M511" s="319"/>
      <c r="N511" s="319"/>
      <c r="O511" s="319"/>
      <c r="P511" s="319"/>
      <c r="Q511" s="319"/>
      <c r="R511" s="319"/>
      <c r="S511" s="319"/>
      <c r="T511" s="319"/>
      <c r="U511" s="319"/>
      <c r="V511" s="319"/>
      <c r="W511" s="319"/>
      <c r="X511" s="319"/>
      <c r="Y511" s="319"/>
      <c r="Z511" s="319"/>
    </row>
    <row r="512" spans="1:26" ht="15.75" customHeight="1" x14ac:dyDescent="0.25">
      <c r="A512" s="319"/>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row>
    <row r="513" spans="1:26" ht="15.75" customHeight="1" x14ac:dyDescent="0.25">
      <c r="A513" s="319"/>
      <c r="B513" s="319"/>
      <c r="C513" s="319"/>
      <c r="D513" s="319"/>
      <c r="E513" s="319"/>
      <c r="F513" s="319"/>
      <c r="G513" s="319"/>
      <c r="H513" s="319"/>
      <c r="I513" s="319"/>
      <c r="J513" s="319"/>
      <c r="K513" s="319"/>
      <c r="L513" s="319"/>
      <c r="M513" s="319"/>
      <c r="N513" s="319"/>
      <c r="O513" s="319"/>
      <c r="P513" s="319"/>
      <c r="Q513" s="319"/>
      <c r="R513" s="319"/>
      <c r="S513" s="319"/>
      <c r="T513" s="319"/>
      <c r="U513" s="319"/>
      <c r="V513" s="319"/>
      <c r="W513" s="319"/>
      <c r="X513" s="319"/>
      <c r="Y513" s="319"/>
      <c r="Z513" s="319"/>
    </row>
    <row r="514" spans="1:26" ht="15.75" customHeight="1" x14ac:dyDescent="0.25">
      <c r="A514" s="319"/>
      <c r="B514" s="319"/>
      <c r="C514" s="319"/>
      <c r="D514" s="319"/>
      <c r="E514" s="319"/>
      <c r="F514" s="319"/>
      <c r="G514" s="319"/>
      <c r="H514" s="319"/>
      <c r="I514" s="319"/>
      <c r="J514" s="319"/>
      <c r="K514" s="319"/>
      <c r="L514" s="319"/>
      <c r="M514" s="319"/>
      <c r="N514" s="319"/>
      <c r="O514" s="319"/>
      <c r="P514" s="319"/>
      <c r="Q514" s="319"/>
      <c r="R514" s="319"/>
      <c r="S514" s="319"/>
      <c r="T514" s="319"/>
      <c r="U514" s="319"/>
      <c r="V514" s="319"/>
      <c r="W514" s="319"/>
      <c r="X514" s="319"/>
      <c r="Y514" s="319"/>
      <c r="Z514" s="319"/>
    </row>
    <row r="515" spans="1:26" ht="15.75" customHeight="1" x14ac:dyDescent="0.25">
      <c r="A515" s="319"/>
      <c r="B515" s="319"/>
      <c r="C515" s="319"/>
      <c r="D515" s="319"/>
      <c r="E515" s="319"/>
      <c r="F515" s="319"/>
      <c r="G515" s="319"/>
      <c r="H515" s="319"/>
      <c r="I515" s="319"/>
      <c r="J515" s="319"/>
      <c r="K515" s="319"/>
      <c r="L515" s="319"/>
      <c r="M515" s="319"/>
      <c r="N515" s="319"/>
      <c r="O515" s="319"/>
      <c r="P515" s="319"/>
      <c r="Q515" s="319"/>
      <c r="R515" s="319"/>
      <c r="S515" s="319"/>
      <c r="T515" s="319"/>
      <c r="U515" s="319"/>
      <c r="V515" s="319"/>
      <c r="W515" s="319"/>
      <c r="X515" s="319"/>
      <c r="Y515" s="319"/>
      <c r="Z515" s="319"/>
    </row>
    <row r="516" spans="1:26" ht="15.75" customHeight="1" x14ac:dyDescent="0.25">
      <c r="A516" s="319"/>
      <c r="B516" s="319"/>
      <c r="C516" s="319"/>
      <c r="D516" s="319"/>
      <c r="E516" s="319"/>
      <c r="F516" s="319"/>
      <c r="G516" s="319"/>
      <c r="H516" s="319"/>
      <c r="I516" s="319"/>
      <c r="J516" s="319"/>
      <c r="K516" s="319"/>
      <c r="L516" s="319"/>
      <c r="M516" s="319"/>
      <c r="N516" s="319"/>
      <c r="O516" s="319"/>
      <c r="P516" s="319"/>
      <c r="Q516" s="319"/>
      <c r="R516" s="319"/>
      <c r="S516" s="319"/>
      <c r="T516" s="319"/>
      <c r="U516" s="319"/>
      <c r="V516" s="319"/>
      <c r="W516" s="319"/>
      <c r="X516" s="319"/>
      <c r="Y516" s="319"/>
      <c r="Z516" s="319"/>
    </row>
    <row r="517" spans="1:26" ht="15.75" customHeight="1" x14ac:dyDescent="0.25">
      <c r="A517" s="319"/>
      <c r="B517" s="319"/>
      <c r="C517" s="319"/>
      <c r="D517" s="319"/>
      <c r="E517" s="319"/>
      <c r="F517" s="319"/>
      <c r="G517" s="319"/>
      <c r="H517" s="319"/>
      <c r="I517" s="319"/>
      <c r="J517" s="319"/>
      <c r="K517" s="319"/>
      <c r="L517" s="319"/>
      <c r="M517" s="319"/>
      <c r="N517" s="319"/>
      <c r="O517" s="319"/>
      <c r="P517" s="319"/>
      <c r="Q517" s="319"/>
      <c r="R517" s="319"/>
      <c r="S517" s="319"/>
      <c r="T517" s="319"/>
      <c r="U517" s="319"/>
      <c r="V517" s="319"/>
      <c r="W517" s="319"/>
      <c r="X517" s="319"/>
      <c r="Y517" s="319"/>
      <c r="Z517" s="319"/>
    </row>
    <row r="518" spans="1:26" ht="15.75" customHeight="1" x14ac:dyDescent="0.25">
      <c r="A518" s="319"/>
      <c r="B518" s="319"/>
      <c r="C518" s="319"/>
      <c r="D518" s="319"/>
      <c r="E518" s="319"/>
      <c r="F518" s="319"/>
      <c r="G518" s="319"/>
      <c r="H518" s="319"/>
      <c r="I518" s="319"/>
      <c r="J518" s="319"/>
      <c r="K518" s="319"/>
      <c r="L518" s="319"/>
      <c r="M518" s="319"/>
      <c r="N518" s="319"/>
      <c r="O518" s="319"/>
      <c r="P518" s="319"/>
      <c r="Q518" s="319"/>
      <c r="R518" s="319"/>
      <c r="S518" s="319"/>
      <c r="T518" s="319"/>
      <c r="U518" s="319"/>
      <c r="V518" s="319"/>
      <c r="W518" s="319"/>
      <c r="X518" s="319"/>
      <c r="Y518" s="319"/>
      <c r="Z518" s="319"/>
    </row>
    <row r="519" spans="1:26" ht="15.75" customHeight="1" x14ac:dyDescent="0.25">
      <c r="A519" s="319"/>
      <c r="B519" s="319"/>
      <c r="C519" s="319"/>
      <c r="D519" s="319"/>
      <c r="E519" s="319"/>
      <c r="F519" s="319"/>
      <c r="G519" s="319"/>
      <c r="H519" s="319"/>
      <c r="I519" s="319"/>
      <c r="J519" s="319"/>
      <c r="K519" s="319"/>
      <c r="L519" s="319"/>
      <c r="M519" s="319"/>
      <c r="N519" s="319"/>
      <c r="O519" s="319"/>
      <c r="P519" s="319"/>
      <c r="Q519" s="319"/>
      <c r="R519" s="319"/>
      <c r="S519" s="319"/>
      <c r="T519" s="319"/>
      <c r="U519" s="319"/>
      <c r="V519" s="319"/>
      <c r="W519" s="319"/>
      <c r="X519" s="319"/>
      <c r="Y519" s="319"/>
      <c r="Z519" s="319"/>
    </row>
    <row r="520" spans="1:26" ht="15.75" customHeight="1" x14ac:dyDescent="0.25">
      <c r="A520" s="319"/>
      <c r="B520" s="319"/>
      <c r="C520" s="319"/>
      <c r="D520" s="319"/>
      <c r="E520" s="319"/>
      <c r="F520" s="319"/>
      <c r="G520" s="319"/>
      <c r="H520" s="319"/>
      <c r="I520" s="319"/>
      <c r="J520" s="319"/>
      <c r="K520" s="319"/>
      <c r="L520" s="319"/>
      <c r="M520" s="319"/>
      <c r="N520" s="319"/>
      <c r="O520" s="319"/>
      <c r="P520" s="319"/>
      <c r="Q520" s="319"/>
      <c r="R520" s="319"/>
      <c r="S520" s="319"/>
      <c r="T520" s="319"/>
      <c r="U520" s="319"/>
      <c r="V520" s="319"/>
      <c r="W520" s="319"/>
      <c r="X520" s="319"/>
      <c r="Y520" s="319"/>
      <c r="Z520" s="319"/>
    </row>
    <row r="521" spans="1:26" ht="15.75" customHeight="1" x14ac:dyDescent="0.25">
      <c r="A521" s="319"/>
      <c r="B521" s="319"/>
      <c r="C521" s="319"/>
      <c r="D521" s="319"/>
      <c r="E521" s="319"/>
      <c r="F521" s="319"/>
      <c r="G521" s="319"/>
      <c r="H521" s="319"/>
      <c r="I521" s="319"/>
      <c r="J521" s="319"/>
      <c r="K521" s="319"/>
      <c r="L521" s="319"/>
      <c r="M521" s="319"/>
      <c r="N521" s="319"/>
      <c r="O521" s="319"/>
      <c r="P521" s="319"/>
      <c r="Q521" s="319"/>
      <c r="R521" s="319"/>
      <c r="S521" s="319"/>
      <c r="T521" s="319"/>
      <c r="U521" s="319"/>
      <c r="V521" s="319"/>
      <c r="W521" s="319"/>
      <c r="X521" s="319"/>
      <c r="Y521" s="319"/>
      <c r="Z521" s="319"/>
    </row>
    <row r="522" spans="1:26" ht="15.75" customHeight="1" x14ac:dyDescent="0.25">
      <c r="A522" s="319"/>
      <c r="B522" s="319"/>
      <c r="C522" s="319"/>
      <c r="D522" s="319"/>
      <c r="E522" s="319"/>
      <c r="F522" s="319"/>
      <c r="G522" s="319"/>
      <c r="H522" s="319"/>
      <c r="I522" s="319"/>
      <c r="J522" s="319"/>
      <c r="K522" s="319"/>
      <c r="L522" s="319"/>
      <c r="M522" s="319"/>
      <c r="N522" s="319"/>
      <c r="O522" s="319"/>
      <c r="P522" s="319"/>
      <c r="Q522" s="319"/>
      <c r="R522" s="319"/>
      <c r="S522" s="319"/>
      <c r="T522" s="319"/>
      <c r="U522" s="319"/>
      <c r="V522" s="319"/>
      <c r="W522" s="319"/>
      <c r="X522" s="319"/>
      <c r="Y522" s="319"/>
      <c r="Z522" s="319"/>
    </row>
    <row r="523" spans="1:26" ht="15.75" customHeight="1" x14ac:dyDescent="0.25">
      <c r="A523" s="319"/>
      <c r="B523" s="319"/>
      <c r="C523" s="319"/>
      <c r="D523" s="319"/>
      <c r="E523" s="319"/>
      <c r="F523" s="319"/>
      <c r="G523" s="319"/>
      <c r="H523" s="319"/>
      <c r="I523" s="319"/>
      <c r="J523" s="319"/>
      <c r="K523" s="319"/>
      <c r="L523" s="319"/>
      <c r="M523" s="319"/>
      <c r="N523" s="319"/>
      <c r="O523" s="319"/>
      <c r="P523" s="319"/>
      <c r="Q523" s="319"/>
      <c r="R523" s="319"/>
      <c r="S523" s="319"/>
      <c r="T523" s="319"/>
      <c r="U523" s="319"/>
      <c r="V523" s="319"/>
      <c r="W523" s="319"/>
      <c r="X523" s="319"/>
      <c r="Y523" s="319"/>
      <c r="Z523" s="319"/>
    </row>
    <row r="524" spans="1:26" ht="15.75" customHeight="1" x14ac:dyDescent="0.25">
      <c r="A524" s="319"/>
      <c r="B524" s="319"/>
      <c r="C524" s="319"/>
      <c r="D524" s="319"/>
      <c r="E524" s="319"/>
      <c r="F524" s="319"/>
      <c r="G524" s="319"/>
      <c r="H524" s="319"/>
      <c r="I524" s="319"/>
      <c r="J524" s="319"/>
      <c r="K524" s="319"/>
      <c r="L524" s="319"/>
      <c r="M524" s="319"/>
      <c r="N524" s="319"/>
      <c r="O524" s="319"/>
      <c r="P524" s="319"/>
      <c r="Q524" s="319"/>
      <c r="R524" s="319"/>
      <c r="S524" s="319"/>
      <c r="T524" s="319"/>
      <c r="U524" s="319"/>
      <c r="V524" s="319"/>
      <c r="W524" s="319"/>
      <c r="X524" s="319"/>
      <c r="Y524" s="319"/>
      <c r="Z524" s="319"/>
    </row>
    <row r="525" spans="1:26" ht="15.75" customHeight="1" x14ac:dyDescent="0.25">
      <c r="A525" s="319"/>
      <c r="B525" s="319"/>
      <c r="C525" s="319"/>
      <c r="D525" s="319"/>
      <c r="E525" s="319"/>
      <c r="F525" s="319"/>
      <c r="G525" s="319"/>
      <c r="H525" s="319"/>
      <c r="I525" s="319"/>
      <c r="J525" s="319"/>
      <c r="K525" s="319"/>
      <c r="L525" s="319"/>
      <c r="M525" s="319"/>
      <c r="N525" s="319"/>
      <c r="O525" s="319"/>
      <c r="P525" s="319"/>
      <c r="Q525" s="319"/>
      <c r="R525" s="319"/>
      <c r="S525" s="319"/>
      <c r="T525" s="319"/>
      <c r="U525" s="319"/>
      <c r="V525" s="319"/>
      <c r="W525" s="319"/>
      <c r="X525" s="319"/>
      <c r="Y525" s="319"/>
      <c r="Z525" s="319"/>
    </row>
    <row r="526" spans="1:26" ht="15.75" customHeight="1" x14ac:dyDescent="0.25">
      <c r="A526" s="319"/>
      <c r="B526" s="319"/>
      <c r="C526" s="319"/>
      <c r="D526" s="319"/>
      <c r="E526" s="319"/>
      <c r="F526" s="319"/>
      <c r="G526" s="319"/>
      <c r="H526" s="319"/>
      <c r="I526" s="319"/>
      <c r="J526" s="319"/>
      <c r="K526" s="319"/>
      <c r="L526" s="319"/>
      <c r="M526" s="319"/>
      <c r="N526" s="319"/>
      <c r="O526" s="319"/>
      <c r="P526" s="319"/>
      <c r="Q526" s="319"/>
      <c r="R526" s="319"/>
      <c r="S526" s="319"/>
      <c r="T526" s="319"/>
      <c r="U526" s="319"/>
      <c r="V526" s="319"/>
      <c r="W526" s="319"/>
      <c r="X526" s="319"/>
      <c r="Y526" s="319"/>
      <c r="Z526" s="319"/>
    </row>
    <row r="527" spans="1:26" ht="15.75" customHeight="1" x14ac:dyDescent="0.25">
      <c r="A527" s="319"/>
      <c r="B527" s="319"/>
      <c r="C527" s="319"/>
      <c r="D527" s="319"/>
      <c r="E527" s="319"/>
      <c r="F527" s="319"/>
      <c r="G527" s="319"/>
      <c r="H527" s="319"/>
      <c r="I527" s="319"/>
      <c r="J527" s="319"/>
      <c r="K527" s="319"/>
      <c r="L527" s="319"/>
      <c r="M527" s="319"/>
      <c r="N527" s="319"/>
      <c r="O527" s="319"/>
      <c r="P527" s="319"/>
      <c r="Q527" s="319"/>
      <c r="R527" s="319"/>
      <c r="S527" s="319"/>
      <c r="T527" s="319"/>
      <c r="U527" s="319"/>
      <c r="V527" s="319"/>
      <c r="W527" s="319"/>
      <c r="X527" s="319"/>
      <c r="Y527" s="319"/>
      <c r="Z527" s="319"/>
    </row>
    <row r="528" spans="1:26" ht="15.75" customHeight="1" x14ac:dyDescent="0.25">
      <c r="A528" s="319"/>
      <c r="B528" s="319"/>
      <c r="C528" s="319"/>
      <c r="D528" s="319"/>
      <c r="E528" s="319"/>
      <c r="F528" s="319"/>
      <c r="G528" s="319"/>
      <c r="H528" s="319"/>
      <c r="I528" s="319"/>
      <c r="J528" s="319"/>
      <c r="K528" s="319"/>
      <c r="L528" s="319"/>
      <c r="M528" s="319"/>
      <c r="N528" s="319"/>
      <c r="O528" s="319"/>
      <c r="P528" s="319"/>
      <c r="Q528" s="319"/>
      <c r="R528" s="319"/>
      <c r="S528" s="319"/>
      <c r="T528" s="319"/>
      <c r="U528" s="319"/>
      <c r="V528" s="319"/>
      <c r="W528" s="319"/>
      <c r="X528" s="319"/>
      <c r="Y528" s="319"/>
      <c r="Z528" s="319"/>
    </row>
    <row r="529" spans="1:26" ht="15.75" customHeight="1" x14ac:dyDescent="0.25">
      <c r="A529" s="319"/>
      <c r="B529" s="319"/>
      <c r="C529" s="319"/>
      <c r="D529" s="319"/>
      <c r="E529" s="319"/>
      <c r="F529" s="319"/>
      <c r="G529" s="319"/>
      <c r="H529" s="319"/>
      <c r="I529" s="319"/>
      <c r="J529" s="319"/>
      <c r="K529" s="319"/>
      <c r="L529" s="319"/>
      <c r="M529" s="319"/>
      <c r="N529" s="319"/>
      <c r="O529" s="319"/>
      <c r="P529" s="319"/>
      <c r="Q529" s="319"/>
      <c r="R529" s="319"/>
      <c r="S529" s="319"/>
      <c r="T529" s="319"/>
      <c r="U529" s="319"/>
      <c r="V529" s="319"/>
      <c r="W529" s="319"/>
      <c r="X529" s="319"/>
      <c r="Y529" s="319"/>
      <c r="Z529" s="319"/>
    </row>
    <row r="530" spans="1:26" ht="15.75" customHeight="1" x14ac:dyDescent="0.25">
      <c r="A530" s="319"/>
      <c r="B530" s="319"/>
      <c r="C530" s="319"/>
      <c r="D530" s="319"/>
      <c r="E530" s="319"/>
      <c r="F530" s="319"/>
      <c r="G530" s="319"/>
      <c r="H530" s="319"/>
      <c r="I530" s="319"/>
      <c r="J530" s="319"/>
      <c r="K530" s="319"/>
      <c r="L530" s="319"/>
      <c r="M530" s="319"/>
      <c r="N530" s="319"/>
      <c r="O530" s="319"/>
      <c r="P530" s="319"/>
      <c r="Q530" s="319"/>
      <c r="R530" s="319"/>
      <c r="S530" s="319"/>
      <c r="T530" s="319"/>
      <c r="U530" s="319"/>
      <c r="V530" s="319"/>
      <c r="W530" s="319"/>
      <c r="X530" s="319"/>
      <c r="Y530" s="319"/>
      <c r="Z530" s="319"/>
    </row>
    <row r="531" spans="1:26" ht="15.75" customHeight="1" x14ac:dyDescent="0.25">
      <c r="A531" s="319"/>
      <c r="B531" s="319"/>
      <c r="C531" s="319"/>
      <c r="D531" s="319"/>
      <c r="E531" s="319"/>
      <c r="F531" s="319"/>
      <c r="G531" s="319"/>
      <c r="H531" s="319"/>
      <c r="I531" s="319"/>
      <c r="J531" s="319"/>
      <c r="K531" s="319"/>
      <c r="L531" s="319"/>
      <c r="M531" s="319"/>
      <c r="N531" s="319"/>
      <c r="O531" s="319"/>
      <c r="P531" s="319"/>
      <c r="Q531" s="319"/>
      <c r="R531" s="319"/>
      <c r="S531" s="319"/>
      <c r="T531" s="319"/>
      <c r="U531" s="319"/>
      <c r="V531" s="319"/>
      <c r="W531" s="319"/>
      <c r="X531" s="319"/>
      <c r="Y531" s="319"/>
      <c r="Z531" s="319"/>
    </row>
    <row r="532" spans="1:26" ht="15.75" customHeight="1" x14ac:dyDescent="0.25">
      <c r="A532" s="319"/>
      <c r="B532" s="319"/>
      <c r="C532" s="319"/>
      <c r="D532" s="319"/>
      <c r="E532" s="319"/>
      <c r="F532" s="319"/>
      <c r="G532" s="319"/>
      <c r="H532" s="319"/>
      <c r="I532" s="319"/>
      <c r="J532" s="319"/>
      <c r="K532" s="319"/>
      <c r="L532" s="319"/>
      <c r="M532" s="319"/>
      <c r="N532" s="319"/>
      <c r="O532" s="319"/>
      <c r="P532" s="319"/>
      <c r="Q532" s="319"/>
      <c r="R532" s="319"/>
      <c r="S532" s="319"/>
      <c r="T532" s="319"/>
      <c r="U532" s="319"/>
      <c r="V532" s="319"/>
      <c r="W532" s="319"/>
      <c r="X532" s="319"/>
      <c r="Y532" s="319"/>
      <c r="Z532" s="319"/>
    </row>
    <row r="533" spans="1:26" ht="15.75" customHeight="1" x14ac:dyDescent="0.25">
      <c r="A533" s="319"/>
      <c r="B533" s="319"/>
      <c r="C533" s="319"/>
      <c r="D533" s="319"/>
      <c r="E533" s="319"/>
      <c r="F533" s="319"/>
      <c r="G533" s="319"/>
      <c r="H533" s="319"/>
      <c r="I533" s="319"/>
      <c r="J533" s="319"/>
      <c r="K533" s="319"/>
      <c r="L533" s="319"/>
      <c r="M533" s="319"/>
      <c r="N533" s="319"/>
      <c r="O533" s="319"/>
      <c r="P533" s="319"/>
      <c r="Q533" s="319"/>
      <c r="R533" s="319"/>
      <c r="S533" s="319"/>
      <c r="T533" s="319"/>
      <c r="U533" s="319"/>
      <c r="V533" s="319"/>
      <c r="W533" s="319"/>
      <c r="X533" s="319"/>
      <c r="Y533" s="319"/>
      <c r="Z533" s="319"/>
    </row>
    <row r="534" spans="1:26" ht="15.75" customHeight="1" x14ac:dyDescent="0.25">
      <c r="A534" s="319"/>
      <c r="B534" s="319"/>
      <c r="C534" s="319"/>
      <c r="D534" s="319"/>
      <c r="E534" s="319"/>
      <c r="F534" s="319"/>
      <c r="G534" s="319"/>
      <c r="H534" s="319"/>
      <c r="I534" s="319"/>
      <c r="J534" s="319"/>
      <c r="K534" s="319"/>
      <c r="L534" s="319"/>
      <c r="M534" s="319"/>
      <c r="N534" s="319"/>
      <c r="O534" s="319"/>
      <c r="P534" s="319"/>
      <c r="Q534" s="319"/>
      <c r="R534" s="319"/>
      <c r="S534" s="319"/>
      <c r="T534" s="319"/>
      <c r="U534" s="319"/>
      <c r="V534" s="319"/>
      <c r="W534" s="319"/>
      <c r="X534" s="319"/>
      <c r="Y534" s="319"/>
      <c r="Z534" s="319"/>
    </row>
    <row r="535" spans="1:26" ht="15.75" customHeight="1" x14ac:dyDescent="0.25">
      <c r="A535" s="319"/>
      <c r="B535" s="319"/>
      <c r="C535" s="319"/>
      <c r="D535" s="319"/>
      <c r="E535" s="319"/>
      <c r="F535" s="319"/>
      <c r="G535" s="319"/>
      <c r="H535" s="319"/>
      <c r="I535" s="319"/>
      <c r="J535" s="319"/>
      <c r="K535" s="319"/>
      <c r="L535" s="319"/>
      <c r="M535" s="319"/>
      <c r="N535" s="319"/>
      <c r="O535" s="319"/>
      <c r="P535" s="319"/>
      <c r="Q535" s="319"/>
      <c r="R535" s="319"/>
      <c r="S535" s="319"/>
      <c r="T535" s="319"/>
      <c r="U535" s="319"/>
      <c r="V535" s="319"/>
      <c r="W535" s="319"/>
      <c r="X535" s="319"/>
      <c r="Y535" s="319"/>
      <c r="Z535" s="319"/>
    </row>
    <row r="536" spans="1:26" ht="15.75" customHeight="1" x14ac:dyDescent="0.25">
      <c r="A536" s="319"/>
      <c r="B536" s="319"/>
      <c r="C536" s="319"/>
      <c r="D536" s="319"/>
      <c r="E536" s="319"/>
      <c r="F536" s="319"/>
      <c r="G536" s="319"/>
      <c r="H536" s="319"/>
      <c r="I536" s="319"/>
      <c r="J536" s="319"/>
      <c r="K536" s="319"/>
      <c r="L536" s="319"/>
      <c r="M536" s="319"/>
      <c r="N536" s="319"/>
      <c r="O536" s="319"/>
      <c r="P536" s="319"/>
      <c r="Q536" s="319"/>
      <c r="R536" s="319"/>
      <c r="S536" s="319"/>
      <c r="T536" s="319"/>
      <c r="U536" s="319"/>
      <c r="V536" s="319"/>
      <c r="W536" s="319"/>
      <c r="X536" s="319"/>
      <c r="Y536" s="319"/>
      <c r="Z536" s="319"/>
    </row>
    <row r="537" spans="1:26" ht="15.75" customHeight="1" x14ac:dyDescent="0.25">
      <c r="A537" s="319"/>
      <c r="B537" s="319"/>
      <c r="C537" s="319"/>
      <c r="D537" s="319"/>
      <c r="E537" s="319"/>
      <c r="F537" s="319"/>
      <c r="G537" s="319"/>
      <c r="H537" s="319"/>
      <c r="I537" s="319"/>
      <c r="J537" s="319"/>
      <c r="K537" s="319"/>
      <c r="L537" s="319"/>
      <c r="M537" s="319"/>
      <c r="N537" s="319"/>
      <c r="O537" s="319"/>
      <c r="P537" s="319"/>
      <c r="Q537" s="319"/>
      <c r="R537" s="319"/>
      <c r="S537" s="319"/>
      <c r="T537" s="319"/>
      <c r="U537" s="319"/>
      <c r="V537" s="319"/>
      <c r="W537" s="319"/>
      <c r="X537" s="319"/>
      <c r="Y537" s="319"/>
      <c r="Z537" s="319"/>
    </row>
    <row r="538" spans="1:26" ht="15.75" customHeight="1" x14ac:dyDescent="0.25">
      <c r="A538" s="319"/>
      <c r="B538" s="319"/>
      <c r="C538" s="319"/>
      <c r="D538" s="319"/>
      <c r="E538" s="319"/>
      <c r="F538" s="319"/>
      <c r="G538" s="319"/>
      <c r="H538" s="319"/>
      <c r="I538" s="319"/>
      <c r="J538" s="319"/>
      <c r="K538" s="319"/>
      <c r="L538" s="319"/>
      <c r="M538" s="319"/>
      <c r="N538" s="319"/>
      <c r="O538" s="319"/>
      <c r="P538" s="319"/>
      <c r="Q538" s="319"/>
      <c r="R538" s="319"/>
      <c r="S538" s="319"/>
      <c r="T538" s="319"/>
      <c r="U538" s="319"/>
      <c r="V538" s="319"/>
      <c r="W538" s="319"/>
      <c r="X538" s="319"/>
      <c r="Y538" s="319"/>
      <c r="Z538" s="319"/>
    </row>
    <row r="539" spans="1:26" ht="15.75" customHeight="1" x14ac:dyDescent="0.25">
      <c r="A539" s="319"/>
      <c r="B539" s="319"/>
      <c r="C539" s="319"/>
      <c r="D539" s="319"/>
      <c r="E539" s="319"/>
      <c r="F539" s="319"/>
      <c r="G539" s="319"/>
      <c r="H539" s="319"/>
      <c r="I539" s="319"/>
      <c r="J539" s="319"/>
      <c r="K539" s="319"/>
      <c r="L539" s="319"/>
      <c r="M539" s="319"/>
      <c r="N539" s="319"/>
      <c r="O539" s="319"/>
      <c r="P539" s="319"/>
      <c r="Q539" s="319"/>
      <c r="R539" s="319"/>
      <c r="S539" s="319"/>
      <c r="T539" s="319"/>
      <c r="U539" s="319"/>
      <c r="V539" s="319"/>
      <c r="W539" s="319"/>
      <c r="X539" s="319"/>
      <c r="Y539" s="319"/>
      <c r="Z539" s="319"/>
    </row>
    <row r="540" spans="1:26" ht="15.75" customHeight="1" x14ac:dyDescent="0.25">
      <c r="A540" s="319"/>
      <c r="B540" s="319"/>
      <c r="C540" s="319"/>
      <c r="D540" s="319"/>
      <c r="E540" s="319"/>
      <c r="F540" s="319"/>
      <c r="G540" s="319"/>
      <c r="H540" s="319"/>
      <c r="I540" s="319"/>
      <c r="J540" s="319"/>
      <c r="K540" s="319"/>
      <c r="L540" s="319"/>
      <c r="M540" s="319"/>
      <c r="N540" s="319"/>
      <c r="O540" s="319"/>
      <c r="P540" s="319"/>
      <c r="Q540" s="319"/>
      <c r="R540" s="319"/>
      <c r="S540" s="319"/>
      <c r="T540" s="319"/>
      <c r="U540" s="319"/>
      <c r="V540" s="319"/>
      <c r="W540" s="319"/>
      <c r="X540" s="319"/>
      <c r="Y540" s="319"/>
      <c r="Z540" s="319"/>
    </row>
    <row r="541" spans="1:26" ht="15.75" customHeight="1" x14ac:dyDescent="0.25">
      <c r="A541" s="319"/>
      <c r="B541" s="319"/>
      <c r="C541" s="319"/>
      <c r="D541" s="319"/>
      <c r="E541" s="319"/>
      <c r="F541" s="319"/>
      <c r="G541" s="319"/>
      <c r="H541" s="319"/>
      <c r="I541" s="319"/>
      <c r="J541" s="319"/>
      <c r="K541" s="319"/>
      <c r="L541" s="319"/>
      <c r="M541" s="319"/>
      <c r="N541" s="319"/>
      <c r="O541" s="319"/>
      <c r="P541" s="319"/>
      <c r="Q541" s="319"/>
      <c r="R541" s="319"/>
      <c r="S541" s="319"/>
      <c r="T541" s="319"/>
      <c r="U541" s="319"/>
      <c r="V541" s="319"/>
      <c r="W541" s="319"/>
      <c r="X541" s="319"/>
      <c r="Y541" s="319"/>
      <c r="Z541" s="319"/>
    </row>
    <row r="542" spans="1:26" ht="15.75" customHeight="1" x14ac:dyDescent="0.25">
      <c r="A542" s="319"/>
      <c r="B542" s="319"/>
      <c r="C542" s="319"/>
      <c r="D542" s="319"/>
      <c r="E542" s="319"/>
      <c r="F542" s="319"/>
      <c r="G542" s="319"/>
      <c r="H542" s="319"/>
      <c r="I542" s="319"/>
      <c r="J542" s="319"/>
      <c r="K542" s="319"/>
      <c r="L542" s="319"/>
      <c r="M542" s="319"/>
      <c r="N542" s="319"/>
      <c r="O542" s="319"/>
      <c r="P542" s="319"/>
      <c r="Q542" s="319"/>
      <c r="R542" s="319"/>
      <c r="S542" s="319"/>
      <c r="T542" s="319"/>
      <c r="U542" s="319"/>
      <c r="V542" s="319"/>
      <c r="W542" s="319"/>
      <c r="X542" s="319"/>
      <c r="Y542" s="319"/>
      <c r="Z542" s="319"/>
    </row>
    <row r="543" spans="1:26" ht="15.75" customHeight="1" x14ac:dyDescent="0.25">
      <c r="A543" s="319"/>
      <c r="B543" s="319"/>
      <c r="C543" s="319"/>
      <c r="D543" s="319"/>
      <c r="E543" s="319"/>
      <c r="F543" s="319"/>
      <c r="G543" s="319"/>
      <c r="H543" s="319"/>
      <c r="I543" s="319"/>
      <c r="J543" s="319"/>
      <c r="K543" s="319"/>
      <c r="L543" s="319"/>
      <c r="M543" s="319"/>
      <c r="N543" s="319"/>
      <c r="O543" s="319"/>
      <c r="P543" s="319"/>
      <c r="Q543" s="319"/>
      <c r="R543" s="319"/>
      <c r="S543" s="319"/>
      <c r="T543" s="319"/>
      <c r="U543" s="319"/>
      <c r="V543" s="319"/>
      <c r="W543" s="319"/>
      <c r="X543" s="319"/>
      <c r="Y543" s="319"/>
      <c r="Z543" s="319"/>
    </row>
    <row r="544" spans="1:26" ht="15.75" customHeight="1" x14ac:dyDescent="0.25">
      <c r="A544" s="319"/>
      <c r="B544" s="319"/>
      <c r="C544" s="319"/>
      <c r="D544" s="319"/>
      <c r="E544" s="319"/>
      <c r="F544" s="319"/>
      <c r="G544" s="319"/>
      <c r="H544" s="319"/>
      <c r="I544" s="319"/>
      <c r="J544" s="319"/>
      <c r="K544" s="319"/>
      <c r="L544" s="319"/>
      <c r="M544" s="319"/>
      <c r="N544" s="319"/>
      <c r="O544" s="319"/>
      <c r="P544" s="319"/>
      <c r="Q544" s="319"/>
      <c r="R544" s="319"/>
      <c r="S544" s="319"/>
      <c r="T544" s="319"/>
      <c r="U544" s="319"/>
      <c r="V544" s="319"/>
      <c r="W544" s="319"/>
      <c r="X544" s="319"/>
      <c r="Y544" s="319"/>
      <c r="Z544" s="319"/>
    </row>
    <row r="545" spans="1:26" ht="15.75" customHeight="1" x14ac:dyDescent="0.25">
      <c r="A545" s="319"/>
      <c r="B545" s="319"/>
      <c r="C545" s="319"/>
      <c r="D545" s="319"/>
      <c r="E545" s="319"/>
      <c r="F545" s="319"/>
      <c r="G545" s="319"/>
      <c r="H545" s="319"/>
      <c r="I545" s="319"/>
      <c r="J545" s="319"/>
      <c r="K545" s="319"/>
      <c r="L545" s="319"/>
      <c r="M545" s="319"/>
      <c r="N545" s="319"/>
      <c r="O545" s="319"/>
      <c r="P545" s="319"/>
      <c r="Q545" s="319"/>
      <c r="R545" s="319"/>
      <c r="S545" s="319"/>
      <c r="T545" s="319"/>
      <c r="U545" s="319"/>
      <c r="V545" s="319"/>
      <c r="W545" s="319"/>
      <c r="X545" s="319"/>
      <c r="Y545" s="319"/>
      <c r="Z545" s="319"/>
    </row>
    <row r="546" spans="1:26" ht="15.75" customHeight="1" x14ac:dyDescent="0.25">
      <c r="A546" s="319"/>
      <c r="B546" s="319"/>
      <c r="C546" s="319"/>
      <c r="D546" s="319"/>
      <c r="E546" s="319"/>
      <c r="F546" s="319"/>
      <c r="G546" s="319"/>
      <c r="H546" s="319"/>
      <c r="I546" s="319"/>
      <c r="J546" s="319"/>
      <c r="K546" s="319"/>
      <c r="L546" s="319"/>
      <c r="M546" s="319"/>
      <c r="N546" s="319"/>
      <c r="O546" s="319"/>
      <c r="P546" s="319"/>
      <c r="Q546" s="319"/>
      <c r="R546" s="319"/>
      <c r="S546" s="319"/>
      <c r="T546" s="319"/>
      <c r="U546" s="319"/>
      <c r="V546" s="319"/>
      <c r="W546" s="319"/>
      <c r="X546" s="319"/>
      <c r="Y546" s="319"/>
      <c r="Z546" s="319"/>
    </row>
    <row r="547" spans="1:26" ht="15.75" customHeight="1" x14ac:dyDescent="0.25">
      <c r="A547" s="319"/>
      <c r="B547" s="319"/>
      <c r="C547" s="319"/>
      <c r="D547" s="319"/>
      <c r="E547" s="319"/>
      <c r="F547" s="319"/>
      <c r="G547" s="319"/>
      <c r="H547" s="319"/>
      <c r="I547" s="319"/>
      <c r="J547" s="319"/>
      <c r="K547" s="319"/>
      <c r="L547" s="319"/>
      <c r="M547" s="319"/>
      <c r="N547" s="319"/>
      <c r="O547" s="319"/>
      <c r="P547" s="319"/>
      <c r="Q547" s="319"/>
      <c r="R547" s="319"/>
      <c r="S547" s="319"/>
      <c r="T547" s="319"/>
      <c r="U547" s="319"/>
      <c r="V547" s="319"/>
      <c r="W547" s="319"/>
      <c r="X547" s="319"/>
      <c r="Y547" s="319"/>
      <c r="Z547" s="319"/>
    </row>
    <row r="548" spans="1:26" ht="15.75" customHeight="1" x14ac:dyDescent="0.25">
      <c r="A548" s="319"/>
      <c r="B548" s="319"/>
      <c r="C548" s="319"/>
      <c r="D548" s="319"/>
      <c r="E548" s="319"/>
      <c r="F548" s="319"/>
      <c r="G548" s="319"/>
      <c r="H548" s="319"/>
      <c r="I548" s="319"/>
      <c r="J548" s="319"/>
      <c r="K548" s="319"/>
      <c r="L548" s="319"/>
      <c r="M548" s="319"/>
      <c r="N548" s="319"/>
      <c r="O548" s="319"/>
      <c r="P548" s="319"/>
      <c r="Q548" s="319"/>
      <c r="R548" s="319"/>
      <c r="S548" s="319"/>
      <c r="T548" s="319"/>
      <c r="U548" s="319"/>
      <c r="V548" s="319"/>
      <c r="W548" s="319"/>
      <c r="X548" s="319"/>
      <c r="Y548" s="319"/>
      <c r="Z548" s="319"/>
    </row>
    <row r="549" spans="1:26" ht="15.75" customHeight="1" x14ac:dyDescent="0.25">
      <c r="A549" s="319"/>
      <c r="B549" s="319"/>
      <c r="C549" s="319"/>
      <c r="D549" s="319"/>
      <c r="E549" s="319"/>
      <c r="F549" s="319"/>
      <c r="G549" s="319"/>
      <c r="H549" s="319"/>
      <c r="I549" s="319"/>
      <c r="J549" s="319"/>
      <c r="K549" s="319"/>
      <c r="L549" s="319"/>
      <c r="M549" s="319"/>
      <c r="N549" s="319"/>
      <c r="O549" s="319"/>
      <c r="P549" s="319"/>
      <c r="Q549" s="319"/>
      <c r="R549" s="319"/>
      <c r="S549" s="319"/>
      <c r="T549" s="319"/>
      <c r="U549" s="319"/>
      <c r="V549" s="319"/>
      <c r="W549" s="319"/>
      <c r="X549" s="319"/>
      <c r="Y549" s="319"/>
      <c r="Z549" s="319"/>
    </row>
    <row r="550" spans="1:26" ht="15.75" customHeight="1" x14ac:dyDescent="0.25">
      <c r="A550" s="319"/>
      <c r="B550" s="319"/>
      <c r="C550" s="319"/>
      <c r="D550" s="319"/>
      <c r="E550" s="319"/>
      <c r="F550" s="319"/>
      <c r="G550" s="319"/>
      <c r="H550" s="319"/>
      <c r="I550" s="319"/>
      <c r="J550" s="319"/>
      <c r="K550" s="319"/>
      <c r="L550" s="319"/>
      <c r="M550" s="319"/>
      <c r="N550" s="319"/>
      <c r="O550" s="319"/>
      <c r="P550" s="319"/>
      <c r="Q550" s="319"/>
      <c r="R550" s="319"/>
      <c r="S550" s="319"/>
      <c r="T550" s="319"/>
      <c r="U550" s="319"/>
      <c r="V550" s="319"/>
      <c r="W550" s="319"/>
      <c r="X550" s="319"/>
      <c r="Y550" s="319"/>
      <c r="Z550" s="319"/>
    </row>
    <row r="551" spans="1:26" ht="15.75" customHeight="1" x14ac:dyDescent="0.25">
      <c r="A551" s="319"/>
      <c r="B551" s="319"/>
      <c r="C551" s="319"/>
      <c r="D551" s="319"/>
      <c r="E551" s="319"/>
      <c r="F551" s="319"/>
      <c r="G551" s="319"/>
      <c r="H551" s="319"/>
      <c r="I551" s="319"/>
      <c r="J551" s="319"/>
      <c r="K551" s="319"/>
      <c r="L551" s="319"/>
      <c r="M551" s="319"/>
      <c r="N551" s="319"/>
      <c r="O551" s="319"/>
      <c r="P551" s="319"/>
      <c r="Q551" s="319"/>
      <c r="R551" s="319"/>
      <c r="S551" s="319"/>
      <c r="T551" s="319"/>
      <c r="U551" s="319"/>
      <c r="V551" s="319"/>
      <c r="W551" s="319"/>
      <c r="X551" s="319"/>
      <c r="Y551" s="319"/>
      <c r="Z551" s="319"/>
    </row>
    <row r="552" spans="1:26" ht="15.75" customHeight="1" x14ac:dyDescent="0.25">
      <c r="A552" s="319"/>
      <c r="B552" s="319"/>
      <c r="C552" s="319"/>
      <c r="D552" s="319"/>
      <c r="E552" s="319"/>
      <c r="F552" s="319"/>
      <c r="G552" s="319"/>
      <c r="H552" s="319"/>
      <c r="I552" s="319"/>
      <c r="J552" s="319"/>
      <c r="K552" s="319"/>
      <c r="L552" s="319"/>
      <c r="M552" s="319"/>
      <c r="N552" s="319"/>
      <c r="O552" s="319"/>
      <c r="P552" s="319"/>
      <c r="Q552" s="319"/>
      <c r="R552" s="319"/>
      <c r="S552" s="319"/>
      <c r="T552" s="319"/>
      <c r="U552" s="319"/>
      <c r="V552" s="319"/>
      <c r="W552" s="319"/>
      <c r="X552" s="319"/>
      <c r="Y552" s="319"/>
      <c r="Z552" s="319"/>
    </row>
    <row r="553" spans="1:26" ht="15.75" customHeight="1" x14ac:dyDescent="0.25">
      <c r="A553" s="319"/>
      <c r="B553" s="319"/>
      <c r="C553" s="319"/>
      <c r="D553" s="319"/>
      <c r="E553" s="319"/>
      <c r="F553" s="319"/>
      <c r="G553" s="319"/>
      <c r="H553" s="319"/>
      <c r="I553" s="319"/>
      <c r="J553" s="319"/>
      <c r="K553" s="319"/>
      <c r="L553" s="319"/>
      <c r="M553" s="319"/>
      <c r="N553" s="319"/>
      <c r="O553" s="319"/>
      <c r="P553" s="319"/>
      <c r="Q553" s="319"/>
      <c r="R553" s="319"/>
      <c r="S553" s="319"/>
      <c r="T553" s="319"/>
      <c r="U553" s="319"/>
      <c r="V553" s="319"/>
      <c r="W553" s="319"/>
      <c r="X553" s="319"/>
      <c r="Y553" s="319"/>
      <c r="Z553" s="319"/>
    </row>
    <row r="554" spans="1:26" ht="15.75" customHeight="1" x14ac:dyDescent="0.25">
      <c r="A554" s="319"/>
      <c r="B554" s="319"/>
      <c r="C554" s="319"/>
      <c r="D554" s="319"/>
      <c r="E554" s="319"/>
      <c r="F554" s="319"/>
      <c r="G554" s="319"/>
      <c r="H554" s="319"/>
      <c r="I554" s="319"/>
      <c r="J554" s="319"/>
      <c r="K554" s="319"/>
      <c r="L554" s="319"/>
      <c r="M554" s="319"/>
      <c r="N554" s="319"/>
      <c r="O554" s="319"/>
      <c r="P554" s="319"/>
      <c r="Q554" s="319"/>
      <c r="R554" s="319"/>
      <c r="S554" s="319"/>
      <c r="T554" s="319"/>
      <c r="U554" s="319"/>
      <c r="V554" s="319"/>
      <c r="W554" s="319"/>
      <c r="X554" s="319"/>
      <c r="Y554" s="319"/>
      <c r="Z554" s="319"/>
    </row>
    <row r="555" spans="1:26" ht="15.75" customHeight="1" x14ac:dyDescent="0.25">
      <c r="A555" s="319"/>
      <c r="B555" s="319"/>
      <c r="C555" s="319"/>
      <c r="D555" s="319"/>
      <c r="E555" s="319"/>
      <c r="F555" s="319"/>
      <c r="G555" s="319"/>
      <c r="H555" s="319"/>
      <c r="I555" s="319"/>
      <c r="J555" s="319"/>
      <c r="K555" s="319"/>
      <c r="L555" s="319"/>
      <c r="M555" s="319"/>
      <c r="N555" s="319"/>
      <c r="O555" s="319"/>
      <c r="P555" s="319"/>
      <c r="Q555" s="319"/>
      <c r="R555" s="319"/>
      <c r="S555" s="319"/>
      <c r="T555" s="319"/>
      <c r="U555" s="319"/>
      <c r="V555" s="319"/>
      <c r="W555" s="319"/>
      <c r="X555" s="319"/>
      <c r="Y555" s="319"/>
      <c r="Z555" s="319"/>
    </row>
    <row r="556" spans="1:26" ht="15.75" customHeight="1" x14ac:dyDescent="0.25">
      <c r="A556" s="319"/>
      <c r="B556" s="319"/>
      <c r="C556" s="319"/>
      <c r="D556" s="319"/>
      <c r="E556" s="319"/>
      <c r="F556" s="319"/>
      <c r="G556" s="319"/>
      <c r="H556" s="319"/>
      <c r="I556" s="319"/>
      <c r="J556" s="319"/>
      <c r="K556" s="319"/>
      <c r="L556" s="319"/>
      <c r="M556" s="319"/>
      <c r="N556" s="319"/>
      <c r="O556" s="319"/>
      <c r="P556" s="319"/>
      <c r="Q556" s="319"/>
      <c r="R556" s="319"/>
      <c r="S556" s="319"/>
      <c r="T556" s="319"/>
      <c r="U556" s="319"/>
      <c r="V556" s="319"/>
      <c r="W556" s="319"/>
      <c r="X556" s="319"/>
      <c r="Y556" s="319"/>
      <c r="Z556" s="319"/>
    </row>
    <row r="557" spans="1:26" ht="15.75" customHeight="1" x14ac:dyDescent="0.25">
      <c r="A557" s="319"/>
      <c r="B557" s="319"/>
      <c r="C557" s="319"/>
      <c r="D557" s="319"/>
      <c r="E557" s="319"/>
      <c r="F557" s="319"/>
      <c r="G557" s="319"/>
      <c r="H557" s="319"/>
      <c r="I557" s="319"/>
      <c r="J557" s="319"/>
      <c r="K557" s="319"/>
      <c r="L557" s="319"/>
      <c r="M557" s="319"/>
      <c r="N557" s="319"/>
      <c r="O557" s="319"/>
      <c r="P557" s="319"/>
      <c r="Q557" s="319"/>
      <c r="R557" s="319"/>
      <c r="S557" s="319"/>
      <c r="T557" s="319"/>
      <c r="U557" s="319"/>
      <c r="V557" s="319"/>
      <c r="W557" s="319"/>
      <c r="X557" s="319"/>
      <c r="Y557" s="319"/>
      <c r="Z557" s="319"/>
    </row>
    <row r="558" spans="1:26" ht="15.75" customHeight="1" x14ac:dyDescent="0.25">
      <c r="A558" s="319"/>
      <c r="B558" s="319"/>
      <c r="C558" s="319"/>
      <c r="D558" s="319"/>
      <c r="E558" s="319"/>
      <c r="F558" s="319"/>
      <c r="G558" s="319"/>
      <c r="H558" s="319"/>
      <c r="I558" s="319"/>
      <c r="J558" s="319"/>
      <c r="K558" s="319"/>
      <c r="L558" s="319"/>
      <c r="M558" s="319"/>
      <c r="N558" s="319"/>
      <c r="O558" s="319"/>
      <c r="P558" s="319"/>
      <c r="Q558" s="319"/>
      <c r="R558" s="319"/>
      <c r="S558" s="319"/>
      <c r="T558" s="319"/>
      <c r="U558" s="319"/>
      <c r="V558" s="319"/>
      <c r="W558" s="319"/>
      <c r="X558" s="319"/>
      <c r="Y558" s="319"/>
      <c r="Z558" s="319"/>
    </row>
    <row r="559" spans="1:26" ht="15.75" customHeight="1" x14ac:dyDescent="0.25">
      <c r="A559" s="319"/>
      <c r="B559" s="319"/>
      <c r="C559" s="319"/>
      <c r="D559" s="319"/>
      <c r="E559" s="319"/>
      <c r="F559" s="319"/>
      <c r="G559" s="319"/>
      <c r="H559" s="319"/>
      <c r="I559" s="319"/>
      <c r="J559" s="319"/>
      <c r="K559" s="319"/>
      <c r="L559" s="319"/>
      <c r="M559" s="319"/>
      <c r="N559" s="319"/>
      <c r="O559" s="319"/>
      <c r="P559" s="319"/>
      <c r="Q559" s="319"/>
      <c r="R559" s="319"/>
      <c r="S559" s="319"/>
      <c r="T559" s="319"/>
      <c r="U559" s="319"/>
      <c r="V559" s="319"/>
      <c r="W559" s="319"/>
      <c r="X559" s="319"/>
      <c r="Y559" s="319"/>
      <c r="Z559" s="319"/>
    </row>
    <row r="560" spans="1:26" ht="15.75" customHeight="1" x14ac:dyDescent="0.25">
      <c r="A560" s="319"/>
      <c r="B560" s="319"/>
      <c r="C560" s="319"/>
      <c r="D560" s="319"/>
      <c r="E560" s="319"/>
      <c r="F560" s="319"/>
      <c r="G560" s="319"/>
      <c r="H560" s="319"/>
      <c r="I560" s="319"/>
      <c r="J560" s="319"/>
      <c r="K560" s="319"/>
      <c r="L560" s="319"/>
      <c r="M560" s="319"/>
      <c r="N560" s="319"/>
      <c r="O560" s="319"/>
      <c r="P560" s="319"/>
      <c r="Q560" s="319"/>
      <c r="R560" s="319"/>
      <c r="S560" s="319"/>
      <c r="T560" s="319"/>
      <c r="U560" s="319"/>
      <c r="V560" s="319"/>
      <c r="W560" s="319"/>
      <c r="X560" s="319"/>
      <c r="Y560" s="319"/>
      <c r="Z560" s="319"/>
    </row>
    <row r="561" spans="1:26" ht="15.75" customHeight="1" x14ac:dyDescent="0.25">
      <c r="A561" s="319"/>
      <c r="B561" s="319"/>
      <c r="C561" s="319"/>
      <c r="D561" s="319"/>
      <c r="E561" s="319"/>
      <c r="F561" s="319"/>
      <c r="G561" s="319"/>
      <c r="H561" s="319"/>
      <c r="I561" s="319"/>
      <c r="J561" s="319"/>
      <c r="K561" s="319"/>
      <c r="L561" s="319"/>
      <c r="M561" s="319"/>
      <c r="N561" s="319"/>
      <c r="O561" s="319"/>
      <c r="P561" s="319"/>
      <c r="Q561" s="319"/>
      <c r="R561" s="319"/>
      <c r="S561" s="319"/>
      <c r="T561" s="319"/>
      <c r="U561" s="319"/>
      <c r="V561" s="319"/>
      <c r="W561" s="319"/>
      <c r="X561" s="319"/>
      <c r="Y561" s="319"/>
      <c r="Z561" s="319"/>
    </row>
    <row r="562" spans="1:26" ht="15.75" customHeight="1" x14ac:dyDescent="0.25">
      <c r="A562" s="319"/>
      <c r="B562" s="319"/>
      <c r="C562" s="319"/>
      <c r="D562" s="319"/>
      <c r="E562" s="319"/>
      <c r="F562" s="319"/>
      <c r="G562" s="319"/>
      <c r="H562" s="319"/>
      <c r="I562" s="319"/>
      <c r="J562" s="319"/>
      <c r="K562" s="319"/>
      <c r="L562" s="319"/>
      <c r="M562" s="319"/>
      <c r="N562" s="319"/>
      <c r="O562" s="319"/>
      <c r="P562" s="319"/>
      <c r="Q562" s="319"/>
      <c r="R562" s="319"/>
      <c r="S562" s="319"/>
      <c r="T562" s="319"/>
      <c r="U562" s="319"/>
      <c r="V562" s="319"/>
      <c r="W562" s="319"/>
      <c r="X562" s="319"/>
      <c r="Y562" s="319"/>
      <c r="Z562" s="319"/>
    </row>
    <row r="563" spans="1:26" ht="15.75" customHeight="1" x14ac:dyDescent="0.25">
      <c r="A563" s="319"/>
      <c r="B563" s="319"/>
      <c r="C563" s="319"/>
      <c r="D563" s="319"/>
      <c r="E563" s="319"/>
      <c r="F563" s="319"/>
      <c r="G563" s="319"/>
      <c r="H563" s="319"/>
      <c r="I563" s="319"/>
      <c r="J563" s="319"/>
      <c r="K563" s="319"/>
      <c r="L563" s="319"/>
      <c r="M563" s="319"/>
      <c r="N563" s="319"/>
      <c r="O563" s="319"/>
      <c r="P563" s="319"/>
      <c r="Q563" s="319"/>
      <c r="R563" s="319"/>
      <c r="S563" s="319"/>
      <c r="T563" s="319"/>
      <c r="U563" s="319"/>
      <c r="V563" s="319"/>
      <c r="W563" s="319"/>
      <c r="X563" s="319"/>
      <c r="Y563" s="319"/>
      <c r="Z563" s="319"/>
    </row>
    <row r="564" spans="1:26" ht="15.75" customHeight="1" x14ac:dyDescent="0.25">
      <c r="A564" s="319"/>
      <c r="B564" s="319"/>
      <c r="C564" s="319"/>
      <c r="D564" s="319"/>
      <c r="E564" s="319"/>
      <c r="F564" s="319"/>
      <c r="G564" s="319"/>
      <c r="H564" s="319"/>
      <c r="I564" s="319"/>
      <c r="J564" s="319"/>
      <c r="K564" s="319"/>
      <c r="L564" s="319"/>
      <c r="M564" s="319"/>
      <c r="N564" s="319"/>
      <c r="O564" s="319"/>
      <c r="P564" s="319"/>
      <c r="Q564" s="319"/>
      <c r="R564" s="319"/>
      <c r="S564" s="319"/>
      <c r="T564" s="319"/>
      <c r="U564" s="319"/>
      <c r="V564" s="319"/>
      <c r="W564" s="319"/>
      <c r="X564" s="319"/>
      <c r="Y564" s="319"/>
      <c r="Z564" s="319"/>
    </row>
    <row r="565" spans="1:26" ht="15.75" customHeight="1" x14ac:dyDescent="0.25">
      <c r="A565" s="319"/>
      <c r="B565" s="319"/>
      <c r="C565" s="319"/>
      <c r="D565" s="319"/>
      <c r="E565" s="319"/>
      <c r="F565" s="319"/>
      <c r="G565" s="319"/>
      <c r="H565" s="319"/>
      <c r="I565" s="319"/>
      <c r="J565" s="319"/>
      <c r="K565" s="319"/>
      <c r="L565" s="319"/>
      <c r="M565" s="319"/>
      <c r="N565" s="319"/>
      <c r="O565" s="319"/>
      <c r="P565" s="319"/>
      <c r="Q565" s="319"/>
      <c r="R565" s="319"/>
      <c r="S565" s="319"/>
      <c r="T565" s="319"/>
      <c r="U565" s="319"/>
      <c r="V565" s="319"/>
      <c r="W565" s="319"/>
      <c r="X565" s="319"/>
      <c r="Y565" s="319"/>
      <c r="Z565" s="319"/>
    </row>
    <row r="566" spans="1:26" ht="15.75" customHeight="1" x14ac:dyDescent="0.25">
      <c r="A566" s="319"/>
      <c r="B566" s="319"/>
      <c r="C566" s="319"/>
      <c r="D566" s="319"/>
      <c r="E566" s="319"/>
      <c r="F566" s="319"/>
      <c r="G566" s="319"/>
      <c r="H566" s="319"/>
      <c r="I566" s="319"/>
      <c r="J566" s="319"/>
      <c r="K566" s="319"/>
      <c r="L566" s="319"/>
      <c r="M566" s="319"/>
      <c r="N566" s="319"/>
      <c r="O566" s="319"/>
      <c r="P566" s="319"/>
      <c r="Q566" s="319"/>
      <c r="R566" s="319"/>
      <c r="S566" s="319"/>
      <c r="T566" s="319"/>
      <c r="U566" s="319"/>
      <c r="V566" s="319"/>
      <c r="W566" s="319"/>
      <c r="X566" s="319"/>
      <c r="Y566" s="319"/>
      <c r="Z566" s="319"/>
    </row>
    <row r="567" spans="1:26" ht="15.75" customHeight="1" x14ac:dyDescent="0.25">
      <c r="A567" s="319"/>
      <c r="B567" s="319"/>
      <c r="C567" s="319"/>
      <c r="D567" s="319"/>
      <c r="E567" s="319"/>
      <c r="F567" s="319"/>
      <c r="G567" s="319"/>
      <c r="H567" s="319"/>
      <c r="I567" s="319"/>
      <c r="J567" s="319"/>
      <c r="K567" s="319"/>
      <c r="L567" s="319"/>
      <c r="M567" s="319"/>
      <c r="N567" s="319"/>
      <c r="O567" s="319"/>
      <c r="P567" s="319"/>
      <c r="Q567" s="319"/>
      <c r="R567" s="319"/>
      <c r="S567" s="319"/>
      <c r="T567" s="319"/>
      <c r="U567" s="319"/>
      <c r="V567" s="319"/>
      <c r="W567" s="319"/>
      <c r="X567" s="319"/>
      <c r="Y567" s="319"/>
      <c r="Z567" s="319"/>
    </row>
    <row r="568" spans="1:26" ht="15.75" customHeight="1" x14ac:dyDescent="0.25">
      <c r="A568" s="319"/>
      <c r="B568" s="319"/>
      <c r="C568" s="319"/>
      <c r="D568" s="319"/>
      <c r="E568" s="319"/>
      <c r="F568" s="319"/>
      <c r="G568" s="319"/>
      <c r="H568" s="319"/>
      <c r="I568" s="319"/>
      <c r="J568" s="319"/>
      <c r="K568" s="319"/>
      <c r="L568" s="319"/>
      <c r="M568" s="319"/>
      <c r="N568" s="319"/>
      <c r="O568" s="319"/>
      <c r="P568" s="319"/>
      <c r="Q568" s="319"/>
      <c r="R568" s="319"/>
      <c r="S568" s="319"/>
      <c r="T568" s="319"/>
      <c r="U568" s="319"/>
      <c r="V568" s="319"/>
      <c r="W568" s="319"/>
      <c r="X568" s="319"/>
      <c r="Y568" s="319"/>
      <c r="Z568" s="319"/>
    </row>
    <row r="569" spans="1:26" ht="15.75" customHeight="1" x14ac:dyDescent="0.25">
      <c r="A569" s="319"/>
      <c r="B569" s="319"/>
      <c r="C569" s="319"/>
      <c r="D569" s="319"/>
      <c r="E569" s="319"/>
      <c r="F569" s="319"/>
      <c r="G569" s="319"/>
      <c r="H569" s="319"/>
      <c r="I569" s="319"/>
      <c r="J569" s="319"/>
      <c r="K569" s="319"/>
      <c r="L569" s="319"/>
      <c r="M569" s="319"/>
      <c r="N569" s="319"/>
      <c r="O569" s="319"/>
      <c r="P569" s="319"/>
      <c r="Q569" s="319"/>
      <c r="R569" s="319"/>
      <c r="S569" s="319"/>
      <c r="T569" s="319"/>
      <c r="U569" s="319"/>
      <c r="V569" s="319"/>
      <c r="W569" s="319"/>
      <c r="X569" s="319"/>
      <c r="Y569" s="319"/>
      <c r="Z569" s="319"/>
    </row>
    <row r="570" spans="1:26" ht="15.75" customHeight="1" x14ac:dyDescent="0.25">
      <c r="A570" s="319"/>
      <c r="B570" s="319"/>
      <c r="C570" s="319"/>
      <c r="D570" s="319"/>
      <c r="E570" s="319"/>
      <c r="F570" s="319"/>
      <c r="G570" s="319"/>
      <c r="H570" s="319"/>
      <c r="I570" s="319"/>
      <c r="J570" s="319"/>
      <c r="K570" s="319"/>
      <c r="L570" s="319"/>
      <c r="M570" s="319"/>
      <c r="N570" s="319"/>
      <c r="O570" s="319"/>
      <c r="P570" s="319"/>
      <c r="Q570" s="319"/>
      <c r="R570" s="319"/>
      <c r="S570" s="319"/>
      <c r="T570" s="319"/>
      <c r="U570" s="319"/>
      <c r="V570" s="319"/>
      <c r="W570" s="319"/>
      <c r="X570" s="319"/>
      <c r="Y570" s="319"/>
      <c r="Z570" s="319"/>
    </row>
    <row r="571" spans="1:26" ht="15.75" customHeight="1" x14ac:dyDescent="0.25">
      <c r="A571" s="319"/>
      <c r="B571" s="319"/>
      <c r="C571" s="319"/>
      <c r="D571" s="319"/>
      <c r="E571" s="319"/>
      <c r="F571" s="319"/>
      <c r="G571" s="319"/>
      <c r="H571" s="319"/>
      <c r="I571" s="319"/>
      <c r="J571" s="319"/>
      <c r="K571" s="319"/>
      <c r="L571" s="319"/>
      <c r="M571" s="319"/>
      <c r="N571" s="319"/>
      <c r="O571" s="319"/>
      <c r="P571" s="319"/>
      <c r="Q571" s="319"/>
      <c r="R571" s="319"/>
      <c r="S571" s="319"/>
      <c r="T571" s="319"/>
      <c r="U571" s="319"/>
      <c r="V571" s="319"/>
      <c r="W571" s="319"/>
      <c r="X571" s="319"/>
      <c r="Y571" s="319"/>
      <c r="Z571" s="319"/>
    </row>
    <row r="572" spans="1:26" ht="15.75" customHeight="1" x14ac:dyDescent="0.25">
      <c r="A572" s="319"/>
      <c r="B572" s="319"/>
      <c r="C572" s="319"/>
      <c r="D572" s="319"/>
      <c r="E572" s="319"/>
      <c r="F572" s="319"/>
      <c r="G572" s="319"/>
      <c r="H572" s="319"/>
      <c r="I572" s="319"/>
      <c r="J572" s="319"/>
      <c r="K572" s="319"/>
      <c r="L572" s="319"/>
      <c r="M572" s="319"/>
      <c r="N572" s="319"/>
      <c r="O572" s="319"/>
      <c r="P572" s="319"/>
      <c r="Q572" s="319"/>
      <c r="R572" s="319"/>
      <c r="S572" s="319"/>
      <c r="T572" s="319"/>
      <c r="U572" s="319"/>
      <c r="V572" s="319"/>
      <c r="W572" s="319"/>
      <c r="X572" s="319"/>
      <c r="Y572" s="319"/>
      <c r="Z572" s="319"/>
    </row>
    <row r="573" spans="1:26" ht="15.75" customHeight="1" x14ac:dyDescent="0.25">
      <c r="A573" s="319"/>
      <c r="B573" s="319"/>
      <c r="C573" s="319"/>
      <c r="D573" s="319"/>
      <c r="E573" s="319"/>
      <c r="F573" s="319"/>
      <c r="G573" s="319"/>
      <c r="H573" s="319"/>
      <c r="I573" s="319"/>
      <c r="J573" s="319"/>
      <c r="K573" s="319"/>
      <c r="L573" s="319"/>
      <c r="M573" s="319"/>
      <c r="N573" s="319"/>
      <c r="O573" s="319"/>
      <c r="P573" s="319"/>
      <c r="Q573" s="319"/>
      <c r="R573" s="319"/>
      <c r="S573" s="319"/>
      <c r="T573" s="319"/>
      <c r="U573" s="319"/>
      <c r="V573" s="319"/>
      <c r="W573" s="319"/>
      <c r="X573" s="319"/>
      <c r="Y573" s="319"/>
      <c r="Z573" s="319"/>
    </row>
    <row r="574" spans="1:26" ht="15.75" customHeight="1" x14ac:dyDescent="0.25">
      <c r="A574" s="319"/>
      <c r="B574" s="319"/>
      <c r="C574" s="319"/>
      <c r="D574" s="319"/>
      <c r="E574" s="319"/>
      <c r="F574" s="319"/>
      <c r="G574" s="319"/>
      <c r="H574" s="319"/>
      <c r="I574" s="319"/>
      <c r="J574" s="319"/>
      <c r="K574" s="319"/>
      <c r="L574" s="319"/>
      <c r="M574" s="319"/>
      <c r="N574" s="319"/>
      <c r="O574" s="319"/>
      <c r="P574" s="319"/>
      <c r="Q574" s="319"/>
      <c r="R574" s="319"/>
      <c r="S574" s="319"/>
      <c r="T574" s="319"/>
      <c r="U574" s="319"/>
      <c r="V574" s="319"/>
      <c r="W574" s="319"/>
      <c r="X574" s="319"/>
      <c r="Y574" s="319"/>
      <c r="Z574" s="319"/>
    </row>
    <row r="575" spans="1:26" ht="15.75" customHeight="1" x14ac:dyDescent="0.25">
      <c r="A575" s="319"/>
      <c r="B575" s="319"/>
      <c r="C575" s="319"/>
      <c r="D575" s="319"/>
      <c r="E575" s="319"/>
      <c r="F575" s="319"/>
      <c r="G575" s="319"/>
      <c r="H575" s="319"/>
      <c r="I575" s="319"/>
      <c r="J575" s="319"/>
      <c r="K575" s="319"/>
      <c r="L575" s="319"/>
      <c r="M575" s="319"/>
      <c r="N575" s="319"/>
      <c r="O575" s="319"/>
      <c r="P575" s="319"/>
      <c r="Q575" s="319"/>
      <c r="R575" s="319"/>
      <c r="S575" s="319"/>
      <c r="T575" s="319"/>
      <c r="U575" s="319"/>
      <c r="V575" s="319"/>
      <c r="W575" s="319"/>
      <c r="X575" s="319"/>
      <c r="Y575" s="319"/>
      <c r="Z575" s="319"/>
    </row>
    <row r="576" spans="1:26" ht="15.75" customHeight="1" x14ac:dyDescent="0.25">
      <c r="A576" s="319"/>
      <c r="B576" s="319"/>
      <c r="C576" s="319"/>
      <c r="D576" s="319"/>
      <c r="E576" s="319"/>
      <c r="F576" s="319"/>
      <c r="G576" s="319"/>
      <c r="H576" s="319"/>
      <c r="I576" s="319"/>
      <c r="J576" s="319"/>
      <c r="K576" s="319"/>
      <c r="L576" s="319"/>
      <c r="M576" s="319"/>
      <c r="N576" s="319"/>
      <c r="O576" s="319"/>
      <c r="P576" s="319"/>
      <c r="Q576" s="319"/>
      <c r="R576" s="319"/>
      <c r="S576" s="319"/>
      <c r="T576" s="319"/>
      <c r="U576" s="319"/>
      <c r="V576" s="319"/>
      <c r="W576" s="319"/>
      <c r="X576" s="319"/>
      <c r="Y576" s="319"/>
      <c r="Z576" s="319"/>
    </row>
    <row r="577" spans="1:26" ht="15.75" customHeight="1" x14ac:dyDescent="0.25">
      <c r="A577" s="319"/>
      <c r="B577" s="319"/>
      <c r="C577" s="319"/>
      <c r="D577" s="319"/>
      <c r="E577" s="319"/>
      <c r="F577" s="319"/>
      <c r="G577" s="319"/>
      <c r="H577" s="319"/>
      <c r="I577" s="319"/>
      <c r="J577" s="319"/>
      <c r="K577" s="319"/>
      <c r="L577" s="319"/>
      <c r="M577" s="319"/>
      <c r="N577" s="319"/>
      <c r="O577" s="319"/>
      <c r="P577" s="319"/>
      <c r="Q577" s="319"/>
      <c r="R577" s="319"/>
      <c r="S577" s="319"/>
      <c r="T577" s="319"/>
      <c r="U577" s="319"/>
      <c r="V577" s="319"/>
      <c r="W577" s="319"/>
      <c r="X577" s="319"/>
      <c r="Y577" s="319"/>
      <c r="Z577" s="319"/>
    </row>
    <row r="578" spans="1:26" ht="15.75" customHeight="1" x14ac:dyDescent="0.25">
      <c r="A578" s="319"/>
      <c r="B578" s="319"/>
      <c r="C578" s="319"/>
      <c r="D578" s="319"/>
      <c r="E578" s="319"/>
      <c r="F578" s="319"/>
      <c r="G578" s="319"/>
      <c r="H578" s="319"/>
      <c r="I578" s="319"/>
      <c r="J578" s="319"/>
      <c r="K578" s="319"/>
      <c r="L578" s="319"/>
      <c r="M578" s="319"/>
      <c r="N578" s="319"/>
      <c r="O578" s="319"/>
      <c r="P578" s="319"/>
      <c r="Q578" s="319"/>
      <c r="R578" s="319"/>
      <c r="S578" s="319"/>
      <c r="T578" s="319"/>
      <c r="U578" s="319"/>
      <c r="V578" s="319"/>
      <c r="W578" s="319"/>
      <c r="X578" s="319"/>
      <c r="Y578" s="319"/>
      <c r="Z578" s="319"/>
    </row>
    <row r="579" spans="1:26" ht="15.75" customHeight="1" x14ac:dyDescent="0.25">
      <c r="A579" s="319"/>
      <c r="B579" s="319"/>
      <c r="C579" s="319"/>
      <c r="D579" s="319"/>
      <c r="E579" s="319"/>
      <c r="F579" s="319"/>
      <c r="G579" s="319"/>
      <c r="H579" s="319"/>
      <c r="I579" s="319"/>
      <c r="J579" s="319"/>
      <c r="K579" s="319"/>
      <c r="L579" s="319"/>
      <c r="M579" s="319"/>
      <c r="N579" s="319"/>
      <c r="O579" s="319"/>
      <c r="P579" s="319"/>
      <c r="Q579" s="319"/>
      <c r="R579" s="319"/>
      <c r="S579" s="319"/>
      <c r="T579" s="319"/>
      <c r="U579" s="319"/>
      <c r="V579" s="319"/>
      <c r="W579" s="319"/>
      <c r="X579" s="319"/>
      <c r="Y579" s="319"/>
      <c r="Z579" s="319"/>
    </row>
    <row r="580" spans="1:26" ht="15.75" customHeight="1" x14ac:dyDescent="0.25">
      <c r="A580" s="319"/>
      <c r="B580" s="319"/>
      <c r="C580" s="319"/>
      <c r="D580" s="319"/>
      <c r="E580" s="319"/>
      <c r="F580" s="319"/>
      <c r="G580" s="319"/>
      <c r="H580" s="319"/>
      <c r="I580" s="319"/>
      <c r="J580" s="319"/>
      <c r="K580" s="319"/>
      <c r="L580" s="319"/>
      <c r="M580" s="319"/>
      <c r="N580" s="319"/>
      <c r="O580" s="319"/>
      <c r="P580" s="319"/>
      <c r="Q580" s="319"/>
      <c r="R580" s="319"/>
      <c r="S580" s="319"/>
      <c r="T580" s="319"/>
      <c r="U580" s="319"/>
      <c r="V580" s="319"/>
      <c r="W580" s="319"/>
      <c r="X580" s="319"/>
      <c r="Y580" s="319"/>
      <c r="Z580" s="319"/>
    </row>
    <row r="581" spans="1:26" ht="15.75" customHeight="1" x14ac:dyDescent="0.25">
      <c r="A581" s="319"/>
      <c r="B581" s="319"/>
      <c r="C581" s="319"/>
      <c r="D581" s="319"/>
      <c r="E581" s="319"/>
      <c r="F581" s="319"/>
      <c r="G581" s="319"/>
      <c r="H581" s="319"/>
      <c r="I581" s="319"/>
      <c r="J581" s="319"/>
      <c r="K581" s="319"/>
      <c r="L581" s="319"/>
      <c r="M581" s="319"/>
      <c r="N581" s="319"/>
      <c r="O581" s="319"/>
      <c r="P581" s="319"/>
      <c r="Q581" s="319"/>
      <c r="R581" s="319"/>
      <c r="S581" s="319"/>
      <c r="T581" s="319"/>
      <c r="U581" s="319"/>
      <c r="V581" s="319"/>
      <c r="W581" s="319"/>
      <c r="X581" s="319"/>
      <c r="Y581" s="319"/>
      <c r="Z581" s="319"/>
    </row>
    <row r="582" spans="1:26" ht="15.75" customHeight="1" x14ac:dyDescent="0.25">
      <c r="A582" s="319"/>
      <c r="B582" s="319"/>
      <c r="C582" s="319"/>
      <c r="D582" s="319"/>
      <c r="E582" s="319"/>
      <c r="F582" s="319"/>
      <c r="G582" s="319"/>
      <c r="H582" s="319"/>
      <c r="I582" s="319"/>
      <c r="J582" s="319"/>
      <c r="K582" s="319"/>
      <c r="L582" s="319"/>
      <c r="M582" s="319"/>
      <c r="N582" s="319"/>
      <c r="O582" s="319"/>
      <c r="P582" s="319"/>
      <c r="Q582" s="319"/>
      <c r="R582" s="319"/>
      <c r="S582" s="319"/>
      <c r="T582" s="319"/>
      <c r="U582" s="319"/>
      <c r="V582" s="319"/>
      <c r="W582" s="319"/>
      <c r="X582" s="319"/>
      <c r="Y582" s="319"/>
      <c r="Z582" s="319"/>
    </row>
    <row r="583" spans="1:26" ht="15.75" customHeight="1" x14ac:dyDescent="0.25">
      <c r="A583" s="319"/>
      <c r="B583" s="319"/>
      <c r="C583" s="319"/>
      <c r="D583" s="319"/>
      <c r="E583" s="319"/>
      <c r="F583" s="319"/>
      <c r="G583" s="319"/>
      <c r="H583" s="319"/>
      <c r="I583" s="319"/>
      <c r="J583" s="319"/>
      <c r="K583" s="319"/>
      <c r="L583" s="319"/>
      <c r="M583" s="319"/>
      <c r="N583" s="319"/>
      <c r="O583" s="319"/>
      <c r="P583" s="319"/>
      <c r="Q583" s="319"/>
      <c r="R583" s="319"/>
      <c r="S583" s="319"/>
      <c r="T583" s="319"/>
      <c r="U583" s="319"/>
      <c r="V583" s="319"/>
      <c r="W583" s="319"/>
      <c r="X583" s="319"/>
      <c r="Y583" s="319"/>
      <c r="Z583" s="319"/>
    </row>
    <row r="584" spans="1:26" ht="15.75" customHeight="1" x14ac:dyDescent="0.25">
      <c r="A584" s="319"/>
      <c r="B584" s="319"/>
      <c r="C584" s="319"/>
      <c r="D584" s="319"/>
      <c r="E584" s="319"/>
      <c r="F584" s="319"/>
      <c r="G584" s="319"/>
      <c r="H584" s="319"/>
      <c r="I584" s="319"/>
      <c r="J584" s="319"/>
      <c r="K584" s="319"/>
      <c r="L584" s="319"/>
      <c r="M584" s="319"/>
      <c r="N584" s="319"/>
      <c r="O584" s="319"/>
      <c r="P584" s="319"/>
      <c r="Q584" s="319"/>
      <c r="R584" s="319"/>
      <c r="S584" s="319"/>
      <c r="T584" s="319"/>
      <c r="U584" s="319"/>
      <c r="V584" s="319"/>
      <c r="W584" s="319"/>
      <c r="X584" s="319"/>
      <c r="Y584" s="319"/>
      <c r="Z584" s="319"/>
    </row>
    <row r="585" spans="1:26" ht="15.75" customHeight="1" x14ac:dyDescent="0.25">
      <c r="A585" s="319"/>
      <c r="B585" s="319"/>
      <c r="C585" s="319"/>
      <c r="D585" s="319"/>
      <c r="E585" s="319"/>
      <c r="F585" s="319"/>
      <c r="G585" s="319"/>
      <c r="H585" s="319"/>
      <c r="I585" s="319"/>
      <c r="J585" s="319"/>
      <c r="K585" s="319"/>
      <c r="L585" s="319"/>
      <c r="M585" s="319"/>
      <c r="N585" s="319"/>
      <c r="O585" s="319"/>
      <c r="P585" s="319"/>
      <c r="Q585" s="319"/>
      <c r="R585" s="319"/>
      <c r="S585" s="319"/>
      <c r="T585" s="319"/>
      <c r="U585" s="319"/>
      <c r="V585" s="319"/>
      <c r="W585" s="319"/>
      <c r="X585" s="319"/>
      <c r="Y585" s="319"/>
      <c r="Z585" s="319"/>
    </row>
    <row r="586" spans="1:26" ht="15.75" customHeight="1" x14ac:dyDescent="0.25">
      <c r="A586" s="319"/>
      <c r="B586" s="319"/>
      <c r="C586" s="319"/>
      <c r="D586" s="319"/>
      <c r="E586" s="319"/>
      <c r="F586" s="319"/>
      <c r="G586" s="319"/>
      <c r="H586" s="319"/>
      <c r="I586" s="319"/>
      <c r="J586" s="319"/>
      <c r="K586" s="319"/>
      <c r="L586" s="319"/>
      <c r="M586" s="319"/>
      <c r="N586" s="319"/>
      <c r="O586" s="319"/>
      <c r="P586" s="319"/>
      <c r="Q586" s="319"/>
      <c r="R586" s="319"/>
      <c r="S586" s="319"/>
      <c r="T586" s="319"/>
      <c r="U586" s="319"/>
      <c r="V586" s="319"/>
      <c r="W586" s="319"/>
      <c r="X586" s="319"/>
      <c r="Y586" s="319"/>
      <c r="Z586" s="319"/>
    </row>
    <row r="587" spans="1:26" ht="15.75" customHeight="1" x14ac:dyDescent="0.25">
      <c r="A587" s="319"/>
      <c r="B587" s="319"/>
      <c r="C587" s="319"/>
      <c r="D587" s="319"/>
      <c r="E587" s="319"/>
      <c r="F587" s="319"/>
      <c r="G587" s="319"/>
      <c r="H587" s="319"/>
      <c r="I587" s="319"/>
      <c r="J587" s="319"/>
      <c r="K587" s="319"/>
      <c r="L587" s="319"/>
      <c r="M587" s="319"/>
      <c r="N587" s="319"/>
      <c r="O587" s="319"/>
      <c r="P587" s="319"/>
      <c r="Q587" s="319"/>
      <c r="R587" s="319"/>
      <c r="S587" s="319"/>
      <c r="T587" s="319"/>
      <c r="U587" s="319"/>
      <c r="V587" s="319"/>
      <c r="W587" s="319"/>
      <c r="X587" s="319"/>
      <c r="Y587" s="319"/>
      <c r="Z587" s="319"/>
    </row>
    <row r="588" spans="1:26" ht="15.75" customHeight="1" x14ac:dyDescent="0.25">
      <c r="A588" s="319"/>
      <c r="B588" s="319"/>
      <c r="C588" s="319"/>
      <c r="D588" s="319"/>
      <c r="E588" s="319"/>
      <c r="F588" s="319"/>
      <c r="G588" s="319"/>
      <c r="H588" s="319"/>
      <c r="I588" s="319"/>
      <c r="J588" s="319"/>
      <c r="K588" s="319"/>
      <c r="L588" s="319"/>
      <c r="M588" s="319"/>
      <c r="N588" s="319"/>
      <c r="O588" s="319"/>
      <c r="P588" s="319"/>
      <c r="Q588" s="319"/>
      <c r="R588" s="319"/>
      <c r="S588" s="319"/>
      <c r="T588" s="319"/>
      <c r="U588" s="319"/>
      <c r="V588" s="319"/>
      <c r="W588" s="319"/>
      <c r="X588" s="319"/>
      <c r="Y588" s="319"/>
      <c r="Z588" s="319"/>
    </row>
    <row r="589" spans="1:26" ht="15.75" customHeight="1" x14ac:dyDescent="0.25">
      <c r="A589" s="319"/>
      <c r="B589" s="319"/>
      <c r="C589" s="319"/>
      <c r="D589" s="319"/>
      <c r="E589" s="319"/>
      <c r="F589" s="319"/>
      <c r="G589" s="319"/>
      <c r="H589" s="319"/>
      <c r="I589" s="319"/>
      <c r="J589" s="319"/>
      <c r="K589" s="319"/>
      <c r="L589" s="319"/>
      <c r="M589" s="319"/>
      <c r="N589" s="319"/>
      <c r="O589" s="319"/>
      <c r="P589" s="319"/>
      <c r="Q589" s="319"/>
      <c r="R589" s="319"/>
      <c r="S589" s="319"/>
      <c r="T589" s="319"/>
      <c r="U589" s="319"/>
      <c r="V589" s="319"/>
      <c r="W589" s="319"/>
      <c r="X589" s="319"/>
      <c r="Y589" s="319"/>
      <c r="Z589" s="319"/>
    </row>
    <row r="590" spans="1:26" ht="15.75" customHeight="1" x14ac:dyDescent="0.25">
      <c r="A590" s="319"/>
      <c r="B590" s="319"/>
      <c r="C590" s="319"/>
      <c r="D590" s="319"/>
      <c r="E590" s="319"/>
      <c r="F590" s="319"/>
      <c r="G590" s="319"/>
      <c r="H590" s="319"/>
      <c r="I590" s="319"/>
      <c r="J590" s="319"/>
      <c r="K590" s="319"/>
      <c r="L590" s="319"/>
      <c r="M590" s="319"/>
      <c r="N590" s="319"/>
      <c r="O590" s="319"/>
      <c r="P590" s="319"/>
      <c r="Q590" s="319"/>
      <c r="R590" s="319"/>
      <c r="S590" s="319"/>
      <c r="T590" s="319"/>
      <c r="U590" s="319"/>
      <c r="V590" s="319"/>
      <c r="W590" s="319"/>
      <c r="X590" s="319"/>
      <c r="Y590" s="319"/>
      <c r="Z590" s="319"/>
    </row>
    <row r="591" spans="1:26" ht="15.75" customHeight="1" x14ac:dyDescent="0.25">
      <c r="A591" s="319"/>
      <c r="B591" s="319"/>
      <c r="C591" s="319"/>
      <c r="D591" s="319"/>
      <c r="E591" s="319"/>
      <c r="F591" s="319"/>
      <c r="G591" s="319"/>
      <c r="H591" s="319"/>
      <c r="I591" s="319"/>
      <c r="J591" s="319"/>
      <c r="K591" s="319"/>
      <c r="L591" s="319"/>
      <c r="M591" s="319"/>
      <c r="N591" s="319"/>
      <c r="O591" s="319"/>
      <c r="P591" s="319"/>
      <c r="Q591" s="319"/>
      <c r="R591" s="319"/>
      <c r="S591" s="319"/>
      <c r="T591" s="319"/>
      <c r="U591" s="319"/>
      <c r="V591" s="319"/>
      <c r="W591" s="319"/>
      <c r="X591" s="319"/>
      <c r="Y591" s="319"/>
      <c r="Z591" s="319"/>
    </row>
    <row r="592" spans="1:26" ht="15.75" customHeight="1" x14ac:dyDescent="0.25">
      <c r="A592" s="319"/>
      <c r="B592" s="319"/>
      <c r="C592" s="319"/>
      <c r="D592" s="319"/>
      <c r="E592" s="319"/>
      <c r="F592" s="319"/>
      <c r="G592" s="319"/>
      <c r="H592" s="319"/>
      <c r="I592" s="319"/>
      <c r="J592" s="319"/>
      <c r="K592" s="319"/>
      <c r="L592" s="319"/>
      <c r="M592" s="319"/>
      <c r="N592" s="319"/>
      <c r="O592" s="319"/>
      <c r="P592" s="319"/>
      <c r="Q592" s="319"/>
      <c r="R592" s="319"/>
      <c r="S592" s="319"/>
      <c r="T592" s="319"/>
      <c r="U592" s="319"/>
      <c r="V592" s="319"/>
      <c r="W592" s="319"/>
      <c r="X592" s="319"/>
      <c r="Y592" s="319"/>
      <c r="Z592" s="319"/>
    </row>
    <row r="593" spans="1:26" ht="15.75" customHeight="1" x14ac:dyDescent="0.25">
      <c r="A593" s="319"/>
      <c r="B593" s="319"/>
      <c r="C593" s="319"/>
      <c r="D593" s="319"/>
      <c r="E593" s="319"/>
      <c r="F593" s="319"/>
      <c r="G593" s="319"/>
      <c r="H593" s="319"/>
      <c r="I593" s="319"/>
      <c r="J593" s="319"/>
      <c r="K593" s="319"/>
      <c r="L593" s="319"/>
      <c r="M593" s="319"/>
      <c r="N593" s="319"/>
      <c r="O593" s="319"/>
      <c r="P593" s="319"/>
      <c r="Q593" s="319"/>
      <c r="R593" s="319"/>
      <c r="S593" s="319"/>
      <c r="T593" s="319"/>
      <c r="U593" s="319"/>
      <c r="V593" s="319"/>
      <c r="W593" s="319"/>
      <c r="X593" s="319"/>
      <c r="Y593" s="319"/>
      <c r="Z593" s="319"/>
    </row>
    <row r="594" spans="1:26" ht="15.75" customHeight="1" x14ac:dyDescent="0.25">
      <c r="A594" s="319"/>
      <c r="B594" s="319"/>
      <c r="C594" s="319"/>
      <c r="D594" s="319"/>
      <c r="E594" s="319"/>
      <c r="F594" s="319"/>
      <c r="G594" s="319"/>
      <c r="H594" s="319"/>
      <c r="I594" s="319"/>
      <c r="J594" s="319"/>
      <c r="K594" s="319"/>
      <c r="L594" s="319"/>
      <c r="M594" s="319"/>
      <c r="N594" s="319"/>
      <c r="O594" s="319"/>
      <c r="P594" s="319"/>
      <c r="Q594" s="319"/>
      <c r="R594" s="319"/>
      <c r="S594" s="319"/>
      <c r="T594" s="319"/>
      <c r="U594" s="319"/>
      <c r="V594" s="319"/>
      <c r="W594" s="319"/>
      <c r="X594" s="319"/>
      <c r="Y594" s="319"/>
      <c r="Z594" s="319"/>
    </row>
    <row r="595" spans="1:26" ht="15.75" customHeight="1" x14ac:dyDescent="0.25">
      <c r="A595" s="319"/>
      <c r="B595" s="319"/>
      <c r="C595" s="319"/>
      <c r="D595" s="319"/>
      <c r="E595" s="319"/>
      <c r="F595" s="319"/>
      <c r="G595" s="319"/>
      <c r="H595" s="319"/>
      <c r="I595" s="319"/>
      <c r="J595" s="319"/>
      <c r="K595" s="319"/>
      <c r="L595" s="319"/>
      <c r="M595" s="319"/>
      <c r="N595" s="319"/>
      <c r="O595" s="319"/>
      <c r="P595" s="319"/>
      <c r="Q595" s="319"/>
      <c r="R595" s="319"/>
      <c r="S595" s="319"/>
      <c r="T595" s="319"/>
      <c r="U595" s="319"/>
      <c r="V595" s="319"/>
      <c r="W595" s="319"/>
      <c r="X595" s="319"/>
      <c r="Y595" s="319"/>
      <c r="Z595" s="319"/>
    </row>
    <row r="596" spans="1:26" ht="15.75" customHeight="1" x14ac:dyDescent="0.25">
      <c r="A596" s="319"/>
      <c r="B596" s="319"/>
      <c r="C596" s="319"/>
      <c r="D596" s="319"/>
      <c r="E596" s="319"/>
      <c r="F596" s="319"/>
      <c r="G596" s="319"/>
      <c r="H596" s="319"/>
      <c r="I596" s="319"/>
      <c r="J596" s="319"/>
      <c r="K596" s="319"/>
      <c r="L596" s="319"/>
      <c r="M596" s="319"/>
      <c r="N596" s="319"/>
      <c r="O596" s="319"/>
      <c r="P596" s="319"/>
      <c r="Q596" s="319"/>
      <c r="R596" s="319"/>
      <c r="S596" s="319"/>
      <c r="T596" s="319"/>
      <c r="U596" s="319"/>
      <c r="V596" s="319"/>
      <c r="W596" s="319"/>
      <c r="X596" s="319"/>
      <c r="Y596" s="319"/>
      <c r="Z596" s="319"/>
    </row>
    <row r="597" spans="1:26" ht="15.75" customHeight="1" x14ac:dyDescent="0.25">
      <c r="A597" s="319"/>
      <c r="B597" s="319"/>
      <c r="C597" s="319"/>
      <c r="D597" s="319"/>
      <c r="E597" s="319"/>
      <c r="F597" s="319"/>
      <c r="G597" s="319"/>
      <c r="H597" s="319"/>
      <c r="I597" s="319"/>
      <c r="J597" s="319"/>
      <c r="K597" s="319"/>
      <c r="L597" s="319"/>
      <c r="M597" s="319"/>
      <c r="N597" s="319"/>
      <c r="O597" s="319"/>
      <c r="P597" s="319"/>
      <c r="Q597" s="319"/>
      <c r="R597" s="319"/>
      <c r="S597" s="319"/>
      <c r="T597" s="319"/>
      <c r="U597" s="319"/>
      <c r="V597" s="319"/>
      <c r="W597" s="319"/>
      <c r="X597" s="319"/>
      <c r="Y597" s="319"/>
      <c r="Z597" s="319"/>
    </row>
    <row r="598" spans="1:26" ht="15.75" customHeight="1" x14ac:dyDescent="0.25">
      <c r="A598" s="319"/>
      <c r="B598" s="319"/>
      <c r="C598" s="319"/>
      <c r="D598" s="319"/>
      <c r="E598" s="319"/>
      <c r="F598" s="319"/>
      <c r="G598" s="319"/>
      <c r="H598" s="319"/>
      <c r="I598" s="319"/>
      <c r="J598" s="319"/>
      <c r="K598" s="319"/>
      <c r="L598" s="319"/>
      <c r="M598" s="319"/>
      <c r="N598" s="319"/>
      <c r="O598" s="319"/>
      <c r="P598" s="319"/>
      <c r="Q598" s="319"/>
      <c r="R598" s="319"/>
      <c r="S598" s="319"/>
      <c r="T598" s="319"/>
      <c r="U598" s="319"/>
      <c r="V598" s="319"/>
      <c r="W598" s="319"/>
      <c r="X598" s="319"/>
      <c r="Y598" s="319"/>
      <c r="Z598" s="319"/>
    </row>
    <row r="599" spans="1:26" ht="15.75" customHeight="1" x14ac:dyDescent="0.25">
      <c r="A599" s="319"/>
      <c r="B599" s="319"/>
      <c r="C599" s="319"/>
      <c r="D599" s="319"/>
      <c r="E599" s="319"/>
      <c r="F599" s="319"/>
      <c r="G599" s="319"/>
      <c r="H599" s="319"/>
      <c r="I599" s="319"/>
      <c r="J599" s="319"/>
      <c r="K599" s="319"/>
      <c r="L599" s="319"/>
      <c r="M599" s="319"/>
      <c r="N599" s="319"/>
      <c r="O599" s="319"/>
      <c r="P599" s="319"/>
      <c r="Q599" s="319"/>
      <c r="R599" s="319"/>
      <c r="S599" s="319"/>
      <c r="T599" s="319"/>
      <c r="U599" s="319"/>
      <c r="V599" s="319"/>
      <c r="W599" s="319"/>
      <c r="X599" s="319"/>
      <c r="Y599" s="319"/>
      <c r="Z599" s="319"/>
    </row>
    <row r="600" spans="1:26" ht="15.75" customHeight="1" x14ac:dyDescent="0.25">
      <c r="A600" s="319"/>
      <c r="B600" s="319"/>
      <c r="C600" s="319"/>
      <c r="D600" s="319"/>
      <c r="E600" s="319"/>
      <c r="F600" s="319"/>
      <c r="G600" s="319"/>
      <c r="H600" s="319"/>
      <c r="I600" s="319"/>
      <c r="J600" s="319"/>
      <c r="K600" s="319"/>
      <c r="L600" s="319"/>
      <c r="M600" s="319"/>
      <c r="N600" s="319"/>
      <c r="O600" s="319"/>
      <c r="P600" s="319"/>
      <c r="Q600" s="319"/>
      <c r="R600" s="319"/>
      <c r="S600" s="319"/>
      <c r="T600" s="319"/>
      <c r="U600" s="319"/>
      <c r="V600" s="319"/>
      <c r="W600" s="319"/>
      <c r="X600" s="319"/>
      <c r="Y600" s="319"/>
      <c r="Z600" s="319"/>
    </row>
    <row r="601" spans="1:26" ht="15.75" customHeight="1" x14ac:dyDescent="0.25">
      <c r="A601" s="319"/>
      <c r="B601" s="319"/>
      <c r="C601" s="319"/>
      <c r="D601" s="319"/>
      <c r="E601" s="319"/>
      <c r="F601" s="319"/>
      <c r="G601" s="319"/>
      <c r="H601" s="319"/>
      <c r="I601" s="319"/>
      <c r="J601" s="319"/>
      <c r="K601" s="319"/>
      <c r="L601" s="319"/>
      <c r="M601" s="319"/>
      <c r="N601" s="319"/>
      <c r="O601" s="319"/>
      <c r="P601" s="319"/>
      <c r="Q601" s="319"/>
      <c r="R601" s="319"/>
      <c r="S601" s="319"/>
      <c r="T601" s="319"/>
      <c r="U601" s="319"/>
      <c r="V601" s="319"/>
      <c r="W601" s="319"/>
      <c r="X601" s="319"/>
      <c r="Y601" s="319"/>
      <c r="Z601" s="319"/>
    </row>
    <row r="602" spans="1:26" ht="15.75" customHeight="1" x14ac:dyDescent="0.25">
      <c r="A602" s="319"/>
      <c r="B602" s="319"/>
      <c r="C602" s="319"/>
      <c r="D602" s="319"/>
      <c r="E602" s="319"/>
      <c r="F602" s="319"/>
      <c r="G602" s="319"/>
      <c r="H602" s="319"/>
      <c r="I602" s="319"/>
      <c r="J602" s="319"/>
      <c r="K602" s="319"/>
      <c r="L602" s="319"/>
      <c r="M602" s="319"/>
      <c r="N602" s="319"/>
      <c r="O602" s="319"/>
      <c r="P602" s="319"/>
      <c r="Q602" s="319"/>
      <c r="R602" s="319"/>
      <c r="S602" s="319"/>
      <c r="T602" s="319"/>
      <c r="U602" s="319"/>
      <c r="V602" s="319"/>
      <c r="W602" s="319"/>
      <c r="X602" s="319"/>
      <c r="Y602" s="319"/>
      <c r="Z602" s="319"/>
    </row>
    <row r="603" spans="1:26" ht="15.75" customHeight="1" x14ac:dyDescent="0.25">
      <c r="A603" s="319"/>
      <c r="B603" s="319"/>
      <c r="C603" s="319"/>
      <c r="D603" s="319"/>
      <c r="E603" s="319"/>
      <c r="F603" s="319"/>
      <c r="G603" s="319"/>
      <c r="H603" s="319"/>
      <c r="I603" s="319"/>
      <c r="J603" s="319"/>
      <c r="K603" s="319"/>
      <c r="L603" s="319"/>
      <c r="M603" s="319"/>
      <c r="N603" s="319"/>
      <c r="O603" s="319"/>
      <c r="P603" s="319"/>
      <c r="Q603" s="319"/>
      <c r="R603" s="319"/>
      <c r="S603" s="319"/>
      <c r="T603" s="319"/>
      <c r="U603" s="319"/>
      <c r="V603" s="319"/>
      <c r="W603" s="319"/>
      <c r="X603" s="319"/>
      <c r="Y603" s="319"/>
      <c r="Z603" s="319"/>
    </row>
    <row r="604" spans="1:26" ht="15.75" customHeight="1" x14ac:dyDescent="0.25">
      <c r="A604" s="319"/>
      <c r="B604" s="319"/>
      <c r="C604" s="319"/>
      <c r="D604" s="319"/>
      <c r="E604" s="319"/>
      <c r="F604" s="319"/>
      <c r="G604" s="319"/>
      <c r="H604" s="319"/>
      <c r="I604" s="319"/>
      <c r="J604" s="319"/>
      <c r="K604" s="319"/>
      <c r="L604" s="319"/>
      <c r="M604" s="319"/>
      <c r="N604" s="319"/>
      <c r="O604" s="319"/>
      <c r="P604" s="319"/>
      <c r="Q604" s="319"/>
      <c r="R604" s="319"/>
      <c r="S604" s="319"/>
      <c r="T604" s="319"/>
      <c r="U604" s="319"/>
      <c r="V604" s="319"/>
      <c r="W604" s="319"/>
      <c r="X604" s="319"/>
      <c r="Y604" s="319"/>
      <c r="Z604" s="319"/>
    </row>
    <row r="605" spans="1:26" ht="15.75" customHeight="1" x14ac:dyDescent="0.25">
      <c r="A605" s="319"/>
      <c r="B605" s="319"/>
      <c r="C605" s="319"/>
      <c r="D605" s="319"/>
      <c r="E605" s="319"/>
      <c r="F605" s="319"/>
      <c r="G605" s="319"/>
      <c r="H605" s="319"/>
      <c r="I605" s="319"/>
      <c r="J605" s="319"/>
      <c r="K605" s="319"/>
      <c r="L605" s="319"/>
      <c r="M605" s="319"/>
      <c r="N605" s="319"/>
      <c r="O605" s="319"/>
      <c r="P605" s="319"/>
      <c r="Q605" s="319"/>
      <c r="R605" s="319"/>
      <c r="S605" s="319"/>
      <c r="T605" s="319"/>
      <c r="U605" s="319"/>
      <c r="V605" s="319"/>
      <c r="W605" s="319"/>
      <c r="X605" s="319"/>
      <c r="Y605" s="319"/>
      <c r="Z605" s="319"/>
    </row>
    <row r="606" spans="1:26" ht="15.75" customHeight="1" x14ac:dyDescent="0.25">
      <c r="A606" s="319"/>
      <c r="B606" s="319"/>
      <c r="C606" s="319"/>
      <c r="D606" s="319"/>
      <c r="E606" s="319"/>
      <c r="F606" s="319"/>
      <c r="G606" s="319"/>
      <c r="H606" s="319"/>
      <c r="I606" s="319"/>
      <c r="J606" s="319"/>
      <c r="K606" s="319"/>
      <c r="L606" s="319"/>
      <c r="M606" s="319"/>
      <c r="N606" s="319"/>
      <c r="O606" s="319"/>
      <c r="P606" s="319"/>
      <c r="Q606" s="319"/>
      <c r="R606" s="319"/>
      <c r="S606" s="319"/>
      <c r="T606" s="319"/>
      <c r="U606" s="319"/>
      <c r="V606" s="319"/>
      <c r="W606" s="319"/>
      <c r="X606" s="319"/>
      <c r="Y606" s="319"/>
      <c r="Z606" s="319"/>
    </row>
    <row r="607" spans="1:26" ht="15.75" customHeight="1" x14ac:dyDescent="0.25">
      <c r="A607" s="319"/>
      <c r="B607" s="319"/>
      <c r="C607" s="319"/>
      <c r="D607" s="319"/>
      <c r="E607" s="319"/>
      <c r="F607" s="319"/>
      <c r="G607" s="319"/>
      <c r="H607" s="319"/>
      <c r="I607" s="319"/>
      <c r="J607" s="319"/>
      <c r="K607" s="319"/>
      <c r="L607" s="319"/>
      <c r="M607" s="319"/>
      <c r="N607" s="319"/>
      <c r="O607" s="319"/>
      <c r="P607" s="319"/>
      <c r="Q607" s="319"/>
      <c r="R607" s="319"/>
      <c r="S607" s="319"/>
      <c r="T607" s="319"/>
      <c r="U607" s="319"/>
      <c r="V607" s="319"/>
      <c r="W607" s="319"/>
      <c r="X607" s="319"/>
      <c r="Y607" s="319"/>
      <c r="Z607" s="319"/>
    </row>
    <row r="608" spans="1:26" ht="15.75" customHeight="1" x14ac:dyDescent="0.25">
      <c r="A608" s="319"/>
      <c r="B608" s="319"/>
      <c r="C608" s="319"/>
      <c r="D608" s="319"/>
      <c r="E608" s="319"/>
      <c r="F608" s="319"/>
      <c r="G608" s="319"/>
      <c r="H608" s="319"/>
      <c r="I608" s="319"/>
      <c r="J608" s="319"/>
      <c r="K608" s="319"/>
      <c r="L608" s="319"/>
      <c r="M608" s="319"/>
      <c r="N608" s="319"/>
      <c r="O608" s="319"/>
      <c r="P608" s="319"/>
      <c r="Q608" s="319"/>
      <c r="R608" s="319"/>
      <c r="S608" s="319"/>
      <c r="T608" s="319"/>
      <c r="U608" s="319"/>
      <c r="V608" s="319"/>
      <c r="W608" s="319"/>
      <c r="X608" s="319"/>
      <c r="Y608" s="319"/>
      <c r="Z608" s="319"/>
    </row>
    <row r="609" spans="1:26" ht="15.75" customHeight="1" x14ac:dyDescent="0.25">
      <c r="A609" s="319"/>
      <c r="B609" s="319"/>
      <c r="C609" s="319"/>
      <c r="D609" s="319"/>
      <c r="E609" s="319"/>
      <c r="F609" s="319"/>
      <c r="G609" s="319"/>
      <c r="H609" s="319"/>
      <c r="I609" s="319"/>
      <c r="J609" s="319"/>
      <c r="K609" s="319"/>
      <c r="L609" s="319"/>
      <c r="M609" s="319"/>
      <c r="N609" s="319"/>
      <c r="O609" s="319"/>
      <c r="P609" s="319"/>
      <c r="Q609" s="319"/>
      <c r="R609" s="319"/>
      <c r="S609" s="319"/>
      <c r="T609" s="319"/>
      <c r="U609" s="319"/>
      <c r="V609" s="319"/>
      <c r="W609" s="319"/>
      <c r="X609" s="319"/>
      <c r="Y609" s="319"/>
      <c r="Z609" s="319"/>
    </row>
    <row r="610" spans="1:26" ht="15.75" customHeight="1" x14ac:dyDescent="0.25">
      <c r="A610" s="319"/>
      <c r="B610" s="319"/>
      <c r="C610" s="319"/>
      <c r="D610" s="319"/>
      <c r="E610" s="319"/>
      <c r="F610" s="319"/>
      <c r="G610" s="319"/>
      <c r="H610" s="319"/>
      <c r="I610" s="319"/>
      <c r="J610" s="319"/>
      <c r="K610" s="319"/>
      <c r="L610" s="319"/>
      <c r="M610" s="319"/>
      <c r="N610" s="319"/>
      <c r="O610" s="319"/>
      <c r="P610" s="319"/>
      <c r="Q610" s="319"/>
      <c r="R610" s="319"/>
      <c r="S610" s="319"/>
      <c r="T610" s="319"/>
      <c r="U610" s="319"/>
      <c r="V610" s="319"/>
      <c r="W610" s="319"/>
      <c r="X610" s="319"/>
      <c r="Y610" s="319"/>
      <c r="Z610" s="319"/>
    </row>
    <row r="611" spans="1:26" ht="15.75" customHeight="1" x14ac:dyDescent="0.25">
      <c r="A611" s="319"/>
      <c r="B611" s="319"/>
      <c r="C611" s="319"/>
      <c r="D611" s="319"/>
      <c r="E611" s="319"/>
      <c r="F611" s="319"/>
      <c r="G611" s="319"/>
      <c r="H611" s="319"/>
      <c r="I611" s="319"/>
      <c r="J611" s="319"/>
      <c r="K611" s="319"/>
      <c r="L611" s="319"/>
      <c r="M611" s="319"/>
      <c r="N611" s="319"/>
      <c r="O611" s="319"/>
      <c r="P611" s="319"/>
      <c r="Q611" s="319"/>
      <c r="R611" s="319"/>
      <c r="S611" s="319"/>
      <c r="T611" s="319"/>
      <c r="U611" s="319"/>
      <c r="V611" s="319"/>
      <c r="W611" s="319"/>
      <c r="X611" s="319"/>
      <c r="Y611" s="319"/>
      <c r="Z611" s="319"/>
    </row>
    <row r="612" spans="1:26" ht="15.75" customHeight="1" x14ac:dyDescent="0.25">
      <c r="A612" s="319"/>
      <c r="B612" s="319"/>
      <c r="C612" s="319"/>
      <c r="D612" s="319"/>
      <c r="E612" s="319"/>
      <c r="F612" s="319"/>
      <c r="G612" s="319"/>
      <c r="H612" s="319"/>
      <c r="I612" s="319"/>
      <c r="J612" s="319"/>
      <c r="K612" s="319"/>
      <c r="L612" s="319"/>
      <c r="M612" s="319"/>
      <c r="N612" s="319"/>
      <c r="O612" s="319"/>
      <c r="P612" s="319"/>
      <c r="Q612" s="319"/>
      <c r="R612" s="319"/>
      <c r="S612" s="319"/>
      <c r="T612" s="319"/>
      <c r="U612" s="319"/>
      <c r="V612" s="319"/>
      <c r="W612" s="319"/>
      <c r="X612" s="319"/>
      <c r="Y612" s="319"/>
      <c r="Z612" s="319"/>
    </row>
    <row r="613" spans="1:26" ht="15.75" customHeight="1" x14ac:dyDescent="0.25">
      <c r="A613" s="319"/>
      <c r="B613" s="319"/>
      <c r="C613" s="319"/>
      <c r="D613" s="319"/>
      <c r="E613" s="319"/>
      <c r="F613" s="319"/>
      <c r="G613" s="319"/>
      <c r="H613" s="319"/>
      <c r="I613" s="319"/>
      <c r="J613" s="319"/>
      <c r="K613" s="319"/>
      <c r="L613" s="319"/>
      <c r="M613" s="319"/>
      <c r="N613" s="319"/>
      <c r="O613" s="319"/>
      <c r="P613" s="319"/>
      <c r="Q613" s="319"/>
      <c r="R613" s="319"/>
      <c r="S613" s="319"/>
      <c r="T613" s="319"/>
      <c r="U613" s="319"/>
      <c r="V613" s="319"/>
      <c r="W613" s="319"/>
      <c r="X613" s="319"/>
      <c r="Y613" s="319"/>
      <c r="Z613" s="319"/>
    </row>
    <row r="614" spans="1:26" ht="15.75" customHeight="1" x14ac:dyDescent="0.25">
      <c r="A614" s="319"/>
      <c r="B614" s="319"/>
      <c r="C614" s="319"/>
      <c r="D614" s="319"/>
      <c r="E614" s="319"/>
      <c r="F614" s="319"/>
      <c r="G614" s="319"/>
      <c r="H614" s="319"/>
      <c r="I614" s="319"/>
      <c r="J614" s="319"/>
      <c r="K614" s="319"/>
      <c r="L614" s="319"/>
      <c r="M614" s="319"/>
      <c r="N614" s="319"/>
      <c r="O614" s="319"/>
      <c r="P614" s="319"/>
      <c r="Q614" s="319"/>
      <c r="R614" s="319"/>
      <c r="S614" s="319"/>
      <c r="T614" s="319"/>
      <c r="U614" s="319"/>
      <c r="V614" s="319"/>
      <c r="W614" s="319"/>
      <c r="X614" s="319"/>
      <c r="Y614" s="319"/>
      <c r="Z614" s="319"/>
    </row>
    <row r="615" spans="1:26" ht="15.75" customHeight="1" x14ac:dyDescent="0.25">
      <c r="A615" s="319"/>
      <c r="B615" s="319"/>
      <c r="C615" s="319"/>
      <c r="D615" s="319"/>
      <c r="E615" s="319"/>
      <c r="F615" s="319"/>
      <c r="G615" s="319"/>
      <c r="H615" s="319"/>
      <c r="I615" s="319"/>
      <c r="J615" s="319"/>
      <c r="K615" s="319"/>
      <c r="L615" s="319"/>
      <c r="M615" s="319"/>
      <c r="N615" s="319"/>
      <c r="O615" s="319"/>
      <c r="P615" s="319"/>
      <c r="Q615" s="319"/>
      <c r="R615" s="319"/>
      <c r="S615" s="319"/>
      <c r="T615" s="319"/>
      <c r="U615" s="319"/>
      <c r="V615" s="319"/>
      <c r="W615" s="319"/>
      <c r="X615" s="319"/>
      <c r="Y615" s="319"/>
      <c r="Z615" s="319"/>
    </row>
    <row r="616" spans="1:26" ht="15.75" customHeight="1" x14ac:dyDescent="0.25">
      <c r="A616" s="319"/>
      <c r="B616" s="319"/>
      <c r="C616" s="319"/>
      <c r="D616" s="319"/>
      <c r="E616" s="319"/>
      <c r="F616" s="319"/>
      <c r="G616" s="319"/>
      <c r="H616" s="319"/>
      <c r="I616" s="319"/>
      <c r="J616" s="319"/>
      <c r="K616" s="319"/>
      <c r="L616" s="319"/>
      <c r="M616" s="319"/>
      <c r="N616" s="319"/>
      <c r="O616" s="319"/>
      <c r="P616" s="319"/>
      <c r="Q616" s="319"/>
      <c r="R616" s="319"/>
      <c r="S616" s="319"/>
      <c r="T616" s="319"/>
      <c r="U616" s="319"/>
      <c r="V616" s="319"/>
      <c r="W616" s="319"/>
      <c r="X616" s="319"/>
      <c r="Y616" s="319"/>
      <c r="Z616" s="319"/>
    </row>
    <row r="617" spans="1:26" ht="15.75" customHeight="1" x14ac:dyDescent="0.25">
      <c r="A617" s="319"/>
      <c r="B617" s="319"/>
      <c r="C617" s="319"/>
      <c r="D617" s="319"/>
      <c r="E617" s="319"/>
      <c r="F617" s="319"/>
      <c r="G617" s="319"/>
      <c r="H617" s="319"/>
      <c r="I617" s="319"/>
      <c r="J617" s="319"/>
      <c r="K617" s="319"/>
      <c r="L617" s="319"/>
      <c r="M617" s="319"/>
      <c r="N617" s="319"/>
      <c r="O617" s="319"/>
      <c r="P617" s="319"/>
      <c r="Q617" s="319"/>
      <c r="R617" s="319"/>
      <c r="S617" s="319"/>
      <c r="T617" s="319"/>
      <c r="U617" s="319"/>
      <c r="V617" s="319"/>
      <c r="W617" s="319"/>
      <c r="X617" s="319"/>
      <c r="Y617" s="319"/>
      <c r="Z617" s="319"/>
    </row>
    <row r="618" spans="1:26" ht="15.75" customHeight="1" x14ac:dyDescent="0.25">
      <c r="A618" s="319"/>
      <c r="B618" s="319"/>
      <c r="C618" s="319"/>
      <c r="D618" s="319"/>
      <c r="E618" s="319"/>
      <c r="F618" s="319"/>
      <c r="G618" s="319"/>
      <c r="H618" s="319"/>
      <c r="I618" s="319"/>
      <c r="J618" s="319"/>
      <c r="K618" s="319"/>
      <c r="L618" s="319"/>
      <c r="M618" s="319"/>
      <c r="N618" s="319"/>
      <c r="O618" s="319"/>
      <c r="P618" s="319"/>
      <c r="Q618" s="319"/>
      <c r="R618" s="319"/>
      <c r="S618" s="319"/>
      <c r="T618" s="319"/>
      <c r="U618" s="319"/>
      <c r="V618" s="319"/>
      <c r="W618" s="319"/>
      <c r="X618" s="319"/>
      <c r="Y618" s="319"/>
      <c r="Z618" s="319"/>
    </row>
    <row r="619" spans="1:26" ht="15.75" customHeight="1" x14ac:dyDescent="0.25">
      <c r="A619" s="319"/>
      <c r="B619" s="319"/>
      <c r="C619" s="319"/>
      <c r="D619" s="319"/>
      <c r="E619" s="319"/>
      <c r="F619" s="319"/>
      <c r="G619" s="319"/>
      <c r="H619" s="319"/>
      <c r="I619" s="319"/>
      <c r="J619" s="319"/>
      <c r="K619" s="319"/>
      <c r="L619" s="319"/>
      <c r="M619" s="319"/>
      <c r="N619" s="319"/>
      <c r="O619" s="319"/>
      <c r="P619" s="319"/>
      <c r="Q619" s="319"/>
      <c r="R619" s="319"/>
      <c r="S619" s="319"/>
      <c r="T619" s="319"/>
      <c r="U619" s="319"/>
      <c r="V619" s="319"/>
      <c r="W619" s="319"/>
      <c r="X619" s="319"/>
      <c r="Y619" s="319"/>
      <c r="Z619" s="319"/>
    </row>
    <row r="620" spans="1:26" ht="15.75" customHeight="1" x14ac:dyDescent="0.25">
      <c r="A620" s="319"/>
      <c r="B620" s="319"/>
      <c r="C620" s="319"/>
      <c r="D620" s="319"/>
      <c r="E620" s="319"/>
      <c r="F620" s="319"/>
      <c r="G620" s="319"/>
      <c r="H620" s="319"/>
      <c r="I620" s="319"/>
      <c r="J620" s="319"/>
      <c r="K620" s="319"/>
      <c r="L620" s="319"/>
      <c r="M620" s="319"/>
      <c r="N620" s="319"/>
      <c r="O620" s="319"/>
      <c r="P620" s="319"/>
      <c r="Q620" s="319"/>
      <c r="R620" s="319"/>
      <c r="S620" s="319"/>
      <c r="T620" s="319"/>
      <c r="U620" s="319"/>
      <c r="V620" s="319"/>
      <c r="W620" s="319"/>
      <c r="X620" s="319"/>
      <c r="Y620" s="319"/>
      <c r="Z620" s="319"/>
    </row>
    <row r="621" spans="1:26" ht="15.75" customHeight="1" x14ac:dyDescent="0.25">
      <c r="A621" s="319"/>
      <c r="B621" s="319"/>
      <c r="C621" s="319"/>
      <c r="D621" s="319"/>
      <c r="E621" s="319"/>
      <c r="F621" s="319"/>
      <c r="G621" s="319"/>
      <c r="H621" s="319"/>
      <c r="I621" s="319"/>
      <c r="J621" s="319"/>
      <c r="K621" s="319"/>
      <c r="L621" s="319"/>
      <c r="M621" s="319"/>
      <c r="N621" s="319"/>
      <c r="O621" s="319"/>
      <c r="P621" s="319"/>
      <c r="Q621" s="319"/>
      <c r="R621" s="319"/>
      <c r="S621" s="319"/>
      <c r="T621" s="319"/>
      <c r="U621" s="319"/>
      <c r="V621" s="319"/>
      <c r="W621" s="319"/>
      <c r="X621" s="319"/>
      <c r="Y621" s="319"/>
      <c r="Z621" s="319"/>
    </row>
    <row r="622" spans="1:26" ht="15.75" customHeight="1" x14ac:dyDescent="0.25">
      <c r="A622" s="319"/>
      <c r="B622" s="319"/>
      <c r="C622" s="319"/>
      <c r="D622" s="319"/>
      <c r="E622" s="319"/>
      <c r="F622" s="319"/>
      <c r="G622" s="319"/>
      <c r="H622" s="319"/>
      <c r="I622" s="319"/>
      <c r="J622" s="319"/>
      <c r="K622" s="319"/>
      <c r="L622" s="319"/>
      <c r="M622" s="319"/>
      <c r="N622" s="319"/>
      <c r="O622" s="319"/>
      <c r="P622" s="319"/>
      <c r="Q622" s="319"/>
      <c r="R622" s="319"/>
      <c r="S622" s="319"/>
      <c r="T622" s="319"/>
      <c r="U622" s="319"/>
      <c r="V622" s="319"/>
      <c r="W622" s="319"/>
      <c r="X622" s="319"/>
      <c r="Y622" s="319"/>
      <c r="Z622" s="319"/>
    </row>
    <row r="623" spans="1:26" ht="15.75" customHeight="1" x14ac:dyDescent="0.25">
      <c r="A623" s="319"/>
      <c r="B623" s="319"/>
      <c r="C623" s="319"/>
      <c r="D623" s="319"/>
      <c r="E623" s="319"/>
      <c r="F623" s="319"/>
      <c r="G623" s="319"/>
      <c r="H623" s="319"/>
      <c r="I623" s="319"/>
      <c r="J623" s="319"/>
      <c r="K623" s="319"/>
      <c r="L623" s="319"/>
      <c r="M623" s="319"/>
      <c r="N623" s="319"/>
      <c r="O623" s="319"/>
      <c r="P623" s="319"/>
      <c r="Q623" s="319"/>
      <c r="R623" s="319"/>
      <c r="S623" s="319"/>
      <c r="T623" s="319"/>
      <c r="U623" s="319"/>
      <c r="V623" s="319"/>
      <c r="W623" s="319"/>
      <c r="X623" s="319"/>
      <c r="Y623" s="319"/>
      <c r="Z623" s="319"/>
    </row>
    <row r="624" spans="1:26" ht="15.75" customHeight="1" x14ac:dyDescent="0.25">
      <c r="A624" s="319"/>
      <c r="B624" s="319"/>
      <c r="C624" s="319"/>
      <c r="D624" s="319"/>
      <c r="E624" s="319"/>
      <c r="F624" s="319"/>
      <c r="G624" s="319"/>
      <c r="H624" s="319"/>
      <c r="I624" s="319"/>
      <c r="J624" s="319"/>
      <c r="K624" s="319"/>
      <c r="L624" s="319"/>
      <c r="M624" s="319"/>
      <c r="N624" s="319"/>
      <c r="O624" s="319"/>
      <c r="P624" s="319"/>
      <c r="Q624" s="319"/>
      <c r="R624" s="319"/>
      <c r="S624" s="319"/>
      <c r="T624" s="319"/>
      <c r="U624" s="319"/>
      <c r="V624" s="319"/>
      <c r="W624" s="319"/>
      <c r="X624" s="319"/>
      <c r="Y624" s="319"/>
      <c r="Z624" s="319"/>
    </row>
    <row r="625" spans="1:26" ht="15.75" customHeight="1" x14ac:dyDescent="0.25">
      <c r="A625" s="319"/>
      <c r="B625" s="319"/>
      <c r="C625" s="319"/>
      <c r="D625" s="319"/>
      <c r="E625" s="319"/>
      <c r="F625" s="319"/>
      <c r="G625" s="319"/>
      <c r="H625" s="319"/>
      <c r="I625" s="319"/>
      <c r="J625" s="319"/>
      <c r="K625" s="319"/>
      <c r="L625" s="319"/>
      <c r="M625" s="319"/>
      <c r="N625" s="319"/>
      <c r="O625" s="319"/>
      <c r="P625" s="319"/>
      <c r="Q625" s="319"/>
      <c r="R625" s="319"/>
      <c r="S625" s="319"/>
      <c r="T625" s="319"/>
      <c r="U625" s="319"/>
      <c r="V625" s="319"/>
      <c r="W625" s="319"/>
      <c r="X625" s="319"/>
      <c r="Y625" s="319"/>
      <c r="Z625" s="319"/>
    </row>
    <row r="626" spans="1:26" ht="15.75" customHeight="1" x14ac:dyDescent="0.25">
      <c r="A626" s="319"/>
      <c r="B626" s="319"/>
      <c r="C626" s="319"/>
      <c r="D626" s="319"/>
      <c r="E626" s="319"/>
      <c r="F626" s="319"/>
      <c r="G626" s="319"/>
      <c r="H626" s="319"/>
      <c r="I626" s="319"/>
      <c r="J626" s="319"/>
      <c r="K626" s="319"/>
      <c r="L626" s="319"/>
      <c r="M626" s="319"/>
      <c r="N626" s="319"/>
      <c r="O626" s="319"/>
      <c r="P626" s="319"/>
      <c r="Q626" s="319"/>
      <c r="R626" s="319"/>
      <c r="S626" s="319"/>
      <c r="T626" s="319"/>
      <c r="U626" s="319"/>
      <c r="V626" s="319"/>
      <c r="W626" s="319"/>
      <c r="X626" s="319"/>
      <c r="Y626" s="319"/>
      <c r="Z626" s="319"/>
    </row>
    <row r="627" spans="1:26" ht="15.75" customHeight="1" x14ac:dyDescent="0.25">
      <c r="A627" s="319"/>
      <c r="B627" s="319"/>
      <c r="C627" s="319"/>
      <c r="D627" s="319"/>
      <c r="E627" s="319"/>
      <c r="F627" s="319"/>
      <c r="G627" s="319"/>
      <c r="H627" s="319"/>
      <c r="I627" s="319"/>
      <c r="J627" s="319"/>
      <c r="K627" s="319"/>
      <c r="L627" s="319"/>
      <c r="M627" s="319"/>
      <c r="N627" s="319"/>
      <c r="O627" s="319"/>
      <c r="P627" s="319"/>
      <c r="Q627" s="319"/>
      <c r="R627" s="319"/>
      <c r="S627" s="319"/>
      <c r="T627" s="319"/>
      <c r="U627" s="319"/>
      <c r="V627" s="319"/>
      <c r="W627" s="319"/>
      <c r="X627" s="319"/>
      <c r="Y627" s="319"/>
      <c r="Z627" s="319"/>
    </row>
    <row r="628" spans="1:26" ht="15.75" customHeight="1" x14ac:dyDescent="0.25">
      <c r="A628" s="319"/>
      <c r="B628" s="319"/>
      <c r="C628" s="319"/>
      <c r="D628" s="319"/>
      <c r="E628" s="319"/>
      <c r="F628" s="319"/>
      <c r="G628" s="319"/>
      <c r="H628" s="319"/>
      <c r="I628" s="319"/>
      <c r="J628" s="319"/>
      <c r="K628" s="319"/>
      <c r="L628" s="319"/>
      <c r="M628" s="319"/>
      <c r="N628" s="319"/>
      <c r="O628" s="319"/>
      <c r="P628" s="319"/>
      <c r="Q628" s="319"/>
      <c r="R628" s="319"/>
      <c r="S628" s="319"/>
      <c r="T628" s="319"/>
      <c r="U628" s="319"/>
      <c r="V628" s="319"/>
      <c r="W628" s="319"/>
      <c r="X628" s="319"/>
      <c r="Y628" s="319"/>
      <c r="Z628" s="319"/>
    </row>
    <row r="629" spans="1:26" ht="15.75" customHeight="1" x14ac:dyDescent="0.25">
      <c r="A629" s="319"/>
      <c r="B629" s="319"/>
      <c r="C629" s="319"/>
      <c r="D629" s="319"/>
      <c r="E629" s="319"/>
      <c r="F629" s="319"/>
      <c r="G629" s="319"/>
      <c r="H629" s="319"/>
      <c r="I629" s="319"/>
      <c r="J629" s="319"/>
      <c r="K629" s="319"/>
      <c r="L629" s="319"/>
      <c r="M629" s="319"/>
      <c r="N629" s="319"/>
      <c r="O629" s="319"/>
      <c r="P629" s="319"/>
      <c r="Q629" s="319"/>
      <c r="R629" s="319"/>
      <c r="S629" s="319"/>
      <c r="T629" s="319"/>
      <c r="U629" s="319"/>
      <c r="V629" s="319"/>
      <c r="W629" s="319"/>
      <c r="X629" s="319"/>
      <c r="Y629" s="319"/>
      <c r="Z629" s="319"/>
    </row>
    <row r="630" spans="1:26" ht="15.75" customHeight="1" x14ac:dyDescent="0.25">
      <c r="A630" s="319"/>
      <c r="B630" s="319"/>
      <c r="C630" s="319"/>
      <c r="D630" s="319"/>
      <c r="E630" s="319"/>
      <c r="F630" s="319"/>
      <c r="G630" s="319"/>
      <c r="H630" s="319"/>
      <c r="I630" s="319"/>
      <c r="J630" s="319"/>
      <c r="K630" s="319"/>
      <c r="L630" s="319"/>
      <c r="M630" s="319"/>
      <c r="N630" s="319"/>
      <c r="O630" s="319"/>
      <c r="P630" s="319"/>
      <c r="Q630" s="319"/>
      <c r="R630" s="319"/>
      <c r="S630" s="319"/>
      <c r="T630" s="319"/>
      <c r="U630" s="319"/>
      <c r="V630" s="319"/>
      <c r="W630" s="319"/>
      <c r="X630" s="319"/>
      <c r="Y630" s="319"/>
      <c r="Z630" s="319"/>
    </row>
    <row r="631" spans="1:26" ht="15.75" customHeight="1" x14ac:dyDescent="0.25">
      <c r="A631" s="319"/>
      <c r="B631" s="319"/>
      <c r="C631" s="319"/>
      <c r="D631" s="319"/>
      <c r="E631" s="319"/>
      <c r="F631" s="319"/>
      <c r="G631" s="319"/>
      <c r="H631" s="319"/>
      <c r="I631" s="319"/>
      <c r="J631" s="319"/>
      <c r="K631" s="319"/>
      <c r="L631" s="319"/>
      <c r="M631" s="319"/>
      <c r="N631" s="319"/>
      <c r="O631" s="319"/>
      <c r="P631" s="319"/>
      <c r="Q631" s="319"/>
      <c r="R631" s="319"/>
      <c r="S631" s="319"/>
      <c r="T631" s="319"/>
      <c r="U631" s="319"/>
      <c r="V631" s="319"/>
      <c r="W631" s="319"/>
      <c r="X631" s="319"/>
      <c r="Y631" s="319"/>
      <c r="Z631" s="319"/>
    </row>
    <row r="632" spans="1:26" ht="15.75" customHeight="1" x14ac:dyDescent="0.25">
      <c r="A632" s="319"/>
      <c r="B632" s="319"/>
      <c r="C632" s="319"/>
      <c r="D632" s="319"/>
      <c r="E632" s="319"/>
      <c r="F632" s="319"/>
      <c r="G632" s="319"/>
      <c r="H632" s="319"/>
      <c r="I632" s="319"/>
      <c r="J632" s="319"/>
      <c r="K632" s="319"/>
      <c r="L632" s="319"/>
      <c r="M632" s="319"/>
      <c r="N632" s="319"/>
      <c r="O632" s="319"/>
      <c r="P632" s="319"/>
      <c r="Q632" s="319"/>
      <c r="R632" s="319"/>
      <c r="S632" s="319"/>
      <c r="T632" s="319"/>
      <c r="U632" s="319"/>
      <c r="V632" s="319"/>
      <c r="W632" s="319"/>
      <c r="X632" s="319"/>
      <c r="Y632" s="319"/>
      <c r="Z632" s="319"/>
    </row>
    <row r="633" spans="1:26" ht="15.75" customHeight="1" x14ac:dyDescent="0.25">
      <c r="A633" s="319"/>
      <c r="B633" s="319"/>
      <c r="C633" s="319"/>
      <c r="D633" s="319"/>
      <c r="E633" s="319"/>
      <c r="F633" s="319"/>
      <c r="G633" s="319"/>
      <c r="H633" s="319"/>
      <c r="I633" s="319"/>
      <c r="J633" s="319"/>
      <c r="K633" s="319"/>
      <c r="L633" s="319"/>
      <c r="M633" s="319"/>
      <c r="N633" s="319"/>
      <c r="O633" s="319"/>
      <c r="P633" s="319"/>
      <c r="Q633" s="319"/>
      <c r="R633" s="319"/>
      <c r="S633" s="319"/>
      <c r="T633" s="319"/>
      <c r="U633" s="319"/>
      <c r="V633" s="319"/>
      <c r="W633" s="319"/>
      <c r="X633" s="319"/>
      <c r="Y633" s="319"/>
      <c r="Z633" s="319"/>
    </row>
    <row r="634" spans="1:26" ht="15.75" customHeight="1" x14ac:dyDescent="0.25">
      <c r="A634" s="319"/>
      <c r="B634" s="319"/>
      <c r="C634" s="319"/>
      <c r="D634" s="319"/>
      <c r="E634" s="319"/>
      <c r="F634" s="319"/>
      <c r="G634" s="319"/>
      <c r="H634" s="319"/>
      <c r="I634" s="319"/>
      <c r="J634" s="319"/>
      <c r="K634" s="319"/>
      <c r="L634" s="319"/>
      <c r="M634" s="319"/>
      <c r="N634" s="319"/>
      <c r="O634" s="319"/>
      <c r="P634" s="319"/>
      <c r="Q634" s="319"/>
      <c r="R634" s="319"/>
      <c r="S634" s="319"/>
      <c r="T634" s="319"/>
      <c r="U634" s="319"/>
      <c r="V634" s="319"/>
      <c r="W634" s="319"/>
      <c r="X634" s="319"/>
      <c r="Y634" s="319"/>
      <c r="Z634" s="319"/>
    </row>
    <row r="635" spans="1:26" ht="15.75" customHeight="1" x14ac:dyDescent="0.25">
      <c r="A635" s="319"/>
      <c r="B635" s="319"/>
      <c r="C635" s="319"/>
      <c r="D635" s="319"/>
      <c r="E635" s="319"/>
      <c r="F635" s="319"/>
      <c r="G635" s="319"/>
      <c r="H635" s="319"/>
      <c r="I635" s="319"/>
      <c r="J635" s="319"/>
      <c r="K635" s="319"/>
      <c r="L635" s="319"/>
      <c r="M635" s="319"/>
      <c r="N635" s="319"/>
      <c r="O635" s="319"/>
      <c r="P635" s="319"/>
      <c r="Q635" s="319"/>
      <c r="R635" s="319"/>
      <c r="S635" s="319"/>
      <c r="T635" s="319"/>
      <c r="U635" s="319"/>
      <c r="V635" s="319"/>
      <c r="W635" s="319"/>
      <c r="X635" s="319"/>
      <c r="Y635" s="319"/>
      <c r="Z635" s="319"/>
    </row>
    <row r="636" spans="1:26" ht="15.75" customHeight="1" x14ac:dyDescent="0.25">
      <c r="A636" s="319"/>
      <c r="B636" s="319"/>
      <c r="C636" s="319"/>
      <c r="D636" s="319"/>
      <c r="E636" s="319"/>
      <c r="F636" s="319"/>
      <c r="G636" s="319"/>
      <c r="H636" s="319"/>
      <c r="I636" s="319"/>
      <c r="J636" s="319"/>
      <c r="K636" s="319"/>
      <c r="L636" s="319"/>
      <c r="M636" s="319"/>
      <c r="N636" s="319"/>
      <c r="O636" s="319"/>
      <c r="P636" s="319"/>
      <c r="Q636" s="319"/>
      <c r="R636" s="319"/>
      <c r="S636" s="319"/>
      <c r="T636" s="319"/>
      <c r="U636" s="319"/>
      <c r="V636" s="319"/>
      <c r="W636" s="319"/>
      <c r="X636" s="319"/>
      <c r="Y636" s="319"/>
      <c r="Z636" s="319"/>
    </row>
    <row r="637" spans="1:26" ht="15.75" customHeight="1" x14ac:dyDescent="0.25">
      <c r="A637" s="319"/>
      <c r="B637" s="319"/>
      <c r="C637" s="319"/>
      <c r="D637" s="319"/>
      <c r="E637" s="319"/>
      <c r="F637" s="319"/>
      <c r="G637" s="319"/>
      <c r="H637" s="319"/>
      <c r="I637" s="319"/>
      <c r="J637" s="319"/>
      <c r="K637" s="319"/>
      <c r="L637" s="319"/>
      <c r="M637" s="319"/>
      <c r="N637" s="319"/>
      <c r="O637" s="319"/>
      <c r="P637" s="319"/>
      <c r="Q637" s="319"/>
      <c r="R637" s="319"/>
      <c r="S637" s="319"/>
      <c r="T637" s="319"/>
      <c r="U637" s="319"/>
      <c r="V637" s="319"/>
      <c r="W637" s="319"/>
      <c r="X637" s="319"/>
      <c r="Y637" s="319"/>
      <c r="Z637" s="319"/>
    </row>
    <row r="638" spans="1:26" ht="15.75" customHeight="1" x14ac:dyDescent="0.25">
      <c r="A638" s="319"/>
      <c r="B638" s="319"/>
      <c r="C638" s="319"/>
      <c r="D638" s="319"/>
      <c r="E638" s="319"/>
      <c r="F638" s="319"/>
      <c r="G638" s="319"/>
      <c r="H638" s="319"/>
      <c r="I638" s="319"/>
      <c r="J638" s="319"/>
      <c r="K638" s="319"/>
      <c r="L638" s="319"/>
      <c r="M638" s="319"/>
      <c r="N638" s="319"/>
      <c r="O638" s="319"/>
      <c r="P638" s="319"/>
      <c r="Q638" s="319"/>
      <c r="R638" s="319"/>
      <c r="S638" s="319"/>
      <c r="T638" s="319"/>
      <c r="U638" s="319"/>
      <c r="V638" s="319"/>
      <c r="W638" s="319"/>
      <c r="X638" s="319"/>
      <c r="Y638" s="319"/>
      <c r="Z638" s="319"/>
    </row>
    <row r="639" spans="1:26" ht="15.75" customHeight="1" x14ac:dyDescent="0.25">
      <c r="A639" s="319"/>
      <c r="B639" s="319"/>
      <c r="C639" s="319"/>
      <c r="D639" s="319"/>
      <c r="E639" s="319"/>
      <c r="F639" s="319"/>
      <c r="G639" s="319"/>
      <c r="H639" s="319"/>
      <c r="I639" s="319"/>
      <c r="J639" s="319"/>
      <c r="K639" s="319"/>
      <c r="L639" s="319"/>
      <c r="M639" s="319"/>
      <c r="N639" s="319"/>
      <c r="O639" s="319"/>
      <c r="P639" s="319"/>
      <c r="Q639" s="319"/>
      <c r="R639" s="319"/>
      <c r="S639" s="319"/>
      <c r="T639" s="319"/>
      <c r="U639" s="319"/>
      <c r="V639" s="319"/>
      <c r="W639" s="319"/>
      <c r="X639" s="319"/>
      <c r="Y639" s="319"/>
      <c r="Z639" s="319"/>
    </row>
    <row r="640" spans="1:26" ht="15.75" customHeight="1" x14ac:dyDescent="0.25">
      <c r="A640" s="319"/>
      <c r="B640" s="319"/>
      <c r="C640" s="319"/>
      <c r="D640" s="319"/>
      <c r="E640" s="319"/>
      <c r="F640" s="319"/>
      <c r="G640" s="319"/>
      <c r="H640" s="319"/>
      <c r="I640" s="319"/>
      <c r="J640" s="319"/>
      <c r="K640" s="319"/>
      <c r="L640" s="319"/>
      <c r="M640" s="319"/>
      <c r="N640" s="319"/>
      <c r="O640" s="319"/>
      <c r="P640" s="319"/>
      <c r="Q640" s="319"/>
      <c r="R640" s="319"/>
      <c r="S640" s="319"/>
      <c r="T640" s="319"/>
      <c r="U640" s="319"/>
      <c r="V640" s="319"/>
      <c r="W640" s="319"/>
      <c r="X640" s="319"/>
      <c r="Y640" s="319"/>
      <c r="Z640" s="319"/>
    </row>
    <row r="641" spans="1:26" ht="15.75" customHeight="1" x14ac:dyDescent="0.25">
      <c r="A641" s="319"/>
      <c r="B641" s="319"/>
      <c r="C641" s="319"/>
      <c r="D641" s="319"/>
      <c r="E641" s="319"/>
      <c r="F641" s="319"/>
      <c r="G641" s="319"/>
      <c r="H641" s="319"/>
      <c r="I641" s="319"/>
      <c r="J641" s="319"/>
      <c r="K641" s="319"/>
      <c r="L641" s="319"/>
      <c r="M641" s="319"/>
      <c r="N641" s="319"/>
      <c r="O641" s="319"/>
      <c r="P641" s="319"/>
      <c r="Q641" s="319"/>
      <c r="R641" s="319"/>
      <c r="S641" s="319"/>
      <c r="T641" s="319"/>
      <c r="U641" s="319"/>
      <c r="V641" s="319"/>
      <c r="W641" s="319"/>
      <c r="X641" s="319"/>
      <c r="Y641" s="319"/>
      <c r="Z641" s="319"/>
    </row>
    <row r="642" spans="1:26" ht="15.75" customHeight="1" x14ac:dyDescent="0.25">
      <c r="A642" s="319"/>
      <c r="B642" s="319"/>
      <c r="C642" s="319"/>
      <c r="D642" s="319"/>
      <c r="E642" s="319"/>
      <c r="F642" s="319"/>
      <c r="G642" s="319"/>
      <c r="H642" s="319"/>
      <c r="I642" s="319"/>
      <c r="J642" s="319"/>
      <c r="K642" s="319"/>
      <c r="L642" s="319"/>
      <c r="M642" s="319"/>
      <c r="N642" s="319"/>
      <c r="O642" s="319"/>
      <c r="P642" s="319"/>
      <c r="Q642" s="319"/>
      <c r="R642" s="319"/>
      <c r="S642" s="319"/>
      <c r="T642" s="319"/>
      <c r="U642" s="319"/>
      <c r="V642" s="319"/>
      <c r="W642" s="319"/>
      <c r="X642" s="319"/>
      <c r="Y642" s="319"/>
      <c r="Z642" s="319"/>
    </row>
    <row r="643" spans="1:26" ht="15.75" customHeight="1" x14ac:dyDescent="0.25">
      <c r="A643" s="319"/>
      <c r="B643" s="319"/>
      <c r="C643" s="319"/>
      <c r="D643" s="319"/>
      <c r="E643" s="319"/>
      <c r="F643" s="319"/>
      <c r="G643" s="319"/>
      <c r="H643" s="319"/>
      <c r="I643" s="319"/>
      <c r="J643" s="319"/>
      <c r="K643" s="319"/>
      <c r="L643" s="319"/>
      <c r="M643" s="319"/>
      <c r="N643" s="319"/>
      <c r="O643" s="319"/>
      <c r="P643" s="319"/>
      <c r="Q643" s="319"/>
      <c r="R643" s="319"/>
      <c r="S643" s="319"/>
      <c r="T643" s="319"/>
      <c r="U643" s="319"/>
      <c r="V643" s="319"/>
      <c r="W643" s="319"/>
      <c r="X643" s="319"/>
      <c r="Y643" s="319"/>
      <c r="Z643" s="319"/>
    </row>
    <row r="644" spans="1:26" ht="15.75" customHeight="1" x14ac:dyDescent="0.25">
      <c r="A644" s="319"/>
      <c r="B644" s="319"/>
      <c r="C644" s="319"/>
      <c r="D644" s="319"/>
      <c r="E644" s="319"/>
      <c r="F644" s="319"/>
      <c r="G644" s="319"/>
      <c r="H644" s="319"/>
      <c r="I644" s="319"/>
      <c r="J644" s="319"/>
      <c r="K644" s="319"/>
      <c r="L644" s="319"/>
      <c r="M644" s="319"/>
      <c r="N644" s="319"/>
      <c r="O644" s="319"/>
      <c r="P644" s="319"/>
      <c r="Q644" s="319"/>
      <c r="R644" s="319"/>
      <c r="S644" s="319"/>
      <c r="T644" s="319"/>
      <c r="U644" s="319"/>
      <c r="V644" s="319"/>
      <c r="W644" s="319"/>
      <c r="X644" s="319"/>
      <c r="Y644" s="319"/>
      <c r="Z644" s="319"/>
    </row>
    <row r="645" spans="1:26" ht="15.75" customHeight="1" x14ac:dyDescent="0.25">
      <c r="A645" s="319"/>
      <c r="B645" s="319"/>
      <c r="C645" s="319"/>
      <c r="D645" s="319"/>
      <c r="E645" s="319"/>
      <c r="F645" s="319"/>
      <c r="G645" s="319"/>
      <c r="H645" s="319"/>
      <c r="I645" s="319"/>
      <c r="J645" s="319"/>
      <c r="K645" s="319"/>
      <c r="L645" s="319"/>
      <c r="M645" s="319"/>
      <c r="N645" s="319"/>
      <c r="O645" s="319"/>
      <c r="P645" s="319"/>
      <c r="Q645" s="319"/>
      <c r="R645" s="319"/>
      <c r="S645" s="319"/>
      <c r="T645" s="319"/>
      <c r="U645" s="319"/>
      <c r="V645" s="319"/>
      <c r="W645" s="319"/>
      <c r="X645" s="319"/>
      <c r="Y645" s="319"/>
      <c r="Z645" s="319"/>
    </row>
    <row r="646" spans="1:26" ht="15.75" customHeight="1" x14ac:dyDescent="0.25">
      <c r="A646" s="319"/>
      <c r="B646" s="319"/>
      <c r="C646" s="319"/>
      <c r="D646" s="319"/>
      <c r="E646" s="319"/>
      <c r="F646" s="319"/>
      <c r="G646" s="319"/>
      <c r="H646" s="319"/>
      <c r="I646" s="319"/>
      <c r="J646" s="319"/>
      <c r="K646" s="319"/>
      <c r="L646" s="319"/>
      <c r="M646" s="319"/>
      <c r="N646" s="319"/>
      <c r="O646" s="319"/>
      <c r="P646" s="319"/>
      <c r="Q646" s="319"/>
      <c r="R646" s="319"/>
      <c r="S646" s="319"/>
      <c r="T646" s="319"/>
      <c r="U646" s="319"/>
      <c r="V646" s="319"/>
      <c r="W646" s="319"/>
      <c r="X646" s="319"/>
      <c r="Y646" s="319"/>
      <c r="Z646" s="319"/>
    </row>
    <row r="647" spans="1:26" ht="15.75" customHeight="1" x14ac:dyDescent="0.25">
      <c r="A647" s="319"/>
      <c r="B647" s="319"/>
      <c r="C647" s="319"/>
      <c r="D647" s="319"/>
      <c r="E647" s="319"/>
      <c r="F647" s="319"/>
      <c r="G647" s="319"/>
      <c r="H647" s="319"/>
      <c r="I647" s="319"/>
      <c r="J647" s="319"/>
      <c r="K647" s="319"/>
      <c r="L647" s="319"/>
      <c r="M647" s="319"/>
      <c r="N647" s="319"/>
      <c r="O647" s="319"/>
      <c r="P647" s="319"/>
      <c r="Q647" s="319"/>
      <c r="R647" s="319"/>
      <c r="S647" s="319"/>
      <c r="T647" s="319"/>
      <c r="U647" s="319"/>
      <c r="V647" s="319"/>
      <c r="W647" s="319"/>
      <c r="X647" s="319"/>
      <c r="Y647" s="319"/>
      <c r="Z647" s="319"/>
    </row>
    <row r="648" spans="1:26" ht="15.75" customHeight="1" x14ac:dyDescent="0.25">
      <c r="A648" s="319"/>
      <c r="B648" s="319"/>
      <c r="C648" s="319"/>
      <c r="D648" s="319"/>
      <c r="E648" s="319"/>
      <c r="F648" s="319"/>
      <c r="G648" s="319"/>
      <c r="H648" s="319"/>
      <c r="I648" s="319"/>
      <c r="J648" s="319"/>
      <c r="K648" s="319"/>
      <c r="L648" s="319"/>
      <c r="M648" s="319"/>
      <c r="N648" s="319"/>
      <c r="O648" s="319"/>
      <c r="P648" s="319"/>
      <c r="Q648" s="319"/>
      <c r="R648" s="319"/>
      <c r="S648" s="319"/>
      <c r="T648" s="319"/>
      <c r="U648" s="319"/>
      <c r="V648" s="319"/>
      <c r="W648" s="319"/>
      <c r="X648" s="319"/>
      <c r="Y648" s="319"/>
      <c r="Z648" s="319"/>
    </row>
    <row r="649" spans="1:26" ht="15.75" customHeight="1" x14ac:dyDescent="0.25">
      <c r="A649" s="319"/>
      <c r="B649" s="319"/>
      <c r="C649" s="319"/>
      <c r="D649" s="319"/>
      <c r="E649" s="319"/>
      <c r="F649" s="319"/>
      <c r="G649" s="319"/>
      <c r="H649" s="319"/>
      <c r="I649" s="319"/>
      <c r="J649" s="319"/>
      <c r="K649" s="319"/>
      <c r="L649" s="319"/>
      <c r="M649" s="319"/>
      <c r="N649" s="319"/>
      <c r="O649" s="319"/>
      <c r="P649" s="319"/>
      <c r="Q649" s="319"/>
      <c r="R649" s="319"/>
      <c r="S649" s="319"/>
      <c r="T649" s="319"/>
      <c r="U649" s="319"/>
      <c r="V649" s="319"/>
      <c r="W649" s="319"/>
      <c r="X649" s="319"/>
      <c r="Y649" s="319"/>
      <c r="Z649" s="319"/>
    </row>
    <row r="650" spans="1:26" ht="15.75" customHeight="1" x14ac:dyDescent="0.25">
      <c r="A650" s="319"/>
      <c r="B650" s="319"/>
      <c r="C650" s="319"/>
      <c r="D650" s="319"/>
      <c r="E650" s="319"/>
      <c r="F650" s="319"/>
      <c r="G650" s="319"/>
      <c r="H650" s="319"/>
      <c r="I650" s="319"/>
      <c r="J650" s="319"/>
      <c r="K650" s="319"/>
      <c r="L650" s="319"/>
      <c r="M650" s="319"/>
      <c r="N650" s="319"/>
      <c r="O650" s="319"/>
      <c r="P650" s="319"/>
      <c r="Q650" s="319"/>
      <c r="R650" s="319"/>
      <c r="S650" s="319"/>
      <c r="T650" s="319"/>
      <c r="U650" s="319"/>
      <c r="V650" s="319"/>
      <c r="W650" s="319"/>
      <c r="X650" s="319"/>
      <c r="Y650" s="319"/>
      <c r="Z650" s="319"/>
    </row>
    <row r="651" spans="1:26" ht="15.75" customHeight="1" x14ac:dyDescent="0.25">
      <c r="A651" s="319"/>
      <c r="B651" s="319"/>
      <c r="C651" s="319"/>
      <c r="D651" s="319"/>
      <c r="E651" s="319"/>
      <c r="F651" s="319"/>
      <c r="G651" s="319"/>
      <c r="H651" s="319"/>
      <c r="I651" s="319"/>
      <c r="J651" s="319"/>
      <c r="K651" s="319"/>
      <c r="L651" s="319"/>
      <c r="M651" s="319"/>
      <c r="N651" s="319"/>
      <c r="O651" s="319"/>
      <c r="P651" s="319"/>
      <c r="Q651" s="319"/>
      <c r="R651" s="319"/>
      <c r="S651" s="319"/>
      <c r="T651" s="319"/>
      <c r="U651" s="319"/>
      <c r="V651" s="319"/>
      <c r="W651" s="319"/>
      <c r="X651" s="319"/>
      <c r="Y651" s="319"/>
      <c r="Z651" s="319"/>
    </row>
    <row r="652" spans="1:26" ht="15.75" customHeight="1" x14ac:dyDescent="0.25">
      <c r="A652" s="319"/>
      <c r="B652" s="319"/>
      <c r="C652" s="319"/>
      <c r="D652" s="319"/>
      <c r="E652" s="319"/>
      <c r="F652" s="319"/>
      <c r="G652" s="319"/>
      <c r="H652" s="319"/>
      <c r="I652" s="319"/>
      <c r="J652" s="319"/>
      <c r="K652" s="319"/>
      <c r="L652" s="319"/>
      <c r="M652" s="319"/>
      <c r="N652" s="319"/>
      <c r="O652" s="319"/>
      <c r="P652" s="319"/>
      <c r="Q652" s="319"/>
      <c r="R652" s="319"/>
      <c r="S652" s="319"/>
      <c r="T652" s="319"/>
      <c r="U652" s="319"/>
      <c r="V652" s="319"/>
      <c r="W652" s="319"/>
      <c r="X652" s="319"/>
      <c r="Y652" s="319"/>
      <c r="Z652" s="319"/>
    </row>
    <row r="653" spans="1:26" ht="15.75" customHeight="1" x14ac:dyDescent="0.25">
      <c r="A653" s="319"/>
      <c r="B653" s="319"/>
      <c r="C653" s="319"/>
      <c r="D653" s="319"/>
      <c r="E653" s="319"/>
      <c r="F653" s="319"/>
      <c r="G653" s="319"/>
      <c r="H653" s="319"/>
      <c r="I653" s="319"/>
      <c r="J653" s="319"/>
      <c r="K653" s="319"/>
      <c r="L653" s="319"/>
      <c r="M653" s="319"/>
      <c r="N653" s="319"/>
      <c r="O653" s="319"/>
      <c r="P653" s="319"/>
      <c r="Q653" s="319"/>
      <c r="R653" s="319"/>
      <c r="S653" s="319"/>
      <c r="T653" s="319"/>
      <c r="U653" s="319"/>
      <c r="V653" s="319"/>
      <c r="W653" s="319"/>
      <c r="X653" s="319"/>
      <c r="Y653" s="319"/>
      <c r="Z653" s="319"/>
    </row>
    <row r="654" spans="1:26" ht="15.75" customHeight="1" x14ac:dyDescent="0.25">
      <c r="A654" s="319"/>
      <c r="B654" s="319"/>
      <c r="C654" s="319"/>
      <c r="D654" s="319"/>
      <c r="E654" s="319"/>
      <c r="F654" s="319"/>
      <c r="G654" s="319"/>
      <c r="H654" s="319"/>
      <c r="I654" s="319"/>
      <c r="J654" s="319"/>
      <c r="K654" s="319"/>
      <c r="L654" s="319"/>
      <c r="M654" s="319"/>
      <c r="N654" s="319"/>
      <c r="O654" s="319"/>
      <c r="P654" s="319"/>
      <c r="Q654" s="319"/>
      <c r="R654" s="319"/>
      <c r="S654" s="319"/>
      <c r="T654" s="319"/>
      <c r="U654" s="319"/>
      <c r="V654" s="319"/>
      <c r="W654" s="319"/>
      <c r="X654" s="319"/>
      <c r="Y654" s="319"/>
      <c r="Z654" s="319"/>
    </row>
    <row r="655" spans="1:26" ht="15.75" customHeight="1" x14ac:dyDescent="0.25">
      <c r="A655" s="319"/>
      <c r="B655" s="319"/>
      <c r="C655" s="319"/>
      <c r="D655" s="319"/>
      <c r="E655" s="319"/>
      <c r="F655" s="319"/>
      <c r="G655" s="319"/>
      <c r="H655" s="319"/>
      <c r="I655" s="319"/>
      <c r="J655" s="319"/>
      <c r="K655" s="319"/>
      <c r="L655" s="319"/>
      <c r="M655" s="319"/>
      <c r="N655" s="319"/>
      <c r="O655" s="319"/>
      <c r="P655" s="319"/>
      <c r="Q655" s="319"/>
      <c r="R655" s="319"/>
      <c r="S655" s="319"/>
      <c r="T655" s="319"/>
      <c r="U655" s="319"/>
      <c r="V655" s="319"/>
      <c r="W655" s="319"/>
      <c r="X655" s="319"/>
      <c r="Y655" s="319"/>
      <c r="Z655" s="319"/>
    </row>
    <row r="656" spans="1:26" ht="15.75" customHeight="1" x14ac:dyDescent="0.25">
      <c r="A656" s="319"/>
      <c r="B656" s="319"/>
      <c r="C656" s="319"/>
      <c r="D656" s="319"/>
      <c r="E656" s="319"/>
      <c r="F656" s="319"/>
      <c r="G656" s="319"/>
      <c r="H656" s="319"/>
      <c r="I656" s="319"/>
      <c r="J656" s="319"/>
      <c r="K656" s="319"/>
      <c r="L656" s="319"/>
      <c r="M656" s="319"/>
      <c r="N656" s="319"/>
      <c r="O656" s="319"/>
      <c r="P656" s="319"/>
      <c r="Q656" s="319"/>
      <c r="R656" s="319"/>
      <c r="S656" s="319"/>
      <c r="T656" s="319"/>
      <c r="U656" s="319"/>
      <c r="V656" s="319"/>
      <c r="W656" s="319"/>
      <c r="X656" s="319"/>
      <c r="Y656" s="319"/>
      <c r="Z656" s="319"/>
    </row>
    <row r="657" spans="1:26" ht="15.75" customHeight="1" x14ac:dyDescent="0.25">
      <c r="A657" s="319"/>
      <c r="B657" s="319"/>
      <c r="C657" s="319"/>
      <c r="D657" s="319"/>
      <c r="E657" s="319"/>
      <c r="F657" s="319"/>
      <c r="G657" s="319"/>
      <c r="H657" s="319"/>
      <c r="I657" s="319"/>
      <c r="J657" s="319"/>
      <c r="K657" s="319"/>
      <c r="L657" s="319"/>
      <c r="M657" s="319"/>
      <c r="N657" s="319"/>
      <c r="O657" s="319"/>
      <c r="P657" s="319"/>
      <c r="Q657" s="319"/>
      <c r="R657" s="319"/>
      <c r="S657" s="319"/>
      <c r="T657" s="319"/>
      <c r="U657" s="319"/>
      <c r="V657" s="319"/>
      <c r="W657" s="319"/>
      <c r="X657" s="319"/>
      <c r="Y657" s="319"/>
      <c r="Z657" s="319"/>
    </row>
    <row r="658" spans="1:26" ht="15.75" customHeight="1" x14ac:dyDescent="0.25">
      <c r="A658" s="319"/>
      <c r="B658" s="319"/>
      <c r="C658" s="319"/>
      <c r="D658" s="319"/>
      <c r="E658" s="319"/>
      <c r="F658" s="319"/>
      <c r="G658" s="319"/>
      <c r="H658" s="319"/>
      <c r="I658" s="319"/>
      <c r="J658" s="319"/>
      <c r="K658" s="319"/>
      <c r="L658" s="319"/>
      <c r="M658" s="319"/>
      <c r="N658" s="319"/>
      <c r="O658" s="319"/>
      <c r="P658" s="319"/>
      <c r="Q658" s="319"/>
      <c r="R658" s="319"/>
      <c r="S658" s="319"/>
      <c r="T658" s="319"/>
      <c r="U658" s="319"/>
      <c r="V658" s="319"/>
      <c r="W658" s="319"/>
      <c r="X658" s="319"/>
      <c r="Y658" s="319"/>
      <c r="Z658" s="319"/>
    </row>
    <row r="659" spans="1:26" ht="15.75" customHeight="1" x14ac:dyDescent="0.25">
      <c r="A659" s="319"/>
      <c r="B659" s="319"/>
      <c r="C659" s="319"/>
      <c r="D659" s="319"/>
      <c r="E659" s="319"/>
      <c r="F659" s="319"/>
      <c r="G659" s="319"/>
      <c r="H659" s="319"/>
      <c r="I659" s="319"/>
      <c r="J659" s="319"/>
      <c r="K659" s="319"/>
      <c r="L659" s="319"/>
      <c r="M659" s="319"/>
      <c r="N659" s="319"/>
      <c r="O659" s="319"/>
      <c r="P659" s="319"/>
      <c r="Q659" s="319"/>
      <c r="R659" s="319"/>
      <c r="S659" s="319"/>
      <c r="T659" s="319"/>
      <c r="U659" s="319"/>
      <c r="V659" s="319"/>
      <c r="W659" s="319"/>
      <c r="X659" s="319"/>
      <c r="Y659" s="319"/>
      <c r="Z659" s="319"/>
    </row>
    <row r="660" spans="1:26" ht="15.75" customHeight="1" x14ac:dyDescent="0.25">
      <c r="A660" s="319"/>
      <c r="B660" s="319"/>
      <c r="C660" s="319"/>
      <c r="D660" s="319"/>
      <c r="E660" s="319"/>
      <c r="F660" s="319"/>
      <c r="G660" s="319"/>
      <c r="H660" s="319"/>
      <c r="I660" s="319"/>
      <c r="J660" s="319"/>
      <c r="K660" s="319"/>
      <c r="L660" s="319"/>
      <c r="M660" s="319"/>
      <c r="N660" s="319"/>
      <c r="O660" s="319"/>
      <c r="P660" s="319"/>
      <c r="Q660" s="319"/>
      <c r="R660" s="319"/>
      <c r="S660" s="319"/>
      <c r="T660" s="319"/>
      <c r="U660" s="319"/>
      <c r="V660" s="319"/>
      <c r="W660" s="319"/>
      <c r="X660" s="319"/>
      <c r="Y660" s="319"/>
      <c r="Z660" s="319"/>
    </row>
    <row r="661" spans="1:26" ht="15.75" customHeight="1" x14ac:dyDescent="0.25">
      <c r="A661" s="319"/>
      <c r="B661" s="319"/>
      <c r="C661" s="319"/>
      <c r="D661" s="319"/>
      <c r="E661" s="319"/>
      <c r="F661" s="319"/>
      <c r="G661" s="319"/>
      <c r="H661" s="319"/>
      <c r="I661" s="319"/>
      <c r="J661" s="319"/>
      <c r="K661" s="319"/>
      <c r="L661" s="319"/>
      <c r="M661" s="319"/>
      <c r="N661" s="319"/>
      <c r="O661" s="319"/>
      <c r="P661" s="319"/>
      <c r="Q661" s="319"/>
      <c r="R661" s="319"/>
      <c r="S661" s="319"/>
      <c r="T661" s="319"/>
      <c r="U661" s="319"/>
      <c r="V661" s="319"/>
      <c r="W661" s="319"/>
      <c r="X661" s="319"/>
      <c r="Y661" s="319"/>
      <c r="Z661" s="319"/>
    </row>
    <row r="662" spans="1:26" ht="15.75" customHeight="1" x14ac:dyDescent="0.25">
      <c r="A662" s="319"/>
      <c r="B662" s="319"/>
      <c r="C662" s="319"/>
      <c r="D662" s="319"/>
      <c r="E662" s="319"/>
      <c r="F662" s="319"/>
      <c r="G662" s="319"/>
      <c r="H662" s="319"/>
      <c r="I662" s="319"/>
      <c r="J662" s="319"/>
      <c r="K662" s="319"/>
      <c r="L662" s="319"/>
      <c r="M662" s="319"/>
      <c r="N662" s="319"/>
      <c r="O662" s="319"/>
      <c r="P662" s="319"/>
      <c r="Q662" s="319"/>
      <c r="R662" s="319"/>
      <c r="S662" s="319"/>
      <c r="T662" s="319"/>
      <c r="U662" s="319"/>
      <c r="V662" s="319"/>
      <c r="W662" s="319"/>
      <c r="X662" s="319"/>
      <c r="Y662" s="319"/>
      <c r="Z662" s="319"/>
    </row>
    <row r="663" spans="1:26" ht="15.75" customHeight="1" x14ac:dyDescent="0.25">
      <c r="A663" s="319"/>
      <c r="B663" s="319"/>
      <c r="C663" s="319"/>
      <c r="D663" s="319"/>
      <c r="E663" s="319"/>
      <c r="F663" s="319"/>
      <c r="G663" s="319"/>
      <c r="H663" s="319"/>
      <c r="I663" s="319"/>
      <c r="J663" s="319"/>
      <c r="K663" s="319"/>
      <c r="L663" s="319"/>
      <c r="M663" s="319"/>
      <c r="N663" s="319"/>
      <c r="O663" s="319"/>
      <c r="P663" s="319"/>
      <c r="Q663" s="319"/>
      <c r="R663" s="319"/>
      <c r="S663" s="319"/>
      <c r="T663" s="319"/>
      <c r="U663" s="319"/>
      <c r="V663" s="319"/>
      <c r="W663" s="319"/>
      <c r="X663" s="319"/>
      <c r="Y663" s="319"/>
      <c r="Z663" s="319"/>
    </row>
    <row r="664" spans="1:26" ht="15.75" customHeight="1" x14ac:dyDescent="0.25">
      <c r="A664" s="319"/>
      <c r="B664" s="319"/>
      <c r="C664" s="319"/>
      <c r="D664" s="319"/>
      <c r="E664" s="319"/>
      <c r="F664" s="319"/>
      <c r="G664" s="319"/>
      <c r="H664" s="319"/>
      <c r="I664" s="319"/>
      <c r="J664" s="319"/>
      <c r="K664" s="319"/>
      <c r="L664" s="319"/>
      <c r="M664" s="319"/>
      <c r="N664" s="319"/>
      <c r="O664" s="319"/>
      <c r="P664" s="319"/>
      <c r="Q664" s="319"/>
      <c r="R664" s="319"/>
      <c r="S664" s="319"/>
      <c r="T664" s="319"/>
      <c r="U664" s="319"/>
      <c r="V664" s="319"/>
      <c r="W664" s="319"/>
      <c r="X664" s="319"/>
      <c r="Y664" s="319"/>
      <c r="Z664" s="319"/>
    </row>
    <row r="665" spans="1:26" ht="15.75" customHeight="1" x14ac:dyDescent="0.25">
      <c r="A665" s="319"/>
      <c r="B665" s="319"/>
      <c r="C665" s="319"/>
      <c r="D665" s="319"/>
      <c r="E665" s="319"/>
      <c r="F665" s="319"/>
      <c r="G665" s="319"/>
      <c r="H665" s="319"/>
      <c r="I665" s="319"/>
      <c r="J665" s="319"/>
      <c r="K665" s="319"/>
      <c r="L665" s="319"/>
      <c r="M665" s="319"/>
      <c r="N665" s="319"/>
      <c r="O665" s="319"/>
      <c r="P665" s="319"/>
      <c r="Q665" s="319"/>
      <c r="R665" s="319"/>
      <c r="S665" s="319"/>
      <c r="T665" s="319"/>
      <c r="U665" s="319"/>
      <c r="V665" s="319"/>
      <c r="W665" s="319"/>
      <c r="X665" s="319"/>
      <c r="Y665" s="319"/>
      <c r="Z665" s="319"/>
    </row>
    <row r="666" spans="1:26" ht="15.75" customHeight="1" x14ac:dyDescent="0.25">
      <c r="A666" s="319"/>
      <c r="B666" s="319"/>
      <c r="C666" s="319"/>
      <c r="D666" s="319"/>
      <c r="E666" s="319"/>
      <c r="F666" s="319"/>
      <c r="G666" s="319"/>
      <c r="H666" s="319"/>
      <c r="I666" s="319"/>
      <c r="J666" s="319"/>
      <c r="K666" s="319"/>
      <c r="L666" s="319"/>
      <c r="M666" s="319"/>
      <c r="N666" s="319"/>
      <c r="O666" s="319"/>
      <c r="P666" s="319"/>
      <c r="Q666" s="319"/>
      <c r="R666" s="319"/>
      <c r="S666" s="319"/>
      <c r="T666" s="319"/>
      <c r="U666" s="319"/>
      <c r="V666" s="319"/>
      <c r="W666" s="319"/>
      <c r="X666" s="319"/>
      <c r="Y666" s="319"/>
      <c r="Z666" s="319"/>
    </row>
    <row r="667" spans="1:26" ht="15.75" customHeight="1" x14ac:dyDescent="0.25">
      <c r="A667" s="319"/>
      <c r="B667" s="319"/>
      <c r="C667" s="319"/>
      <c r="D667" s="319"/>
      <c r="E667" s="319"/>
      <c r="F667" s="319"/>
      <c r="G667" s="319"/>
      <c r="H667" s="319"/>
      <c r="I667" s="319"/>
      <c r="J667" s="319"/>
      <c r="K667" s="319"/>
      <c r="L667" s="319"/>
      <c r="M667" s="319"/>
      <c r="N667" s="319"/>
      <c r="O667" s="319"/>
      <c r="P667" s="319"/>
      <c r="Q667" s="319"/>
      <c r="R667" s="319"/>
      <c r="S667" s="319"/>
      <c r="T667" s="319"/>
      <c r="U667" s="319"/>
      <c r="V667" s="319"/>
      <c r="W667" s="319"/>
      <c r="X667" s="319"/>
      <c r="Y667" s="319"/>
      <c r="Z667" s="319"/>
    </row>
    <row r="668" spans="1:26" ht="15.75" customHeight="1" x14ac:dyDescent="0.25">
      <c r="A668" s="319"/>
      <c r="B668" s="319"/>
      <c r="C668" s="319"/>
      <c r="D668" s="319"/>
      <c r="E668" s="319"/>
      <c r="F668" s="319"/>
      <c r="G668" s="319"/>
      <c r="H668" s="319"/>
      <c r="I668" s="319"/>
      <c r="J668" s="319"/>
      <c r="K668" s="319"/>
      <c r="L668" s="319"/>
      <c r="M668" s="319"/>
      <c r="N668" s="319"/>
      <c r="O668" s="319"/>
      <c r="P668" s="319"/>
      <c r="Q668" s="319"/>
      <c r="R668" s="319"/>
      <c r="S668" s="319"/>
      <c r="T668" s="319"/>
      <c r="U668" s="319"/>
      <c r="V668" s="319"/>
      <c r="W668" s="319"/>
      <c r="X668" s="319"/>
      <c r="Y668" s="319"/>
      <c r="Z668" s="319"/>
    </row>
    <row r="669" spans="1:26" ht="15.75" customHeight="1" x14ac:dyDescent="0.25">
      <c r="A669" s="319"/>
      <c r="B669" s="319"/>
      <c r="C669" s="319"/>
      <c r="D669" s="319"/>
      <c r="E669" s="319"/>
      <c r="F669" s="319"/>
      <c r="G669" s="319"/>
      <c r="H669" s="319"/>
      <c r="I669" s="319"/>
      <c r="J669" s="319"/>
      <c r="K669" s="319"/>
      <c r="L669" s="319"/>
      <c r="M669" s="319"/>
      <c r="N669" s="319"/>
      <c r="O669" s="319"/>
      <c r="P669" s="319"/>
      <c r="Q669" s="319"/>
      <c r="R669" s="319"/>
      <c r="S669" s="319"/>
      <c r="T669" s="319"/>
      <c r="U669" s="319"/>
      <c r="V669" s="319"/>
      <c r="W669" s="319"/>
      <c r="X669" s="319"/>
      <c r="Y669" s="319"/>
      <c r="Z669" s="319"/>
    </row>
    <row r="670" spans="1:26" ht="15.75" customHeight="1" x14ac:dyDescent="0.25">
      <c r="A670" s="319"/>
      <c r="B670" s="319"/>
      <c r="C670" s="319"/>
      <c r="D670" s="319"/>
      <c r="E670" s="319"/>
      <c r="F670" s="319"/>
      <c r="G670" s="319"/>
      <c r="H670" s="319"/>
      <c r="I670" s="319"/>
      <c r="J670" s="319"/>
      <c r="K670" s="319"/>
      <c r="L670" s="319"/>
      <c r="M670" s="319"/>
      <c r="N670" s="319"/>
      <c r="O670" s="319"/>
      <c r="P670" s="319"/>
      <c r="Q670" s="319"/>
      <c r="R670" s="319"/>
      <c r="S670" s="319"/>
      <c r="T670" s="319"/>
      <c r="U670" s="319"/>
      <c r="V670" s="319"/>
      <c r="W670" s="319"/>
      <c r="X670" s="319"/>
      <c r="Y670" s="319"/>
      <c r="Z670" s="319"/>
    </row>
    <row r="671" spans="1:26" ht="15.75" customHeight="1" x14ac:dyDescent="0.25">
      <c r="A671" s="319"/>
      <c r="B671" s="319"/>
      <c r="C671" s="319"/>
      <c r="D671" s="319"/>
      <c r="E671" s="319"/>
      <c r="F671" s="319"/>
      <c r="G671" s="319"/>
      <c r="H671" s="319"/>
      <c r="I671" s="319"/>
      <c r="J671" s="319"/>
      <c r="K671" s="319"/>
      <c r="L671" s="319"/>
      <c r="M671" s="319"/>
      <c r="N671" s="319"/>
      <c r="O671" s="319"/>
      <c r="P671" s="319"/>
      <c r="Q671" s="319"/>
      <c r="R671" s="319"/>
      <c r="S671" s="319"/>
      <c r="T671" s="319"/>
      <c r="U671" s="319"/>
      <c r="V671" s="319"/>
      <c r="W671" s="319"/>
      <c r="X671" s="319"/>
      <c r="Y671" s="319"/>
      <c r="Z671" s="319"/>
    </row>
    <row r="672" spans="1:26" ht="15.75" customHeight="1" x14ac:dyDescent="0.25">
      <c r="A672" s="319"/>
      <c r="B672" s="319"/>
      <c r="C672" s="319"/>
      <c r="D672" s="319"/>
      <c r="E672" s="319"/>
      <c r="F672" s="319"/>
      <c r="G672" s="319"/>
      <c r="H672" s="319"/>
      <c r="I672" s="319"/>
      <c r="J672" s="319"/>
      <c r="K672" s="319"/>
      <c r="L672" s="319"/>
      <c r="M672" s="319"/>
      <c r="N672" s="319"/>
      <c r="O672" s="319"/>
      <c r="P672" s="319"/>
      <c r="Q672" s="319"/>
      <c r="R672" s="319"/>
      <c r="S672" s="319"/>
      <c r="T672" s="319"/>
      <c r="U672" s="319"/>
      <c r="V672" s="319"/>
      <c r="W672" s="319"/>
      <c r="X672" s="319"/>
      <c r="Y672" s="319"/>
      <c r="Z672" s="319"/>
    </row>
    <row r="673" spans="1:26" ht="15.75" customHeight="1" x14ac:dyDescent="0.25">
      <c r="A673" s="319"/>
      <c r="B673" s="319"/>
      <c r="C673" s="319"/>
      <c r="D673" s="319"/>
      <c r="E673" s="319"/>
      <c r="F673" s="319"/>
      <c r="G673" s="319"/>
      <c r="H673" s="319"/>
      <c r="I673" s="319"/>
      <c r="J673" s="319"/>
      <c r="K673" s="319"/>
      <c r="L673" s="319"/>
      <c r="M673" s="319"/>
      <c r="N673" s="319"/>
      <c r="O673" s="319"/>
      <c r="P673" s="319"/>
      <c r="Q673" s="319"/>
      <c r="R673" s="319"/>
      <c r="S673" s="319"/>
      <c r="T673" s="319"/>
      <c r="U673" s="319"/>
      <c r="V673" s="319"/>
      <c r="W673" s="319"/>
      <c r="X673" s="319"/>
      <c r="Y673" s="319"/>
      <c r="Z673" s="319"/>
    </row>
    <row r="674" spans="1:26" ht="15.75" customHeight="1" x14ac:dyDescent="0.25">
      <c r="A674" s="319"/>
      <c r="B674" s="319"/>
      <c r="C674" s="319"/>
      <c r="D674" s="319"/>
      <c r="E674" s="319"/>
      <c r="F674" s="319"/>
      <c r="G674" s="319"/>
      <c r="H674" s="319"/>
      <c r="I674" s="319"/>
      <c r="J674" s="319"/>
      <c r="K674" s="319"/>
      <c r="L674" s="319"/>
      <c r="M674" s="319"/>
      <c r="N674" s="319"/>
      <c r="O674" s="319"/>
      <c r="P674" s="319"/>
      <c r="Q674" s="319"/>
      <c r="R674" s="319"/>
      <c r="S674" s="319"/>
      <c r="T674" s="319"/>
      <c r="U674" s="319"/>
      <c r="V674" s="319"/>
      <c r="W674" s="319"/>
      <c r="X674" s="319"/>
      <c r="Y674" s="319"/>
      <c r="Z674" s="319"/>
    </row>
    <row r="675" spans="1:26" ht="15.75" customHeight="1" x14ac:dyDescent="0.25">
      <c r="A675" s="319"/>
      <c r="B675" s="319"/>
      <c r="C675" s="319"/>
      <c r="D675" s="319"/>
      <c r="E675" s="319"/>
      <c r="F675" s="319"/>
      <c r="G675" s="319"/>
      <c r="H675" s="319"/>
      <c r="I675" s="319"/>
      <c r="J675" s="319"/>
      <c r="K675" s="319"/>
      <c r="L675" s="319"/>
      <c r="M675" s="319"/>
      <c r="N675" s="319"/>
      <c r="O675" s="319"/>
      <c r="P675" s="319"/>
      <c r="Q675" s="319"/>
      <c r="R675" s="319"/>
      <c r="S675" s="319"/>
      <c r="T675" s="319"/>
      <c r="U675" s="319"/>
      <c r="V675" s="319"/>
      <c r="W675" s="319"/>
      <c r="X675" s="319"/>
      <c r="Y675" s="319"/>
      <c r="Z675" s="319"/>
    </row>
    <row r="676" spans="1:26" ht="15.75" customHeight="1" x14ac:dyDescent="0.25">
      <c r="A676" s="319"/>
      <c r="B676" s="319"/>
      <c r="C676" s="319"/>
      <c r="D676" s="319"/>
      <c r="E676" s="319"/>
      <c r="F676" s="319"/>
      <c r="G676" s="319"/>
      <c r="H676" s="319"/>
      <c r="I676" s="319"/>
      <c r="J676" s="319"/>
      <c r="K676" s="319"/>
      <c r="L676" s="319"/>
      <c r="M676" s="319"/>
      <c r="N676" s="319"/>
      <c r="O676" s="319"/>
      <c r="P676" s="319"/>
      <c r="Q676" s="319"/>
      <c r="R676" s="319"/>
      <c r="S676" s="319"/>
      <c r="T676" s="319"/>
      <c r="U676" s="319"/>
      <c r="V676" s="319"/>
      <c r="W676" s="319"/>
      <c r="X676" s="319"/>
      <c r="Y676" s="319"/>
      <c r="Z676" s="319"/>
    </row>
    <row r="677" spans="1:26" ht="15.75" customHeight="1" x14ac:dyDescent="0.25">
      <c r="A677" s="319"/>
      <c r="B677" s="319"/>
      <c r="C677" s="319"/>
      <c r="D677" s="319"/>
      <c r="E677" s="319"/>
      <c r="F677" s="319"/>
      <c r="G677" s="319"/>
      <c r="H677" s="319"/>
      <c r="I677" s="319"/>
      <c r="J677" s="319"/>
      <c r="K677" s="319"/>
      <c r="L677" s="319"/>
      <c r="M677" s="319"/>
      <c r="N677" s="319"/>
      <c r="O677" s="319"/>
      <c r="P677" s="319"/>
      <c r="Q677" s="319"/>
      <c r="R677" s="319"/>
      <c r="S677" s="319"/>
      <c r="T677" s="319"/>
      <c r="U677" s="319"/>
      <c r="V677" s="319"/>
      <c r="W677" s="319"/>
      <c r="X677" s="319"/>
      <c r="Y677" s="319"/>
      <c r="Z677" s="319"/>
    </row>
    <row r="678" spans="1:26" ht="15.75" customHeight="1" x14ac:dyDescent="0.25">
      <c r="A678" s="319"/>
      <c r="B678" s="319"/>
      <c r="C678" s="319"/>
      <c r="D678" s="319"/>
      <c r="E678" s="319"/>
      <c r="F678" s="319"/>
      <c r="G678" s="319"/>
      <c r="H678" s="319"/>
      <c r="I678" s="319"/>
      <c r="J678" s="319"/>
      <c r="K678" s="319"/>
      <c r="L678" s="319"/>
      <c r="M678" s="319"/>
      <c r="N678" s="319"/>
      <c r="O678" s="319"/>
      <c r="P678" s="319"/>
      <c r="Q678" s="319"/>
      <c r="R678" s="319"/>
      <c r="S678" s="319"/>
      <c r="T678" s="319"/>
      <c r="U678" s="319"/>
      <c r="V678" s="319"/>
      <c r="W678" s="319"/>
      <c r="X678" s="319"/>
      <c r="Y678" s="319"/>
      <c r="Z678" s="319"/>
    </row>
    <row r="679" spans="1:26" ht="15.75" customHeight="1" x14ac:dyDescent="0.25">
      <c r="A679" s="319"/>
      <c r="B679" s="319"/>
      <c r="C679" s="319"/>
      <c r="D679" s="319"/>
      <c r="E679" s="319"/>
      <c r="F679" s="319"/>
      <c r="G679" s="319"/>
      <c r="H679" s="319"/>
      <c r="I679" s="319"/>
      <c r="J679" s="319"/>
      <c r="K679" s="319"/>
      <c r="L679" s="319"/>
      <c r="M679" s="319"/>
      <c r="N679" s="319"/>
      <c r="O679" s="319"/>
      <c r="P679" s="319"/>
      <c r="Q679" s="319"/>
      <c r="R679" s="319"/>
      <c r="S679" s="319"/>
      <c r="T679" s="319"/>
      <c r="U679" s="319"/>
      <c r="V679" s="319"/>
      <c r="W679" s="319"/>
      <c r="X679" s="319"/>
      <c r="Y679" s="319"/>
      <c r="Z679" s="319"/>
    </row>
    <row r="680" spans="1:26" ht="15.75" customHeight="1" x14ac:dyDescent="0.25">
      <c r="A680" s="319"/>
      <c r="B680" s="319"/>
      <c r="C680" s="319"/>
      <c r="D680" s="319"/>
      <c r="E680" s="319"/>
      <c r="F680" s="319"/>
      <c r="G680" s="319"/>
      <c r="H680" s="319"/>
      <c r="I680" s="319"/>
      <c r="J680" s="319"/>
      <c r="K680" s="319"/>
      <c r="L680" s="319"/>
      <c r="M680" s="319"/>
      <c r="N680" s="319"/>
      <c r="O680" s="319"/>
      <c r="P680" s="319"/>
      <c r="Q680" s="319"/>
      <c r="R680" s="319"/>
      <c r="S680" s="319"/>
      <c r="T680" s="319"/>
      <c r="U680" s="319"/>
      <c r="V680" s="319"/>
      <c r="W680" s="319"/>
      <c r="X680" s="319"/>
      <c r="Y680" s="319"/>
      <c r="Z680" s="319"/>
    </row>
    <row r="681" spans="1:26" ht="15.75" customHeight="1" x14ac:dyDescent="0.25">
      <c r="A681" s="319"/>
      <c r="B681" s="319"/>
      <c r="C681" s="319"/>
      <c r="D681" s="319"/>
      <c r="E681" s="319"/>
      <c r="F681" s="319"/>
      <c r="G681" s="319"/>
      <c r="H681" s="319"/>
      <c r="I681" s="319"/>
      <c r="J681" s="319"/>
      <c r="K681" s="319"/>
      <c r="L681" s="319"/>
      <c r="M681" s="319"/>
      <c r="N681" s="319"/>
      <c r="O681" s="319"/>
      <c r="P681" s="319"/>
      <c r="Q681" s="319"/>
      <c r="R681" s="319"/>
      <c r="S681" s="319"/>
      <c r="T681" s="319"/>
      <c r="U681" s="319"/>
      <c r="V681" s="319"/>
      <c r="W681" s="319"/>
      <c r="X681" s="319"/>
      <c r="Y681" s="319"/>
      <c r="Z681" s="319"/>
    </row>
    <row r="682" spans="1:26" ht="15.75" customHeight="1" x14ac:dyDescent="0.25">
      <c r="A682" s="319"/>
      <c r="B682" s="319"/>
      <c r="C682" s="319"/>
      <c r="D682" s="319"/>
      <c r="E682" s="319"/>
      <c r="F682" s="319"/>
      <c r="G682" s="319"/>
      <c r="H682" s="319"/>
      <c r="I682" s="319"/>
      <c r="J682" s="319"/>
      <c r="K682" s="319"/>
      <c r="L682" s="319"/>
      <c r="M682" s="319"/>
      <c r="N682" s="319"/>
      <c r="O682" s="319"/>
      <c r="P682" s="319"/>
      <c r="Q682" s="319"/>
      <c r="R682" s="319"/>
      <c r="S682" s="319"/>
      <c r="T682" s="319"/>
      <c r="U682" s="319"/>
      <c r="V682" s="319"/>
      <c r="W682" s="319"/>
      <c r="X682" s="319"/>
      <c r="Y682" s="319"/>
      <c r="Z682" s="319"/>
    </row>
    <row r="683" spans="1:26" ht="15.75" customHeight="1" x14ac:dyDescent="0.25">
      <c r="A683" s="319"/>
      <c r="B683" s="319"/>
      <c r="C683" s="319"/>
      <c r="D683" s="319"/>
      <c r="E683" s="319"/>
      <c r="F683" s="319"/>
      <c r="G683" s="319"/>
      <c r="H683" s="319"/>
      <c r="I683" s="319"/>
      <c r="J683" s="319"/>
      <c r="K683" s="319"/>
      <c r="L683" s="319"/>
      <c r="M683" s="319"/>
      <c r="N683" s="319"/>
      <c r="O683" s="319"/>
      <c r="P683" s="319"/>
      <c r="Q683" s="319"/>
      <c r="R683" s="319"/>
      <c r="S683" s="319"/>
      <c r="T683" s="319"/>
      <c r="U683" s="319"/>
      <c r="V683" s="319"/>
      <c r="W683" s="319"/>
      <c r="X683" s="319"/>
      <c r="Y683" s="319"/>
      <c r="Z683" s="319"/>
    </row>
    <row r="684" spans="1:26" ht="15.75" customHeight="1" x14ac:dyDescent="0.25">
      <c r="A684" s="319"/>
      <c r="B684" s="319"/>
      <c r="C684" s="319"/>
      <c r="D684" s="319"/>
      <c r="E684" s="319"/>
      <c r="F684" s="319"/>
      <c r="G684" s="319"/>
      <c r="H684" s="319"/>
      <c r="I684" s="319"/>
      <c r="J684" s="319"/>
      <c r="K684" s="319"/>
      <c r="L684" s="319"/>
      <c r="M684" s="319"/>
      <c r="N684" s="319"/>
      <c r="O684" s="319"/>
      <c r="P684" s="319"/>
      <c r="Q684" s="319"/>
      <c r="R684" s="319"/>
      <c r="S684" s="319"/>
      <c r="T684" s="319"/>
      <c r="U684" s="319"/>
      <c r="V684" s="319"/>
      <c r="W684" s="319"/>
      <c r="X684" s="319"/>
      <c r="Y684" s="319"/>
      <c r="Z684" s="319"/>
    </row>
    <row r="685" spans="1:26" ht="15.75" customHeight="1" x14ac:dyDescent="0.25">
      <c r="A685" s="319"/>
      <c r="B685" s="319"/>
      <c r="C685" s="319"/>
      <c r="D685" s="319"/>
      <c r="E685" s="319"/>
      <c r="F685" s="319"/>
      <c r="G685" s="319"/>
      <c r="H685" s="319"/>
      <c r="I685" s="319"/>
      <c r="J685" s="319"/>
      <c r="K685" s="319"/>
      <c r="L685" s="319"/>
      <c r="M685" s="319"/>
      <c r="N685" s="319"/>
      <c r="O685" s="319"/>
      <c r="P685" s="319"/>
      <c r="Q685" s="319"/>
      <c r="R685" s="319"/>
      <c r="S685" s="319"/>
      <c r="T685" s="319"/>
      <c r="U685" s="319"/>
      <c r="V685" s="319"/>
      <c r="W685" s="319"/>
      <c r="X685" s="319"/>
      <c r="Y685" s="319"/>
      <c r="Z685" s="319"/>
    </row>
    <row r="686" spans="1:26" ht="15.75" customHeight="1" x14ac:dyDescent="0.25">
      <c r="A686" s="319"/>
      <c r="B686" s="319"/>
      <c r="C686" s="319"/>
      <c r="D686" s="319"/>
      <c r="E686" s="319"/>
      <c r="F686" s="319"/>
      <c r="G686" s="319"/>
      <c r="H686" s="319"/>
      <c r="I686" s="319"/>
      <c r="J686" s="319"/>
      <c r="K686" s="319"/>
      <c r="L686" s="319"/>
      <c r="M686" s="319"/>
      <c r="N686" s="319"/>
      <c r="O686" s="319"/>
      <c r="P686" s="319"/>
      <c r="Q686" s="319"/>
      <c r="R686" s="319"/>
      <c r="S686" s="319"/>
      <c r="T686" s="319"/>
      <c r="U686" s="319"/>
      <c r="V686" s="319"/>
      <c r="W686" s="319"/>
      <c r="X686" s="319"/>
      <c r="Y686" s="319"/>
      <c r="Z686" s="319"/>
    </row>
    <row r="687" spans="1:26" ht="15.75" customHeight="1" x14ac:dyDescent="0.25">
      <c r="A687" s="319"/>
      <c r="B687" s="319"/>
      <c r="C687" s="319"/>
      <c r="D687" s="319"/>
      <c r="E687" s="319"/>
      <c r="F687" s="319"/>
      <c r="G687" s="319"/>
      <c r="H687" s="319"/>
      <c r="I687" s="319"/>
      <c r="J687" s="319"/>
      <c r="K687" s="319"/>
      <c r="L687" s="319"/>
      <c r="M687" s="319"/>
      <c r="N687" s="319"/>
      <c r="O687" s="319"/>
      <c r="P687" s="319"/>
      <c r="Q687" s="319"/>
      <c r="R687" s="319"/>
      <c r="S687" s="319"/>
      <c r="T687" s="319"/>
      <c r="U687" s="319"/>
      <c r="V687" s="319"/>
      <c r="W687" s="319"/>
      <c r="X687" s="319"/>
      <c r="Y687" s="319"/>
      <c r="Z687" s="319"/>
    </row>
    <row r="688" spans="1:26" ht="15.75" customHeight="1" x14ac:dyDescent="0.25">
      <c r="A688" s="319"/>
      <c r="B688" s="319"/>
      <c r="C688" s="319"/>
      <c r="D688" s="319"/>
      <c r="E688" s="319"/>
      <c r="F688" s="319"/>
      <c r="G688" s="319"/>
      <c r="H688" s="319"/>
      <c r="I688" s="319"/>
      <c r="J688" s="319"/>
      <c r="K688" s="319"/>
      <c r="L688" s="319"/>
      <c r="M688" s="319"/>
      <c r="N688" s="319"/>
      <c r="O688" s="319"/>
      <c r="P688" s="319"/>
      <c r="Q688" s="319"/>
      <c r="R688" s="319"/>
      <c r="S688" s="319"/>
      <c r="T688" s="319"/>
      <c r="U688" s="319"/>
      <c r="V688" s="319"/>
      <c r="W688" s="319"/>
      <c r="X688" s="319"/>
      <c r="Y688" s="319"/>
      <c r="Z688" s="319"/>
    </row>
    <row r="689" spans="1:26" ht="15.75" customHeight="1" x14ac:dyDescent="0.25">
      <c r="A689" s="319"/>
      <c r="B689" s="319"/>
      <c r="C689" s="319"/>
      <c r="D689" s="319"/>
      <c r="E689" s="319"/>
      <c r="F689" s="319"/>
      <c r="G689" s="319"/>
      <c r="H689" s="319"/>
      <c r="I689" s="319"/>
      <c r="J689" s="319"/>
      <c r="K689" s="319"/>
      <c r="L689" s="319"/>
      <c r="M689" s="319"/>
      <c r="N689" s="319"/>
      <c r="O689" s="319"/>
      <c r="P689" s="319"/>
      <c r="Q689" s="319"/>
      <c r="R689" s="319"/>
      <c r="S689" s="319"/>
      <c r="T689" s="319"/>
      <c r="U689" s="319"/>
      <c r="V689" s="319"/>
      <c r="W689" s="319"/>
      <c r="X689" s="319"/>
      <c r="Y689" s="319"/>
      <c r="Z689" s="319"/>
    </row>
    <row r="690" spans="1:26" ht="15.75" customHeight="1" x14ac:dyDescent="0.25">
      <c r="A690" s="319"/>
      <c r="B690" s="319"/>
      <c r="C690" s="319"/>
      <c r="D690" s="319"/>
      <c r="E690" s="319"/>
      <c r="F690" s="319"/>
      <c r="G690" s="319"/>
      <c r="H690" s="319"/>
      <c r="I690" s="319"/>
      <c r="J690" s="319"/>
      <c r="K690" s="319"/>
      <c r="L690" s="319"/>
      <c r="M690" s="319"/>
      <c r="N690" s="319"/>
      <c r="O690" s="319"/>
      <c r="P690" s="319"/>
      <c r="Q690" s="319"/>
      <c r="R690" s="319"/>
      <c r="S690" s="319"/>
      <c r="T690" s="319"/>
      <c r="U690" s="319"/>
      <c r="V690" s="319"/>
      <c r="W690" s="319"/>
      <c r="X690" s="319"/>
      <c r="Y690" s="319"/>
      <c r="Z690" s="319"/>
    </row>
    <row r="691" spans="1:26" ht="15.75" customHeight="1" x14ac:dyDescent="0.25">
      <c r="A691" s="319"/>
      <c r="B691" s="319"/>
      <c r="C691" s="319"/>
      <c r="D691" s="319"/>
      <c r="E691" s="319"/>
      <c r="F691" s="319"/>
      <c r="G691" s="319"/>
      <c r="H691" s="319"/>
      <c r="I691" s="319"/>
      <c r="J691" s="319"/>
      <c r="K691" s="319"/>
      <c r="L691" s="319"/>
      <c r="M691" s="319"/>
      <c r="N691" s="319"/>
      <c r="O691" s="319"/>
      <c r="P691" s="319"/>
      <c r="Q691" s="319"/>
      <c r="R691" s="319"/>
      <c r="S691" s="319"/>
      <c r="T691" s="319"/>
      <c r="U691" s="319"/>
      <c r="V691" s="319"/>
      <c r="W691" s="319"/>
      <c r="X691" s="319"/>
      <c r="Y691" s="319"/>
      <c r="Z691" s="319"/>
    </row>
    <row r="692" spans="1:26" ht="15.75" customHeight="1" x14ac:dyDescent="0.25">
      <c r="A692" s="319"/>
      <c r="B692" s="319"/>
      <c r="C692" s="319"/>
      <c r="D692" s="319"/>
      <c r="E692" s="319"/>
      <c r="F692" s="319"/>
      <c r="G692" s="319"/>
      <c r="H692" s="319"/>
      <c r="I692" s="319"/>
      <c r="J692" s="319"/>
      <c r="K692" s="319"/>
      <c r="L692" s="319"/>
      <c r="M692" s="319"/>
      <c r="N692" s="319"/>
      <c r="O692" s="319"/>
      <c r="P692" s="319"/>
      <c r="Q692" s="319"/>
      <c r="R692" s="319"/>
      <c r="S692" s="319"/>
      <c r="T692" s="319"/>
      <c r="U692" s="319"/>
      <c r="V692" s="319"/>
      <c r="W692" s="319"/>
      <c r="X692" s="319"/>
      <c r="Y692" s="319"/>
      <c r="Z692" s="319"/>
    </row>
    <row r="693" spans="1:26" ht="15.75" customHeight="1" x14ac:dyDescent="0.25">
      <c r="A693" s="319"/>
      <c r="B693" s="319"/>
      <c r="C693" s="319"/>
      <c r="D693" s="319"/>
      <c r="E693" s="319"/>
      <c r="F693" s="319"/>
      <c r="G693" s="319"/>
      <c r="H693" s="319"/>
      <c r="I693" s="319"/>
      <c r="J693" s="319"/>
      <c r="K693" s="319"/>
      <c r="L693" s="319"/>
      <c r="M693" s="319"/>
      <c r="N693" s="319"/>
      <c r="O693" s="319"/>
      <c r="P693" s="319"/>
      <c r="Q693" s="319"/>
      <c r="R693" s="319"/>
      <c r="S693" s="319"/>
      <c r="T693" s="319"/>
      <c r="U693" s="319"/>
      <c r="V693" s="319"/>
      <c r="W693" s="319"/>
      <c r="X693" s="319"/>
      <c r="Y693" s="319"/>
      <c r="Z693" s="319"/>
    </row>
    <row r="694" spans="1:26" ht="15.75" customHeight="1" x14ac:dyDescent="0.25">
      <c r="A694" s="319"/>
      <c r="B694" s="319"/>
      <c r="C694" s="319"/>
      <c r="D694" s="319"/>
      <c r="E694" s="319"/>
      <c r="F694" s="319"/>
      <c r="G694" s="319"/>
      <c r="H694" s="319"/>
      <c r="I694" s="319"/>
      <c r="J694" s="319"/>
      <c r="K694" s="319"/>
      <c r="L694" s="319"/>
      <c r="M694" s="319"/>
      <c r="N694" s="319"/>
      <c r="O694" s="319"/>
      <c r="P694" s="319"/>
      <c r="Q694" s="319"/>
      <c r="R694" s="319"/>
      <c r="S694" s="319"/>
      <c r="T694" s="319"/>
      <c r="U694" s="319"/>
      <c r="V694" s="319"/>
      <c r="W694" s="319"/>
      <c r="X694" s="319"/>
      <c r="Y694" s="319"/>
      <c r="Z694" s="319"/>
    </row>
    <row r="695" spans="1:26" ht="15.75" customHeight="1" x14ac:dyDescent="0.25">
      <c r="A695" s="319"/>
      <c r="B695" s="319"/>
      <c r="C695" s="319"/>
      <c r="D695" s="319"/>
      <c r="E695" s="319"/>
      <c r="F695" s="319"/>
      <c r="G695" s="319"/>
      <c r="H695" s="319"/>
      <c r="I695" s="319"/>
      <c r="J695" s="319"/>
      <c r="K695" s="319"/>
      <c r="L695" s="319"/>
      <c r="M695" s="319"/>
      <c r="N695" s="319"/>
      <c r="O695" s="319"/>
      <c r="P695" s="319"/>
      <c r="Q695" s="319"/>
      <c r="R695" s="319"/>
      <c r="S695" s="319"/>
      <c r="T695" s="319"/>
      <c r="U695" s="319"/>
      <c r="V695" s="319"/>
      <c r="W695" s="319"/>
      <c r="X695" s="319"/>
      <c r="Y695" s="319"/>
      <c r="Z695" s="319"/>
    </row>
    <row r="696" spans="1:26" ht="15.75" customHeight="1" x14ac:dyDescent="0.25">
      <c r="A696" s="319"/>
      <c r="B696" s="319"/>
      <c r="C696" s="319"/>
      <c r="D696" s="319"/>
      <c r="E696" s="319"/>
      <c r="F696" s="319"/>
      <c r="G696" s="319"/>
      <c r="H696" s="319"/>
      <c r="I696" s="319"/>
      <c r="J696" s="319"/>
      <c r="K696" s="319"/>
      <c r="L696" s="319"/>
      <c r="M696" s="319"/>
      <c r="N696" s="319"/>
      <c r="O696" s="319"/>
      <c r="P696" s="319"/>
      <c r="Q696" s="319"/>
      <c r="R696" s="319"/>
      <c r="S696" s="319"/>
      <c r="T696" s="319"/>
      <c r="U696" s="319"/>
      <c r="V696" s="319"/>
      <c r="W696" s="319"/>
      <c r="X696" s="319"/>
      <c r="Y696" s="319"/>
      <c r="Z696" s="319"/>
    </row>
    <row r="697" spans="1:26" ht="15.75" customHeight="1" x14ac:dyDescent="0.25">
      <c r="A697" s="319"/>
      <c r="B697" s="319"/>
      <c r="C697" s="319"/>
      <c r="D697" s="319"/>
      <c r="E697" s="319"/>
      <c r="F697" s="319"/>
      <c r="G697" s="319"/>
      <c r="H697" s="319"/>
      <c r="I697" s="319"/>
      <c r="J697" s="319"/>
      <c r="K697" s="319"/>
      <c r="L697" s="319"/>
      <c r="M697" s="319"/>
      <c r="N697" s="319"/>
      <c r="O697" s="319"/>
      <c r="P697" s="319"/>
      <c r="Q697" s="319"/>
      <c r="R697" s="319"/>
      <c r="S697" s="319"/>
      <c r="T697" s="319"/>
      <c r="U697" s="319"/>
      <c r="V697" s="319"/>
      <c r="W697" s="319"/>
      <c r="X697" s="319"/>
      <c r="Y697" s="319"/>
      <c r="Z697" s="319"/>
    </row>
    <row r="698" spans="1:26" ht="15.75" customHeight="1" x14ac:dyDescent="0.25">
      <c r="A698" s="319"/>
      <c r="B698" s="319"/>
      <c r="C698" s="319"/>
      <c r="D698" s="319"/>
      <c r="E698" s="319"/>
      <c r="F698" s="319"/>
      <c r="G698" s="319"/>
      <c r="H698" s="319"/>
      <c r="I698" s="319"/>
      <c r="J698" s="319"/>
      <c r="K698" s="319"/>
      <c r="L698" s="319"/>
      <c r="M698" s="319"/>
      <c r="N698" s="319"/>
      <c r="O698" s="319"/>
      <c r="P698" s="319"/>
      <c r="Q698" s="319"/>
      <c r="R698" s="319"/>
      <c r="S698" s="319"/>
      <c r="T698" s="319"/>
      <c r="U698" s="319"/>
      <c r="V698" s="319"/>
      <c r="W698" s="319"/>
      <c r="X698" s="319"/>
      <c r="Y698" s="319"/>
      <c r="Z698" s="319"/>
    </row>
    <row r="699" spans="1:26" ht="15.75" customHeight="1" x14ac:dyDescent="0.25">
      <c r="A699" s="319"/>
      <c r="B699" s="319"/>
      <c r="C699" s="319"/>
      <c r="D699" s="319"/>
      <c r="E699" s="319"/>
      <c r="F699" s="319"/>
      <c r="G699" s="319"/>
      <c r="H699" s="319"/>
      <c r="I699" s="319"/>
      <c r="J699" s="319"/>
      <c r="K699" s="319"/>
      <c r="L699" s="319"/>
      <c r="M699" s="319"/>
      <c r="N699" s="319"/>
      <c r="O699" s="319"/>
      <c r="P699" s="319"/>
      <c r="Q699" s="319"/>
      <c r="R699" s="319"/>
      <c r="S699" s="319"/>
      <c r="T699" s="319"/>
      <c r="U699" s="319"/>
      <c r="V699" s="319"/>
      <c r="W699" s="319"/>
      <c r="X699" s="319"/>
      <c r="Y699" s="319"/>
      <c r="Z699" s="319"/>
    </row>
    <row r="700" spans="1:26" ht="15.75" customHeight="1" x14ac:dyDescent="0.25">
      <c r="A700" s="319"/>
      <c r="B700" s="319"/>
      <c r="C700" s="319"/>
      <c r="D700" s="319"/>
      <c r="E700" s="319"/>
      <c r="F700" s="319"/>
      <c r="G700" s="319"/>
      <c r="H700" s="319"/>
      <c r="I700" s="319"/>
      <c r="J700" s="319"/>
      <c r="K700" s="319"/>
      <c r="L700" s="319"/>
      <c r="M700" s="319"/>
      <c r="N700" s="319"/>
      <c r="O700" s="319"/>
      <c r="P700" s="319"/>
      <c r="Q700" s="319"/>
      <c r="R700" s="319"/>
      <c r="S700" s="319"/>
      <c r="T700" s="319"/>
      <c r="U700" s="319"/>
      <c r="V700" s="319"/>
      <c r="W700" s="319"/>
      <c r="X700" s="319"/>
      <c r="Y700" s="319"/>
      <c r="Z700" s="319"/>
    </row>
    <row r="701" spans="1:26" ht="15.75" customHeight="1" x14ac:dyDescent="0.25">
      <c r="A701" s="319"/>
      <c r="B701" s="319"/>
      <c r="C701" s="319"/>
      <c r="D701" s="319"/>
      <c r="E701" s="319"/>
      <c r="F701" s="319"/>
      <c r="G701" s="319"/>
      <c r="H701" s="319"/>
      <c r="I701" s="319"/>
      <c r="J701" s="319"/>
      <c r="K701" s="319"/>
      <c r="L701" s="319"/>
      <c r="M701" s="319"/>
      <c r="N701" s="319"/>
      <c r="O701" s="319"/>
      <c r="P701" s="319"/>
      <c r="Q701" s="319"/>
      <c r="R701" s="319"/>
      <c r="S701" s="319"/>
      <c r="T701" s="319"/>
      <c r="U701" s="319"/>
      <c r="V701" s="319"/>
      <c r="W701" s="319"/>
      <c r="X701" s="319"/>
      <c r="Y701" s="319"/>
      <c r="Z701" s="319"/>
    </row>
    <row r="702" spans="1:26" ht="15.75" customHeight="1" x14ac:dyDescent="0.25">
      <c r="A702" s="319"/>
      <c r="B702" s="319"/>
      <c r="C702" s="319"/>
      <c r="D702" s="319"/>
      <c r="E702" s="319"/>
      <c r="F702" s="319"/>
      <c r="G702" s="319"/>
      <c r="H702" s="319"/>
      <c r="I702" s="319"/>
      <c r="J702" s="319"/>
      <c r="K702" s="319"/>
      <c r="L702" s="319"/>
      <c r="M702" s="319"/>
      <c r="N702" s="319"/>
      <c r="O702" s="319"/>
      <c r="P702" s="319"/>
      <c r="Q702" s="319"/>
      <c r="R702" s="319"/>
      <c r="S702" s="319"/>
      <c r="T702" s="319"/>
      <c r="U702" s="319"/>
      <c r="V702" s="319"/>
      <c r="W702" s="319"/>
      <c r="X702" s="319"/>
      <c r="Y702" s="319"/>
      <c r="Z702" s="319"/>
    </row>
    <row r="703" spans="1:26" ht="15.75" customHeight="1" x14ac:dyDescent="0.25">
      <c r="A703" s="319"/>
      <c r="B703" s="319"/>
      <c r="C703" s="319"/>
      <c r="D703" s="319"/>
      <c r="E703" s="319"/>
      <c r="F703" s="319"/>
      <c r="G703" s="319"/>
      <c r="H703" s="319"/>
      <c r="I703" s="319"/>
      <c r="J703" s="319"/>
      <c r="K703" s="319"/>
      <c r="L703" s="319"/>
      <c r="M703" s="319"/>
      <c r="N703" s="319"/>
      <c r="O703" s="319"/>
      <c r="P703" s="319"/>
      <c r="Q703" s="319"/>
      <c r="R703" s="319"/>
      <c r="S703" s="319"/>
      <c r="T703" s="319"/>
      <c r="U703" s="319"/>
      <c r="V703" s="319"/>
      <c r="W703" s="319"/>
      <c r="X703" s="319"/>
      <c r="Y703" s="319"/>
      <c r="Z703" s="319"/>
    </row>
    <row r="704" spans="1:26" ht="15.75" customHeight="1" x14ac:dyDescent="0.25">
      <c r="A704" s="319"/>
      <c r="B704" s="319"/>
      <c r="C704" s="319"/>
      <c r="D704" s="319"/>
      <c r="E704" s="319"/>
      <c r="F704" s="319"/>
      <c r="G704" s="319"/>
      <c r="H704" s="319"/>
      <c r="I704" s="319"/>
      <c r="J704" s="319"/>
      <c r="K704" s="319"/>
      <c r="L704" s="319"/>
      <c r="M704" s="319"/>
      <c r="N704" s="319"/>
      <c r="O704" s="319"/>
      <c r="P704" s="319"/>
      <c r="Q704" s="319"/>
      <c r="R704" s="319"/>
      <c r="S704" s="319"/>
      <c r="T704" s="319"/>
      <c r="U704" s="319"/>
      <c r="V704" s="319"/>
      <c r="W704" s="319"/>
      <c r="X704" s="319"/>
      <c r="Y704" s="319"/>
      <c r="Z704" s="319"/>
    </row>
    <row r="705" spans="1:26" ht="15.75" customHeight="1" x14ac:dyDescent="0.25">
      <c r="A705" s="319"/>
      <c r="B705" s="319"/>
      <c r="C705" s="319"/>
      <c r="D705" s="319"/>
      <c r="E705" s="319"/>
      <c r="F705" s="319"/>
      <c r="G705" s="319"/>
      <c r="H705" s="319"/>
      <c r="I705" s="319"/>
      <c r="J705" s="319"/>
      <c r="K705" s="319"/>
      <c r="L705" s="319"/>
      <c r="M705" s="319"/>
      <c r="N705" s="319"/>
      <c r="O705" s="319"/>
      <c r="P705" s="319"/>
      <c r="Q705" s="319"/>
      <c r="R705" s="319"/>
      <c r="S705" s="319"/>
      <c r="T705" s="319"/>
      <c r="U705" s="319"/>
      <c r="V705" s="319"/>
      <c r="W705" s="319"/>
      <c r="X705" s="319"/>
      <c r="Y705" s="319"/>
      <c r="Z705" s="319"/>
    </row>
    <row r="706" spans="1:26" ht="15.75" customHeight="1" x14ac:dyDescent="0.25">
      <c r="A706" s="319"/>
      <c r="B706" s="319"/>
      <c r="C706" s="319"/>
      <c r="D706" s="319"/>
      <c r="E706" s="319"/>
      <c r="F706" s="319"/>
      <c r="G706" s="319"/>
      <c r="H706" s="319"/>
      <c r="I706" s="319"/>
      <c r="J706" s="319"/>
      <c r="K706" s="319"/>
      <c r="L706" s="319"/>
      <c r="M706" s="319"/>
      <c r="N706" s="319"/>
      <c r="O706" s="319"/>
      <c r="P706" s="319"/>
      <c r="Q706" s="319"/>
      <c r="R706" s="319"/>
      <c r="S706" s="319"/>
      <c r="T706" s="319"/>
      <c r="U706" s="319"/>
      <c r="V706" s="319"/>
      <c r="W706" s="319"/>
      <c r="X706" s="319"/>
      <c r="Y706" s="319"/>
      <c r="Z706" s="319"/>
    </row>
    <row r="707" spans="1:26" ht="15.75" customHeight="1" x14ac:dyDescent="0.25">
      <c r="A707" s="319"/>
      <c r="B707" s="319"/>
      <c r="C707" s="319"/>
      <c r="D707" s="319"/>
      <c r="E707" s="319"/>
      <c r="F707" s="319"/>
      <c r="G707" s="319"/>
      <c r="H707" s="319"/>
      <c r="I707" s="319"/>
      <c r="J707" s="319"/>
      <c r="K707" s="319"/>
      <c r="L707" s="319"/>
      <c r="M707" s="319"/>
      <c r="N707" s="319"/>
      <c r="O707" s="319"/>
      <c r="P707" s="319"/>
      <c r="Q707" s="319"/>
      <c r="R707" s="319"/>
      <c r="S707" s="319"/>
      <c r="T707" s="319"/>
      <c r="U707" s="319"/>
      <c r="V707" s="319"/>
      <c r="W707" s="319"/>
      <c r="X707" s="319"/>
      <c r="Y707" s="319"/>
      <c r="Z707" s="319"/>
    </row>
    <row r="708" spans="1:26" ht="15.75" customHeight="1" x14ac:dyDescent="0.25">
      <c r="A708" s="319"/>
      <c r="B708" s="319"/>
      <c r="C708" s="319"/>
      <c r="D708" s="319"/>
      <c r="E708" s="319"/>
      <c r="F708" s="319"/>
      <c r="G708" s="319"/>
      <c r="H708" s="319"/>
      <c r="I708" s="319"/>
      <c r="J708" s="319"/>
      <c r="K708" s="319"/>
      <c r="L708" s="319"/>
      <c r="M708" s="319"/>
      <c r="N708" s="319"/>
      <c r="O708" s="319"/>
      <c r="P708" s="319"/>
      <c r="Q708" s="319"/>
      <c r="R708" s="319"/>
      <c r="S708" s="319"/>
      <c r="T708" s="319"/>
      <c r="U708" s="319"/>
      <c r="V708" s="319"/>
      <c r="W708" s="319"/>
      <c r="X708" s="319"/>
      <c r="Y708" s="319"/>
      <c r="Z708" s="319"/>
    </row>
    <row r="709" spans="1:26" ht="15.75" customHeight="1" x14ac:dyDescent="0.25">
      <c r="A709" s="319"/>
      <c r="B709" s="319"/>
      <c r="C709" s="319"/>
      <c r="D709" s="319"/>
      <c r="E709" s="319"/>
      <c r="F709" s="319"/>
      <c r="G709" s="319"/>
      <c r="H709" s="319"/>
      <c r="I709" s="319"/>
      <c r="J709" s="319"/>
      <c r="K709" s="319"/>
      <c r="L709" s="319"/>
      <c r="M709" s="319"/>
      <c r="N709" s="319"/>
      <c r="O709" s="319"/>
      <c r="P709" s="319"/>
      <c r="Q709" s="319"/>
      <c r="R709" s="319"/>
      <c r="S709" s="319"/>
      <c r="T709" s="319"/>
      <c r="U709" s="319"/>
      <c r="V709" s="319"/>
      <c r="W709" s="319"/>
      <c r="X709" s="319"/>
      <c r="Y709" s="319"/>
      <c r="Z709" s="319"/>
    </row>
    <row r="710" spans="1:26" ht="15.75" customHeight="1" x14ac:dyDescent="0.25">
      <c r="A710" s="319"/>
      <c r="B710" s="319"/>
      <c r="C710" s="319"/>
      <c r="D710" s="319"/>
      <c r="E710" s="319"/>
      <c r="F710" s="319"/>
      <c r="G710" s="319"/>
      <c r="H710" s="319"/>
      <c r="I710" s="319"/>
      <c r="J710" s="319"/>
      <c r="K710" s="319"/>
      <c r="L710" s="319"/>
      <c r="M710" s="319"/>
      <c r="N710" s="319"/>
      <c r="O710" s="319"/>
      <c r="P710" s="319"/>
      <c r="Q710" s="319"/>
      <c r="R710" s="319"/>
      <c r="S710" s="319"/>
      <c r="T710" s="319"/>
      <c r="U710" s="319"/>
      <c r="V710" s="319"/>
      <c r="W710" s="319"/>
      <c r="X710" s="319"/>
      <c r="Y710" s="319"/>
      <c r="Z710" s="319"/>
    </row>
    <row r="711" spans="1:26" ht="15.75" customHeight="1" x14ac:dyDescent="0.25">
      <c r="A711" s="319"/>
      <c r="B711" s="319"/>
      <c r="C711" s="319"/>
      <c r="D711" s="319"/>
      <c r="E711" s="319"/>
      <c r="F711" s="319"/>
      <c r="G711" s="319"/>
      <c r="H711" s="319"/>
      <c r="I711" s="319"/>
      <c r="J711" s="319"/>
      <c r="K711" s="319"/>
      <c r="L711" s="319"/>
      <c r="M711" s="319"/>
      <c r="N711" s="319"/>
      <c r="O711" s="319"/>
      <c r="P711" s="319"/>
      <c r="Q711" s="319"/>
      <c r="R711" s="319"/>
      <c r="S711" s="319"/>
      <c r="T711" s="319"/>
      <c r="U711" s="319"/>
      <c r="V711" s="319"/>
      <c r="W711" s="319"/>
      <c r="X711" s="319"/>
      <c r="Y711" s="319"/>
      <c r="Z711" s="319"/>
    </row>
    <row r="712" spans="1:26" ht="15.75" customHeight="1" x14ac:dyDescent="0.25">
      <c r="A712" s="319"/>
      <c r="B712" s="319"/>
      <c r="C712" s="319"/>
      <c r="D712" s="319"/>
      <c r="E712" s="319"/>
      <c r="F712" s="319"/>
      <c r="G712" s="319"/>
      <c r="H712" s="319"/>
      <c r="I712" s="319"/>
      <c r="J712" s="319"/>
      <c r="K712" s="319"/>
      <c r="L712" s="319"/>
      <c r="M712" s="319"/>
      <c r="N712" s="319"/>
      <c r="O712" s="319"/>
      <c r="P712" s="319"/>
      <c r="Q712" s="319"/>
      <c r="R712" s="319"/>
      <c r="S712" s="319"/>
      <c r="T712" s="319"/>
      <c r="U712" s="319"/>
      <c r="V712" s="319"/>
      <c r="W712" s="319"/>
      <c r="X712" s="319"/>
      <c r="Y712" s="319"/>
      <c r="Z712" s="319"/>
    </row>
    <row r="713" spans="1:26" ht="15.75" customHeight="1" x14ac:dyDescent="0.25">
      <c r="A713" s="319"/>
      <c r="B713" s="319"/>
      <c r="C713" s="319"/>
      <c r="D713" s="319"/>
      <c r="E713" s="319"/>
      <c r="F713" s="319"/>
      <c r="G713" s="319"/>
      <c r="H713" s="319"/>
      <c r="I713" s="319"/>
      <c r="J713" s="319"/>
      <c r="K713" s="319"/>
      <c r="L713" s="319"/>
      <c r="M713" s="319"/>
      <c r="N713" s="319"/>
      <c r="O713" s="319"/>
      <c r="P713" s="319"/>
      <c r="Q713" s="319"/>
      <c r="R713" s="319"/>
      <c r="S713" s="319"/>
      <c r="T713" s="319"/>
      <c r="U713" s="319"/>
      <c r="V713" s="319"/>
      <c r="W713" s="319"/>
      <c r="X713" s="319"/>
      <c r="Y713" s="319"/>
      <c r="Z713" s="319"/>
    </row>
    <row r="714" spans="1:26" ht="15.75" customHeight="1" x14ac:dyDescent="0.25">
      <c r="A714" s="319"/>
      <c r="B714" s="319"/>
      <c r="C714" s="319"/>
      <c r="D714" s="319"/>
      <c r="E714" s="319"/>
      <c r="F714" s="319"/>
      <c r="G714" s="319"/>
      <c r="H714" s="319"/>
      <c r="I714" s="319"/>
      <c r="J714" s="319"/>
      <c r="K714" s="319"/>
      <c r="L714" s="319"/>
      <c r="M714" s="319"/>
      <c r="N714" s="319"/>
      <c r="O714" s="319"/>
      <c r="P714" s="319"/>
      <c r="Q714" s="319"/>
      <c r="R714" s="319"/>
      <c r="S714" s="319"/>
      <c r="T714" s="319"/>
      <c r="U714" s="319"/>
      <c r="V714" s="319"/>
      <c r="W714" s="319"/>
      <c r="X714" s="319"/>
      <c r="Y714" s="319"/>
      <c r="Z714" s="319"/>
    </row>
    <row r="715" spans="1:26" ht="15.75" customHeight="1" x14ac:dyDescent="0.25">
      <c r="A715" s="319"/>
      <c r="B715" s="319"/>
      <c r="C715" s="319"/>
      <c r="D715" s="319"/>
      <c r="E715" s="319"/>
      <c r="F715" s="319"/>
      <c r="G715" s="319"/>
      <c r="H715" s="319"/>
      <c r="I715" s="319"/>
      <c r="J715" s="319"/>
      <c r="K715" s="319"/>
      <c r="L715" s="319"/>
      <c r="M715" s="319"/>
      <c r="N715" s="319"/>
      <c r="O715" s="319"/>
      <c r="P715" s="319"/>
      <c r="Q715" s="319"/>
      <c r="R715" s="319"/>
      <c r="S715" s="319"/>
      <c r="T715" s="319"/>
      <c r="U715" s="319"/>
      <c r="V715" s="319"/>
      <c r="W715" s="319"/>
      <c r="X715" s="319"/>
      <c r="Y715" s="319"/>
      <c r="Z715" s="319"/>
    </row>
    <row r="716" spans="1:26" ht="15.75" customHeight="1" x14ac:dyDescent="0.25">
      <c r="A716" s="319"/>
      <c r="B716" s="319"/>
      <c r="C716" s="319"/>
      <c r="D716" s="319"/>
      <c r="E716" s="319"/>
      <c r="F716" s="319"/>
      <c r="G716" s="319"/>
      <c r="H716" s="319"/>
      <c r="I716" s="319"/>
      <c r="J716" s="319"/>
      <c r="K716" s="319"/>
      <c r="L716" s="319"/>
      <c r="M716" s="319"/>
      <c r="N716" s="319"/>
      <c r="O716" s="319"/>
      <c r="P716" s="319"/>
      <c r="Q716" s="319"/>
      <c r="R716" s="319"/>
      <c r="S716" s="319"/>
      <c r="T716" s="319"/>
      <c r="U716" s="319"/>
      <c r="V716" s="319"/>
      <c r="W716" s="319"/>
      <c r="X716" s="319"/>
      <c r="Y716" s="319"/>
      <c r="Z716" s="319"/>
    </row>
    <row r="717" spans="1:26" ht="15.75" customHeight="1" x14ac:dyDescent="0.25">
      <c r="A717" s="319"/>
      <c r="B717" s="319"/>
      <c r="C717" s="319"/>
      <c r="D717" s="319"/>
      <c r="E717" s="319"/>
      <c r="F717" s="319"/>
      <c r="G717" s="319"/>
      <c r="H717" s="319"/>
      <c r="I717" s="319"/>
      <c r="J717" s="319"/>
      <c r="K717" s="319"/>
      <c r="L717" s="319"/>
      <c r="M717" s="319"/>
      <c r="N717" s="319"/>
      <c r="O717" s="319"/>
      <c r="P717" s="319"/>
      <c r="Q717" s="319"/>
      <c r="R717" s="319"/>
      <c r="S717" s="319"/>
      <c r="T717" s="319"/>
      <c r="U717" s="319"/>
      <c r="V717" s="319"/>
      <c r="W717" s="319"/>
      <c r="X717" s="319"/>
      <c r="Y717" s="319"/>
      <c r="Z717" s="319"/>
    </row>
    <row r="718" spans="1:26" ht="15.75" customHeight="1" x14ac:dyDescent="0.25">
      <c r="A718" s="319"/>
      <c r="B718" s="319"/>
      <c r="C718" s="319"/>
      <c r="D718" s="319"/>
      <c r="E718" s="319"/>
      <c r="F718" s="319"/>
      <c r="G718" s="319"/>
      <c r="H718" s="319"/>
      <c r="I718" s="319"/>
      <c r="J718" s="319"/>
      <c r="K718" s="319"/>
      <c r="L718" s="319"/>
      <c r="M718" s="319"/>
      <c r="N718" s="319"/>
      <c r="O718" s="319"/>
      <c r="P718" s="319"/>
      <c r="Q718" s="319"/>
      <c r="R718" s="319"/>
      <c r="S718" s="319"/>
      <c r="T718" s="319"/>
      <c r="U718" s="319"/>
      <c r="V718" s="319"/>
      <c r="W718" s="319"/>
      <c r="X718" s="319"/>
      <c r="Y718" s="319"/>
      <c r="Z718" s="319"/>
    </row>
    <row r="719" spans="1:26" ht="15.75" customHeight="1" x14ac:dyDescent="0.25">
      <c r="A719" s="319"/>
      <c r="B719" s="319"/>
      <c r="C719" s="319"/>
      <c r="D719" s="319"/>
      <c r="E719" s="319"/>
      <c r="F719" s="319"/>
      <c r="G719" s="319"/>
      <c r="H719" s="319"/>
      <c r="I719" s="319"/>
      <c r="J719" s="319"/>
      <c r="K719" s="319"/>
      <c r="L719" s="319"/>
      <c r="M719" s="319"/>
      <c r="N719" s="319"/>
      <c r="O719" s="319"/>
      <c r="P719" s="319"/>
      <c r="Q719" s="319"/>
      <c r="R719" s="319"/>
      <c r="S719" s="319"/>
      <c r="T719" s="319"/>
      <c r="U719" s="319"/>
      <c r="V719" s="319"/>
      <c r="W719" s="319"/>
      <c r="X719" s="319"/>
      <c r="Y719" s="319"/>
      <c r="Z719" s="319"/>
    </row>
    <row r="720" spans="1:26" ht="15.75" customHeight="1" x14ac:dyDescent="0.25">
      <c r="A720" s="319"/>
      <c r="B720" s="319"/>
      <c r="C720" s="319"/>
      <c r="D720" s="319"/>
      <c r="E720" s="319"/>
      <c r="F720" s="319"/>
      <c r="G720" s="319"/>
      <c r="H720" s="319"/>
      <c r="I720" s="319"/>
      <c r="J720" s="319"/>
      <c r="K720" s="319"/>
      <c r="L720" s="319"/>
      <c r="M720" s="319"/>
      <c r="N720" s="319"/>
      <c r="O720" s="319"/>
      <c r="P720" s="319"/>
      <c r="Q720" s="319"/>
      <c r="R720" s="319"/>
      <c r="S720" s="319"/>
      <c r="T720" s="319"/>
      <c r="U720" s="319"/>
      <c r="V720" s="319"/>
      <c r="W720" s="319"/>
      <c r="X720" s="319"/>
      <c r="Y720" s="319"/>
      <c r="Z720" s="319"/>
    </row>
    <row r="721" spans="1:26" ht="15.75" customHeight="1" x14ac:dyDescent="0.25">
      <c r="A721" s="319"/>
      <c r="B721" s="319"/>
      <c r="C721" s="319"/>
      <c r="D721" s="319"/>
      <c r="E721" s="319"/>
      <c r="F721" s="319"/>
      <c r="G721" s="319"/>
      <c r="H721" s="319"/>
      <c r="I721" s="319"/>
      <c r="J721" s="319"/>
      <c r="K721" s="319"/>
      <c r="L721" s="319"/>
      <c r="M721" s="319"/>
      <c r="N721" s="319"/>
      <c r="O721" s="319"/>
      <c r="P721" s="319"/>
      <c r="Q721" s="319"/>
      <c r="R721" s="319"/>
      <c r="S721" s="319"/>
      <c r="T721" s="319"/>
      <c r="U721" s="319"/>
      <c r="V721" s="319"/>
      <c r="W721" s="319"/>
      <c r="X721" s="319"/>
      <c r="Y721" s="319"/>
      <c r="Z721" s="319"/>
    </row>
    <row r="722" spans="1:26" ht="15.75" customHeight="1" x14ac:dyDescent="0.25">
      <c r="A722" s="319"/>
      <c r="B722" s="319"/>
      <c r="C722" s="319"/>
      <c r="D722" s="319"/>
      <c r="E722" s="319"/>
      <c r="F722" s="319"/>
      <c r="G722" s="319"/>
      <c r="H722" s="319"/>
      <c r="I722" s="319"/>
      <c r="J722" s="319"/>
      <c r="K722" s="319"/>
      <c r="L722" s="319"/>
      <c r="M722" s="319"/>
      <c r="N722" s="319"/>
      <c r="O722" s="319"/>
      <c r="P722" s="319"/>
      <c r="Q722" s="319"/>
      <c r="R722" s="319"/>
      <c r="S722" s="319"/>
      <c r="T722" s="319"/>
      <c r="U722" s="319"/>
      <c r="V722" s="319"/>
      <c r="W722" s="319"/>
      <c r="X722" s="319"/>
      <c r="Y722" s="319"/>
      <c r="Z722" s="319"/>
    </row>
    <row r="723" spans="1:26" ht="15.75" customHeight="1" x14ac:dyDescent="0.25">
      <c r="A723" s="319"/>
      <c r="B723" s="319"/>
      <c r="C723" s="319"/>
      <c r="D723" s="319"/>
      <c r="E723" s="319"/>
      <c r="F723" s="319"/>
      <c r="G723" s="319"/>
      <c r="H723" s="319"/>
      <c r="I723" s="319"/>
      <c r="J723" s="319"/>
      <c r="K723" s="319"/>
      <c r="L723" s="319"/>
      <c r="M723" s="319"/>
      <c r="N723" s="319"/>
      <c r="O723" s="319"/>
      <c r="P723" s="319"/>
      <c r="Q723" s="319"/>
      <c r="R723" s="319"/>
      <c r="S723" s="319"/>
      <c r="T723" s="319"/>
      <c r="U723" s="319"/>
      <c r="V723" s="319"/>
      <c r="W723" s="319"/>
      <c r="X723" s="319"/>
      <c r="Y723" s="319"/>
      <c r="Z723" s="319"/>
    </row>
    <row r="724" spans="1:26" ht="15.75" customHeight="1" x14ac:dyDescent="0.25">
      <c r="A724" s="319"/>
      <c r="B724" s="319"/>
      <c r="C724" s="319"/>
      <c r="D724" s="319"/>
      <c r="E724" s="319"/>
      <c r="F724" s="319"/>
      <c r="G724" s="319"/>
      <c r="H724" s="319"/>
      <c r="I724" s="319"/>
      <c r="J724" s="319"/>
      <c r="K724" s="319"/>
      <c r="L724" s="319"/>
      <c r="M724" s="319"/>
      <c r="N724" s="319"/>
      <c r="O724" s="319"/>
      <c r="P724" s="319"/>
      <c r="Q724" s="319"/>
      <c r="R724" s="319"/>
      <c r="S724" s="319"/>
      <c r="T724" s="319"/>
      <c r="U724" s="319"/>
      <c r="V724" s="319"/>
      <c r="W724" s="319"/>
      <c r="X724" s="319"/>
      <c r="Y724" s="319"/>
      <c r="Z724" s="319"/>
    </row>
    <row r="725" spans="1:26" ht="15.75" customHeight="1" x14ac:dyDescent="0.25">
      <c r="A725" s="319"/>
      <c r="B725" s="319"/>
      <c r="C725" s="319"/>
      <c r="D725" s="319"/>
      <c r="E725" s="319"/>
      <c r="F725" s="319"/>
      <c r="G725" s="319"/>
      <c r="H725" s="319"/>
      <c r="I725" s="319"/>
      <c r="J725" s="319"/>
      <c r="K725" s="319"/>
      <c r="L725" s="319"/>
      <c r="M725" s="319"/>
      <c r="N725" s="319"/>
      <c r="O725" s="319"/>
      <c r="P725" s="319"/>
      <c r="Q725" s="319"/>
      <c r="R725" s="319"/>
      <c r="S725" s="319"/>
      <c r="T725" s="319"/>
      <c r="U725" s="319"/>
      <c r="V725" s="319"/>
      <c r="W725" s="319"/>
      <c r="X725" s="319"/>
      <c r="Y725" s="319"/>
      <c r="Z725" s="319"/>
    </row>
    <row r="726" spans="1:26" ht="15.75" customHeight="1" x14ac:dyDescent="0.25">
      <c r="A726" s="319"/>
      <c r="B726" s="319"/>
      <c r="C726" s="319"/>
      <c r="D726" s="319"/>
      <c r="E726" s="319"/>
      <c r="F726" s="319"/>
      <c r="G726" s="319"/>
      <c r="H726" s="319"/>
      <c r="I726" s="319"/>
      <c r="J726" s="319"/>
      <c r="K726" s="319"/>
      <c r="L726" s="319"/>
      <c r="M726" s="319"/>
      <c r="N726" s="319"/>
      <c r="O726" s="319"/>
      <c r="P726" s="319"/>
      <c r="Q726" s="319"/>
      <c r="R726" s="319"/>
      <c r="S726" s="319"/>
      <c r="T726" s="319"/>
      <c r="U726" s="319"/>
      <c r="V726" s="319"/>
      <c r="W726" s="319"/>
      <c r="X726" s="319"/>
      <c r="Y726" s="319"/>
      <c r="Z726" s="319"/>
    </row>
    <row r="727" spans="1:26" ht="15.75" customHeight="1" x14ac:dyDescent="0.25">
      <c r="A727" s="319"/>
      <c r="B727" s="319"/>
      <c r="C727" s="319"/>
      <c r="D727" s="319"/>
      <c r="E727" s="319"/>
      <c r="F727" s="319"/>
      <c r="G727" s="319"/>
      <c r="H727" s="319"/>
      <c r="I727" s="319"/>
      <c r="J727" s="319"/>
      <c r="K727" s="319"/>
      <c r="L727" s="319"/>
      <c r="M727" s="319"/>
      <c r="N727" s="319"/>
      <c r="O727" s="319"/>
      <c r="P727" s="319"/>
      <c r="Q727" s="319"/>
      <c r="R727" s="319"/>
      <c r="S727" s="319"/>
      <c r="T727" s="319"/>
      <c r="U727" s="319"/>
      <c r="V727" s="319"/>
      <c r="W727" s="319"/>
      <c r="X727" s="319"/>
      <c r="Y727" s="319"/>
      <c r="Z727" s="319"/>
    </row>
    <row r="728" spans="1:26" ht="15.75" customHeight="1" x14ac:dyDescent="0.25">
      <c r="A728" s="319"/>
      <c r="B728" s="319"/>
      <c r="C728" s="319"/>
      <c r="D728" s="319"/>
      <c r="E728" s="319"/>
      <c r="F728" s="319"/>
      <c r="G728" s="319"/>
      <c r="H728" s="319"/>
      <c r="I728" s="319"/>
      <c r="J728" s="319"/>
      <c r="K728" s="319"/>
      <c r="L728" s="319"/>
      <c r="M728" s="319"/>
      <c r="N728" s="319"/>
      <c r="O728" s="319"/>
      <c r="P728" s="319"/>
      <c r="Q728" s="319"/>
      <c r="R728" s="319"/>
      <c r="S728" s="319"/>
      <c r="T728" s="319"/>
      <c r="U728" s="319"/>
      <c r="V728" s="319"/>
      <c r="W728" s="319"/>
      <c r="X728" s="319"/>
      <c r="Y728" s="319"/>
      <c r="Z728" s="319"/>
    </row>
    <row r="729" spans="1:26" ht="15.75" customHeight="1" x14ac:dyDescent="0.25">
      <c r="A729" s="319"/>
      <c r="B729" s="319"/>
      <c r="C729" s="319"/>
      <c r="D729" s="319"/>
      <c r="E729" s="319"/>
      <c r="F729" s="319"/>
      <c r="G729" s="319"/>
      <c r="H729" s="319"/>
      <c r="I729" s="319"/>
      <c r="J729" s="319"/>
      <c r="K729" s="319"/>
      <c r="L729" s="319"/>
      <c r="M729" s="319"/>
      <c r="N729" s="319"/>
      <c r="O729" s="319"/>
      <c r="P729" s="319"/>
      <c r="Q729" s="319"/>
      <c r="R729" s="319"/>
      <c r="S729" s="319"/>
      <c r="T729" s="319"/>
      <c r="U729" s="319"/>
      <c r="V729" s="319"/>
      <c r="W729" s="319"/>
      <c r="X729" s="319"/>
      <c r="Y729" s="319"/>
      <c r="Z729" s="319"/>
    </row>
    <row r="730" spans="1:26" ht="15.75" customHeight="1" x14ac:dyDescent="0.25">
      <c r="A730" s="319"/>
      <c r="B730" s="319"/>
      <c r="C730" s="319"/>
      <c r="D730" s="319"/>
      <c r="E730" s="319"/>
      <c r="F730" s="319"/>
      <c r="G730" s="319"/>
      <c r="H730" s="319"/>
      <c r="I730" s="319"/>
      <c r="J730" s="319"/>
      <c r="K730" s="319"/>
      <c r="L730" s="319"/>
      <c r="M730" s="319"/>
      <c r="N730" s="319"/>
      <c r="O730" s="319"/>
      <c r="P730" s="319"/>
      <c r="Q730" s="319"/>
      <c r="R730" s="319"/>
      <c r="S730" s="319"/>
      <c r="T730" s="319"/>
      <c r="U730" s="319"/>
      <c r="V730" s="319"/>
      <c r="W730" s="319"/>
      <c r="X730" s="319"/>
      <c r="Y730" s="319"/>
      <c r="Z730" s="319"/>
    </row>
    <row r="731" spans="1:26" ht="15.75" customHeight="1" x14ac:dyDescent="0.25">
      <c r="A731" s="319"/>
      <c r="B731" s="319"/>
      <c r="C731" s="319"/>
      <c r="D731" s="319"/>
      <c r="E731" s="319"/>
      <c r="F731" s="319"/>
      <c r="G731" s="319"/>
      <c r="H731" s="319"/>
      <c r="I731" s="319"/>
      <c r="J731" s="319"/>
      <c r="K731" s="319"/>
      <c r="L731" s="319"/>
      <c r="M731" s="319"/>
      <c r="N731" s="319"/>
      <c r="O731" s="319"/>
      <c r="P731" s="319"/>
      <c r="Q731" s="319"/>
      <c r="R731" s="319"/>
      <c r="S731" s="319"/>
      <c r="T731" s="319"/>
      <c r="U731" s="319"/>
      <c r="V731" s="319"/>
      <c r="W731" s="319"/>
      <c r="X731" s="319"/>
      <c r="Y731" s="319"/>
      <c r="Z731" s="319"/>
    </row>
    <row r="732" spans="1:26" ht="15.75" customHeight="1" x14ac:dyDescent="0.25">
      <c r="A732" s="319"/>
      <c r="B732" s="319"/>
      <c r="C732" s="319"/>
      <c r="D732" s="319"/>
      <c r="E732" s="319"/>
      <c r="F732" s="319"/>
      <c r="G732" s="319"/>
      <c r="H732" s="319"/>
      <c r="I732" s="319"/>
      <c r="J732" s="319"/>
      <c r="K732" s="319"/>
      <c r="L732" s="319"/>
      <c r="M732" s="319"/>
      <c r="N732" s="319"/>
      <c r="O732" s="319"/>
      <c r="P732" s="319"/>
      <c r="Q732" s="319"/>
      <c r="R732" s="319"/>
      <c r="S732" s="319"/>
      <c r="T732" s="319"/>
      <c r="U732" s="319"/>
      <c r="V732" s="319"/>
      <c r="W732" s="319"/>
      <c r="X732" s="319"/>
      <c r="Y732" s="319"/>
      <c r="Z732" s="319"/>
    </row>
    <row r="733" spans="1:26" ht="15.75" customHeight="1" x14ac:dyDescent="0.25">
      <c r="A733" s="319"/>
      <c r="B733" s="319"/>
      <c r="C733" s="319"/>
      <c r="D733" s="319"/>
      <c r="E733" s="319"/>
      <c r="F733" s="319"/>
      <c r="G733" s="319"/>
      <c r="H733" s="319"/>
      <c r="I733" s="319"/>
      <c r="J733" s="319"/>
      <c r="K733" s="319"/>
      <c r="L733" s="319"/>
      <c r="M733" s="319"/>
      <c r="N733" s="319"/>
      <c r="O733" s="319"/>
      <c r="P733" s="319"/>
      <c r="Q733" s="319"/>
      <c r="R733" s="319"/>
      <c r="S733" s="319"/>
      <c r="T733" s="319"/>
      <c r="U733" s="319"/>
      <c r="V733" s="319"/>
      <c r="W733" s="319"/>
      <c r="X733" s="319"/>
      <c r="Y733" s="319"/>
      <c r="Z733" s="319"/>
    </row>
    <row r="734" spans="1:26" ht="15.75" customHeight="1" x14ac:dyDescent="0.25">
      <c r="A734" s="319"/>
      <c r="B734" s="319"/>
      <c r="C734" s="319"/>
      <c r="D734" s="319"/>
      <c r="E734" s="319"/>
      <c r="F734" s="319"/>
      <c r="G734" s="319"/>
      <c r="H734" s="319"/>
      <c r="I734" s="319"/>
      <c r="J734" s="319"/>
      <c r="K734" s="319"/>
      <c r="L734" s="319"/>
      <c r="M734" s="319"/>
      <c r="N734" s="319"/>
      <c r="O734" s="319"/>
      <c r="P734" s="319"/>
      <c r="Q734" s="319"/>
      <c r="R734" s="319"/>
      <c r="S734" s="319"/>
      <c r="T734" s="319"/>
      <c r="U734" s="319"/>
      <c r="V734" s="319"/>
      <c r="W734" s="319"/>
      <c r="X734" s="319"/>
      <c r="Y734" s="319"/>
      <c r="Z734" s="319"/>
    </row>
    <row r="735" spans="1:26" ht="15.75" customHeight="1" x14ac:dyDescent="0.25">
      <c r="A735" s="319"/>
      <c r="B735" s="319"/>
      <c r="C735" s="319"/>
      <c r="D735" s="319"/>
      <c r="E735" s="319"/>
      <c r="F735" s="319"/>
      <c r="G735" s="319"/>
      <c r="H735" s="319"/>
      <c r="I735" s="319"/>
      <c r="J735" s="319"/>
      <c r="K735" s="319"/>
      <c r="L735" s="319"/>
      <c r="M735" s="319"/>
      <c r="N735" s="319"/>
      <c r="O735" s="319"/>
      <c r="P735" s="319"/>
      <c r="Q735" s="319"/>
      <c r="R735" s="319"/>
      <c r="S735" s="319"/>
      <c r="T735" s="319"/>
      <c r="U735" s="319"/>
      <c r="V735" s="319"/>
      <c r="W735" s="319"/>
      <c r="X735" s="319"/>
      <c r="Y735" s="319"/>
      <c r="Z735" s="319"/>
    </row>
    <row r="736" spans="1:26" ht="15.75" customHeight="1" x14ac:dyDescent="0.25">
      <c r="A736" s="319"/>
      <c r="B736" s="319"/>
      <c r="C736" s="319"/>
      <c r="D736" s="319"/>
      <c r="E736" s="319"/>
      <c r="F736" s="319"/>
      <c r="G736" s="319"/>
      <c r="H736" s="319"/>
      <c r="I736" s="319"/>
      <c r="J736" s="319"/>
      <c r="K736" s="319"/>
      <c r="L736" s="319"/>
      <c r="M736" s="319"/>
      <c r="N736" s="319"/>
      <c r="O736" s="319"/>
      <c r="P736" s="319"/>
      <c r="Q736" s="319"/>
      <c r="R736" s="319"/>
      <c r="S736" s="319"/>
      <c r="T736" s="319"/>
      <c r="U736" s="319"/>
      <c r="V736" s="319"/>
      <c r="W736" s="319"/>
      <c r="X736" s="319"/>
      <c r="Y736" s="319"/>
      <c r="Z736" s="319"/>
    </row>
    <row r="737" spans="1:26" ht="15.75" customHeight="1" x14ac:dyDescent="0.25">
      <c r="A737" s="319"/>
      <c r="B737" s="319"/>
      <c r="C737" s="319"/>
      <c r="D737" s="319"/>
      <c r="E737" s="319"/>
      <c r="F737" s="319"/>
      <c r="G737" s="319"/>
      <c r="H737" s="319"/>
      <c r="I737" s="319"/>
      <c r="J737" s="319"/>
      <c r="K737" s="319"/>
      <c r="L737" s="319"/>
      <c r="M737" s="319"/>
      <c r="N737" s="319"/>
      <c r="O737" s="319"/>
      <c r="P737" s="319"/>
      <c r="Q737" s="319"/>
      <c r="R737" s="319"/>
      <c r="S737" s="319"/>
      <c r="T737" s="319"/>
      <c r="U737" s="319"/>
      <c r="V737" s="319"/>
      <c r="W737" s="319"/>
      <c r="X737" s="319"/>
      <c r="Y737" s="319"/>
      <c r="Z737" s="319"/>
    </row>
    <row r="738" spans="1:26" ht="15.75" customHeight="1" x14ac:dyDescent="0.25">
      <c r="A738" s="319"/>
      <c r="B738" s="319"/>
      <c r="C738" s="319"/>
      <c r="D738" s="319"/>
      <c r="E738" s="319"/>
      <c r="F738" s="319"/>
      <c r="G738" s="319"/>
      <c r="H738" s="319"/>
      <c r="I738" s="319"/>
      <c r="J738" s="319"/>
      <c r="K738" s="319"/>
      <c r="L738" s="319"/>
      <c r="M738" s="319"/>
      <c r="N738" s="319"/>
      <c r="O738" s="319"/>
      <c r="P738" s="319"/>
      <c r="Q738" s="319"/>
      <c r="R738" s="319"/>
      <c r="S738" s="319"/>
      <c r="T738" s="319"/>
      <c r="U738" s="319"/>
      <c r="V738" s="319"/>
      <c r="W738" s="319"/>
      <c r="X738" s="319"/>
      <c r="Y738" s="319"/>
      <c r="Z738" s="319"/>
    </row>
    <row r="739" spans="1:26" ht="15.75" customHeight="1" x14ac:dyDescent="0.25">
      <c r="A739" s="319"/>
      <c r="B739" s="319"/>
      <c r="C739" s="319"/>
      <c r="D739" s="319"/>
      <c r="E739" s="319"/>
      <c r="F739" s="319"/>
      <c r="G739" s="319"/>
      <c r="H739" s="319"/>
      <c r="I739" s="319"/>
      <c r="J739" s="319"/>
      <c r="K739" s="319"/>
      <c r="L739" s="319"/>
      <c r="M739" s="319"/>
      <c r="N739" s="319"/>
      <c r="O739" s="319"/>
      <c r="P739" s="319"/>
      <c r="Q739" s="319"/>
      <c r="R739" s="319"/>
      <c r="S739" s="319"/>
      <c r="T739" s="319"/>
      <c r="U739" s="319"/>
      <c r="V739" s="319"/>
      <c r="W739" s="319"/>
      <c r="X739" s="319"/>
      <c r="Y739" s="319"/>
      <c r="Z739" s="319"/>
    </row>
    <row r="740" spans="1:26" ht="15.75" customHeight="1" x14ac:dyDescent="0.25">
      <c r="A740" s="319"/>
      <c r="B740" s="319"/>
      <c r="C740" s="319"/>
      <c r="D740" s="319"/>
      <c r="E740" s="319"/>
      <c r="F740" s="319"/>
      <c r="G740" s="319"/>
      <c r="H740" s="319"/>
      <c r="I740" s="319"/>
      <c r="J740" s="319"/>
      <c r="K740" s="319"/>
      <c r="L740" s="319"/>
      <c r="M740" s="319"/>
      <c r="N740" s="319"/>
      <c r="O740" s="319"/>
      <c r="P740" s="319"/>
      <c r="Q740" s="319"/>
      <c r="R740" s="319"/>
      <c r="S740" s="319"/>
      <c r="T740" s="319"/>
      <c r="U740" s="319"/>
      <c r="V740" s="319"/>
      <c r="W740" s="319"/>
      <c r="X740" s="319"/>
      <c r="Y740" s="319"/>
      <c r="Z740" s="319"/>
    </row>
    <row r="741" spans="1:26" ht="15.75" customHeight="1" x14ac:dyDescent="0.25">
      <c r="A741" s="319"/>
      <c r="B741" s="319"/>
      <c r="C741" s="319"/>
      <c r="D741" s="319"/>
      <c r="E741" s="319"/>
      <c r="F741" s="319"/>
      <c r="G741" s="319"/>
      <c r="H741" s="319"/>
      <c r="I741" s="319"/>
      <c r="J741" s="319"/>
      <c r="K741" s="319"/>
      <c r="L741" s="319"/>
      <c r="M741" s="319"/>
      <c r="N741" s="319"/>
      <c r="O741" s="319"/>
      <c r="P741" s="319"/>
      <c r="Q741" s="319"/>
      <c r="R741" s="319"/>
      <c r="S741" s="319"/>
      <c r="T741" s="319"/>
      <c r="U741" s="319"/>
      <c r="V741" s="319"/>
      <c r="W741" s="319"/>
      <c r="X741" s="319"/>
      <c r="Y741" s="319"/>
      <c r="Z741" s="319"/>
    </row>
    <row r="742" spans="1:26" ht="15.75" customHeight="1" x14ac:dyDescent="0.25">
      <c r="A742" s="319"/>
      <c r="B742" s="319"/>
      <c r="C742" s="319"/>
      <c r="D742" s="319"/>
      <c r="E742" s="319"/>
      <c r="F742" s="319"/>
      <c r="G742" s="319"/>
      <c r="H742" s="319"/>
      <c r="I742" s="319"/>
      <c r="J742" s="319"/>
      <c r="K742" s="319"/>
      <c r="L742" s="319"/>
      <c r="M742" s="319"/>
      <c r="N742" s="319"/>
      <c r="O742" s="319"/>
      <c r="P742" s="319"/>
      <c r="Q742" s="319"/>
      <c r="R742" s="319"/>
      <c r="S742" s="319"/>
      <c r="T742" s="319"/>
      <c r="U742" s="319"/>
      <c r="V742" s="319"/>
      <c r="W742" s="319"/>
      <c r="X742" s="319"/>
      <c r="Y742" s="319"/>
      <c r="Z742" s="319"/>
    </row>
    <row r="743" spans="1:26" ht="15.75" customHeight="1" x14ac:dyDescent="0.25">
      <c r="A743" s="319"/>
      <c r="B743" s="319"/>
      <c r="C743" s="319"/>
      <c r="D743" s="319"/>
      <c r="E743" s="319"/>
      <c r="F743" s="319"/>
      <c r="G743" s="319"/>
      <c r="H743" s="319"/>
      <c r="I743" s="319"/>
      <c r="J743" s="319"/>
      <c r="K743" s="319"/>
      <c r="L743" s="319"/>
      <c r="M743" s="319"/>
      <c r="N743" s="319"/>
      <c r="O743" s="319"/>
      <c r="P743" s="319"/>
      <c r="Q743" s="319"/>
      <c r="R743" s="319"/>
      <c r="S743" s="319"/>
      <c r="T743" s="319"/>
      <c r="U743" s="319"/>
      <c r="V743" s="319"/>
      <c r="W743" s="319"/>
      <c r="X743" s="319"/>
      <c r="Y743" s="319"/>
      <c r="Z743" s="319"/>
    </row>
    <row r="744" spans="1:26" ht="15.75" customHeight="1" x14ac:dyDescent="0.25">
      <c r="A744" s="319"/>
      <c r="B744" s="319"/>
      <c r="C744" s="319"/>
      <c r="D744" s="319"/>
      <c r="E744" s="319"/>
      <c r="F744" s="319"/>
      <c r="G744" s="319"/>
      <c r="H744" s="319"/>
      <c r="I744" s="319"/>
      <c r="J744" s="319"/>
      <c r="K744" s="319"/>
      <c r="L744" s="319"/>
      <c r="M744" s="319"/>
      <c r="N744" s="319"/>
      <c r="O744" s="319"/>
      <c r="P744" s="319"/>
      <c r="Q744" s="319"/>
      <c r="R744" s="319"/>
      <c r="S744" s="319"/>
      <c r="T744" s="319"/>
      <c r="U744" s="319"/>
      <c r="V744" s="319"/>
      <c r="W744" s="319"/>
      <c r="X744" s="319"/>
      <c r="Y744" s="319"/>
      <c r="Z744" s="319"/>
    </row>
    <row r="745" spans="1:26" ht="15.75" customHeight="1" x14ac:dyDescent="0.25">
      <c r="A745" s="319"/>
      <c r="B745" s="319"/>
      <c r="C745" s="319"/>
      <c r="D745" s="319"/>
      <c r="E745" s="319"/>
      <c r="F745" s="319"/>
      <c r="G745" s="319"/>
      <c r="H745" s="319"/>
      <c r="I745" s="319"/>
      <c r="J745" s="319"/>
      <c r="K745" s="319"/>
      <c r="L745" s="319"/>
      <c r="M745" s="319"/>
      <c r="N745" s="319"/>
      <c r="O745" s="319"/>
      <c r="P745" s="319"/>
      <c r="Q745" s="319"/>
      <c r="R745" s="319"/>
      <c r="S745" s="319"/>
      <c r="T745" s="319"/>
      <c r="U745" s="319"/>
      <c r="V745" s="319"/>
      <c r="W745" s="319"/>
      <c r="X745" s="319"/>
      <c r="Y745" s="319"/>
      <c r="Z745" s="319"/>
    </row>
    <row r="746" spans="1:26" ht="15.75" customHeight="1" x14ac:dyDescent="0.25">
      <c r="A746" s="319"/>
      <c r="B746" s="319"/>
      <c r="C746" s="319"/>
      <c r="D746" s="319"/>
      <c r="E746" s="319"/>
      <c r="F746" s="319"/>
      <c r="G746" s="319"/>
      <c r="H746" s="319"/>
      <c r="I746" s="319"/>
      <c r="J746" s="319"/>
      <c r="K746" s="319"/>
      <c r="L746" s="319"/>
      <c r="M746" s="319"/>
      <c r="N746" s="319"/>
      <c r="O746" s="319"/>
      <c r="P746" s="319"/>
      <c r="Q746" s="319"/>
      <c r="R746" s="319"/>
      <c r="S746" s="319"/>
      <c r="T746" s="319"/>
      <c r="U746" s="319"/>
      <c r="V746" s="319"/>
      <c r="W746" s="319"/>
      <c r="X746" s="319"/>
      <c r="Y746" s="319"/>
      <c r="Z746" s="319"/>
    </row>
    <row r="747" spans="1:26" ht="15.75" customHeight="1" x14ac:dyDescent="0.25">
      <c r="A747" s="319"/>
      <c r="B747" s="319"/>
      <c r="C747" s="319"/>
      <c r="D747" s="319"/>
      <c r="E747" s="319"/>
      <c r="F747" s="319"/>
      <c r="G747" s="319"/>
      <c r="H747" s="319"/>
      <c r="I747" s="319"/>
      <c r="J747" s="319"/>
      <c r="K747" s="319"/>
      <c r="L747" s="319"/>
      <c r="M747" s="319"/>
      <c r="N747" s="319"/>
      <c r="O747" s="319"/>
      <c r="P747" s="319"/>
      <c r="Q747" s="319"/>
      <c r="R747" s="319"/>
      <c r="S747" s="319"/>
      <c r="T747" s="319"/>
      <c r="U747" s="319"/>
      <c r="V747" s="319"/>
      <c r="W747" s="319"/>
      <c r="X747" s="319"/>
      <c r="Y747" s="319"/>
      <c r="Z747" s="319"/>
    </row>
    <row r="748" spans="1:26" ht="15.75" customHeight="1" x14ac:dyDescent="0.25">
      <c r="A748" s="319"/>
      <c r="B748" s="319"/>
      <c r="C748" s="319"/>
      <c r="D748" s="319"/>
      <c r="E748" s="319"/>
      <c r="F748" s="319"/>
      <c r="G748" s="319"/>
      <c r="H748" s="319"/>
      <c r="I748" s="319"/>
      <c r="J748" s="319"/>
      <c r="K748" s="319"/>
      <c r="L748" s="319"/>
      <c r="M748" s="319"/>
      <c r="N748" s="319"/>
      <c r="O748" s="319"/>
      <c r="P748" s="319"/>
      <c r="Q748" s="319"/>
      <c r="R748" s="319"/>
      <c r="S748" s="319"/>
      <c r="T748" s="319"/>
      <c r="U748" s="319"/>
      <c r="V748" s="319"/>
      <c r="W748" s="319"/>
      <c r="X748" s="319"/>
      <c r="Y748" s="319"/>
      <c r="Z748" s="319"/>
    </row>
    <row r="749" spans="1:26" ht="15.75" customHeight="1" x14ac:dyDescent="0.25">
      <c r="A749" s="319"/>
      <c r="B749" s="319"/>
      <c r="C749" s="319"/>
      <c r="D749" s="319"/>
      <c r="E749" s="319"/>
      <c r="F749" s="319"/>
      <c r="G749" s="319"/>
      <c r="H749" s="319"/>
      <c r="I749" s="319"/>
      <c r="J749" s="319"/>
      <c r="K749" s="319"/>
      <c r="L749" s="319"/>
      <c r="M749" s="319"/>
      <c r="N749" s="319"/>
      <c r="O749" s="319"/>
      <c r="P749" s="319"/>
      <c r="Q749" s="319"/>
      <c r="R749" s="319"/>
      <c r="S749" s="319"/>
      <c r="T749" s="319"/>
      <c r="U749" s="319"/>
      <c r="V749" s="319"/>
      <c r="W749" s="319"/>
      <c r="X749" s="319"/>
      <c r="Y749" s="319"/>
      <c r="Z749" s="319"/>
    </row>
    <row r="750" spans="1:26" ht="15.75" customHeight="1" x14ac:dyDescent="0.25">
      <c r="A750" s="319"/>
      <c r="B750" s="319"/>
      <c r="C750" s="319"/>
      <c r="D750" s="319"/>
      <c r="E750" s="319"/>
      <c r="F750" s="319"/>
      <c r="G750" s="319"/>
      <c r="H750" s="319"/>
      <c r="I750" s="319"/>
      <c r="J750" s="319"/>
      <c r="K750" s="319"/>
      <c r="L750" s="319"/>
      <c r="M750" s="319"/>
      <c r="N750" s="319"/>
      <c r="O750" s="319"/>
      <c r="P750" s="319"/>
      <c r="Q750" s="319"/>
      <c r="R750" s="319"/>
      <c r="S750" s="319"/>
      <c r="T750" s="319"/>
      <c r="U750" s="319"/>
      <c r="V750" s="319"/>
      <c r="W750" s="319"/>
      <c r="X750" s="319"/>
      <c r="Y750" s="319"/>
      <c r="Z750" s="319"/>
    </row>
    <row r="751" spans="1:26" ht="15.75" customHeight="1" x14ac:dyDescent="0.25">
      <c r="A751" s="319"/>
      <c r="B751" s="319"/>
      <c r="C751" s="319"/>
      <c r="D751" s="319"/>
      <c r="E751" s="319"/>
      <c r="F751" s="319"/>
      <c r="G751" s="319"/>
      <c r="H751" s="319"/>
      <c r="I751" s="319"/>
      <c r="J751" s="319"/>
      <c r="K751" s="319"/>
      <c r="L751" s="319"/>
      <c r="M751" s="319"/>
      <c r="N751" s="319"/>
      <c r="O751" s="319"/>
      <c r="P751" s="319"/>
      <c r="Q751" s="319"/>
      <c r="R751" s="319"/>
      <c r="S751" s="319"/>
      <c r="T751" s="319"/>
      <c r="U751" s="319"/>
      <c r="V751" s="319"/>
      <c r="W751" s="319"/>
      <c r="X751" s="319"/>
      <c r="Y751" s="319"/>
      <c r="Z751" s="319"/>
    </row>
    <row r="752" spans="1:26" ht="15.75" customHeight="1" x14ac:dyDescent="0.25">
      <c r="A752" s="319"/>
      <c r="B752" s="319"/>
      <c r="C752" s="319"/>
      <c r="D752" s="319"/>
      <c r="E752" s="319"/>
      <c r="F752" s="319"/>
      <c r="G752" s="319"/>
      <c r="H752" s="319"/>
      <c r="I752" s="319"/>
      <c r="J752" s="319"/>
      <c r="K752" s="319"/>
      <c r="L752" s="319"/>
      <c r="M752" s="319"/>
      <c r="N752" s="319"/>
      <c r="O752" s="319"/>
      <c r="P752" s="319"/>
      <c r="Q752" s="319"/>
      <c r="R752" s="319"/>
      <c r="S752" s="319"/>
      <c r="T752" s="319"/>
      <c r="U752" s="319"/>
      <c r="V752" s="319"/>
      <c r="W752" s="319"/>
      <c r="X752" s="319"/>
      <c r="Y752" s="319"/>
      <c r="Z752" s="319"/>
    </row>
    <row r="753" spans="1:26" ht="15.75" customHeight="1" x14ac:dyDescent="0.25">
      <c r="A753" s="319"/>
      <c r="B753" s="319"/>
      <c r="C753" s="319"/>
      <c r="D753" s="319"/>
      <c r="E753" s="319"/>
      <c r="F753" s="319"/>
      <c r="G753" s="319"/>
      <c r="H753" s="319"/>
      <c r="I753" s="319"/>
      <c r="J753" s="319"/>
      <c r="K753" s="319"/>
      <c r="L753" s="319"/>
      <c r="M753" s="319"/>
      <c r="N753" s="319"/>
      <c r="O753" s="319"/>
      <c r="P753" s="319"/>
      <c r="Q753" s="319"/>
      <c r="R753" s="319"/>
      <c r="S753" s="319"/>
      <c r="T753" s="319"/>
      <c r="U753" s="319"/>
      <c r="V753" s="319"/>
      <c r="W753" s="319"/>
      <c r="X753" s="319"/>
      <c r="Y753" s="319"/>
      <c r="Z753" s="319"/>
    </row>
    <row r="754" spans="1:26" ht="15.75" customHeight="1" x14ac:dyDescent="0.25">
      <c r="A754" s="319"/>
      <c r="B754" s="319"/>
      <c r="C754" s="319"/>
      <c r="D754" s="319"/>
      <c r="E754" s="319"/>
      <c r="F754" s="319"/>
      <c r="G754" s="319"/>
      <c r="H754" s="319"/>
      <c r="I754" s="319"/>
      <c r="J754" s="319"/>
      <c r="K754" s="319"/>
      <c r="L754" s="319"/>
      <c r="M754" s="319"/>
      <c r="N754" s="319"/>
      <c r="O754" s="319"/>
      <c r="P754" s="319"/>
      <c r="Q754" s="319"/>
      <c r="R754" s="319"/>
      <c r="S754" s="319"/>
      <c r="T754" s="319"/>
      <c r="U754" s="319"/>
      <c r="V754" s="319"/>
      <c r="W754" s="319"/>
      <c r="X754" s="319"/>
      <c r="Y754" s="319"/>
      <c r="Z754" s="319"/>
    </row>
    <row r="755" spans="1:26" ht="15.75" customHeight="1" x14ac:dyDescent="0.25">
      <c r="A755" s="319"/>
      <c r="B755" s="319"/>
      <c r="C755" s="319"/>
      <c r="D755" s="319"/>
      <c r="E755" s="319"/>
      <c r="F755" s="319"/>
      <c r="G755" s="319"/>
      <c r="H755" s="319"/>
      <c r="I755" s="319"/>
      <c r="J755" s="319"/>
      <c r="K755" s="319"/>
      <c r="L755" s="319"/>
      <c r="M755" s="319"/>
      <c r="N755" s="319"/>
      <c r="O755" s="319"/>
      <c r="P755" s="319"/>
      <c r="Q755" s="319"/>
      <c r="R755" s="319"/>
      <c r="S755" s="319"/>
      <c r="T755" s="319"/>
      <c r="U755" s="319"/>
      <c r="V755" s="319"/>
      <c r="W755" s="319"/>
      <c r="X755" s="319"/>
      <c r="Y755" s="319"/>
      <c r="Z755" s="319"/>
    </row>
    <row r="756" spans="1:26" ht="15.75" customHeight="1" x14ac:dyDescent="0.25">
      <c r="A756" s="319"/>
      <c r="B756" s="319"/>
      <c r="C756" s="319"/>
      <c r="D756" s="319"/>
      <c r="E756" s="319"/>
      <c r="F756" s="319"/>
      <c r="G756" s="319"/>
      <c r="H756" s="319"/>
      <c r="I756" s="319"/>
      <c r="J756" s="319"/>
      <c r="K756" s="319"/>
      <c r="L756" s="319"/>
      <c r="M756" s="319"/>
      <c r="N756" s="319"/>
      <c r="O756" s="319"/>
      <c r="P756" s="319"/>
      <c r="Q756" s="319"/>
      <c r="R756" s="319"/>
      <c r="S756" s="319"/>
      <c r="T756" s="319"/>
      <c r="U756" s="319"/>
      <c r="V756" s="319"/>
      <c r="W756" s="319"/>
      <c r="X756" s="319"/>
      <c r="Y756" s="319"/>
      <c r="Z756" s="319"/>
    </row>
    <row r="757" spans="1:26" ht="15.75" customHeight="1" x14ac:dyDescent="0.25">
      <c r="A757" s="319"/>
      <c r="B757" s="319"/>
      <c r="C757" s="319"/>
      <c r="D757" s="319"/>
      <c r="E757" s="319"/>
      <c r="F757" s="319"/>
      <c r="G757" s="319"/>
      <c r="H757" s="319"/>
      <c r="I757" s="319"/>
      <c r="J757" s="319"/>
      <c r="K757" s="319"/>
      <c r="L757" s="319"/>
      <c r="M757" s="319"/>
      <c r="N757" s="319"/>
      <c r="O757" s="319"/>
      <c r="P757" s="319"/>
      <c r="Q757" s="319"/>
      <c r="R757" s="319"/>
      <c r="S757" s="319"/>
      <c r="T757" s="319"/>
      <c r="U757" s="319"/>
      <c r="V757" s="319"/>
      <c r="W757" s="319"/>
      <c r="X757" s="319"/>
      <c r="Y757" s="319"/>
      <c r="Z757" s="319"/>
    </row>
    <row r="758" spans="1:26" ht="15.75" customHeight="1" x14ac:dyDescent="0.25">
      <c r="A758" s="319"/>
      <c r="B758" s="319"/>
      <c r="C758" s="319"/>
      <c r="D758" s="319"/>
      <c r="E758" s="319"/>
      <c r="F758" s="319"/>
      <c r="G758" s="319"/>
      <c r="H758" s="319"/>
      <c r="I758" s="319"/>
      <c r="J758" s="319"/>
      <c r="K758" s="319"/>
      <c r="L758" s="319"/>
      <c r="M758" s="319"/>
      <c r="N758" s="319"/>
      <c r="O758" s="319"/>
      <c r="P758" s="319"/>
      <c r="Q758" s="319"/>
      <c r="R758" s="319"/>
      <c r="S758" s="319"/>
      <c r="T758" s="319"/>
      <c r="U758" s="319"/>
      <c r="V758" s="319"/>
      <c r="W758" s="319"/>
      <c r="X758" s="319"/>
      <c r="Y758" s="319"/>
      <c r="Z758" s="319"/>
    </row>
    <row r="759" spans="1:26" ht="15.75" customHeight="1" x14ac:dyDescent="0.25">
      <c r="A759" s="319"/>
      <c r="B759" s="319"/>
      <c r="C759" s="319"/>
      <c r="D759" s="319"/>
      <c r="E759" s="319"/>
      <c r="F759" s="319"/>
      <c r="G759" s="319"/>
      <c r="H759" s="319"/>
      <c r="I759" s="319"/>
      <c r="J759" s="319"/>
      <c r="K759" s="319"/>
      <c r="L759" s="319"/>
      <c r="M759" s="319"/>
      <c r="N759" s="319"/>
      <c r="O759" s="319"/>
      <c r="P759" s="319"/>
      <c r="Q759" s="319"/>
      <c r="R759" s="319"/>
      <c r="S759" s="319"/>
      <c r="T759" s="319"/>
      <c r="U759" s="319"/>
      <c r="V759" s="319"/>
      <c r="W759" s="319"/>
      <c r="X759" s="319"/>
      <c r="Y759" s="319"/>
      <c r="Z759" s="319"/>
    </row>
    <row r="760" spans="1:26" ht="15.75" customHeight="1" x14ac:dyDescent="0.25">
      <c r="A760" s="319"/>
      <c r="B760" s="319"/>
      <c r="C760" s="319"/>
      <c r="D760" s="319"/>
      <c r="E760" s="319"/>
      <c r="F760" s="319"/>
      <c r="G760" s="319"/>
      <c r="H760" s="319"/>
      <c r="I760" s="319"/>
      <c r="J760" s="319"/>
      <c r="K760" s="319"/>
      <c r="L760" s="319"/>
      <c r="M760" s="319"/>
      <c r="N760" s="319"/>
      <c r="O760" s="319"/>
      <c r="P760" s="319"/>
      <c r="Q760" s="319"/>
      <c r="R760" s="319"/>
      <c r="S760" s="319"/>
      <c r="T760" s="319"/>
      <c r="U760" s="319"/>
      <c r="V760" s="319"/>
      <c r="W760" s="319"/>
      <c r="X760" s="319"/>
      <c r="Y760" s="319"/>
      <c r="Z760" s="319"/>
    </row>
    <row r="761" spans="1:26" ht="15.75" customHeight="1" x14ac:dyDescent="0.25">
      <c r="A761" s="319"/>
      <c r="B761" s="319"/>
      <c r="C761" s="319"/>
      <c r="D761" s="319"/>
      <c r="E761" s="319"/>
      <c r="F761" s="319"/>
      <c r="G761" s="319"/>
      <c r="H761" s="319"/>
      <c r="I761" s="319"/>
      <c r="J761" s="319"/>
      <c r="K761" s="319"/>
      <c r="L761" s="319"/>
      <c r="M761" s="319"/>
      <c r="N761" s="319"/>
      <c r="O761" s="319"/>
      <c r="P761" s="319"/>
      <c r="Q761" s="319"/>
      <c r="R761" s="319"/>
      <c r="S761" s="319"/>
      <c r="T761" s="319"/>
      <c r="U761" s="319"/>
      <c r="V761" s="319"/>
      <c r="W761" s="319"/>
      <c r="X761" s="319"/>
      <c r="Y761" s="319"/>
      <c r="Z761" s="319"/>
    </row>
    <row r="762" spans="1:26" ht="15.75" customHeight="1" x14ac:dyDescent="0.25">
      <c r="A762" s="319"/>
      <c r="B762" s="319"/>
      <c r="C762" s="319"/>
      <c r="D762" s="319"/>
      <c r="E762" s="319"/>
      <c r="F762" s="319"/>
      <c r="G762" s="319"/>
      <c r="H762" s="319"/>
      <c r="I762" s="319"/>
      <c r="J762" s="319"/>
      <c r="K762" s="319"/>
      <c r="L762" s="319"/>
      <c r="M762" s="319"/>
      <c r="N762" s="319"/>
      <c r="O762" s="319"/>
      <c r="P762" s="319"/>
      <c r="Q762" s="319"/>
      <c r="R762" s="319"/>
      <c r="S762" s="319"/>
      <c r="T762" s="319"/>
      <c r="U762" s="319"/>
      <c r="V762" s="319"/>
      <c r="W762" s="319"/>
      <c r="X762" s="319"/>
      <c r="Y762" s="319"/>
      <c r="Z762" s="319"/>
    </row>
    <row r="763" spans="1:26" ht="15.75" customHeight="1" x14ac:dyDescent="0.25">
      <c r="A763" s="319"/>
      <c r="B763" s="319"/>
      <c r="C763" s="319"/>
      <c r="D763" s="319"/>
      <c r="E763" s="319"/>
      <c r="F763" s="319"/>
      <c r="G763" s="319"/>
      <c r="H763" s="319"/>
      <c r="I763" s="319"/>
      <c r="J763" s="319"/>
      <c r="K763" s="319"/>
      <c r="L763" s="319"/>
      <c r="M763" s="319"/>
      <c r="N763" s="319"/>
      <c r="O763" s="319"/>
      <c r="P763" s="319"/>
      <c r="Q763" s="319"/>
      <c r="R763" s="319"/>
      <c r="S763" s="319"/>
      <c r="T763" s="319"/>
      <c r="U763" s="319"/>
      <c r="V763" s="319"/>
      <c r="W763" s="319"/>
      <c r="X763" s="319"/>
      <c r="Y763" s="319"/>
      <c r="Z763" s="319"/>
    </row>
    <row r="764" spans="1:26" ht="15.75" customHeight="1" x14ac:dyDescent="0.25">
      <c r="A764" s="319"/>
      <c r="B764" s="319"/>
      <c r="C764" s="319"/>
      <c r="D764" s="319"/>
      <c r="E764" s="319"/>
      <c r="F764" s="319"/>
      <c r="G764" s="319"/>
      <c r="H764" s="319"/>
      <c r="I764" s="319"/>
      <c r="J764" s="319"/>
      <c r="K764" s="319"/>
      <c r="L764" s="319"/>
      <c r="M764" s="319"/>
      <c r="N764" s="319"/>
      <c r="O764" s="319"/>
      <c r="P764" s="319"/>
      <c r="Q764" s="319"/>
      <c r="R764" s="319"/>
      <c r="S764" s="319"/>
      <c r="T764" s="319"/>
      <c r="U764" s="319"/>
      <c r="V764" s="319"/>
      <c r="W764" s="319"/>
      <c r="X764" s="319"/>
      <c r="Y764" s="319"/>
      <c r="Z764" s="319"/>
    </row>
    <row r="765" spans="1:26" ht="15.75" customHeight="1" x14ac:dyDescent="0.25">
      <c r="A765" s="319"/>
      <c r="B765" s="319"/>
      <c r="C765" s="319"/>
      <c r="D765" s="319"/>
      <c r="E765" s="319"/>
      <c r="F765" s="319"/>
      <c r="G765" s="319"/>
      <c r="H765" s="319"/>
      <c r="I765" s="319"/>
      <c r="J765" s="319"/>
      <c r="K765" s="319"/>
      <c r="L765" s="319"/>
      <c r="M765" s="319"/>
      <c r="N765" s="319"/>
      <c r="O765" s="319"/>
      <c r="P765" s="319"/>
      <c r="Q765" s="319"/>
      <c r="R765" s="319"/>
      <c r="S765" s="319"/>
      <c r="T765" s="319"/>
      <c r="U765" s="319"/>
      <c r="V765" s="319"/>
      <c r="W765" s="319"/>
      <c r="X765" s="319"/>
      <c r="Y765" s="319"/>
      <c r="Z765" s="319"/>
    </row>
    <row r="766" spans="1:26" ht="15.75" customHeight="1" x14ac:dyDescent="0.25">
      <c r="A766" s="319"/>
      <c r="B766" s="319"/>
      <c r="C766" s="319"/>
      <c r="D766" s="319"/>
      <c r="E766" s="319"/>
      <c r="F766" s="319"/>
      <c r="G766" s="319"/>
      <c r="H766" s="319"/>
      <c r="I766" s="319"/>
      <c r="J766" s="319"/>
      <c r="K766" s="319"/>
      <c r="L766" s="319"/>
      <c r="M766" s="319"/>
      <c r="N766" s="319"/>
      <c r="O766" s="319"/>
      <c r="P766" s="319"/>
      <c r="Q766" s="319"/>
      <c r="R766" s="319"/>
      <c r="S766" s="319"/>
      <c r="T766" s="319"/>
      <c r="U766" s="319"/>
      <c r="V766" s="319"/>
      <c r="W766" s="319"/>
      <c r="X766" s="319"/>
      <c r="Y766" s="319"/>
      <c r="Z766" s="319"/>
    </row>
    <row r="767" spans="1:26" ht="15.75" customHeight="1" x14ac:dyDescent="0.25">
      <c r="A767" s="319"/>
      <c r="B767" s="319"/>
      <c r="C767" s="319"/>
      <c r="D767" s="319"/>
      <c r="E767" s="319"/>
      <c r="F767" s="319"/>
      <c r="G767" s="319"/>
      <c r="H767" s="319"/>
      <c r="I767" s="319"/>
      <c r="J767" s="319"/>
      <c r="K767" s="319"/>
      <c r="L767" s="319"/>
      <c r="M767" s="319"/>
      <c r="N767" s="319"/>
      <c r="O767" s="319"/>
      <c r="P767" s="319"/>
      <c r="Q767" s="319"/>
      <c r="R767" s="319"/>
      <c r="S767" s="319"/>
      <c r="T767" s="319"/>
      <c r="U767" s="319"/>
      <c r="V767" s="319"/>
      <c r="W767" s="319"/>
      <c r="X767" s="319"/>
      <c r="Y767" s="319"/>
      <c r="Z767" s="319"/>
    </row>
    <row r="768" spans="1:26" ht="15.75" customHeight="1" x14ac:dyDescent="0.25">
      <c r="A768" s="319"/>
      <c r="B768" s="319"/>
      <c r="C768" s="319"/>
      <c r="D768" s="319"/>
      <c r="E768" s="319"/>
      <c r="F768" s="319"/>
      <c r="G768" s="319"/>
      <c r="H768" s="319"/>
      <c r="I768" s="319"/>
      <c r="J768" s="319"/>
      <c r="K768" s="319"/>
      <c r="L768" s="319"/>
      <c r="M768" s="319"/>
      <c r="N768" s="319"/>
      <c r="O768" s="319"/>
      <c r="P768" s="319"/>
      <c r="Q768" s="319"/>
      <c r="R768" s="319"/>
      <c r="S768" s="319"/>
      <c r="T768" s="319"/>
      <c r="U768" s="319"/>
      <c r="V768" s="319"/>
      <c r="W768" s="319"/>
      <c r="X768" s="319"/>
      <c r="Y768" s="319"/>
      <c r="Z768" s="319"/>
    </row>
    <row r="769" spans="1:26" ht="15.75" customHeight="1" x14ac:dyDescent="0.25">
      <c r="A769" s="319"/>
      <c r="B769" s="319"/>
      <c r="C769" s="319"/>
      <c r="D769" s="319"/>
      <c r="E769" s="319"/>
      <c r="F769" s="319"/>
      <c r="G769" s="319"/>
      <c r="H769" s="319"/>
      <c r="I769" s="319"/>
      <c r="J769" s="319"/>
      <c r="K769" s="319"/>
      <c r="L769" s="319"/>
      <c r="M769" s="319"/>
      <c r="N769" s="319"/>
      <c r="O769" s="319"/>
      <c r="P769" s="319"/>
      <c r="Q769" s="319"/>
      <c r="R769" s="319"/>
      <c r="S769" s="319"/>
      <c r="T769" s="319"/>
      <c r="U769" s="319"/>
      <c r="V769" s="319"/>
      <c r="W769" s="319"/>
      <c r="X769" s="319"/>
      <c r="Y769" s="319"/>
      <c r="Z769" s="319"/>
    </row>
    <row r="770" spans="1:26" ht="15.75" customHeight="1" x14ac:dyDescent="0.25">
      <c r="A770" s="319"/>
      <c r="B770" s="319"/>
      <c r="C770" s="319"/>
      <c r="D770" s="319"/>
      <c r="E770" s="319"/>
      <c r="F770" s="319"/>
      <c r="G770" s="319"/>
      <c r="H770" s="319"/>
      <c r="I770" s="319"/>
      <c r="J770" s="319"/>
      <c r="K770" s="319"/>
      <c r="L770" s="319"/>
      <c r="M770" s="319"/>
      <c r="N770" s="319"/>
      <c r="O770" s="319"/>
      <c r="P770" s="319"/>
      <c r="Q770" s="319"/>
      <c r="R770" s="319"/>
      <c r="S770" s="319"/>
      <c r="T770" s="319"/>
      <c r="U770" s="319"/>
      <c r="V770" s="319"/>
      <c r="W770" s="319"/>
      <c r="X770" s="319"/>
      <c r="Y770" s="319"/>
      <c r="Z770" s="319"/>
    </row>
    <row r="771" spans="1:26" ht="15.75" customHeight="1" x14ac:dyDescent="0.25">
      <c r="A771" s="319"/>
      <c r="B771" s="319"/>
      <c r="C771" s="319"/>
      <c r="D771" s="319"/>
      <c r="E771" s="319"/>
      <c r="F771" s="319"/>
      <c r="G771" s="319"/>
      <c r="H771" s="319"/>
      <c r="I771" s="319"/>
      <c r="J771" s="319"/>
      <c r="K771" s="319"/>
      <c r="L771" s="319"/>
      <c r="M771" s="319"/>
      <c r="N771" s="319"/>
      <c r="O771" s="319"/>
      <c r="P771" s="319"/>
      <c r="Q771" s="319"/>
      <c r="R771" s="319"/>
      <c r="S771" s="319"/>
      <c r="T771" s="319"/>
      <c r="U771" s="319"/>
      <c r="V771" s="319"/>
      <c r="W771" s="319"/>
      <c r="X771" s="319"/>
      <c r="Y771" s="319"/>
      <c r="Z771" s="319"/>
    </row>
    <row r="772" spans="1:26" ht="15.75" customHeight="1" x14ac:dyDescent="0.25">
      <c r="A772" s="319"/>
      <c r="B772" s="319"/>
      <c r="C772" s="319"/>
      <c r="D772" s="319"/>
      <c r="E772" s="319"/>
      <c r="F772" s="319"/>
      <c r="G772" s="319"/>
      <c r="H772" s="319"/>
      <c r="I772" s="319"/>
      <c r="J772" s="319"/>
      <c r="K772" s="319"/>
      <c r="L772" s="319"/>
      <c r="M772" s="319"/>
      <c r="N772" s="319"/>
      <c r="O772" s="319"/>
      <c r="P772" s="319"/>
      <c r="Q772" s="319"/>
      <c r="R772" s="319"/>
      <c r="S772" s="319"/>
      <c r="T772" s="319"/>
      <c r="U772" s="319"/>
      <c r="V772" s="319"/>
      <c r="W772" s="319"/>
      <c r="X772" s="319"/>
      <c r="Y772" s="319"/>
      <c r="Z772" s="319"/>
    </row>
    <row r="773" spans="1:26" ht="15.75" customHeight="1" x14ac:dyDescent="0.25">
      <c r="A773" s="319"/>
      <c r="B773" s="319"/>
      <c r="C773" s="319"/>
      <c r="D773" s="319"/>
      <c r="E773" s="319"/>
      <c r="F773" s="319"/>
      <c r="G773" s="319"/>
      <c r="H773" s="319"/>
      <c r="I773" s="319"/>
      <c r="J773" s="319"/>
      <c r="K773" s="319"/>
      <c r="L773" s="319"/>
      <c r="M773" s="319"/>
      <c r="N773" s="319"/>
      <c r="O773" s="319"/>
      <c r="P773" s="319"/>
      <c r="Q773" s="319"/>
      <c r="R773" s="319"/>
      <c r="S773" s="319"/>
      <c r="T773" s="319"/>
      <c r="U773" s="319"/>
      <c r="V773" s="319"/>
      <c r="W773" s="319"/>
      <c r="X773" s="319"/>
      <c r="Y773" s="319"/>
      <c r="Z773" s="319"/>
    </row>
    <row r="774" spans="1:26" ht="15.75" customHeight="1" x14ac:dyDescent="0.25">
      <c r="A774" s="319"/>
      <c r="B774" s="319"/>
      <c r="C774" s="319"/>
      <c r="D774" s="319"/>
      <c r="E774" s="319"/>
      <c r="F774" s="319"/>
      <c r="G774" s="319"/>
      <c r="H774" s="319"/>
      <c r="I774" s="319"/>
      <c r="J774" s="319"/>
      <c r="K774" s="319"/>
      <c r="L774" s="319"/>
      <c r="M774" s="319"/>
      <c r="N774" s="319"/>
      <c r="O774" s="319"/>
      <c r="P774" s="319"/>
      <c r="Q774" s="319"/>
      <c r="R774" s="319"/>
      <c r="S774" s="319"/>
      <c r="T774" s="319"/>
      <c r="U774" s="319"/>
      <c r="V774" s="319"/>
      <c r="W774" s="319"/>
      <c r="X774" s="319"/>
      <c r="Y774" s="319"/>
      <c r="Z774" s="319"/>
    </row>
    <row r="775" spans="1:26" ht="15.75" customHeight="1" x14ac:dyDescent="0.25">
      <c r="A775" s="319"/>
      <c r="B775" s="319"/>
      <c r="C775" s="319"/>
      <c r="D775" s="319"/>
      <c r="E775" s="319"/>
      <c r="F775" s="319"/>
      <c r="G775" s="319"/>
      <c r="H775" s="319"/>
      <c r="I775" s="319"/>
      <c r="J775" s="319"/>
      <c r="K775" s="319"/>
      <c r="L775" s="319"/>
      <c r="M775" s="319"/>
      <c r="N775" s="319"/>
      <c r="O775" s="319"/>
      <c r="P775" s="319"/>
      <c r="Q775" s="319"/>
      <c r="R775" s="319"/>
      <c r="S775" s="319"/>
      <c r="T775" s="319"/>
      <c r="U775" s="319"/>
      <c r="V775" s="319"/>
      <c r="W775" s="319"/>
      <c r="X775" s="319"/>
      <c r="Y775" s="319"/>
      <c r="Z775" s="319"/>
    </row>
    <row r="776" spans="1:26" ht="15.75" customHeight="1" x14ac:dyDescent="0.25">
      <c r="A776" s="319"/>
      <c r="B776" s="319"/>
      <c r="C776" s="319"/>
      <c r="D776" s="319"/>
      <c r="E776" s="319"/>
      <c r="F776" s="319"/>
      <c r="G776" s="319"/>
      <c r="H776" s="319"/>
      <c r="I776" s="319"/>
      <c r="J776" s="319"/>
      <c r="K776" s="319"/>
      <c r="L776" s="319"/>
      <c r="M776" s="319"/>
      <c r="N776" s="319"/>
      <c r="O776" s="319"/>
      <c r="P776" s="319"/>
      <c r="Q776" s="319"/>
      <c r="R776" s="319"/>
      <c r="S776" s="319"/>
      <c r="T776" s="319"/>
      <c r="U776" s="319"/>
      <c r="V776" s="319"/>
      <c r="W776" s="319"/>
      <c r="X776" s="319"/>
      <c r="Y776" s="319"/>
      <c r="Z776" s="319"/>
    </row>
    <row r="777" spans="1:26" ht="15.75" customHeight="1" x14ac:dyDescent="0.25">
      <c r="A777" s="319"/>
      <c r="B777" s="319"/>
      <c r="C777" s="319"/>
      <c r="D777" s="319"/>
      <c r="E777" s="319"/>
      <c r="F777" s="319"/>
      <c r="G777" s="319"/>
      <c r="H777" s="319"/>
      <c r="I777" s="319"/>
      <c r="J777" s="319"/>
      <c r="K777" s="319"/>
      <c r="L777" s="319"/>
      <c r="M777" s="319"/>
      <c r="N777" s="319"/>
      <c r="O777" s="319"/>
      <c r="P777" s="319"/>
      <c r="Q777" s="319"/>
      <c r="R777" s="319"/>
      <c r="S777" s="319"/>
      <c r="T777" s="319"/>
      <c r="U777" s="319"/>
      <c r="V777" s="319"/>
      <c r="W777" s="319"/>
      <c r="X777" s="319"/>
      <c r="Y777" s="319"/>
      <c r="Z777" s="319"/>
    </row>
    <row r="778" spans="1:26" ht="15.75" customHeight="1" x14ac:dyDescent="0.25">
      <c r="A778" s="319"/>
      <c r="B778" s="319"/>
      <c r="C778" s="319"/>
      <c r="D778" s="319"/>
      <c r="E778" s="319"/>
      <c r="F778" s="319"/>
      <c r="G778" s="319"/>
      <c r="H778" s="319"/>
      <c r="I778" s="319"/>
      <c r="J778" s="319"/>
      <c r="K778" s="319"/>
      <c r="L778" s="319"/>
      <c r="M778" s="319"/>
      <c r="N778" s="319"/>
      <c r="O778" s="319"/>
      <c r="P778" s="319"/>
      <c r="Q778" s="319"/>
      <c r="R778" s="319"/>
      <c r="S778" s="319"/>
      <c r="T778" s="319"/>
      <c r="U778" s="319"/>
      <c r="V778" s="319"/>
      <c r="W778" s="319"/>
      <c r="X778" s="319"/>
      <c r="Y778" s="319"/>
      <c r="Z778" s="319"/>
    </row>
    <row r="779" spans="1:26" ht="15.75" customHeight="1" x14ac:dyDescent="0.25">
      <c r="A779" s="319"/>
      <c r="B779" s="319"/>
      <c r="C779" s="319"/>
      <c r="D779" s="319"/>
      <c r="E779" s="319"/>
      <c r="F779" s="319"/>
      <c r="G779" s="319"/>
      <c r="H779" s="319"/>
      <c r="I779" s="319"/>
      <c r="J779" s="319"/>
      <c r="K779" s="319"/>
      <c r="L779" s="319"/>
      <c r="M779" s="319"/>
      <c r="N779" s="319"/>
      <c r="O779" s="319"/>
      <c r="P779" s="319"/>
      <c r="Q779" s="319"/>
      <c r="R779" s="319"/>
      <c r="S779" s="319"/>
      <c r="T779" s="319"/>
      <c r="U779" s="319"/>
      <c r="V779" s="319"/>
      <c r="W779" s="319"/>
      <c r="X779" s="319"/>
      <c r="Y779" s="319"/>
      <c r="Z779" s="319"/>
    </row>
    <row r="780" spans="1:26" ht="15.75" customHeight="1" x14ac:dyDescent="0.25">
      <c r="A780" s="319"/>
      <c r="B780" s="319"/>
      <c r="C780" s="319"/>
      <c r="D780" s="319"/>
      <c r="E780" s="319"/>
      <c r="F780" s="319"/>
      <c r="G780" s="319"/>
      <c r="H780" s="319"/>
      <c r="I780" s="319"/>
      <c r="J780" s="319"/>
      <c r="K780" s="319"/>
      <c r="L780" s="319"/>
      <c r="M780" s="319"/>
      <c r="N780" s="319"/>
      <c r="O780" s="319"/>
      <c r="P780" s="319"/>
      <c r="Q780" s="319"/>
      <c r="R780" s="319"/>
      <c r="S780" s="319"/>
      <c r="T780" s="319"/>
      <c r="U780" s="319"/>
      <c r="V780" s="319"/>
      <c r="W780" s="319"/>
      <c r="X780" s="319"/>
      <c r="Y780" s="319"/>
      <c r="Z780" s="319"/>
    </row>
    <row r="781" spans="1:26" ht="15.75" customHeight="1" x14ac:dyDescent="0.25">
      <c r="A781" s="319"/>
      <c r="B781" s="319"/>
      <c r="C781" s="319"/>
      <c r="D781" s="319"/>
      <c r="E781" s="319"/>
      <c r="F781" s="319"/>
      <c r="G781" s="319"/>
      <c r="H781" s="319"/>
      <c r="I781" s="319"/>
      <c r="J781" s="319"/>
      <c r="K781" s="319"/>
      <c r="L781" s="319"/>
      <c r="M781" s="319"/>
      <c r="N781" s="319"/>
      <c r="O781" s="319"/>
      <c r="P781" s="319"/>
      <c r="Q781" s="319"/>
      <c r="R781" s="319"/>
      <c r="S781" s="319"/>
      <c r="T781" s="319"/>
      <c r="U781" s="319"/>
      <c r="V781" s="319"/>
      <c r="W781" s="319"/>
      <c r="X781" s="319"/>
      <c r="Y781" s="319"/>
      <c r="Z781" s="319"/>
    </row>
    <row r="782" spans="1:26" ht="15.75" customHeight="1" x14ac:dyDescent="0.25">
      <c r="A782" s="319"/>
      <c r="B782" s="319"/>
      <c r="C782" s="319"/>
      <c r="D782" s="319"/>
      <c r="E782" s="319"/>
      <c r="F782" s="319"/>
      <c r="G782" s="319"/>
      <c r="H782" s="319"/>
      <c r="I782" s="319"/>
      <c r="J782" s="319"/>
      <c r="K782" s="319"/>
      <c r="L782" s="319"/>
      <c r="M782" s="319"/>
      <c r="N782" s="319"/>
      <c r="O782" s="319"/>
      <c r="P782" s="319"/>
      <c r="Q782" s="319"/>
      <c r="R782" s="319"/>
      <c r="S782" s="319"/>
      <c r="T782" s="319"/>
      <c r="U782" s="319"/>
      <c r="V782" s="319"/>
      <c r="W782" s="319"/>
      <c r="X782" s="319"/>
      <c r="Y782" s="319"/>
      <c r="Z782" s="319"/>
    </row>
    <row r="783" spans="1:26" ht="15.75" customHeight="1" x14ac:dyDescent="0.25">
      <c r="A783" s="319"/>
      <c r="B783" s="319"/>
      <c r="C783" s="319"/>
      <c r="D783" s="319"/>
      <c r="E783" s="319"/>
      <c r="F783" s="319"/>
      <c r="G783" s="319"/>
      <c r="H783" s="319"/>
      <c r="I783" s="319"/>
      <c r="J783" s="319"/>
      <c r="K783" s="319"/>
      <c r="L783" s="319"/>
      <c r="M783" s="319"/>
      <c r="N783" s="319"/>
      <c r="O783" s="319"/>
      <c r="P783" s="319"/>
      <c r="Q783" s="319"/>
      <c r="R783" s="319"/>
      <c r="S783" s="319"/>
      <c r="T783" s="319"/>
      <c r="U783" s="319"/>
      <c r="V783" s="319"/>
      <c r="W783" s="319"/>
      <c r="X783" s="319"/>
      <c r="Y783" s="319"/>
      <c r="Z783" s="319"/>
    </row>
    <row r="784" spans="1:26" ht="15.75" customHeight="1" x14ac:dyDescent="0.25">
      <c r="A784" s="319"/>
      <c r="B784" s="319"/>
      <c r="C784" s="319"/>
      <c r="D784" s="319"/>
      <c r="E784" s="319"/>
      <c r="F784" s="319"/>
      <c r="G784" s="319"/>
      <c r="H784" s="319"/>
      <c r="I784" s="319"/>
      <c r="J784" s="319"/>
      <c r="K784" s="319"/>
      <c r="L784" s="319"/>
      <c r="M784" s="319"/>
      <c r="N784" s="319"/>
      <c r="O784" s="319"/>
      <c r="P784" s="319"/>
      <c r="Q784" s="319"/>
      <c r="R784" s="319"/>
      <c r="S784" s="319"/>
      <c r="T784" s="319"/>
      <c r="U784" s="319"/>
      <c r="V784" s="319"/>
      <c r="W784" s="319"/>
      <c r="X784" s="319"/>
      <c r="Y784" s="319"/>
      <c r="Z784" s="319"/>
    </row>
    <row r="785" spans="1:26" ht="15.75" customHeight="1" x14ac:dyDescent="0.25">
      <c r="A785" s="319"/>
      <c r="B785" s="319"/>
      <c r="C785" s="319"/>
      <c r="D785" s="319"/>
      <c r="E785" s="319"/>
      <c r="F785" s="319"/>
      <c r="G785" s="319"/>
      <c r="H785" s="319"/>
      <c r="I785" s="319"/>
      <c r="J785" s="319"/>
      <c r="K785" s="319"/>
      <c r="L785" s="319"/>
      <c r="M785" s="319"/>
      <c r="N785" s="319"/>
      <c r="O785" s="319"/>
      <c r="P785" s="319"/>
      <c r="Q785" s="319"/>
      <c r="R785" s="319"/>
      <c r="S785" s="319"/>
      <c r="T785" s="319"/>
      <c r="U785" s="319"/>
      <c r="V785" s="319"/>
      <c r="W785" s="319"/>
      <c r="X785" s="319"/>
      <c r="Y785" s="319"/>
      <c r="Z785" s="319"/>
    </row>
    <row r="786" spans="1:26" ht="15.75" customHeight="1" x14ac:dyDescent="0.25">
      <c r="A786" s="319"/>
      <c r="B786" s="319"/>
      <c r="C786" s="319"/>
      <c r="D786" s="319"/>
      <c r="E786" s="319"/>
      <c r="F786" s="319"/>
      <c r="G786" s="319"/>
      <c r="H786" s="319"/>
      <c r="I786" s="319"/>
      <c r="J786" s="319"/>
      <c r="K786" s="319"/>
      <c r="L786" s="319"/>
      <c r="M786" s="319"/>
      <c r="N786" s="319"/>
      <c r="O786" s="319"/>
      <c r="P786" s="319"/>
      <c r="Q786" s="319"/>
      <c r="R786" s="319"/>
      <c r="S786" s="319"/>
      <c r="T786" s="319"/>
      <c r="U786" s="319"/>
      <c r="V786" s="319"/>
      <c r="W786" s="319"/>
      <c r="X786" s="319"/>
      <c r="Y786" s="319"/>
      <c r="Z786" s="319"/>
    </row>
    <row r="787" spans="1:26" ht="15.75" customHeight="1" x14ac:dyDescent="0.25">
      <c r="A787" s="319"/>
      <c r="B787" s="319"/>
      <c r="C787" s="319"/>
      <c r="D787" s="319"/>
      <c r="E787" s="319"/>
      <c r="F787" s="319"/>
      <c r="G787" s="319"/>
      <c r="H787" s="319"/>
      <c r="I787" s="319"/>
      <c r="J787" s="319"/>
      <c r="K787" s="319"/>
      <c r="L787" s="319"/>
      <c r="M787" s="319"/>
      <c r="N787" s="319"/>
      <c r="O787" s="319"/>
      <c r="P787" s="319"/>
      <c r="Q787" s="319"/>
      <c r="R787" s="319"/>
      <c r="S787" s="319"/>
      <c r="T787" s="319"/>
      <c r="U787" s="319"/>
      <c r="V787" s="319"/>
      <c r="W787" s="319"/>
      <c r="X787" s="319"/>
      <c r="Y787" s="319"/>
      <c r="Z787" s="319"/>
    </row>
    <row r="788" spans="1:26" ht="15.75" customHeight="1" x14ac:dyDescent="0.25">
      <c r="A788" s="319"/>
      <c r="B788" s="319"/>
      <c r="C788" s="319"/>
      <c r="D788" s="319"/>
      <c r="E788" s="319"/>
      <c r="F788" s="319"/>
      <c r="G788" s="319"/>
      <c r="H788" s="319"/>
      <c r="I788" s="319"/>
      <c r="J788" s="319"/>
      <c r="K788" s="319"/>
      <c r="L788" s="319"/>
      <c r="M788" s="319"/>
      <c r="N788" s="319"/>
      <c r="O788" s="319"/>
      <c r="P788" s="319"/>
      <c r="Q788" s="319"/>
      <c r="R788" s="319"/>
      <c r="S788" s="319"/>
      <c r="T788" s="319"/>
      <c r="U788" s="319"/>
      <c r="V788" s="319"/>
      <c r="W788" s="319"/>
      <c r="X788" s="319"/>
      <c r="Y788" s="319"/>
      <c r="Z788" s="319"/>
    </row>
    <row r="789" spans="1:26" ht="15.75" customHeight="1" x14ac:dyDescent="0.25">
      <c r="A789" s="319"/>
      <c r="B789" s="319"/>
      <c r="C789" s="319"/>
      <c r="D789" s="319"/>
      <c r="E789" s="319"/>
      <c r="F789" s="319"/>
      <c r="G789" s="319"/>
      <c r="H789" s="319"/>
      <c r="I789" s="319"/>
      <c r="J789" s="319"/>
      <c r="K789" s="319"/>
      <c r="L789" s="319"/>
      <c r="M789" s="319"/>
      <c r="N789" s="319"/>
      <c r="O789" s="319"/>
      <c r="P789" s="319"/>
      <c r="Q789" s="319"/>
      <c r="R789" s="319"/>
      <c r="S789" s="319"/>
      <c r="T789" s="319"/>
      <c r="U789" s="319"/>
      <c r="V789" s="319"/>
      <c r="W789" s="319"/>
      <c r="X789" s="319"/>
      <c r="Y789" s="319"/>
      <c r="Z789" s="319"/>
    </row>
    <row r="790" spans="1:26" ht="15.75" customHeight="1" x14ac:dyDescent="0.25">
      <c r="A790" s="319"/>
      <c r="B790" s="319"/>
      <c r="C790" s="319"/>
      <c r="D790" s="319"/>
      <c r="E790" s="319"/>
      <c r="F790" s="319"/>
      <c r="G790" s="319"/>
      <c r="H790" s="319"/>
      <c r="I790" s="319"/>
      <c r="J790" s="319"/>
      <c r="K790" s="319"/>
      <c r="L790" s="319"/>
      <c r="M790" s="319"/>
      <c r="N790" s="319"/>
      <c r="O790" s="319"/>
      <c r="P790" s="319"/>
      <c r="Q790" s="319"/>
      <c r="R790" s="319"/>
      <c r="S790" s="319"/>
      <c r="T790" s="319"/>
      <c r="U790" s="319"/>
      <c r="V790" s="319"/>
      <c r="W790" s="319"/>
      <c r="X790" s="319"/>
      <c r="Y790" s="319"/>
      <c r="Z790" s="319"/>
    </row>
    <row r="791" spans="1:26" ht="15.75" customHeight="1" x14ac:dyDescent="0.25">
      <c r="A791" s="319"/>
      <c r="B791" s="319"/>
      <c r="C791" s="319"/>
      <c r="D791" s="319"/>
      <c r="E791" s="319"/>
      <c r="F791" s="319"/>
      <c r="G791" s="319"/>
      <c r="H791" s="319"/>
      <c r="I791" s="319"/>
      <c r="J791" s="319"/>
      <c r="K791" s="319"/>
      <c r="L791" s="319"/>
      <c r="M791" s="319"/>
      <c r="N791" s="319"/>
      <c r="O791" s="319"/>
      <c r="P791" s="319"/>
      <c r="Q791" s="319"/>
      <c r="R791" s="319"/>
      <c r="S791" s="319"/>
      <c r="T791" s="319"/>
      <c r="U791" s="319"/>
      <c r="V791" s="319"/>
      <c r="W791" s="319"/>
      <c r="X791" s="319"/>
      <c r="Y791" s="319"/>
      <c r="Z791" s="319"/>
    </row>
    <row r="792" spans="1:26" ht="15.75" customHeight="1" x14ac:dyDescent="0.25">
      <c r="A792" s="319"/>
      <c r="B792" s="319"/>
      <c r="C792" s="319"/>
      <c r="D792" s="319"/>
      <c r="E792" s="319"/>
      <c r="F792" s="319"/>
      <c r="G792" s="319"/>
      <c r="H792" s="319"/>
      <c r="I792" s="319"/>
      <c r="J792" s="319"/>
      <c r="K792" s="319"/>
      <c r="L792" s="319"/>
      <c r="M792" s="319"/>
      <c r="N792" s="319"/>
      <c r="O792" s="319"/>
      <c r="P792" s="319"/>
      <c r="Q792" s="319"/>
      <c r="R792" s="319"/>
      <c r="S792" s="319"/>
      <c r="T792" s="319"/>
      <c r="U792" s="319"/>
      <c r="V792" s="319"/>
      <c r="W792" s="319"/>
      <c r="X792" s="319"/>
      <c r="Y792" s="319"/>
      <c r="Z792" s="319"/>
    </row>
    <row r="793" spans="1:26" ht="15.75" customHeight="1" x14ac:dyDescent="0.25">
      <c r="A793" s="319"/>
      <c r="B793" s="319"/>
      <c r="C793" s="319"/>
      <c r="D793" s="319"/>
      <c r="E793" s="319"/>
      <c r="F793" s="319"/>
      <c r="G793" s="319"/>
      <c r="H793" s="319"/>
      <c r="I793" s="319"/>
      <c r="J793" s="319"/>
      <c r="K793" s="319"/>
      <c r="L793" s="319"/>
      <c r="M793" s="319"/>
      <c r="N793" s="319"/>
      <c r="O793" s="319"/>
      <c r="P793" s="319"/>
      <c r="Q793" s="319"/>
      <c r="R793" s="319"/>
      <c r="S793" s="319"/>
      <c r="T793" s="319"/>
      <c r="U793" s="319"/>
      <c r="V793" s="319"/>
      <c r="W793" s="319"/>
      <c r="X793" s="319"/>
      <c r="Y793" s="319"/>
      <c r="Z793" s="319"/>
    </row>
    <row r="794" spans="1:26" ht="15.75" customHeight="1" x14ac:dyDescent="0.25">
      <c r="A794" s="319"/>
      <c r="B794" s="319"/>
      <c r="C794" s="319"/>
      <c r="D794" s="319"/>
      <c r="E794" s="319"/>
      <c r="F794" s="319"/>
      <c r="G794" s="319"/>
      <c r="H794" s="319"/>
      <c r="I794" s="319"/>
      <c r="J794" s="319"/>
      <c r="K794" s="319"/>
      <c r="L794" s="319"/>
      <c r="M794" s="319"/>
      <c r="N794" s="319"/>
      <c r="O794" s="319"/>
      <c r="P794" s="319"/>
      <c r="Q794" s="319"/>
      <c r="R794" s="319"/>
      <c r="S794" s="319"/>
      <c r="T794" s="319"/>
      <c r="U794" s="319"/>
      <c r="V794" s="319"/>
      <c r="W794" s="319"/>
      <c r="X794" s="319"/>
      <c r="Y794" s="319"/>
      <c r="Z794" s="319"/>
    </row>
    <row r="795" spans="1:26" ht="15.75" customHeight="1" x14ac:dyDescent="0.25">
      <c r="A795" s="319"/>
      <c r="B795" s="319"/>
      <c r="C795" s="319"/>
      <c r="D795" s="319"/>
      <c r="E795" s="319"/>
      <c r="F795" s="319"/>
      <c r="G795" s="319"/>
      <c r="H795" s="319"/>
      <c r="I795" s="319"/>
      <c r="J795" s="319"/>
      <c r="K795" s="319"/>
      <c r="L795" s="319"/>
      <c r="M795" s="319"/>
      <c r="N795" s="319"/>
      <c r="O795" s="319"/>
      <c r="P795" s="319"/>
      <c r="Q795" s="319"/>
      <c r="R795" s="319"/>
      <c r="S795" s="319"/>
      <c r="T795" s="319"/>
      <c r="U795" s="319"/>
      <c r="V795" s="319"/>
      <c r="W795" s="319"/>
      <c r="X795" s="319"/>
      <c r="Y795" s="319"/>
      <c r="Z795" s="319"/>
    </row>
    <row r="796" spans="1:26" ht="15.75" customHeight="1" x14ac:dyDescent="0.25">
      <c r="A796" s="319"/>
      <c r="B796" s="319"/>
      <c r="C796" s="319"/>
      <c r="D796" s="319"/>
      <c r="E796" s="319"/>
      <c r="F796" s="319"/>
      <c r="G796" s="319"/>
      <c r="H796" s="319"/>
      <c r="I796" s="319"/>
      <c r="J796" s="319"/>
      <c r="K796" s="319"/>
      <c r="L796" s="319"/>
      <c r="M796" s="319"/>
      <c r="N796" s="319"/>
      <c r="O796" s="319"/>
      <c r="P796" s="319"/>
      <c r="Q796" s="319"/>
      <c r="R796" s="319"/>
      <c r="S796" s="319"/>
      <c r="T796" s="319"/>
      <c r="U796" s="319"/>
      <c r="V796" s="319"/>
      <c r="W796" s="319"/>
      <c r="X796" s="319"/>
      <c r="Y796" s="319"/>
      <c r="Z796" s="319"/>
    </row>
    <row r="797" spans="1:26" ht="15.75" customHeight="1" x14ac:dyDescent="0.25">
      <c r="A797" s="319"/>
      <c r="B797" s="319"/>
      <c r="C797" s="319"/>
      <c r="D797" s="319"/>
      <c r="E797" s="319"/>
      <c r="F797" s="319"/>
      <c r="G797" s="319"/>
      <c r="H797" s="319"/>
      <c r="I797" s="319"/>
      <c r="J797" s="319"/>
      <c r="K797" s="319"/>
      <c r="L797" s="319"/>
      <c r="M797" s="319"/>
      <c r="N797" s="319"/>
      <c r="O797" s="319"/>
      <c r="P797" s="319"/>
      <c r="Q797" s="319"/>
      <c r="R797" s="319"/>
      <c r="S797" s="319"/>
      <c r="T797" s="319"/>
      <c r="U797" s="319"/>
      <c r="V797" s="319"/>
      <c r="W797" s="319"/>
      <c r="X797" s="319"/>
      <c r="Y797" s="319"/>
      <c r="Z797" s="319"/>
    </row>
    <row r="798" spans="1:26" ht="15.75" customHeight="1" x14ac:dyDescent="0.25">
      <c r="A798" s="319"/>
      <c r="B798" s="319"/>
      <c r="C798" s="319"/>
      <c r="D798" s="319"/>
      <c r="E798" s="319"/>
      <c r="F798" s="319"/>
      <c r="G798" s="319"/>
      <c r="H798" s="319"/>
      <c r="I798" s="319"/>
      <c r="J798" s="319"/>
      <c r="K798" s="319"/>
      <c r="L798" s="319"/>
      <c r="M798" s="319"/>
      <c r="N798" s="319"/>
      <c r="O798" s="319"/>
      <c r="P798" s="319"/>
      <c r="Q798" s="319"/>
      <c r="R798" s="319"/>
      <c r="S798" s="319"/>
      <c r="T798" s="319"/>
      <c r="U798" s="319"/>
      <c r="V798" s="319"/>
      <c r="W798" s="319"/>
      <c r="X798" s="319"/>
      <c r="Y798" s="319"/>
      <c r="Z798" s="319"/>
    </row>
    <row r="799" spans="1:26" ht="15.75" customHeight="1" x14ac:dyDescent="0.25">
      <c r="A799" s="319"/>
      <c r="B799" s="319"/>
      <c r="C799" s="319"/>
      <c r="D799" s="319"/>
      <c r="E799" s="319"/>
      <c r="F799" s="319"/>
      <c r="G799" s="319"/>
      <c r="H799" s="319"/>
      <c r="I799" s="319"/>
      <c r="J799" s="319"/>
      <c r="K799" s="319"/>
      <c r="L799" s="319"/>
      <c r="M799" s="319"/>
      <c r="N799" s="319"/>
      <c r="O799" s="319"/>
      <c r="P799" s="319"/>
      <c r="Q799" s="319"/>
      <c r="R799" s="319"/>
      <c r="S799" s="319"/>
      <c r="T799" s="319"/>
      <c r="U799" s="319"/>
      <c r="V799" s="319"/>
      <c r="W799" s="319"/>
      <c r="X799" s="319"/>
      <c r="Y799" s="319"/>
      <c r="Z799" s="319"/>
    </row>
    <row r="800" spans="1:26" ht="15.75" customHeight="1" x14ac:dyDescent="0.25">
      <c r="A800" s="319"/>
      <c r="B800" s="319"/>
      <c r="C800" s="319"/>
      <c r="D800" s="319"/>
      <c r="E800" s="319"/>
      <c r="F800" s="319"/>
      <c r="G800" s="319"/>
      <c r="H800" s="319"/>
      <c r="I800" s="319"/>
      <c r="J800" s="319"/>
      <c r="K800" s="319"/>
      <c r="L800" s="319"/>
      <c r="M800" s="319"/>
      <c r="N800" s="319"/>
      <c r="O800" s="319"/>
      <c r="P800" s="319"/>
      <c r="Q800" s="319"/>
      <c r="R800" s="319"/>
      <c r="S800" s="319"/>
      <c r="T800" s="319"/>
      <c r="U800" s="319"/>
      <c r="V800" s="319"/>
      <c r="W800" s="319"/>
      <c r="X800" s="319"/>
      <c r="Y800" s="319"/>
      <c r="Z800" s="319"/>
    </row>
    <row r="801" spans="1:26" ht="15.75" customHeight="1" x14ac:dyDescent="0.25">
      <c r="A801" s="319"/>
      <c r="B801" s="319"/>
      <c r="C801" s="319"/>
      <c r="D801" s="319"/>
      <c r="E801" s="319"/>
      <c r="F801" s="319"/>
      <c r="G801" s="319"/>
      <c r="H801" s="319"/>
      <c r="I801" s="319"/>
      <c r="J801" s="319"/>
      <c r="K801" s="319"/>
      <c r="L801" s="319"/>
      <c r="M801" s="319"/>
      <c r="N801" s="319"/>
      <c r="O801" s="319"/>
      <c r="P801" s="319"/>
      <c r="Q801" s="319"/>
      <c r="R801" s="319"/>
      <c r="S801" s="319"/>
      <c r="T801" s="319"/>
      <c r="U801" s="319"/>
      <c r="V801" s="319"/>
      <c r="W801" s="319"/>
      <c r="X801" s="319"/>
      <c r="Y801" s="319"/>
      <c r="Z801" s="319"/>
    </row>
    <row r="802" spans="1:26" ht="15.75" customHeight="1" x14ac:dyDescent="0.25">
      <c r="A802" s="319"/>
      <c r="B802" s="319"/>
      <c r="C802" s="319"/>
      <c r="D802" s="319"/>
      <c r="E802" s="319"/>
      <c r="F802" s="319"/>
      <c r="G802" s="319"/>
      <c r="H802" s="319"/>
      <c r="I802" s="319"/>
      <c r="J802" s="319"/>
      <c r="K802" s="319"/>
      <c r="L802" s="319"/>
      <c r="M802" s="319"/>
      <c r="N802" s="319"/>
      <c r="O802" s="319"/>
      <c r="P802" s="319"/>
      <c r="Q802" s="319"/>
      <c r="R802" s="319"/>
      <c r="S802" s="319"/>
      <c r="T802" s="319"/>
      <c r="U802" s="319"/>
      <c r="V802" s="319"/>
      <c r="W802" s="319"/>
      <c r="X802" s="319"/>
      <c r="Y802" s="319"/>
      <c r="Z802" s="319"/>
    </row>
    <row r="803" spans="1:26" ht="15.75" customHeight="1" x14ac:dyDescent="0.25">
      <c r="A803" s="319"/>
      <c r="B803" s="319"/>
      <c r="C803" s="319"/>
      <c r="D803" s="319"/>
      <c r="E803" s="319"/>
      <c r="F803" s="319"/>
      <c r="G803" s="319"/>
      <c r="H803" s="319"/>
      <c r="I803" s="319"/>
      <c r="J803" s="319"/>
      <c r="K803" s="319"/>
      <c r="L803" s="319"/>
      <c r="M803" s="319"/>
      <c r="N803" s="319"/>
      <c r="O803" s="319"/>
      <c r="P803" s="319"/>
      <c r="Q803" s="319"/>
      <c r="R803" s="319"/>
      <c r="S803" s="319"/>
      <c r="T803" s="319"/>
      <c r="U803" s="319"/>
      <c r="V803" s="319"/>
      <c r="W803" s="319"/>
      <c r="X803" s="319"/>
      <c r="Y803" s="319"/>
      <c r="Z803" s="319"/>
    </row>
    <row r="804" spans="1:26" ht="15.75" customHeight="1" x14ac:dyDescent="0.25">
      <c r="A804" s="319"/>
      <c r="B804" s="319"/>
      <c r="C804" s="319"/>
      <c r="D804" s="319"/>
      <c r="E804" s="319"/>
      <c r="F804" s="319"/>
      <c r="G804" s="319"/>
      <c r="H804" s="319"/>
      <c r="I804" s="319"/>
      <c r="J804" s="319"/>
      <c r="K804" s="319"/>
      <c r="L804" s="319"/>
      <c r="M804" s="319"/>
      <c r="N804" s="319"/>
      <c r="O804" s="319"/>
      <c r="P804" s="319"/>
      <c r="Q804" s="319"/>
      <c r="R804" s="319"/>
      <c r="S804" s="319"/>
      <c r="T804" s="319"/>
      <c r="U804" s="319"/>
      <c r="V804" s="319"/>
      <c r="W804" s="319"/>
      <c r="X804" s="319"/>
      <c r="Y804" s="319"/>
      <c r="Z804" s="319"/>
    </row>
    <row r="805" spans="1:26" ht="15.75" customHeight="1" x14ac:dyDescent="0.25">
      <c r="A805" s="319"/>
      <c r="B805" s="319"/>
      <c r="C805" s="319"/>
      <c r="D805" s="319"/>
      <c r="E805" s="319"/>
      <c r="F805" s="319"/>
      <c r="G805" s="319"/>
      <c r="H805" s="319"/>
      <c r="I805" s="319"/>
      <c r="J805" s="319"/>
      <c r="K805" s="319"/>
      <c r="L805" s="319"/>
      <c r="M805" s="319"/>
      <c r="N805" s="319"/>
      <c r="O805" s="319"/>
      <c r="P805" s="319"/>
      <c r="Q805" s="319"/>
      <c r="R805" s="319"/>
      <c r="S805" s="319"/>
      <c r="T805" s="319"/>
      <c r="U805" s="319"/>
      <c r="V805" s="319"/>
      <c r="W805" s="319"/>
      <c r="X805" s="319"/>
      <c r="Y805" s="319"/>
      <c r="Z805" s="319"/>
    </row>
    <row r="806" spans="1:26" ht="15.75" customHeight="1" x14ac:dyDescent="0.25">
      <c r="A806" s="319"/>
      <c r="B806" s="319"/>
      <c r="C806" s="319"/>
      <c r="D806" s="319"/>
      <c r="E806" s="319"/>
      <c r="F806" s="319"/>
      <c r="G806" s="319"/>
      <c r="H806" s="319"/>
      <c r="I806" s="319"/>
      <c r="J806" s="319"/>
      <c r="K806" s="319"/>
      <c r="L806" s="319"/>
      <c r="M806" s="319"/>
      <c r="N806" s="319"/>
      <c r="O806" s="319"/>
      <c r="P806" s="319"/>
      <c r="Q806" s="319"/>
      <c r="R806" s="319"/>
      <c r="S806" s="319"/>
      <c r="T806" s="319"/>
      <c r="U806" s="319"/>
      <c r="V806" s="319"/>
      <c r="W806" s="319"/>
      <c r="X806" s="319"/>
      <c r="Y806" s="319"/>
      <c r="Z806" s="319"/>
    </row>
    <row r="807" spans="1:26" ht="15.75" customHeight="1" x14ac:dyDescent="0.25">
      <c r="A807" s="319"/>
      <c r="B807" s="319"/>
      <c r="C807" s="319"/>
      <c r="D807" s="319"/>
      <c r="E807" s="319"/>
      <c r="F807" s="319"/>
      <c r="G807" s="319"/>
      <c r="H807" s="319"/>
      <c r="I807" s="319"/>
      <c r="J807" s="319"/>
      <c r="K807" s="319"/>
      <c r="L807" s="319"/>
      <c r="M807" s="319"/>
      <c r="N807" s="319"/>
      <c r="O807" s="319"/>
      <c r="P807" s="319"/>
      <c r="Q807" s="319"/>
      <c r="R807" s="319"/>
      <c r="S807" s="319"/>
      <c r="T807" s="319"/>
      <c r="U807" s="319"/>
      <c r="V807" s="319"/>
      <c r="W807" s="319"/>
      <c r="X807" s="319"/>
      <c r="Y807" s="319"/>
      <c r="Z807" s="319"/>
    </row>
    <row r="808" spans="1:26" ht="15.75" customHeight="1" x14ac:dyDescent="0.25">
      <c r="A808" s="319"/>
      <c r="B808" s="319"/>
      <c r="C808" s="319"/>
      <c r="D808" s="319"/>
      <c r="E808" s="319"/>
      <c r="F808" s="319"/>
      <c r="G808" s="319"/>
      <c r="H808" s="319"/>
      <c r="I808" s="319"/>
      <c r="J808" s="319"/>
      <c r="K808" s="319"/>
      <c r="L808" s="319"/>
      <c r="M808" s="319"/>
      <c r="N808" s="319"/>
      <c r="O808" s="319"/>
      <c r="P808" s="319"/>
      <c r="Q808" s="319"/>
      <c r="R808" s="319"/>
      <c r="S808" s="319"/>
      <c r="T808" s="319"/>
      <c r="U808" s="319"/>
      <c r="V808" s="319"/>
      <c r="W808" s="319"/>
      <c r="X808" s="319"/>
      <c r="Y808" s="319"/>
      <c r="Z808" s="319"/>
    </row>
    <row r="809" spans="1:26" ht="15.75" customHeight="1" x14ac:dyDescent="0.25">
      <c r="A809" s="319"/>
      <c r="B809" s="319"/>
      <c r="C809" s="319"/>
      <c r="D809" s="319"/>
      <c r="E809" s="319"/>
      <c r="F809" s="319"/>
      <c r="G809" s="319"/>
      <c r="H809" s="319"/>
      <c r="I809" s="319"/>
      <c r="J809" s="319"/>
      <c r="K809" s="319"/>
      <c r="L809" s="319"/>
      <c r="M809" s="319"/>
      <c r="N809" s="319"/>
      <c r="O809" s="319"/>
      <c r="P809" s="319"/>
      <c r="Q809" s="319"/>
      <c r="R809" s="319"/>
      <c r="S809" s="319"/>
      <c r="T809" s="319"/>
      <c r="U809" s="319"/>
      <c r="V809" s="319"/>
      <c r="W809" s="319"/>
      <c r="X809" s="319"/>
      <c r="Y809" s="319"/>
      <c r="Z809" s="319"/>
    </row>
    <row r="810" spans="1:26" ht="15.75" customHeight="1" x14ac:dyDescent="0.25">
      <c r="A810" s="319"/>
      <c r="B810" s="319"/>
      <c r="C810" s="319"/>
      <c r="D810" s="319"/>
      <c r="E810" s="319"/>
      <c r="F810" s="319"/>
      <c r="G810" s="319"/>
      <c r="H810" s="319"/>
      <c r="I810" s="319"/>
      <c r="J810" s="319"/>
      <c r="K810" s="319"/>
      <c r="L810" s="319"/>
      <c r="M810" s="319"/>
      <c r="N810" s="319"/>
      <c r="O810" s="319"/>
      <c r="P810" s="319"/>
      <c r="Q810" s="319"/>
      <c r="R810" s="319"/>
      <c r="S810" s="319"/>
      <c r="T810" s="319"/>
      <c r="U810" s="319"/>
      <c r="V810" s="319"/>
      <c r="W810" s="319"/>
      <c r="X810" s="319"/>
      <c r="Y810" s="319"/>
      <c r="Z810" s="319"/>
    </row>
    <row r="811" spans="1:26" ht="15.75" customHeight="1" x14ac:dyDescent="0.25">
      <c r="A811" s="319"/>
      <c r="B811" s="319"/>
      <c r="C811" s="319"/>
      <c r="D811" s="319"/>
      <c r="E811" s="319"/>
      <c r="F811" s="319"/>
      <c r="G811" s="319"/>
      <c r="H811" s="319"/>
      <c r="I811" s="319"/>
      <c r="J811" s="319"/>
      <c r="K811" s="319"/>
      <c r="L811" s="319"/>
      <c r="M811" s="319"/>
      <c r="N811" s="319"/>
      <c r="O811" s="319"/>
      <c r="P811" s="319"/>
      <c r="Q811" s="319"/>
      <c r="R811" s="319"/>
      <c r="S811" s="319"/>
      <c r="T811" s="319"/>
      <c r="U811" s="319"/>
      <c r="V811" s="319"/>
      <c r="W811" s="319"/>
      <c r="X811" s="319"/>
      <c r="Y811" s="319"/>
      <c r="Z811" s="319"/>
    </row>
    <row r="812" spans="1:26" ht="15.75" customHeight="1" x14ac:dyDescent="0.25">
      <c r="A812" s="319"/>
      <c r="B812" s="319"/>
      <c r="C812" s="319"/>
      <c r="D812" s="319"/>
      <c r="E812" s="319"/>
      <c r="F812" s="319"/>
      <c r="G812" s="319"/>
      <c r="H812" s="319"/>
      <c r="I812" s="319"/>
      <c r="J812" s="319"/>
      <c r="K812" s="319"/>
      <c r="L812" s="319"/>
      <c r="M812" s="319"/>
      <c r="N812" s="319"/>
      <c r="O812" s="319"/>
      <c r="P812" s="319"/>
      <c r="Q812" s="319"/>
      <c r="R812" s="319"/>
      <c r="S812" s="319"/>
      <c r="T812" s="319"/>
      <c r="U812" s="319"/>
      <c r="V812" s="319"/>
      <c r="W812" s="319"/>
      <c r="X812" s="319"/>
      <c r="Y812" s="319"/>
      <c r="Z812" s="319"/>
    </row>
    <row r="813" spans="1:26" ht="15.75" customHeight="1" x14ac:dyDescent="0.25">
      <c r="A813" s="319"/>
      <c r="B813" s="319"/>
      <c r="C813" s="319"/>
      <c r="D813" s="319"/>
      <c r="E813" s="319"/>
      <c r="F813" s="319"/>
      <c r="G813" s="319"/>
      <c r="H813" s="319"/>
      <c r="I813" s="319"/>
      <c r="J813" s="319"/>
      <c r="K813" s="319"/>
      <c r="L813" s="319"/>
      <c r="M813" s="319"/>
      <c r="N813" s="319"/>
      <c r="O813" s="319"/>
      <c r="P813" s="319"/>
      <c r="Q813" s="319"/>
      <c r="R813" s="319"/>
      <c r="S813" s="319"/>
      <c r="T813" s="319"/>
      <c r="U813" s="319"/>
      <c r="V813" s="319"/>
      <c r="W813" s="319"/>
      <c r="X813" s="319"/>
      <c r="Y813" s="319"/>
      <c r="Z813" s="319"/>
    </row>
    <row r="814" spans="1:26" ht="15.75" customHeight="1" x14ac:dyDescent="0.25">
      <c r="A814" s="319"/>
      <c r="B814" s="319"/>
      <c r="C814" s="319"/>
      <c r="D814" s="319"/>
      <c r="E814" s="319"/>
      <c r="F814" s="319"/>
      <c r="G814" s="319"/>
      <c r="H814" s="319"/>
      <c r="I814" s="319"/>
      <c r="J814" s="319"/>
      <c r="K814" s="319"/>
      <c r="L814" s="319"/>
      <c r="M814" s="319"/>
      <c r="N814" s="319"/>
      <c r="O814" s="319"/>
      <c r="P814" s="319"/>
      <c r="Q814" s="319"/>
      <c r="R814" s="319"/>
      <c r="S814" s="319"/>
      <c r="T814" s="319"/>
      <c r="U814" s="319"/>
      <c r="V814" s="319"/>
      <c r="W814" s="319"/>
      <c r="X814" s="319"/>
      <c r="Y814" s="319"/>
      <c r="Z814" s="319"/>
    </row>
    <row r="815" spans="1:26" ht="15.75" customHeight="1" x14ac:dyDescent="0.25">
      <c r="A815" s="319"/>
      <c r="B815" s="319"/>
      <c r="C815" s="319"/>
      <c r="D815" s="319"/>
      <c r="E815" s="319"/>
      <c r="F815" s="319"/>
      <c r="G815" s="319"/>
      <c r="H815" s="319"/>
      <c r="I815" s="319"/>
      <c r="J815" s="319"/>
      <c r="K815" s="319"/>
      <c r="L815" s="319"/>
      <c r="M815" s="319"/>
      <c r="N815" s="319"/>
      <c r="O815" s="319"/>
      <c r="P815" s="319"/>
      <c r="Q815" s="319"/>
      <c r="R815" s="319"/>
      <c r="S815" s="319"/>
      <c r="T815" s="319"/>
      <c r="U815" s="319"/>
      <c r="V815" s="319"/>
      <c r="W815" s="319"/>
      <c r="X815" s="319"/>
      <c r="Y815" s="319"/>
      <c r="Z815" s="319"/>
    </row>
    <row r="816" spans="1:26" ht="15.75" customHeight="1" x14ac:dyDescent="0.25">
      <c r="A816" s="319"/>
      <c r="B816" s="319"/>
      <c r="C816" s="319"/>
      <c r="D816" s="319"/>
      <c r="E816" s="319"/>
      <c r="F816" s="319"/>
      <c r="G816" s="319"/>
      <c r="H816" s="319"/>
      <c r="I816" s="319"/>
      <c r="J816" s="319"/>
      <c r="K816" s="319"/>
      <c r="L816" s="319"/>
      <c r="M816" s="319"/>
      <c r="N816" s="319"/>
      <c r="O816" s="319"/>
      <c r="P816" s="319"/>
      <c r="Q816" s="319"/>
      <c r="R816" s="319"/>
      <c r="S816" s="319"/>
      <c r="T816" s="319"/>
      <c r="U816" s="319"/>
      <c r="V816" s="319"/>
      <c r="W816" s="319"/>
      <c r="X816" s="319"/>
      <c r="Y816" s="319"/>
      <c r="Z816" s="319"/>
    </row>
    <row r="817" spans="1:26" ht="15.75" customHeight="1" x14ac:dyDescent="0.25">
      <c r="A817" s="319"/>
      <c r="B817" s="319"/>
      <c r="C817" s="319"/>
      <c r="D817" s="319"/>
      <c r="E817" s="319"/>
      <c r="F817" s="319"/>
      <c r="G817" s="319"/>
      <c r="H817" s="319"/>
      <c r="I817" s="319"/>
      <c r="J817" s="319"/>
      <c r="K817" s="319"/>
      <c r="L817" s="319"/>
      <c r="M817" s="319"/>
      <c r="N817" s="319"/>
      <c r="O817" s="319"/>
      <c r="P817" s="319"/>
      <c r="Q817" s="319"/>
      <c r="R817" s="319"/>
      <c r="S817" s="319"/>
      <c r="T817" s="319"/>
      <c r="U817" s="319"/>
      <c r="V817" s="319"/>
      <c r="W817" s="319"/>
      <c r="X817" s="319"/>
      <c r="Y817" s="319"/>
      <c r="Z817" s="319"/>
    </row>
    <row r="818" spans="1:26" ht="15.75" customHeight="1" x14ac:dyDescent="0.25">
      <c r="A818" s="319"/>
      <c r="B818" s="319"/>
      <c r="C818" s="319"/>
      <c r="D818" s="319"/>
      <c r="E818" s="319"/>
      <c r="F818" s="319"/>
      <c r="G818" s="319"/>
      <c r="H818" s="319"/>
      <c r="I818" s="319"/>
      <c r="J818" s="319"/>
      <c r="K818" s="319"/>
      <c r="L818" s="319"/>
      <c r="M818" s="319"/>
      <c r="N818" s="319"/>
      <c r="O818" s="319"/>
      <c r="P818" s="319"/>
      <c r="Q818" s="319"/>
      <c r="R818" s="319"/>
      <c r="S818" s="319"/>
      <c r="T818" s="319"/>
      <c r="U818" s="319"/>
      <c r="V818" s="319"/>
      <c r="W818" s="319"/>
      <c r="X818" s="319"/>
      <c r="Y818" s="319"/>
      <c r="Z818" s="319"/>
    </row>
    <row r="819" spans="1:26" ht="15.75" customHeight="1" x14ac:dyDescent="0.25">
      <c r="A819" s="319"/>
      <c r="B819" s="319"/>
      <c r="C819" s="319"/>
      <c r="D819" s="319"/>
      <c r="E819" s="319"/>
      <c r="F819" s="319"/>
      <c r="G819" s="319"/>
      <c r="H819" s="319"/>
      <c r="I819" s="319"/>
      <c r="J819" s="319"/>
      <c r="K819" s="319"/>
      <c r="L819" s="319"/>
      <c r="M819" s="319"/>
      <c r="N819" s="319"/>
      <c r="O819" s="319"/>
      <c r="P819" s="319"/>
      <c r="Q819" s="319"/>
      <c r="R819" s="319"/>
      <c r="S819" s="319"/>
      <c r="T819" s="319"/>
      <c r="U819" s="319"/>
      <c r="V819" s="319"/>
      <c r="W819" s="319"/>
      <c r="X819" s="319"/>
      <c r="Y819" s="319"/>
      <c r="Z819" s="319"/>
    </row>
    <row r="820" spans="1:26" ht="15.75" customHeight="1" x14ac:dyDescent="0.25">
      <c r="A820" s="319"/>
      <c r="B820" s="319"/>
      <c r="C820" s="319"/>
      <c r="D820" s="319"/>
      <c r="E820" s="319"/>
      <c r="F820" s="319"/>
      <c r="G820" s="319"/>
      <c r="H820" s="319"/>
      <c r="I820" s="319"/>
      <c r="J820" s="319"/>
      <c r="K820" s="319"/>
      <c r="L820" s="319"/>
      <c r="M820" s="319"/>
      <c r="N820" s="319"/>
      <c r="O820" s="319"/>
      <c r="P820" s="319"/>
      <c r="Q820" s="319"/>
      <c r="R820" s="319"/>
      <c r="S820" s="319"/>
      <c r="T820" s="319"/>
      <c r="U820" s="319"/>
      <c r="V820" s="319"/>
      <c r="W820" s="319"/>
      <c r="X820" s="319"/>
      <c r="Y820" s="319"/>
      <c r="Z820" s="319"/>
    </row>
    <row r="821" spans="1:26" ht="15.75" customHeight="1" x14ac:dyDescent="0.25">
      <c r="A821" s="319"/>
      <c r="B821" s="319"/>
      <c r="C821" s="319"/>
      <c r="D821" s="319"/>
      <c r="E821" s="319"/>
      <c r="F821" s="319"/>
      <c r="G821" s="319"/>
      <c r="H821" s="319"/>
      <c r="I821" s="319"/>
      <c r="J821" s="319"/>
      <c r="K821" s="319"/>
      <c r="L821" s="319"/>
      <c r="M821" s="319"/>
      <c r="N821" s="319"/>
      <c r="O821" s="319"/>
      <c r="P821" s="319"/>
      <c r="Q821" s="319"/>
      <c r="R821" s="319"/>
      <c r="S821" s="319"/>
      <c r="T821" s="319"/>
      <c r="U821" s="319"/>
      <c r="V821" s="319"/>
      <c r="W821" s="319"/>
      <c r="X821" s="319"/>
      <c r="Y821" s="319"/>
      <c r="Z821" s="319"/>
    </row>
    <row r="822" spans="1:26" ht="15.75" customHeight="1" x14ac:dyDescent="0.25">
      <c r="A822" s="319"/>
      <c r="B822" s="319"/>
      <c r="C822" s="319"/>
      <c r="D822" s="319"/>
      <c r="E822" s="319"/>
      <c r="F822" s="319"/>
      <c r="G822" s="319"/>
      <c r="H822" s="319"/>
      <c r="I822" s="319"/>
      <c r="J822" s="319"/>
      <c r="K822" s="319"/>
      <c r="L822" s="319"/>
      <c r="M822" s="319"/>
      <c r="N822" s="319"/>
      <c r="O822" s="319"/>
      <c r="P822" s="319"/>
      <c r="Q822" s="319"/>
      <c r="R822" s="319"/>
      <c r="S822" s="319"/>
      <c r="T822" s="319"/>
      <c r="U822" s="319"/>
      <c r="V822" s="319"/>
      <c r="W822" s="319"/>
      <c r="X822" s="319"/>
      <c r="Y822" s="319"/>
      <c r="Z822" s="319"/>
    </row>
    <row r="823" spans="1:26" ht="15.75" customHeight="1" x14ac:dyDescent="0.25">
      <c r="A823" s="319"/>
      <c r="B823" s="319"/>
      <c r="C823" s="319"/>
      <c r="D823" s="319"/>
      <c r="E823" s="319"/>
      <c r="F823" s="319"/>
      <c r="G823" s="319"/>
      <c r="H823" s="319"/>
      <c r="I823" s="319"/>
      <c r="J823" s="319"/>
      <c r="K823" s="319"/>
      <c r="L823" s="319"/>
      <c r="M823" s="319"/>
      <c r="N823" s="319"/>
      <c r="O823" s="319"/>
      <c r="P823" s="319"/>
      <c r="Q823" s="319"/>
      <c r="R823" s="319"/>
      <c r="S823" s="319"/>
      <c r="T823" s="319"/>
      <c r="U823" s="319"/>
      <c r="V823" s="319"/>
      <c r="W823" s="319"/>
      <c r="X823" s="319"/>
      <c r="Y823" s="319"/>
      <c r="Z823" s="319"/>
    </row>
    <row r="824" spans="1:26" ht="15.75" customHeight="1" x14ac:dyDescent="0.25">
      <c r="A824" s="319"/>
      <c r="B824" s="319"/>
      <c r="C824" s="319"/>
      <c r="D824" s="319"/>
      <c r="E824" s="319"/>
      <c r="F824" s="319"/>
      <c r="G824" s="319"/>
      <c r="H824" s="319"/>
      <c r="I824" s="319"/>
      <c r="J824" s="319"/>
      <c r="K824" s="319"/>
      <c r="L824" s="319"/>
      <c r="M824" s="319"/>
      <c r="N824" s="319"/>
      <c r="O824" s="319"/>
      <c r="P824" s="319"/>
      <c r="Q824" s="319"/>
      <c r="R824" s="319"/>
      <c r="S824" s="319"/>
      <c r="T824" s="319"/>
      <c r="U824" s="319"/>
      <c r="V824" s="319"/>
      <c r="W824" s="319"/>
      <c r="X824" s="319"/>
      <c r="Y824" s="319"/>
      <c r="Z824" s="319"/>
    </row>
    <row r="825" spans="1:26" ht="15.75" customHeight="1" x14ac:dyDescent="0.25">
      <c r="A825" s="319"/>
      <c r="B825" s="319"/>
      <c r="C825" s="319"/>
      <c r="D825" s="319"/>
      <c r="E825" s="319"/>
      <c r="F825" s="319"/>
      <c r="G825" s="319"/>
      <c r="H825" s="319"/>
      <c r="I825" s="319"/>
      <c r="J825" s="319"/>
      <c r="K825" s="319"/>
      <c r="L825" s="319"/>
      <c r="M825" s="319"/>
      <c r="N825" s="319"/>
      <c r="O825" s="319"/>
      <c r="P825" s="319"/>
      <c r="Q825" s="319"/>
      <c r="R825" s="319"/>
      <c r="S825" s="319"/>
      <c r="T825" s="319"/>
      <c r="U825" s="319"/>
      <c r="V825" s="319"/>
      <c r="W825" s="319"/>
      <c r="X825" s="319"/>
      <c r="Y825" s="319"/>
      <c r="Z825" s="319"/>
    </row>
    <row r="826" spans="1:26" ht="15.75" customHeight="1" x14ac:dyDescent="0.25">
      <c r="A826" s="319"/>
      <c r="B826" s="319"/>
      <c r="C826" s="319"/>
      <c r="D826" s="319"/>
      <c r="E826" s="319"/>
      <c r="F826" s="319"/>
      <c r="G826" s="319"/>
      <c r="H826" s="319"/>
      <c r="I826" s="319"/>
      <c r="J826" s="319"/>
      <c r="K826" s="319"/>
      <c r="L826" s="319"/>
      <c r="M826" s="319"/>
      <c r="N826" s="319"/>
      <c r="O826" s="319"/>
      <c r="P826" s="319"/>
      <c r="Q826" s="319"/>
      <c r="R826" s="319"/>
      <c r="S826" s="319"/>
      <c r="T826" s="319"/>
      <c r="U826" s="319"/>
      <c r="V826" s="319"/>
      <c r="W826" s="319"/>
      <c r="X826" s="319"/>
      <c r="Y826" s="319"/>
      <c r="Z826" s="319"/>
    </row>
    <row r="827" spans="1:26" ht="15.75" customHeight="1" x14ac:dyDescent="0.25">
      <c r="A827" s="319"/>
      <c r="B827" s="319"/>
      <c r="C827" s="319"/>
      <c r="D827" s="319"/>
      <c r="E827" s="319"/>
      <c r="F827" s="319"/>
      <c r="G827" s="319"/>
      <c r="H827" s="319"/>
      <c r="I827" s="319"/>
      <c r="J827" s="319"/>
      <c r="K827" s="319"/>
      <c r="L827" s="319"/>
      <c r="M827" s="319"/>
      <c r="N827" s="319"/>
      <c r="O827" s="319"/>
      <c r="P827" s="319"/>
      <c r="Q827" s="319"/>
      <c r="R827" s="319"/>
      <c r="S827" s="319"/>
      <c r="T827" s="319"/>
      <c r="U827" s="319"/>
      <c r="V827" s="319"/>
      <c r="W827" s="319"/>
      <c r="X827" s="319"/>
      <c r="Y827" s="319"/>
      <c r="Z827" s="319"/>
    </row>
    <row r="828" spans="1:26" ht="15.75" customHeight="1" x14ac:dyDescent="0.25">
      <c r="A828" s="319"/>
      <c r="B828" s="319"/>
      <c r="C828" s="319"/>
      <c r="D828" s="319"/>
      <c r="E828" s="319"/>
      <c r="F828" s="319"/>
      <c r="G828" s="319"/>
      <c r="H828" s="319"/>
      <c r="I828" s="319"/>
      <c r="J828" s="319"/>
      <c r="K828" s="319"/>
      <c r="L828" s="319"/>
      <c r="M828" s="319"/>
      <c r="N828" s="319"/>
      <c r="O828" s="319"/>
      <c r="P828" s="319"/>
      <c r="Q828" s="319"/>
      <c r="R828" s="319"/>
      <c r="S828" s="319"/>
      <c r="T828" s="319"/>
      <c r="U828" s="319"/>
      <c r="V828" s="319"/>
      <c r="W828" s="319"/>
      <c r="X828" s="319"/>
      <c r="Y828" s="319"/>
      <c r="Z828" s="319"/>
    </row>
    <row r="829" spans="1:26" ht="15.75" customHeight="1" x14ac:dyDescent="0.25">
      <c r="A829" s="319"/>
      <c r="B829" s="319"/>
      <c r="C829" s="319"/>
      <c r="D829" s="319"/>
      <c r="E829" s="319"/>
      <c r="F829" s="319"/>
      <c r="G829" s="319"/>
      <c r="H829" s="319"/>
      <c r="I829" s="319"/>
      <c r="J829" s="319"/>
      <c r="K829" s="319"/>
      <c r="L829" s="319"/>
      <c r="M829" s="319"/>
      <c r="N829" s="319"/>
      <c r="O829" s="319"/>
      <c r="P829" s="319"/>
      <c r="Q829" s="319"/>
      <c r="R829" s="319"/>
      <c r="S829" s="319"/>
      <c r="T829" s="319"/>
      <c r="U829" s="319"/>
      <c r="V829" s="319"/>
      <c r="W829" s="319"/>
      <c r="X829" s="319"/>
      <c r="Y829" s="319"/>
      <c r="Z829" s="319"/>
    </row>
    <row r="830" spans="1:26" ht="15.75" customHeight="1" x14ac:dyDescent="0.25">
      <c r="A830" s="319"/>
      <c r="B830" s="319"/>
      <c r="C830" s="319"/>
      <c r="D830" s="319"/>
      <c r="E830" s="319"/>
      <c r="F830" s="319"/>
      <c r="G830" s="319"/>
      <c r="H830" s="319"/>
      <c r="I830" s="319"/>
      <c r="J830" s="319"/>
      <c r="K830" s="319"/>
      <c r="L830" s="319"/>
      <c r="M830" s="319"/>
      <c r="N830" s="319"/>
      <c r="O830" s="319"/>
      <c r="P830" s="319"/>
      <c r="Q830" s="319"/>
      <c r="R830" s="319"/>
      <c r="S830" s="319"/>
      <c r="T830" s="319"/>
      <c r="U830" s="319"/>
      <c r="V830" s="319"/>
      <c r="W830" s="319"/>
      <c r="X830" s="319"/>
      <c r="Y830" s="319"/>
      <c r="Z830" s="319"/>
    </row>
    <row r="831" spans="1:26" ht="15.75" customHeight="1" x14ac:dyDescent="0.25">
      <c r="A831" s="319"/>
      <c r="B831" s="319"/>
      <c r="C831" s="319"/>
      <c r="D831" s="319"/>
      <c r="E831" s="319"/>
      <c r="F831" s="319"/>
      <c r="G831" s="319"/>
      <c r="H831" s="319"/>
      <c r="I831" s="319"/>
      <c r="J831" s="319"/>
      <c r="K831" s="319"/>
      <c r="L831" s="319"/>
      <c r="M831" s="319"/>
      <c r="N831" s="319"/>
      <c r="O831" s="319"/>
      <c r="P831" s="319"/>
      <c r="Q831" s="319"/>
      <c r="R831" s="319"/>
      <c r="S831" s="319"/>
      <c r="T831" s="319"/>
      <c r="U831" s="319"/>
      <c r="V831" s="319"/>
      <c r="W831" s="319"/>
      <c r="X831" s="319"/>
      <c r="Y831" s="319"/>
      <c r="Z831" s="319"/>
    </row>
    <row r="832" spans="1:26" ht="15.75" customHeight="1" x14ac:dyDescent="0.25">
      <c r="A832" s="319"/>
      <c r="B832" s="319"/>
      <c r="C832" s="319"/>
      <c r="D832" s="319"/>
      <c r="E832" s="319"/>
      <c r="F832" s="319"/>
      <c r="G832" s="319"/>
      <c r="H832" s="319"/>
      <c r="I832" s="319"/>
      <c r="J832" s="319"/>
      <c r="K832" s="319"/>
      <c r="L832" s="319"/>
      <c r="M832" s="319"/>
      <c r="N832" s="319"/>
      <c r="O832" s="319"/>
      <c r="P832" s="319"/>
      <c r="Q832" s="319"/>
      <c r="R832" s="319"/>
      <c r="S832" s="319"/>
      <c r="T832" s="319"/>
      <c r="U832" s="319"/>
      <c r="V832" s="319"/>
      <c r="W832" s="319"/>
      <c r="X832" s="319"/>
      <c r="Y832" s="319"/>
      <c r="Z832" s="319"/>
    </row>
    <row r="833" spans="1:26" ht="15.75" customHeight="1" x14ac:dyDescent="0.25">
      <c r="A833" s="319"/>
      <c r="B833" s="319"/>
      <c r="C833" s="319"/>
      <c r="D833" s="319"/>
      <c r="E833" s="319"/>
      <c r="F833" s="319"/>
      <c r="G833" s="319"/>
      <c r="H833" s="319"/>
      <c r="I833" s="319"/>
      <c r="J833" s="319"/>
      <c r="K833" s="319"/>
      <c r="L833" s="319"/>
      <c r="M833" s="319"/>
      <c r="N833" s="319"/>
      <c r="O833" s="319"/>
      <c r="P833" s="319"/>
      <c r="Q833" s="319"/>
      <c r="R833" s="319"/>
      <c r="S833" s="319"/>
      <c r="T833" s="319"/>
      <c r="U833" s="319"/>
      <c r="V833" s="319"/>
      <c r="W833" s="319"/>
      <c r="X833" s="319"/>
      <c r="Y833" s="319"/>
      <c r="Z833" s="319"/>
    </row>
    <row r="834" spans="1:26" ht="15.75" customHeight="1" x14ac:dyDescent="0.25">
      <c r="A834" s="319"/>
      <c r="B834" s="319"/>
      <c r="C834" s="319"/>
      <c r="D834" s="319"/>
      <c r="E834" s="319"/>
      <c r="F834" s="319"/>
      <c r="G834" s="319"/>
      <c r="H834" s="319"/>
      <c r="I834" s="319"/>
      <c r="J834" s="319"/>
      <c r="K834" s="319"/>
      <c r="L834" s="319"/>
      <c r="M834" s="319"/>
      <c r="N834" s="319"/>
      <c r="O834" s="319"/>
      <c r="P834" s="319"/>
      <c r="Q834" s="319"/>
      <c r="R834" s="319"/>
      <c r="S834" s="319"/>
      <c r="T834" s="319"/>
      <c r="U834" s="319"/>
      <c r="V834" s="319"/>
      <c r="W834" s="319"/>
      <c r="X834" s="319"/>
      <c r="Y834" s="319"/>
      <c r="Z834" s="319"/>
    </row>
    <row r="835" spans="1:26" ht="15.75" customHeight="1" x14ac:dyDescent="0.25">
      <c r="A835" s="319"/>
      <c r="B835" s="319"/>
      <c r="C835" s="319"/>
      <c r="D835" s="319"/>
      <c r="E835" s="319"/>
      <c r="F835" s="319"/>
      <c r="G835" s="319"/>
      <c r="H835" s="319"/>
      <c r="I835" s="319"/>
      <c r="J835" s="319"/>
      <c r="K835" s="319"/>
      <c r="L835" s="319"/>
      <c r="M835" s="319"/>
      <c r="N835" s="319"/>
      <c r="O835" s="319"/>
      <c r="P835" s="319"/>
      <c r="Q835" s="319"/>
      <c r="R835" s="319"/>
      <c r="S835" s="319"/>
      <c r="T835" s="319"/>
      <c r="U835" s="319"/>
      <c r="V835" s="319"/>
      <c r="W835" s="319"/>
      <c r="X835" s="319"/>
      <c r="Y835" s="319"/>
      <c r="Z835" s="319"/>
    </row>
    <row r="836" spans="1:26" ht="15.75" customHeight="1" x14ac:dyDescent="0.25">
      <c r="A836" s="319"/>
      <c r="B836" s="319"/>
      <c r="C836" s="319"/>
      <c r="D836" s="319"/>
      <c r="E836" s="319"/>
      <c r="F836" s="319"/>
      <c r="G836" s="319"/>
      <c r="H836" s="319"/>
      <c r="I836" s="319"/>
      <c r="J836" s="319"/>
      <c r="K836" s="319"/>
      <c r="L836" s="319"/>
      <c r="M836" s="319"/>
      <c r="N836" s="319"/>
      <c r="O836" s="319"/>
      <c r="P836" s="319"/>
      <c r="Q836" s="319"/>
      <c r="R836" s="319"/>
      <c r="S836" s="319"/>
      <c r="T836" s="319"/>
      <c r="U836" s="319"/>
      <c r="V836" s="319"/>
      <c r="W836" s="319"/>
      <c r="X836" s="319"/>
      <c r="Y836" s="319"/>
      <c r="Z836" s="319"/>
    </row>
    <row r="837" spans="1:26" ht="15.75" customHeight="1" x14ac:dyDescent="0.25">
      <c r="A837" s="319"/>
      <c r="B837" s="319"/>
      <c r="C837" s="319"/>
      <c r="D837" s="319"/>
      <c r="E837" s="319"/>
      <c r="F837" s="319"/>
      <c r="G837" s="319"/>
      <c r="H837" s="319"/>
      <c r="I837" s="319"/>
      <c r="J837" s="319"/>
      <c r="K837" s="319"/>
      <c r="L837" s="319"/>
      <c r="M837" s="319"/>
      <c r="N837" s="319"/>
      <c r="O837" s="319"/>
      <c r="P837" s="319"/>
      <c r="Q837" s="319"/>
      <c r="R837" s="319"/>
      <c r="S837" s="319"/>
      <c r="T837" s="319"/>
      <c r="U837" s="319"/>
      <c r="V837" s="319"/>
      <c r="W837" s="319"/>
      <c r="X837" s="319"/>
      <c r="Y837" s="319"/>
      <c r="Z837" s="319"/>
    </row>
    <row r="838" spans="1:26" ht="15.75" customHeight="1" x14ac:dyDescent="0.25">
      <c r="A838" s="319"/>
      <c r="B838" s="319"/>
      <c r="C838" s="319"/>
      <c r="D838" s="319"/>
      <c r="E838" s="319"/>
      <c r="F838" s="319"/>
      <c r="G838" s="319"/>
      <c r="H838" s="319"/>
      <c r="I838" s="319"/>
      <c r="J838" s="319"/>
      <c r="K838" s="319"/>
      <c r="L838" s="319"/>
      <c r="M838" s="319"/>
      <c r="N838" s="319"/>
      <c r="O838" s="319"/>
      <c r="P838" s="319"/>
      <c r="Q838" s="319"/>
      <c r="R838" s="319"/>
      <c r="S838" s="319"/>
      <c r="T838" s="319"/>
      <c r="U838" s="319"/>
      <c r="V838" s="319"/>
      <c r="W838" s="319"/>
      <c r="X838" s="319"/>
      <c r="Y838" s="319"/>
      <c r="Z838" s="319"/>
    </row>
    <row r="839" spans="1:26" ht="15.75" customHeight="1" x14ac:dyDescent="0.25">
      <c r="A839" s="319"/>
      <c r="B839" s="319"/>
      <c r="C839" s="319"/>
      <c r="D839" s="319"/>
      <c r="E839" s="319"/>
      <c r="F839" s="319"/>
      <c r="G839" s="319"/>
      <c r="H839" s="319"/>
      <c r="I839" s="319"/>
      <c r="J839" s="319"/>
      <c r="K839" s="319"/>
      <c r="L839" s="319"/>
      <c r="M839" s="319"/>
      <c r="N839" s="319"/>
      <c r="O839" s="319"/>
      <c r="P839" s="319"/>
      <c r="Q839" s="319"/>
      <c r="R839" s="319"/>
      <c r="S839" s="319"/>
      <c r="T839" s="319"/>
      <c r="U839" s="319"/>
      <c r="V839" s="319"/>
      <c r="W839" s="319"/>
      <c r="X839" s="319"/>
      <c r="Y839" s="319"/>
      <c r="Z839" s="319"/>
    </row>
    <row r="840" spans="1:26" ht="15.75" customHeight="1" x14ac:dyDescent="0.25">
      <c r="A840" s="319"/>
      <c r="B840" s="319"/>
      <c r="C840" s="319"/>
      <c r="D840" s="319"/>
      <c r="E840" s="319"/>
      <c r="F840" s="319"/>
      <c r="G840" s="319"/>
      <c r="H840" s="319"/>
      <c r="I840" s="319"/>
      <c r="J840" s="319"/>
      <c r="K840" s="319"/>
      <c r="L840" s="319"/>
      <c r="M840" s="319"/>
      <c r="N840" s="319"/>
      <c r="O840" s="319"/>
      <c r="P840" s="319"/>
      <c r="Q840" s="319"/>
      <c r="R840" s="319"/>
      <c r="S840" s="319"/>
      <c r="T840" s="319"/>
      <c r="U840" s="319"/>
      <c r="V840" s="319"/>
      <c r="W840" s="319"/>
      <c r="X840" s="319"/>
      <c r="Y840" s="319"/>
      <c r="Z840" s="319"/>
    </row>
    <row r="841" spans="1:26" ht="15.75" customHeight="1" x14ac:dyDescent="0.25">
      <c r="A841" s="319"/>
      <c r="B841" s="319"/>
      <c r="C841" s="319"/>
      <c r="D841" s="319"/>
      <c r="E841" s="319"/>
      <c r="F841" s="319"/>
      <c r="G841" s="319"/>
      <c r="H841" s="319"/>
      <c r="I841" s="319"/>
      <c r="J841" s="319"/>
      <c r="K841" s="319"/>
      <c r="L841" s="319"/>
      <c r="M841" s="319"/>
      <c r="N841" s="319"/>
      <c r="O841" s="319"/>
      <c r="P841" s="319"/>
      <c r="Q841" s="319"/>
      <c r="R841" s="319"/>
      <c r="S841" s="319"/>
      <c r="T841" s="319"/>
      <c r="U841" s="319"/>
      <c r="V841" s="319"/>
      <c r="W841" s="319"/>
      <c r="X841" s="319"/>
      <c r="Y841" s="319"/>
      <c r="Z841" s="319"/>
    </row>
    <row r="842" spans="1:26" ht="15.75" customHeight="1" x14ac:dyDescent="0.25">
      <c r="A842" s="319"/>
      <c r="B842" s="319"/>
      <c r="C842" s="319"/>
      <c r="D842" s="319"/>
      <c r="E842" s="319"/>
      <c r="F842" s="319"/>
      <c r="G842" s="319"/>
      <c r="H842" s="319"/>
      <c r="I842" s="319"/>
      <c r="J842" s="319"/>
      <c r="K842" s="319"/>
      <c r="L842" s="319"/>
      <c r="M842" s="319"/>
      <c r="N842" s="319"/>
      <c r="O842" s="319"/>
      <c r="P842" s="319"/>
      <c r="Q842" s="319"/>
      <c r="R842" s="319"/>
      <c r="S842" s="319"/>
      <c r="T842" s="319"/>
      <c r="U842" s="319"/>
      <c r="V842" s="319"/>
      <c r="W842" s="319"/>
      <c r="X842" s="319"/>
      <c r="Y842" s="319"/>
      <c r="Z842" s="319"/>
    </row>
    <row r="843" spans="1:26" ht="15.75" customHeight="1" x14ac:dyDescent="0.25">
      <c r="A843" s="319"/>
      <c r="B843" s="319"/>
      <c r="C843" s="319"/>
      <c r="D843" s="319"/>
      <c r="E843" s="319"/>
      <c r="F843" s="319"/>
      <c r="G843" s="319"/>
      <c r="H843" s="319"/>
      <c r="I843" s="319"/>
      <c r="J843" s="319"/>
      <c r="K843" s="319"/>
      <c r="L843" s="319"/>
      <c r="M843" s="319"/>
      <c r="N843" s="319"/>
      <c r="O843" s="319"/>
      <c r="P843" s="319"/>
      <c r="Q843" s="319"/>
      <c r="R843" s="319"/>
      <c r="S843" s="319"/>
      <c r="T843" s="319"/>
      <c r="U843" s="319"/>
      <c r="V843" s="319"/>
      <c r="W843" s="319"/>
      <c r="X843" s="319"/>
      <c r="Y843" s="319"/>
      <c r="Z843" s="319"/>
    </row>
    <row r="844" spans="1:26" ht="15.75" customHeight="1" x14ac:dyDescent="0.25">
      <c r="A844" s="319"/>
      <c r="B844" s="319"/>
      <c r="C844" s="319"/>
      <c r="D844" s="319"/>
      <c r="E844" s="319"/>
      <c r="F844" s="319"/>
      <c r="G844" s="319"/>
      <c r="H844" s="319"/>
      <c r="I844" s="319"/>
      <c r="J844" s="319"/>
      <c r="K844" s="319"/>
      <c r="L844" s="319"/>
      <c r="M844" s="319"/>
      <c r="N844" s="319"/>
      <c r="O844" s="319"/>
      <c r="P844" s="319"/>
      <c r="Q844" s="319"/>
      <c r="R844" s="319"/>
      <c r="S844" s="319"/>
      <c r="T844" s="319"/>
      <c r="U844" s="319"/>
      <c r="V844" s="319"/>
      <c r="W844" s="319"/>
      <c r="X844" s="319"/>
      <c r="Y844" s="319"/>
      <c r="Z844" s="319"/>
    </row>
    <row r="845" spans="1:26" ht="15.75" customHeight="1" x14ac:dyDescent="0.25">
      <c r="A845" s="319"/>
      <c r="B845" s="319"/>
      <c r="C845" s="319"/>
      <c r="D845" s="319"/>
      <c r="E845" s="319"/>
      <c r="F845" s="319"/>
      <c r="G845" s="319"/>
      <c r="H845" s="319"/>
      <c r="I845" s="319"/>
      <c r="J845" s="319"/>
      <c r="K845" s="319"/>
      <c r="L845" s="319"/>
      <c r="M845" s="319"/>
      <c r="N845" s="319"/>
      <c r="O845" s="319"/>
      <c r="P845" s="319"/>
      <c r="Q845" s="319"/>
      <c r="R845" s="319"/>
      <c r="S845" s="319"/>
      <c r="T845" s="319"/>
      <c r="U845" s="319"/>
      <c r="V845" s="319"/>
      <c r="W845" s="319"/>
      <c r="X845" s="319"/>
      <c r="Y845" s="319"/>
      <c r="Z845" s="319"/>
    </row>
    <row r="846" spans="1:26" ht="15.75" customHeight="1" x14ac:dyDescent="0.25">
      <c r="A846" s="319"/>
      <c r="B846" s="319"/>
      <c r="C846" s="319"/>
      <c r="D846" s="319"/>
      <c r="E846" s="319"/>
      <c r="F846" s="319"/>
      <c r="G846" s="319"/>
      <c r="H846" s="319"/>
      <c r="I846" s="319"/>
      <c r="J846" s="319"/>
      <c r="K846" s="319"/>
      <c r="L846" s="319"/>
      <c r="M846" s="319"/>
      <c r="N846" s="319"/>
      <c r="O846" s="319"/>
      <c r="P846" s="319"/>
      <c r="Q846" s="319"/>
      <c r="R846" s="319"/>
      <c r="S846" s="319"/>
      <c r="T846" s="319"/>
      <c r="U846" s="319"/>
      <c r="V846" s="319"/>
      <c r="W846" s="319"/>
      <c r="X846" s="319"/>
      <c r="Y846" s="319"/>
      <c r="Z846" s="319"/>
    </row>
    <row r="847" spans="1:26" ht="15.75" customHeight="1" x14ac:dyDescent="0.25">
      <c r="A847" s="319"/>
      <c r="B847" s="319"/>
      <c r="C847" s="319"/>
      <c r="D847" s="319"/>
      <c r="E847" s="319"/>
      <c r="F847" s="319"/>
      <c r="G847" s="319"/>
      <c r="H847" s="319"/>
      <c r="I847" s="319"/>
      <c r="J847" s="319"/>
      <c r="K847" s="319"/>
      <c r="L847" s="319"/>
      <c r="M847" s="319"/>
      <c r="N847" s="319"/>
      <c r="O847" s="319"/>
      <c r="P847" s="319"/>
      <c r="Q847" s="319"/>
      <c r="R847" s="319"/>
      <c r="S847" s="319"/>
      <c r="T847" s="319"/>
      <c r="U847" s="319"/>
      <c r="V847" s="319"/>
      <c r="W847" s="319"/>
      <c r="X847" s="319"/>
      <c r="Y847" s="319"/>
      <c r="Z847" s="319"/>
    </row>
    <row r="848" spans="1:26" ht="15.75" customHeight="1" x14ac:dyDescent="0.25">
      <c r="A848" s="319"/>
      <c r="B848" s="319"/>
      <c r="C848" s="319"/>
      <c r="D848" s="319"/>
      <c r="E848" s="319"/>
      <c r="F848" s="319"/>
      <c r="G848" s="319"/>
      <c r="H848" s="319"/>
      <c r="I848" s="319"/>
      <c r="J848" s="319"/>
      <c r="K848" s="319"/>
      <c r="L848" s="319"/>
      <c r="M848" s="319"/>
      <c r="N848" s="319"/>
      <c r="O848" s="319"/>
      <c r="P848" s="319"/>
      <c r="Q848" s="319"/>
      <c r="R848" s="319"/>
      <c r="S848" s="319"/>
      <c r="T848" s="319"/>
      <c r="U848" s="319"/>
      <c r="V848" s="319"/>
      <c r="W848" s="319"/>
      <c r="X848" s="319"/>
      <c r="Y848" s="319"/>
      <c r="Z848" s="319"/>
    </row>
    <row r="849" spans="1:26" ht="15.75" customHeight="1" x14ac:dyDescent="0.25">
      <c r="A849" s="319"/>
      <c r="B849" s="319"/>
      <c r="C849" s="319"/>
      <c r="D849" s="319"/>
      <c r="E849" s="319"/>
      <c r="F849" s="319"/>
      <c r="G849" s="319"/>
      <c r="H849" s="319"/>
      <c r="I849" s="319"/>
      <c r="J849" s="319"/>
      <c r="K849" s="319"/>
      <c r="L849" s="319"/>
      <c r="M849" s="319"/>
      <c r="N849" s="319"/>
      <c r="O849" s="319"/>
      <c r="P849" s="319"/>
      <c r="Q849" s="319"/>
      <c r="R849" s="319"/>
      <c r="S849" s="319"/>
      <c r="T849" s="319"/>
      <c r="U849" s="319"/>
      <c r="V849" s="319"/>
      <c r="W849" s="319"/>
      <c r="X849" s="319"/>
      <c r="Y849" s="319"/>
      <c r="Z849" s="319"/>
    </row>
    <row r="850" spans="1:26" ht="15.75" customHeight="1" x14ac:dyDescent="0.25">
      <c r="A850" s="319"/>
      <c r="B850" s="319"/>
      <c r="C850" s="319"/>
      <c r="D850" s="319"/>
      <c r="E850" s="319"/>
      <c r="F850" s="319"/>
      <c r="G850" s="319"/>
      <c r="H850" s="319"/>
      <c r="I850" s="319"/>
      <c r="J850" s="319"/>
      <c r="K850" s="319"/>
      <c r="L850" s="319"/>
      <c r="M850" s="319"/>
      <c r="N850" s="319"/>
      <c r="O850" s="319"/>
      <c r="P850" s="319"/>
      <c r="Q850" s="319"/>
      <c r="R850" s="319"/>
      <c r="S850" s="319"/>
      <c r="T850" s="319"/>
      <c r="U850" s="319"/>
      <c r="V850" s="319"/>
      <c r="W850" s="319"/>
      <c r="X850" s="319"/>
      <c r="Y850" s="319"/>
      <c r="Z850" s="319"/>
    </row>
    <row r="851" spans="1:26" ht="15.75" customHeight="1" x14ac:dyDescent="0.25">
      <c r="A851" s="319"/>
      <c r="B851" s="319"/>
      <c r="C851" s="319"/>
      <c r="D851" s="319"/>
      <c r="E851" s="319"/>
      <c r="F851" s="319"/>
      <c r="G851" s="319"/>
      <c r="H851" s="319"/>
      <c r="I851" s="319"/>
      <c r="J851" s="319"/>
      <c r="K851" s="319"/>
      <c r="L851" s="319"/>
      <c r="M851" s="319"/>
      <c r="N851" s="319"/>
      <c r="O851" s="319"/>
      <c r="P851" s="319"/>
      <c r="Q851" s="319"/>
      <c r="R851" s="319"/>
      <c r="S851" s="319"/>
      <c r="T851" s="319"/>
      <c r="U851" s="319"/>
      <c r="V851" s="319"/>
      <c r="W851" s="319"/>
      <c r="X851" s="319"/>
      <c r="Y851" s="319"/>
      <c r="Z851" s="319"/>
    </row>
    <row r="852" spans="1:26" ht="15.75" customHeight="1" x14ac:dyDescent="0.25">
      <c r="A852" s="319"/>
      <c r="B852" s="319"/>
      <c r="C852" s="319"/>
      <c r="D852" s="319"/>
      <c r="E852" s="319"/>
      <c r="F852" s="319"/>
      <c r="G852" s="319"/>
      <c r="H852" s="319"/>
      <c r="I852" s="319"/>
      <c r="J852" s="319"/>
      <c r="K852" s="319"/>
      <c r="L852" s="319"/>
      <c r="M852" s="319"/>
      <c r="N852" s="319"/>
      <c r="O852" s="319"/>
      <c r="P852" s="319"/>
      <c r="Q852" s="319"/>
      <c r="R852" s="319"/>
      <c r="S852" s="319"/>
      <c r="T852" s="319"/>
      <c r="U852" s="319"/>
      <c r="V852" s="319"/>
      <c r="W852" s="319"/>
      <c r="X852" s="319"/>
      <c r="Y852" s="319"/>
      <c r="Z852" s="319"/>
    </row>
    <row r="853" spans="1:26" ht="15.75" customHeight="1" x14ac:dyDescent="0.25">
      <c r="A853" s="319"/>
      <c r="B853" s="319"/>
      <c r="C853" s="319"/>
      <c r="D853" s="319"/>
      <c r="E853" s="319"/>
      <c r="F853" s="319"/>
      <c r="G853" s="319"/>
      <c r="H853" s="319"/>
      <c r="I853" s="319"/>
      <c r="J853" s="319"/>
      <c r="K853" s="319"/>
      <c r="L853" s="319"/>
      <c r="M853" s="319"/>
      <c r="N853" s="319"/>
      <c r="O853" s="319"/>
      <c r="P853" s="319"/>
      <c r="Q853" s="319"/>
      <c r="R853" s="319"/>
      <c r="S853" s="319"/>
      <c r="T853" s="319"/>
      <c r="U853" s="319"/>
      <c r="V853" s="319"/>
      <c r="W853" s="319"/>
      <c r="X853" s="319"/>
      <c r="Y853" s="319"/>
      <c r="Z853" s="319"/>
    </row>
    <row r="854" spans="1:26" ht="15.75" customHeight="1" x14ac:dyDescent="0.25">
      <c r="A854" s="319"/>
      <c r="B854" s="319"/>
      <c r="C854" s="319"/>
      <c r="D854" s="319"/>
      <c r="E854" s="319"/>
      <c r="F854" s="319"/>
      <c r="G854" s="319"/>
      <c r="H854" s="319"/>
      <c r="I854" s="319"/>
      <c r="J854" s="319"/>
      <c r="K854" s="319"/>
      <c r="L854" s="319"/>
      <c r="M854" s="319"/>
      <c r="N854" s="319"/>
      <c r="O854" s="319"/>
      <c r="P854" s="319"/>
      <c r="Q854" s="319"/>
      <c r="R854" s="319"/>
      <c r="S854" s="319"/>
      <c r="T854" s="319"/>
      <c r="U854" s="319"/>
      <c r="V854" s="319"/>
      <c r="W854" s="319"/>
      <c r="X854" s="319"/>
      <c r="Y854" s="319"/>
      <c r="Z854" s="319"/>
    </row>
    <row r="855" spans="1:26" ht="15.75" customHeight="1" x14ac:dyDescent="0.25">
      <c r="A855" s="319"/>
      <c r="B855" s="319"/>
      <c r="C855" s="319"/>
      <c r="D855" s="319"/>
      <c r="E855" s="319"/>
      <c r="F855" s="319"/>
      <c r="G855" s="319"/>
      <c r="H855" s="319"/>
      <c r="I855" s="319"/>
      <c r="J855" s="319"/>
      <c r="K855" s="319"/>
      <c r="L855" s="319"/>
      <c r="M855" s="319"/>
      <c r="N855" s="319"/>
      <c r="O855" s="319"/>
      <c r="P855" s="319"/>
      <c r="Q855" s="319"/>
      <c r="R855" s="319"/>
      <c r="S855" s="319"/>
      <c r="T855" s="319"/>
      <c r="U855" s="319"/>
      <c r="V855" s="319"/>
      <c r="W855" s="319"/>
      <c r="X855" s="319"/>
      <c r="Y855" s="319"/>
      <c r="Z855" s="319"/>
    </row>
    <row r="856" spans="1:26" ht="15.75" customHeight="1" x14ac:dyDescent="0.25">
      <c r="A856" s="319"/>
      <c r="B856" s="319"/>
      <c r="C856" s="319"/>
      <c r="D856" s="319"/>
      <c r="E856" s="319"/>
      <c r="F856" s="319"/>
      <c r="G856" s="319"/>
      <c r="H856" s="319"/>
      <c r="I856" s="319"/>
      <c r="J856" s="319"/>
      <c r="K856" s="319"/>
      <c r="L856" s="319"/>
      <c r="M856" s="319"/>
      <c r="N856" s="319"/>
      <c r="O856" s="319"/>
      <c r="P856" s="319"/>
      <c r="Q856" s="319"/>
      <c r="R856" s="319"/>
      <c r="S856" s="319"/>
      <c r="T856" s="319"/>
      <c r="U856" s="319"/>
      <c r="V856" s="319"/>
      <c r="W856" s="319"/>
      <c r="X856" s="319"/>
      <c r="Y856" s="319"/>
      <c r="Z856" s="319"/>
    </row>
    <row r="857" spans="1:26" ht="15.75" customHeight="1" x14ac:dyDescent="0.25">
      <c r="A857" s="319"/>
      <c r="B857" s="319"/>
      <c r="C857" s="319"/>
      <c r="D857" s="319"/>
      <c r="E857" s="319"/>
      <c r="F857" s="319"/>
      <c r="G857" s="319"/>
      <c r="H857" s="319"/>
      <c r="I857" s="319"/>
      <c r="J857" s="319"/>
      <c r="K857" s="319"/>
      <c r="L857" s="319"/>
      <c r="M857" s="319"/>
      <c r="N857" s="319"/>
      <c r="O857" s="319"/>
      <c r="P857" s="319"/>
      <c r="Q857" s="319"/>
      <c r="R857" s="319"/>
      <c r="S857" s="319"/>
      <c r="T857" s="319"/>
      <c r="U857" s="319"/>
      <c r="V857" s="319"/>
      <c r="W857" s="319"/>
      <c r="X857" s="319"/>
      <c r="Y857" s="319"/>
      <c r="Z857" s="319"/>
    </row>
    <row r="858" spans="1:26" ht="15.75" customHeight="1" x14ac:dyDescent="0.25">
      <c r="A858" s="319"/>
      <c r="B858" s="319"/>
      <c r="C858" s="319"/>
      <c r="D858" s="319"/>
      <c r="E858" s="319"/>
      <c r="F858" s="319"/>
      <c r="G858" s="319"/>
      <c r="H858" s="319"/>
      <c r="I858" s="319"/>
      <c r="J858" s="319"/>
      <c r="K858" s="319"/>
      <c r="L858" s="319"/>
      <c r="M858" s="319"/>
      <c r="N858" s="319"/>
      <c r="O858" s="319"/>
      <c r="P858" s="319"/>
      <c r="Q858" s="319"/>
      <c r="R858" s="319"/>
      <c r="S858" s="319"/>
      <c r="T858" s="319"/>
      <c r="U858" s="319"/>
      <c r="V858" s="319"/>
      <c r="W858" s="319"/>
      <c r="X858" s="319"/>
      <c r="Y858" s="319"/>
      <c r="Z858" s="319"/>
    </row>
    <row r="859" spans="1:26" ht="15.75" customHeight="1" x14ac:dyDescent="0.25">
      <c r="A859" s="319"/>
      <c r="B859" s="319"/>
      <c r="C859" s="319"/>
      <c r="D859" s="319"/>
      <c r="E859" s="319"/>
      <c r="F859" s="319"/>
      <c r="G859" s="319"/>
      <c r="H859" s="319"/>
      <c r="I859" s="319"/>
      <c r="J859" s="319"/>
      <c r="K859" s="319"/>
      <c r="L859" s="319"/>
      <c r="M859" s="319"/>
      <c r="N859" s="319"/>
      <c r="O859" s="319"/>
      <c r="P859" s="319"/>
      <c r="Q859" s="319"/>
      <c r="R859" s="319"/>
      <c r="S859" s="319"/>
      <c r="T859" s="319"/>
      <c r="U859" s="319"/>
      <c r="V859" s="319"/>
      <c r="W859" s="319"/>
      <c r="X859" s="319"/>
      <c r="Y859" s="319"/>
      <c r="Z859" s="319"/>
    </row>
    <row r="860" spans="1:26" ht="15.75" customHeight="1" x14ac:dyDescent="0.25">
      <c r="A860" s="319"/>
      <c r="B860" s="319"/>
      <c r="C860" s="319"/>
      <c r="D860" s="319"/>
      <c r="E860" s="319"/>
      <c r="F860" s="319"/>
      <c r="G860" s="319"/>
      <c r="H860" s="319"/>
      <c r="I860" s="319"/>
      <c r="J860" s="319"/>
      <c r="K860" s="319"/>
      <c r="L860" s="319"/>
      <c r="M860" s="319"/>
      <c r="N860" s="319"/>
      <c r="O860" s="319"/>
      <c r="P860" s="319"/>
      <c r="Q860" s="319"/>
      <c r="R860" s="319"/>
      <c r="S860" s="319"/>
      <c r="T860" s="319"/>
      <c r="U860" s="319"/>
      <c r="V860" s="319"/>
      <c r="W860" s="319"/>
      <c r="X860" s="319"/>
      <c r="Y860" s="319"/>
      <c r="Z860" s="319"/>
    </row>
    <row r="861" spans="1:26" ht="15.75" customHeight="1" x14ac:dyDescent="0.25">
      <c r="A861" s="319"/>
      <c r="B861" s="319"/>
      <c r="C861" s="319"/>
      <c r="D861" s="319"/>
      <c r="E861" s="319"/>
      <c r="F861" s="319"/>
      <c r="G861" s="319"/>
      <c r="H861" s="319"/>
      <c r="I861" s="319"/>
      <c r="J861" s="319"/>
      <c r="K861" s="319"/>
      <c r="L861" s="319"/>
      <c r="M861" s="319"/>
      <c r="N861" s="319"/>
      <c r="O861" s="319"/>
      <c r="P861" s="319"/>
      <c r="Q861" s="319"/>
      <c r="R861" s="319"/>
      <c r="S861" s="319"/>
      <c r="T861" s="319"/>
      <c r="U861" s="319"/>
      <c r="V861" s="319"/>
      <c r="W861" s="319"/>
      <c r="X861" s="319"/>
      <c r="Y861" s="319"/>
      <c r="Z861" s="319"/>
    </row>
    <row r="862" spans="1:26" ht="15.75" customHeight="1" x14ac:dyDescent="0.25">
      <c r="A862" s="319"/>
      <c r="B862" s="319"/>
      <c r="C862" s="319"/>
      <c r="D862" s="319"/>
      <c r="E862" s="319"/>
      <c r="F862" s="319"/>
      <c r="G862" s="319"/>
      <c r="H862" s="319"/>
      <c r="I862" s="319"/>
      <c r="J862" s="319"/>
      <c r="K862" s="319"/>
      <c r="L862" s="319"/>
      <c r="M862" s="319"/>
      <c r="N862" s="319"/>
      <c r="O862" s="319"/>
      <c r="P862" s="319"/>
      <c r="Q862" s="319"/>
      <c r="R862" s="319"/>
      <c r="S862" s="319"/>
      <c r="T862" s="319"/>
      <c r="U862" s="319"/>
      <c r="V862" s="319"/>
      <c r="W862" s="319"/>
      <c r="X862" s="319"/>
      <c r="Y862" s="319"/>
      <c r="Z862" s="319"/>
    </row>
    <row r="863" spans="1:26" ht="15.75" customHeight="1" x14ac:dyDescent="0.25">
      <c r="A863" s="319"/>
      <c r="B863" s="319"/>
      <c r="C863" s="319"/>
      <c r="D863" s="319"/>
      <c r="E863" s="319"/>
      <c r="F863" s="319"/>
      <c r="G863" s="319"/>
      <c r="H863" s="319"/>
      <c r="I863" s="319"/>
      <c r="J863" s="319"/>
      <c r="K863" s="319"/>
      <c r="L863" s="319"/>
      <c r="M863" s="319"/>
      <c r="N863" s="319"/>
      <c r="O863" s="319"/>
      <c r="P863" s="319"/>
      <c r="Q863" s="319"/>
      <c r="R863" s="319"/>
      <c r="S863" s="319"/>
      <c r="T863" s="319"/>
      <c r="U863" s="319"/>
      <c r="V863" s="319"/>
      <c r="W863" s="319"/>
      <c r="X863" s="319"/>
      <c r="Y863" s="319"/>
      <c r="Z863" s="319"/>
    </row>
    <row r="864" spans="1:26" ht="15.75" customHeight="1" x14ac:dyDescent="0.25">
      <c r="A864" s="319"/>
      <c r="B864" s="319"/>
      <c r="C864" s="319"/>
      <c r="D864" s="319"/>
      <c r="E864" s="319"/>
      <c r="F864" s="319"/>
      <c r="G864" s="319"/>
      <c r="H864" s="319"/>
      <c r="I864" s="319"/>
      <c r="J864" s="319"/>
      <c r="K864" s="319"/>
      <c r="L864" s="319"/>
      <c r="M864" s="319"/>
      <c r="N864" s="319"/>
      <c r="O864" s="319"/>
      <c r="P864" s="319"/>
      <c r="Q864" s="319"/>
      <c r="R864" s="319"/>
      <c r="S864" s="319"/>
      <c r="T864" s="319"/>
      <c r="U864" s="319"/>
      <c r="V864" s="319"/>
      <c r="W864" s="319"/>
      <c r="X864" s="319"/>
      <c r="Y864" s="319"/>
      <c r="Z864" s="319"/>
    </row>
    <row r="865" spans="1:26" ht="15.75" customHeight="1" x14ac:dyDescent="0.25">
      <c r="A865" s="319"/>
      <c r="B865" s="319"/>
      <c r="C865" s="319"/>
      <c r="D865" s="319"/>
      <c r="E865" s="319"/>
      <c r="F865" s="319"/>
      <c r="G865" s="319"/>
      <c r="H865" s="319"/>
      <c r="I865" s="319"/>
      <c r="J865" s="319"/>
      <c r="K865" s="319"/>
      <c r="L865" s="319"/>
      <c r="M865" s="319"/>
      <c r="N865" s="319"/>
      <c r="O865" s="319"/>
      <c r="P865" s="319"/>
      <c r="Q865" s="319"/>
      <c r="R865" s="319"/>
      <c r="S865" s="319"/>
      <c r="T865" s="319"/>
      <c r="U865" s="319"/>
      <c r="V865" s="319"/>
      <c r="W865" s="319"/>
      <c r="X865" s="319"/>
      <c r="Y865" s="319"/>
      <c r="Z865" s="319"/>
    </row>
    <row r="866" spans="1:26" ht="15.75" customHeight="1" x14ac:dyDescent="0.25">
      <c r="A866" s="319"/>
      <c r="B866" s="319"/>
      <c r="C866" s="319"/>
      <c r="D866" s="319"/>
      <c r="E866" s="319"/>
      <c r="F866" s="319"/>
      <c r="G866" s="319"/>
      <c r="H866" s="319"/>
      <c r="I866" s="319"/>
      <c r="J866" s="319"/>
      <c r="K866" s="319"/>
      <c r="L866" s="319"/>
      <c r="M866" s="319"/>
      <c r="N866" s="319"/>
      <c r="O866" s="319"/>
      <c r="P866" s="319"/>
      <c r="Q866" s="319"/>
      <c r="R866" s="319"/>
      <c r="S866" s="319"/>
      <c r="T866" s="319"/>
      <c r="U866" s="319"/>
      <c r="V866" s="319"/>
      <c r="W866" s="319"/>
      <c r="X866" s="319"/>
      <c r="Y866" s="319"/>
      <c r="Z866" s="319"/>
    </row>
    <row r="867" spans="1:26" ht="15.75" customHeight="1" x14ac:dyDescent="0.25">
      <c r="A867" s="319"/>
      <c r="B867" s="319"/>
      <c r="C867" s="319"/>
      <c r="D867" s="319"/>
      <c r="E867" s="319"/>
      <c r="F867" s="319"/>
      <c r="G867" s="319"/>
      <c r="H867" s="319"/>
      <c r="I867" s="319"/>
      <c r="J867" s="319"/>
      <c r="K867" s="319"/>
      <c r="L867" s="319"/>
      <c r="M867" s="319"/>
      <c r="N867" s="319"/>
      <c r="O867" s="319"/>
      <c r="P867" s="319"/>
      <c r="Q867" s="319"/>
      <c r="R867" s="319"/>
      <c r="S867" s="319"/>
      <c r="T867" s="319"/>
      <c r="U867" s="319"/>
      <c r="V867" s="319"/>
      <c r="W867" s="319"/>
      <c r="X867" s="319"/>
      <c r="Y867" s="319"/>
      <c r="Z867" s="319"/>
    </row>
    <row r="868" spans="1:26" ht="15.75" customHeight="1" x14ac:dyDescent="0.25">
      <c r="A868" s="319"/>
      <c r="B868" s="319"/>
      <c r="C868" s="319"/>
      <c r="D868" s="319"/>
      <c r="E868" s="319"/>
      <c r="F868" s="319"/>
      <c r="G868" s="319"/>
      <c r="H868" s="319"/>
      <c r="I868" s="319"/>
      <c r="J868" s="319"/>
      <c r="K868" s="319"/>
      <c r="L868" s="319"/>
      <c r="M868" s="319"/>
      <c r="N868" s="319"/>
      <c r="O868" s="319"/>
      <c r="P868" s="319"/>
      <c r="Q868" s="319"/>
      <c r="R868" s="319"/>
      <c r="S868" s="319"/>
      <c r="T868" s="319"/>
      <c r="U868" s="319"/>
      <c r="V868" s="319"/>
      <c r="W868" s="319"/>
      <c r="X868" s="319"/>
      <c r="Y868" s="319"/>
      <c r="Z868" s="319"/>
    </row>
    <row r="869" spans="1:26" ht="15.75" customHeight="1" x14ac:dyDescent="0.25">
      <c r="A869" s="319"/>
      <c r="B869" s="319"/>
      <c r="C869" s="319"/>
      <c r="D869" s="319"/>
      <c r="E869" s="319"/>
      <c r="F869" s="319"/>
      <c r="G869" s="319"/>
      <c r="H869" s="319"/>
      <c r="I869" s="319"/>
      <c r="J869" s="319"/>
      <c r="K869" s="319"/>
      <c r="L869" s="319"/>
      <c r="M869" s="319"/>
      <c r="N869" s="319"/>
      <c r="O869" s="319"/>
      <c r="P869" s="319"/>
      <c r="Q869" s="319"/>
      <c r="R869" s="319"/>
      <c r="S869" s="319"/>
      <c r="T869" s="319"/>
      <c r="U869" s="319"/>
      <c r="V869" s="319"/>
      <c r="W869" s="319"/>
      <c r="X869" s="319"/>
      <c r="Y869" s="319"/>
      <c r="Z869" s="319"/>
    </row>
    <row r="870" spans="1:26" ht="15.75" customHeight="1" x14ac:dyDescent="0.25">
      <c r="A870" s="319"/>
      <c r="B870" s="319"/>
      <c r="C870" s="319"/>
      <c r="D870" s="319"/>
      <c r="E870" s="319"/>
      <c r="F870" s="319"/>
      <c r="G870" s="319"/>
      <c r="H870" s="319"/>
      <c r="I870" s="319"/>
      <c r="J870" s="319"/>
      <c r="K870" s="319"/>
      <c r="L870" s="319"/>
      <c r="M870" s="319"/>
      <c r="N870" s="319"/>
      <c r="O870" s="319"/>
      <c r="P870" s="319"/>
      <c r="Q870" s="319"/>
      <c r="R870" s="319"/>
      <c r="S870" s="319"/>
      <c r="T870" s="319"/>
      <c r="U870" s="319"/>
      <c r="V870" s="319"/>
      <c r="W870" s="319"/>
      <c r="X870" s="319"/>
      <c r="Y870" s="319"/>
      <c r="Z870" s="319"/>
    </row>
    <row r="871" spans="1:26" ht="15.75" customHeight="1" x14ac:dyDescent="0.25">
      <c r="A871" s="319"/>
      <c r="B871" s="319"/>
      <c r="C871" s="319"/>
      <c r="D871" s="319"/>
      <c r="E871" s="319"/>
      <c r="F871" s="319"/>
      <c r="G871" s="319"/>
      <c r="H871" s="319"/>
      <c r="I871" s="319"/>
      <c r="J871" s="319"/>
      <c r="K871" s="319"/>
      <c r="L871" s="319"/>
      <c r="M871" s="319"/>
      <c r="N871" s="319"/>
      <c r="O871" s="319"/>
      <c r="P871" s="319"/>
      <c r="Q871" s="319"/>
      <c r="R871" s="319"/>
      <c r="S871" s="319"/>
      <c r="T871" s="319"/>
      <c r="U871" s="319"/>
      <c r="V871" s="319"/>
      <c r="W871" s="319"/>
      <c r="X871" s="319"/>
      <c r="Y871" s="319"/>
      <c r="Z871" s="319"/>
    </row>
    <row r="872" spans="1:26" ht="15.75" customHeight="1" x14ac:dyDescent="0.25">
      <c r="A872" s="319"/>
      <c r="B872" s="319"/>
      <c r="C872" s="319"/>
      <c r="D872" s="319"/>
      <c r="E872" s="319"/>
      <c r="F872" s="319"/>
      <c r="G872" s="319"/>
      <c r="H872" s="319"/>
      <c r="I872" s="319"/>
      <c r="J872" s="319"/>
      <c r="K872" s="319"/>
      <c r="L872" s="319"/>
      <c r="M872" s="319"/>
      <c r="N872" s="319"/>
      <c r="O872" s="319"/>
      <c r="P872" s="319"/>
      <c r="Q872" s="319"/>
      <c r="R872" s="319"/>
      <c r="S872" s="319"/>
      <c r="T872" s="319"/>
      <c r="U872" s="319"/>
      <c r="V872" s="319"/>
      <c r="W872" s="319"/>
      <c r="X872" s="319"/>
      <c r="Y872" s="319"/>
      <c r="Z872" s="319"/>
    </row>
    <row r="873" spans="1:26" ht="15.75" customHeight="1" x14ac:dyDescent="0.25">
      <c r="A873" s="319"/>
      <c r="B873" s="319"/>
      <c r="C873" s="319"/>
      <c r="D873" s="319"/>
      <c r="E873" s="319"/>
      <c r="F873" s="319"/>
      <c r="G873" s="319"/>
      <c r="H873" s="319"/>
      <c r="I873" s="319"/>
      <c r="J873" s="319"/>
      <c r="K873" s="319"/>
      <c r="L873" s="319"/>
      <c r="M873" s="319"/>
      <c r="N873" s="319"/>
      <c r="O873" s="319"/>
      <c r="P873" s="319"/>
      <c r="Q873" s="319"/>
      <c r="R873" s="319"/>
      <c r="S873" s="319"/>
      <c r="T873" s="319"/>
      <c r="U873" s="319"/>
      <c r="V873" s="319"/>
      <c r="W873" s="319"/>
      <c r="X873" s="319"/>
      <c r="Y873" s="319"/>
      <c r="Z873" s="319"/>
    </row>
    <row r="874" spans="1:26" ht="15.75" customHeight="1" x14ac:dyDescent="0.25">
      <c r="A874" s="319"/>
      <c r="B874" s="319"/>
      <c r="C874" s="319"/>
      <c r="D874" s="319"/>
      <c r="E874" s="319"/>
      <c r="F874" s="319"/>
      <c r="G874" s="319"/>
      <c r="H874" s="319"/>
      <c r="I874" s="319"/>
      <c r="J874" s="319"/>
      <c r="K874" s="319"/>
      <c r="L874" s="319"/>
      <c r="M874" s="319"/>
      <c r="N874" s="319"/>
      <c r="O874" s="319"/>
      <c r="P874" s="319"/>
      <c r="Q874" s="319"/>
      <c r="R874" s="319"/>
      <c r="S874" s="319"/>
      <c r="T874" s="319"/>
      <c r="U874" s="319"/>
      <c r="V874" s="319"/>
      <c r="W874" s="319"/>
      <c r="X874" s="319"/>
      <c r="Y874" s="319"/>
      <c r="Z874" s="319"/>
    </row>
    <row r="875" spans="1:26" ht="15.75" customHeight="1" x14ac:dyDescent="0.25">
      <c r="A875" s="319"/>
      <c r="B875" s="319"/>
      <c r="C875" s="319"/>
      <c r="D875" s="319"/>
      <c r="E875" s="319"/>
      <c r="F875" s="319"/>
      <c r="G875" s="319"/>
      <c r="H875" s="319"/>
      <c r="I875" s="319"/>
      <c r="J875" s="319"/>
      <c r="K875" s="319"/>
      <c r="L875" s="319"/>
      <c r="M875" s="319"/>
      <c r="N875" s="319"/>
      <c r="O875" s="319"/>
      <c r="P875" s="319"/>
      <c r="Q875" s="319"/>
      <c r="R875" s="319"/>
      <c r="S875" s="319"/>
      <c r="T875" s="319"/>
      <c r="U875" s="319"/>
      <c r="V875" s="319"/>
      <c r="W875" s="319"/>
      <c r="X875" s="319"/>
      <c r="Y875" s="319"/>
      <c r="Z875" s="319"/>
    </row>
    <row r="876" spans="1:26" ht="15.75" customHeight="1" x14ac:dyDescent="0.25">
      <c r="A876" s="319"/>
      <c r="B876" s="319"/>
      <c r="C876" s="319"/>
      <c r="D876" s="319"/>
      <c r="E876" s="319"/>
      <c r="F876" s="319"/>
      <c r="G876" s="319"/>
      <c r="H876" s="319"/>
      <c r="I876" s="319"/>
      <c r="J876" s="319"/>
      <c r="K876" s="319"/>
      <c r="L876" s="319"/>
      <c r="M876" s="319"/>
      <c r="N876" s="319"/>
      <c r="O876" s="319"/>
      <c r="P876" s="319"/>
      <c r="Q876" s="319"/>
      <c r="R876" s="319"/>
      <c r="S876" s="319"/>
      <c r="T876" s="319"/>
      <c r="U876" s="319"/>
      <c r="V876" s="319"/>
      <c r="W876" s="319"/>
      <c r="X876" s="319"/>
      <c r="Y876" s="319"/>
      <c r="Z876" s="319"/>
    </row>
    <row r="877" spans="1:26" ht="15.75" customHeight="1" x14ac:dyDescent="0.25">
      <c r="A877" s="319"/>
      <c r="B877" s="319"/>
      <c r="C877" s="319"/>
      <c r="D877" s="319"/>
      <c r="E877" s="319"/>
      <c r="F877" s="319"/>
      <c r="G877" s="319"/>
      <c r="H877" s="319"/>
      <c r="I877" s="319"/>
      <c r="J877" s="319"/>
      <c r="K877" s="319"/>
      <c r="L877" s="319"/>
      <c r="M877" s="319"/>
      <c r="N877" s="319"/>
      <c r="O877" s="319"/>
      <c r="P877" s="319"/>
      <c r="Q877" s="319"/>
      <c r="R877" s="319"/>
      <c r="S877" s="319"/>
      <c r="T877" s="319"/>
      <c r="U877" s="319"/>
      <c r="V877" s="319"/>
      <c r="W877" s="319"/>
      <c r="X877" s="319"/>
      <c r="Y877" s="319"/>
      <c r="Z877" s="319"/>
    </row>
    <row r="878" spans="1:26" ht="15.75" customHeight="1" x14ac:dyDescent="0.25">
      <c r="A878" s="319"/>
      <c r="B878" s="319"/>
      <c r="C878" s="319"/>
      <c r="D878" s="319"/>
      <c r="E878" s="319"/>
      <c r="F878" s="319"/>
      <c r="G878" s="319"/>
      <c r="H878" s="319"/>
      <c r="I878" s="319"/>
      <c r="J878" s="319"/>
      <c r="K878" s="319"/>
      <c r="L878" s="319"/>
      <c r="M878" s="319"/>
      <c r="N878" s="319"/>
      <c r="O878" s="319"/>
      <c r="P878" s="319"/>
      <c r="Q878" s="319"/>
      <c r="R878" s="319"/>
      <c r="S878" s="319"/>
      <c r="T878" s="319"/>
      <c r="U878" s="319"/>
      <c r="V878" s="319"/>
      <c r="W878" s="319"/>
      <c r="X878" s="319"/>
      <c r="Y878" s="319"/>
      <c r="Z878" s="319"/>
    </row>
    <row r="879" spans="1:26" ht="15.75" customHeight="1" x14ac:dyDescent="0.25">
      <c r="A879" s="319"/>
      <c r="B879" s="319"/>
      <c r="C879" s="319"/>
      <c r="D879" s="319"/>
      <c r="E879" s="319"/>
      <c r="F879" s="319"/>
      <c r="G879" s="319"/>
      <c r="H879" s="319"/>
      <c r="I879" s="319"/>
      <c r="J879" s="319"/>
      <c r="K879" s="319"/>
      <c r="L879" s="319"/>
      <c r="M879" s="319"/>
      <c r="N879" s="319"/>
      <c r="O879" s="319"/>
      <c r="P879" s="319"/>
      <c r="Q879" s="319"/>
      <c r="R879" s="319"/>
      <c r="S879" s="319"/>
      <c r="T879" s="319"/>
      <c r="U879" s="319"/>
      <c r="V879" s="319"/>
      <c r="W879" s="319"/>
      <c r="X879" s="319"/>
      <c r="Y879" s="319"/>
      <c r="Z879" s="319"/>
    </row>
    <row r="880" spans="1:26" ht="15.75" customHeight="1" x14ac:dyDescent="0.25">
      <c r="A880" s="319"/>
      <c r="B880" s="319"/>
      <c r="C880" s="319"/>
      <c r="D880" s="319"/>
      <c r="E880" s="319"/>
      <c r="F880" s="319"/>
      <c r="G880" s="319"/>
      <c r="H880" s="319"/>
      <c r="I880" s="319"/>
      <c r="J880" s="319"/>
      <c r="K880" s="319"/>
      <c r="L880" s="319"/>
      <c r="M880" s="319"/>
      <c r="N880" s="319"/>
      <c r="O880" s="319"/>
      <c r="P880" s="319"/>
      <c r="Q880" s="319"/>
      <c r="R880" s="319"/>
      <c r="S880" s="319"/>
      <c r="T880" s="319"/>
      <c r="U880" s="319"/>
      <c r="V880" s="319"/>
      <c r="W880" s="319"/>
      <c r="X880" s="319"/>
      <c r="Y880" s="319"/>
      <c r="Z880" s="319"/>
    </row>
    <row r="881" spans="1:26" ht="15.75" customHeight="1" x14ac:dyDescent="0.25">
      <c r="A881" s="319"/>
      <c r="B881" s="319"/>
      <c r="C881" s="319"/>
      <c r="D881" s="319"/>
      <c r="E881" s="319"/>
      <c r="F881" s="319"/>
      <c r="G881" s="319"/>
      <c r="H881" s="319"/>
      <c r="I881" s="319"/>
      <c r="J881" s="319"/>
      <c r="K881" s="319"/>
      <c r="L881" s="319"/>
      <c r="M881" s="319"/>
      <c r="N881" s="319"/>
      <c r="O881" s="319"/>
      <c r="P881" s="319"/>
      <c r="Q881" s="319"/>
      <c r="R881" s="319"/>
      <c r="S881" s="319"/>
      <c r="T881" s="319"/>
      <c r="U881" s="319"/>
      <c r="V881" s="319"/>
      <c r="W881" s="319"/>
      <c r="X881" s="319"/>
      <c r="Y881" s="319"/>
      <c r="Z881" s="319"/>
    </row>
    <row r="882" spans="1:26" ht="15.75" customHeight="1" x14ac:dyDescent="0.25">
      <c r="A882" s="319"/>
      <c r="B882" s="319"/>
      <c r="C882" s="319"/>
      <c r="D882" s="319"/>
      <c r="E882" s="319"/>
      <c r="F882" s="319"/>
      <c r="G882" s="319"/>
      <c r="H882" s="319"/>
      <c r="I882" s="319"/>
      <c r="J882" s="319"/>
      <c r="K882" s="319"/>
      <c r="L882" s="319"/>
      <c r="M882" s="319"/>
      <c r="N882" s="319"/>
      <c r="O882" s="319"/>
      <c r="P882" s="319"/>
      <c r="Q882" s="319"/>
      <c r="R882" s="319"/>
      <c r="S882" s="319"/>
      <c r="T882" s="319"/>
      <c r="U882" s="319"/>
      <c r="V882" s="319"/>
      <c r="W882" s="319"/>
      <c r="X882" s="319"/>
      <c r="Y882" s="319"/>
      <c r="Z882" s="319"/>
    </row>
    <row r="883" spans="1:26" ht="15.75" customHeight="1" x14ac:dyDescent="0.25">
      <c r="A883" s="319"/>
      <c r="B883" s="319"/>
      <c r="C883" s="319"/>
      <c r="D883" s="319"/>
      <c r="E883" s="319"/>
      <c r="F883" s="319"/>
      <c r="G883" s="319"/>
      <c r="H883" s="319"/>
      <c r="I883" s="319"/>
      <c r="J883" s="319"/>
      <c r="K883" s="319"/>
      <c r="L883" s="319"/>
      <c r="M883" s="319"/>
      <c r="N883" s="319"/>
      <c r="O883" s="319"/>
      <c r="P883" s="319"/>
      <c r="Q883" s="319"/>
      <c r="R883" s="319"/>
      <c r="S883" s="319"/>
      <c r="T883" s="319"/>
      <c r="U883" s="319"/>
      <c r="V883" s="319"/>
      <c r="W883" s="319"/>
      <c r="X883" s="319"/>
      <c r="Y883" s="319"/>
      <c r="Z883" s="319"/>
    </row>
    <row r="884" spans="1:26" ht="15.75" customHeight="1" x14ac:dyDescent="0.25">
      <c r="A884" s="319"/>
      <c r="B884" s="319"/>
      <c r="C884" s="319"/>
      <c r="D884" s="319"/>
      <c r="E884" s="319"/>
      <c r="F884" s="319"/>
      <c r="G884" s="319"/>
      <c r="H884" s="319"/>
      <c r="I884" s="319"/>
      <c r="J884" s="319"/>
      <c r="K884" s="319"/>
      <c r="L884" s="319"/>
      <c r="M884" s="319"/>
      <c r="N884" s="319"/>
      <c r="O884" s="319"/>
      <c r="P884" s="319"/>
      <c r="Q884" s="319"/>
      <c r="R884" s="319"/>
      <c r="S884" s="319"/>
      <c r="T884" s="319"/>
      <c r="U884" s="319"/>
      <c r="V884" s="319"/>
      <c r="W884" s="319"/>
      <c r="X884" s="319"/>
      <c r="Y884" s="319"/>
      <c r="Z884" s="319"/>
    </row>
    <row r="885" spans="1:26" ht="15.75" customHeight="1" x14ac:dyDescent="0.25">
      <c r="A885" s="319"/>
      <c r="B885" s="319"/>
      <c r="C885" s="319"/>
      <c r="D885" s="319"/>
      <c r="E885" s="319"/>
      <c r="F885" s="319"/>
      <c r="G885" s="319"/>
      <c r="H885" s="319"/>
      <c r="I885" s="319"/>
      <c r="J885" s="319"/>
      <c r="K885" s="319"/>
      <c r="L885" s="319"/>
      <c r="M885" s="319"/>
      <c r="N885" s="319"/>
      <c r="O885" s="319"/>
      <c r="P885" s="319"/>
      <c r="Q885" s="319"/>
      <c r="R885" s="319"/>
      <c r="S885" s="319"/>
      <c r="T885" s="319"/>
      <c r="U885" s="319"/>
      <c r="V885" s="319"/>
      <c r="W885" s="319"/>
      <c r="X885" s="319"/>
      <c r="Y885" s="319"/>
      <c r="Z885" s="319"/>
    </row>
    <row r="886" spans="1:26" ht="15.75" customHeight="1" x14ac:dyDescent="0.25">
      <c r="A886" s="319"/>
      <c r="B886" s="319"/>
      <c r="C886" s="319"/>
      <c r="D886" s="319"/>
      <c r="E886" s="319"/>
      <c r="F886" s="319"/>
      <c r="G886" s="319"/>
      <c r="H886" s="319"/>
      <c r="I886" s="319"/>
      <c r="J886" s="319"/>
      <c r="K886" s="319"/>
      <c r="L886" s="319"/>
      <c r="M886" s="319"/>
      <c r="N886" s="319"/>
      <c r="O886" s="319"/>
      <c r="P886" s="319"/>
      <c r="Q886" s="319"/>
      <c r="R886" s="319"/>
      <c r="S886" s="319"/>
      <c r="T886" s="319"/>
      <c r="U886" s="319"/>
      <c r="V886" s="319"/>
      <c r="W886" s="319"/>
      <c r="X886" s="319"/>
      <c r="Y886" s="319"/>
      <c r="Z886" s="319"/>
    </row>
    <row r="887" spans="1:26" ht="15.75" customHeight="1" x14ac:dyDescent="0.25">
      <c r="A887" s="319"/>
      <c r="B887" s="319"/>
      <c r="C887" s="319"/>
      <c r="D887" s="319"/>
      <c r="E887" s="319"/>
      <c r="F887" s="319"/>
      <c r="G887" s="319"/>
      <c r="H887" s="319"/>
      <c r="I887" s="319"/>
      <c r="J887" s="319"/>
      <c r="K887" s="319"/>
      <c r="L887" s="319"/>
      <c r="M887" s="319"/>
      <c r="N887" s="319"/>
      <c r="O887" s="319"/>
      <c r="P887" s="319"/>
      <c r="Q887" s="319"/>
      <c r="R887" s="319"/>
      <c r="S887" s="319"/>
      <c r="T887" s="319"/>
      <c r="U887" s="319"/>
      <c r="V887" s="319"/>
      <c r="W887" s="319"/>
      <c r="X887" s="319"/>
      <c r="Y887" s="319"/>
      <c r="Z887" s="319"/>
    </row>
    <row r="888" spans="1:26" ht="15.75" customHeight="1" x14ac:dyDescent="0.25">
      <c r="A888" s="319"/>
      <c r="B888" s="319"/>
      <c r="C888" s="319"/>
      <c r="D888" s="319"/>
      <c r="E888" s="319"/>
      <c r="F888" s="319"/>
      <c r="G888" s="319"/>
      <c r="H888" s="319"/>
      <c r="I888" s="319"/>
      <c r="J888" s="319"/>
      <c r="K888" s="319"/>
      <c r="L888" s="319"/>
      <c r="M888" s="319"/>
      <c r="N888" s="319"/>
      <c r="O888" s="319"/>
      <c r="P888" s="319"/>
      <c r="Q888" s="319"/>
      <c r="R888" s="319"/>
      <c r="S888" s="319"/>
      <c r="T888" s="319"/>
      <c r="U888" s="319"/>
      <c r="V888" s="319"/>
      <c r="W888" s="319"/>
      <c r="X888" s="319"/>
      <c r="Y888" s="319"/>
      <c r="Z888" s="319"/>
    </row>
    <row r="889" spans="1:26" ht="15.75" customHeight="1" x14ac:dyDescent="0.25">
      <c r="A889" s="319"/>
      <c r="B889" s="319"/>
      <c r="C889" s="319"/>
      <c r="D889" s="319"/>
      <c r="E889" s="319"/>
      <c r="F889" s="319"/>
      <c r="G889" s="319"/>
      <c r="H889" s="319"/>
      <c r="I889" s="319"/>
      <c r="J889" s="319"/>
      <c r="K889" s="319"/>
      <c r="L889" s="319"/>
      <c r="M889" s="319"/>
      <c r="N889" s="319"/>
      <c r="O889" s="319"/>
      <c r="P889" s="319"/>
      <c r="Q889" s="319"/>
      <c r="R889" s="319"/>
      <c r="S889" s="319"/>
      <c r="T889" s="319"/>
      <c r="U889" s="319"/>
      <c r="V889" s="319"/>
      <c r="W889" s="319"/>
      <c r="X889" s="319"/>
      <c r="Y889" s="319"/>
      <c r="Z889" s="319"/>
    </row>
    <row r="890" spans="1:26" ht="15.75" customHeight="1" x14ac:dyDescent="0.25">
      <c r="A890" s="319"/>
      <c r="B890" s="319"/>
      <c r="C890" s="319"/>
      <c r="D890" s="319"/>
      <c r="E890" s="319"/>
      <c r="F890" s="319"/>
      <c r="G890" s="319"/>
      <c r="H890" s="319"/>
      <c r="I890" s="319"/>
      <c r="J890" s="319"/>
      <c r="K890" s="319"/>
      <c r="L890" s="319"/>
      <c r="M890" s="319"/>
      <c r="N890" s="319"/>
      <c r="O890" s="319"/>
      <c r="P890" s="319"/>
      <c r="Q890" s="319"/>
      <c r="R890" s="319"/>
      <c r="S890" s="319"/>
      <c r="T890" s="319"/>
      <c r="U890" s="319"/>
      <c r="V890" s="319"/>
      <c r="W890" s="319"/>
      <c r="X890" s="319"/>
      <c r="Y890" s="319"/>
      <c r="Z890" s="319"/>
    </row>
    <row r="891" spans="1:26" ht="15.75" customHeight="1" x14ac:dyDescent="0.25">
      <c r="A891" s="319"/>
      <c r="B891" s="319"/>
      <c r="C891" s="319"/>
      <c r="D891" s="319"/>
      <c r="E891" s="319"/>
      <c r="F891" s="319"/>
      <c r="G891" s="319"/>
      <c r="H891" s="319"/>
      <c r="I891" s="319"/>
      <c r="J891" s="319"/>
      <c r="K891" s="319"/>
      <c r="L891" s="319"/>
      <c r="M891" s="319"/>
      <c r="N891" s="319"/>
      <c r="O891" s="319"/>
      <c r="P891" s="319"/>
      <c r="Q891" s="319"/>
      <c r="R891" s="319"/>
      <c r="S891" s="319"/>
      <c r="T891" s="319"/>
      <c r="U891" s="319"/>
      <c r="V891" s="319"/>
      <c r="W891" s="319"/>
      <c r="X891" s="319"/>
      <c r="Y891" s="319"/>
      <c r="Z891" s="319"/>
    </row>
    <row r="892" spans="1:26" ht="15.75" customHeight="1" x14ac:dyDescent="0.25">
      <c r="A892" s="319"/>
      <c r="B892" s="319"/>
      <c r="C892" s="319"/>
      <c r="D892" s="319"/>
      <c r="E892" s="319"/>
      <c r="F892" s="319"/>
      <c r="G892" s="319"/>
      <c r="H892" s="319"/>
      <c r="I892" s="319"/>
      <c r="J892" s="319"/>
      <c r="K892" s="319"/>
      <c r="L892" s="319"/>
      <c r="M892" s="319"/>
      <c r="N892" s="319"/>
      <c r="O892" s="319"/>
      <c r="P892" s="319"/>
      <c r="Q892" s="319"/>
      <c r="R892" s="319"/>
      <c r="S892" s="319"/>
      <c r="T892" s="319"/>
      <c r="U892" s="319"/>
      <c r="V892" s="319"/>
      <c r="W892" s="319"/>
      <c r="X892" s="319"/>
      <c r="Y892" s="319"/>
      <c r="Z892" s="319"/>
    </row>
    <row r="893" spans="1:26" ht="15.75" customHeight="1" x14ac:dyDescent="0.25">
      <c r="A893" s="319"/>
      <c r="B893" s="319"/>
      <c r="C893" s="319"/>
      <c r="D893" s="319"/>
      <c r="E893" s="319"/>
      <c r="F893" s="319"/>
      <c r="G893" s="319"/>
      <c r="H893" s="319"/>
      <c r="I893" s="319"/>
      <c r="J893" s="319"/>
      <c r="K893" s="319"/>
      <c r="L893" s="319"/>
      <c r="M893" s="319"/>
      <c r="N893" s="319"/>
      <c r="O893" s="319"/>
      <c r="P893" s="319"/>
      <c r="Q893" s="319"/>
      <c r="R893" s="319"/>
      <c r="S893" s="319"/>
      <c r="T893" s="319"/>
      <c r="U893" s="319"/>
      <c r="V893" s="319"/>
      <c r="W893" s="319"/>
      <c r="X893" s="319"/>
      <c r="Y893" s="319"/>
      <c r="Z893" s="319"/>
    </row>
    <row r="894" spans="1:26" ht="15.75" customHeight="1" x14ac:dyDescent="0.25">
      <c r="A894" s="319"/>
      <c r="B894" s="319"/>
      <c r="C894" s="319"/>
      <c r="D894" s="319"/>
      <c r="E894" s="319"/>
      <c r="F894" s="319"/>
      <c r="G894" s="319"/>
      <c r="H894" s="319"/>
      <c r="I894" s="319"/>
      <c r="J894" s="319"/>
      <c r="K894" s="319"/>
      <c r="L894" s="319"/>
      <c r="M894" s="319"/>
      <c r="N894" s="319"/>
      <c r="O894" s="319"/>
      <c r="P894" s="319"/>
      <c r="Q894" s="319"/>
      <c r="R894" s="319"/>
      <c r="S894" s="319"/>
      <c r="T894" s="319"/>
      <c r="U894" s="319"/>
      <c r="V894" s="319"/>
      <c r="W894" s="319"/>
      <c r="X894" s="319"/>
      <c r="Y894" s="319"/>
      <c r="Z894" s="319"/>
    </row>
    <row r="895" spans="1:26" ht="15.75" customHeight="1" x14ac:dyDescent="0.25">
      <c r="A895" s="319"/>
      <c r="B895" s="319"/>
      <c r="C895" s="319"/>
      <c r="D895" s="319"/>
      <c r="E895" s="319"/>
      <c r="F895" s="319"/>
      <c r="G895" s="319"/>
      <c r="H895" s="319"/>
      <c r="I895" s="319"/>
      <c r="J895" s="319"/>
      <c r="K895" s="319"/>
      <c r="L895" s="319"/>
      <c r="M895" s="319"/>
      <c r="N895" s="319"/>
      <c r="O895" s="319"/>
      <c r="P895" s="319"/>
      <c r="Q895" s="319"/>
      <c r="R895" s="319"/>
      <c r="S895" s="319"/>
      <c r="T895" s="319"/>
      <c r="U895" s="319"/>
      <c r="V895" s="319"/>
      <c r="W895" s="319"/>
      <c r="X895" s="319"/>
      <c r="Y895" s="319"/>
      <c r="Z895" s="319"/>
    </row>
    <row r="896" spans="1:26" ht="15.75" customHeight="1" x14ac:dyDescent="0.25">
      <c r="A896" s="319"/>
      <c r="B896" s="319"/>
      <c r="C896" s="319"/>
      <c r="D896" s="319"/>
      <c r="E896" s="319"/>
      <c r="F896" s="319"/>
      <c r="G896" s="319"/>
      <c r="H896" s="319"/>
      <c r="I896" s="319"/>
      <c r="J896" s="319"/>
      <c r="K896" s="319"/>
      <c r="L896" s="319"/>
      <c r="M896" s="319"/>
      <c r="N896" s="319"/>
      <c r="O896" s="319"/>
      <c r="P896" s="319"/>
      <c r="Q896" s="319"/>
      <c r="R896" s="319"/>
      <c r="S896" s="319"/>
      <c r="T896" s="319"/>
      <c r="U896" s="319"/>
      <c r="V896" s="319"/>
      <c r="W896" s="319"/>
      <c r="X896" s="319"/>
      <c r="Y896" s="319"/>
      <c r="Z896" s="319"/>
    </row>
    <row r="897" spans="1:26" ht="15.75" customHeight="1" x14ac:dyDescent="0.25">
      <c r="A897" s="319"/>
      <c r="B897" s="319"/>
      <c r="C897" s="319"/>
      <c r="D897" s="319"/>
      <c r="E897" s="319"/>
      <c r="F897" s="319"/>
      <c r="G897" s="319"/>
      <c r="H897" s="319"/>
      <c r="I897" s="319"/>
      <c r="J897" s="319"/>
      <c r="K897" s="319"/>
      <c r="L897" s="319"/>
      <c r="M897" s="319"/>
      <c r="N897" s="319"/>
      <c r="O897" s="319"/>
      <c r="P897" s="319"/>
      <c r="Q897" s="319"/>
      <c r="R897" s="319"/>
      <c r="S897" s="319"/>
      <c r="T897" s="319"/>
      <c r="U897" s="319"/>
      <c r="V897" s="319"/>
      <c r="W897" s="319"/>
      <c r="X897" s="319"/>
      <c r="Y897" s="319"/>
      <c r="Z897" s="319"/>
    </row>
    <row r="898" spans="1:26" ht="15.75" customHeight="1" x14ac:dyDescent="0.25">
      <c r="A898" s="319"/>
      <c r="B898" s="319"/>
      <c r="C898" s="319"/>
      <c r="D898" s="319"/>
      <c r="E898" s="319"/>
      <c r="F898" s="319"/>
      <c r="G898" s="319"/>
      <c r="H898" s="319"/>
      <c r="I898" s="319"/>
      <c r="J898" s="319"/>
      <c r="K898" s="319"/>
      <c r="L898" s="319"/>
      <c r="M898" s="319"/>
      <c r="N898" s="319"/>
      <c r="O898" s="319"/>
      <c r="P898" s="319"/>
      <c r="Q898" s="319"/>
      <c r="R898" s="319"/>
      <c r="S898" s="319"/>
      <c r="T898" s="319"/>
      <c r="U898" s="319"/>
      <c r="V898" s="319"/>
      <c r="W898" s="319"/>
      <c r="X898" s="319"/>
      <c r="Y898" s="319"/>
      <c r="Z898" s="319"/>
    </row>
    <row r="899" spans="1:26" ht="15.75" customHeight="1" x14ac:dyDescent="0.25">
      <c r="A899" s="319"/>
      <c r="B899" s="319"/>
      <c r="C899" s="319"/>
      <c r="D899" s="319"/>
      <c r="E899" s="319"/>
      <c r="F899" s="319"/>
      <c r="G899" s="319"/>
      <c r="H899" s="319"/>
      <c r="I899" s="319"/>
      <c r="J899" s="319"/>
      <c r="K899" s="319"/>
      <c r="L899" s="319"/>
      <c r="M899" s="319"/>
      <c r="N899" s="319"/>
      <c r="O899" s="319"/>
      <c r="P899" s="319"/>
      <c r="Q899" s="319"/>
      <c r="R899" s="319"/>
      <c r="S899" s="319"/>
      <c r="T899" s="319"/>
      <c r="U899" s="319"/>
      <c r="V899" s="319"/>
      <c r="W899" s="319"/>
      <c r="X899" s="319"/>
      <c r="Y899" s="319"/>
      <c r="Z899" s="319"/>
    </row>
    <row r="900" spans="1:26" ht="15.75" customHeight="1" x14ac:dyDescent="0.25">
      <c r="A900" s="319"/>
      <c r="B900" s="319"/>
      <c r="C900" s="319"/>
      <c r="D900" s="319"/>
      <c r="E900" s="319"/>
      <c r="F900" s="319"/>
      <c r="G900" s="319"/>
      <c r="H900" s="319"/>
      <c r="I900" s="319"/>
      <c r="J900" s="319"/>
      <c r="K900" s="319"/>
      <c r="L900" s="319"/>
      <c r="M900" s="319"/>
      <c r="N900" s="319"/>
      <c r="O900" s="319"/>
      <c r="P900" s="319"/>
      <c r="Q900" s="319"/>
      <c r="R900" s="319"/>
      <c r="S900" s="319"/>
      <c r="T900" s="319"/>
      <c r="U900" s="319"/>
      <c r="V900" s="319"/>
      <c r="W900" s="319"/>
      <c r="X900" s="319"/>
      <c r="Y900" s="319"/>
      <c r="Z900" s="319"/>
    </row>
    <row r="901" spans="1:26" ht="15.75" customHeight="1" x14ac:dyDescent="0.25">
      <c r="A901" s="319"/>
      <c r="B901" s="319"/>
      <c r="C901" s="319"/>
      <c r="D901" s="319"/>
      <c r="E901" s="319"/>
      <c r="F901" s="319"/>
      <c r="G901" s="319"/>
      <c r="H901" s="319"/>
      <c r="I901" s="319"/>
      <c r="J901" s="319"/>
      <c r="K901" s="319"/>
      <c r="L901" s="319"/>
      <c r="M901" s="319"/>
      <c r="N901" s="319"/>
      <c r="O901" s="319"/>
      <c r="P901" s="319"/>
      <c r="Q901" s="319"/>
      <c r="R901" s="319"/>
      <c r="S901" s="319"/>
      <c r="T901" s="319"/>
      <c r="U901" s="319"/>
      <c r="V901" s="319"/>
      <c r="W901" s="319"/>
      <c r="X901" s="319"/>
      <c r="Y901" s="319"/>
      <c r="Z901" s="319"/>
    </row>
    <row r="902" spans="1:26" ht="15.75" customHeight="1" x14ac:dyDescent="0.25">
      <c r="A902" s="319"/>
      <c r="B902" s="319"/>
      <c r="C902" s="319"/>
      <c r="D902" s="319"/>
      <c r="E902" s="319"/>
      <c r="F902" s="319"/>
      <c r="G902" s="319"/>
      <c r="H902" s="319"/>
      <c r="I902" s="319"/>
      <c r="J902" s="319"/>
      <c r="K902" s="319"/>
      <c r="L902" s="319"/>
      <c r="M902" s="319"/>
      <c r="N902" s="319"/>
      <c r="O902" s="319"/>
      <c r="P902" s="319"/>
      <c r="Q902" s="319"/>
      <c r="R902" s="319"/>
      <c r="S902" s="319"/>
      <c r="T902" s="319"/>
      <c r="U902" s="319"/>
      <c r="V902" s="319"/>
      <c r="W902" s="319"/>
      <c r="X902" s="319"/>
      <c r="Y902" s="319"/>
      <c r="Z902" s="319"/>
    </row>
    <row r="903" spans="1:26" ht="15.75" customHeight="1" x14ac:dyDescent="0.25">
      <c r="A903" s="319"/>
      <c r="B903" s="319"/>
      <c r="C903" s="319"/>
      <c r="D903" s="319"/>
      <c r="E903" s="319"/>
      <c r="F903" s="319"/>
      <c r="G903" s="319"/>
      <c r="H903" s="319"/>
      <c r="I903" s="319"/>
      <c r="J903" s="319"/>
      <c r="K903" s="319"/>
      <c r="L903" s="319"/>
      <c r="M903" s="319"/>
      <c r="N903" s="319"/>
      <c r="O903" s="319"/>
      <c r="P903" s="319"/>
      <c r="Q903" s="319"/>
      <c r="R903" s="319"/>
      <c r="S903" s="319"/>
      <c r="T903" s="319"/>
      <c r="U903" s="319"/>
      <c r="V903" s="319"/>
      <c r="W903" s="319"/>
      <c r="X903" s="319"/>
      <c r="Y903" s="319"/>
      <c r="Z903" s="319"/>
    </row>
    <row r="904" spans="1:26" ht="15.75" customHeight="1" x14ac:dyDescent="0.25">
      <c r="A904" s="319"/>
      <c r="B904" s="319"/>
      <c r="C904" s="319"/>
      <c r="D904" s="319"/>
      <c r="E904" s="319"/>
      <c r="F904" s="319"/>
      <c r="G904" s="319"/>
      <c r="H904" s="319"/>
      <c r="I904" s="319"/>
      <c r="J904" s="319"/>
      <c r="K904" s="319"/>
      <c r="L904" s="319"/>
      <c r="M904" s="319"/>
      <c r="N904" s="319"/>
      <c r="O904" s="319"/>
      <c r="P904" s="319"/>
      <c r="Q904" s="319"/>
      <c r="R904" s="319"/>
      <c r="S904" s="319"/>
      <c r="T904" s="319"/>
      <c r="U904" s="319"/>
      <c r="V904" s="319"/>
      <c r="W904" s="319"/>
      <c r="X904" s="319"/>
      <c r="Y904" s="319"/>
      <c r="Z904" s="319"/>
    </row>
    <row r="905" spans="1:26" ht="15.75" customHeight="1" x14ac:dyDescent="0.25">
      <c r="A905" s="319"/>
      <c r="B905" s="319"/>
      <c r="C905" s="319"/>
      <c r="D905" s="319"/>
      <c r="E905" s="319"/>
      <c r="F905" s="319"/>
      <c r="G905" s="319"/>
      <c r="H905" s="319"/>
      <c r="I905" s="319"/>
      <c r="J905" s="319"/>
      <c r="K905" s="319"/>
      <c r="L905" s="319"/>
      <c r="M905" s="319"/>
      <c r="N905" s="319"/>
      <c r="O905" s="319"/>
      <c r="P905" s="319"/>
      <c r="Q905" s="319"/>
      <c r="R905" s="319"/>
      <c r="S905" s="319"/>
      <c r="T905" s="319"/>
      <c r="U905" s="319"/>
      <c r="V905" s="319"/>
      <c r="W905" s="319"/>
      <c r="X905" s="319"/>
      <c r="Y905" s="319"/>
      <c r="Z905" s="319"/>
    </row>
    <row r="906" spans="1:26" ht="15.75" customHeight="1" x14ac:dyDescent="0.25">
      <c r="A906" s="319"/>
      <c r="B906" s="319"/>
      <c r="C906" s="319"/>
      <c r="D906" s="319"/>
      <c r="E906" s="319"/>
      <c r="F906" s="319"/>
      <c r="G906" s="319"/>
      <c r="H906" s="319"/>
      <c r="I906" s="319"/>
      <c r="J906" s="319"/>
      <c r="K906" s="319"/>
      <c r="L906" s="319"/>
      <c r="M906" s="319"/>
      <c r="N906" s="319"/>
      <c r="O906" s="319"/>
      <c r="P906" s="319"/>
      <c r="Q906" s="319"/>
      <c r="R906" s="319"/>
      <c r="S906" s="319"/>
      <c r="T906" s="319"/>
      <c r="U906" s="319"/>
      <c r="V906" s="319"/>
      <c r="W906" s="319"/>
      <c r="X906" s="319"/>
      <c r="Y906" s="319"/>
      <c r="Z906" s="319"/>
    </row>
    <row r="907" spans="1:26" ht="15.75" customHeight="1" x14ac:dyDescent="0.25">
      <c r="A907" s="319"/>
      <c r="B907" s="319"/>
      <c r="C907" s="319"/>
      <c r="D907" s="319"/>
      <c r="E907" s="319"/>
      <c r="F907" s="319"/>
      <c r="G907" s="319"/>
      <c r="H907" s="319"/>
      <c r="I907" s="319"/>
      <c r="J907" s="319"/>
      <c r="K907" s="319"/>
      <c r="L907" s="319"/>
      <c r="M907" s="319"/>
      <c r="N907" s="319"/>
      <c r="O907" s="319"/>
      <c r="P907" s="319"/>
      <c r="Q907" s="319"/>
      <c r="R907" s="319"/>
      <c r="S907" s="319"/>
      <c r="T907" s="319"/>
      <c r="U907" s="319"/>
      <c r="V907" s="319"/>
      <c r="W907" s="319"/>
      <c r="X907" s="319"/>
      <c r="Y907" s="319"/>
      <c r="Z907" s="319"/>
    </row>
    <row r="908" spans="1:26" ht="15.75" customHeight="1" x14ac:dyDescent="0.25">
      <c r="A908" s="319"/>
      <c r="B908" s="319"/>
      <c r="C908" s="319"/>
      <c r="D908" s="319"/>
      <c r="E908" s="319"/>
      <c r="F908" s="319"/>
      <c r="G908" s="319"/>
      <c r="H908" s="319"/>
      <c r="I908" s="319"/>
      <c r="J908" s="319"/>
      <c r="K908" s="319"/>
      <c r="L908" s="319"/>
      <c r="M908" s="319"/>
      <c r="N908" s="319"/>
      <c r="O908" s="319"/>
      <c r="P908" s="319"/>
      <c r="Q908" s="319"/>
      <c r="R908" s="319"/>
      <c r="S908" s="319"/>
      <c r="T908" s="319"/>
      <c r="U908" s="319"/>
      <c r="V908" s="319"/>
      <c r="W908" s="319"/>
      <c r="X908" s="319"/>
      <c r="Y908" s="319"/>
      <c r="Z908" s="319"/>
    </row>
    <row r="909" spans="1:26" ht="15.75" customHeight="1" x14ac:dyDescent="0.25">
      <c r="A909" s="319"/>
      <c r="B909" s="319"/>
      <c r="C909" s="319"/>
      <c r="D909" s="319"/>
      <c r="E909" s="319"/>
      <c r="F909" s="319"/>
      <c r="G909" s="319"/>
      <c r="H909" s="319"/>
      <c r="I909" s="319"/>
      <c r="J909" s="319"/>
      <c r="K909" s="319"/>
      <c r="L909" s="319"/>
      <c r="M909" s="319"/>
      <c r="N909" s="319"/>
      <c r="O909" s="319"/>
      <c r="P909" s="319"/>
      <c r="Q909" s="319"/>
      <c r="R909" s="319"/>
      <c r="S909" s="319"/>
      <c r="T909" s="319"/>
      <c r="U909" s="319"/>
      <c r="V909" s="319"/>
      <c r="W909" s="319"/>
      <c r="X909" s="319"/>
      <c r="Y909" s="319"/>
      <c r="Z909" s="319"/>
    </row>
    <row r="910" spans="1:26" ht="15.75" customHeight="1" x14ac:dyDescent="0.25">
      <c r="A910" s="319"/>
      <c r="B910" s="319"/>
      <c r="C910" s="319"/>
      <c r="D910" s="319"/>
      <c r="E910" s="319"/>
      <c r="F910" s="319"/>
      <c r="G910" s="319"/>
      <c r="H910" s="319"/>
      <c r="I910" s="319"/>
      <c r="J910" s="319"/>
      <c r="K910" s="319"/>
      <c r="L910" s="319"/>
      <c r="M910" s="319"/>
      <c r="N910" s="319"/>
      <c r="O910" s="319"/>
      <c r="P910" s="319"/>
      <c r="Q910" s="319"/>
      <c r="R910" s="319"/>
      <c r="S910" s="319"/>
      <c r="T910" s="319"/>
      <c r="U910" s="319"/>
      <c r="V910" s="319"/>
      <c r="W910" s="319"/>
      <c r="X910" s="319"/>
      <c r="Y910" s="319"/>
      <c r="Z910" s="319"/>
    </row>
    <row r="911" spans="1:26" ht="15.75" customHeight="1" x14ac:dyDescent="0.25">
      <c r="A911" s="319"/>
      <c r="B911" s="319"/>
      <c r="C911" s="319"/>
      <c r="D911" s="319"/>
      <c r="E911" s="319"/>
      <c r="F911" s="319"/>
      <c r="G911" s="319"/>
      <c r="H911" s="319"/>
      <c r="I911" s="319"/>
      <c r="J911" s="319"/>
      <c r="K911" s="319"/>
      <c r="L911" s="319"/>
      <c r="M911" s="319"/>
      <c r="N911" s="319"/>
      <c r="O911" s="319"/>
      <c r="P911" s="319"/>
      <c r="Q911" s="319"/>
      <c r="R911" s="319"/>
      <c r="S911" s="319"/>
      <c r="T911" s="319"/>
      <c r="U911" s="319"/>
      <c r="V911" s="319"/>
      <c r="W911" s="319"/>
      <c r="X911" s="319"/>
      <c r="Y911" s="319"/>
      <c r="Z911" s="319"/>
    </row>
    <row r="912" spans="1:26" ht="15.75" customHeight="1" x14ac:dyDescent="0.25">
      <c r="A912" s="319"/>
      <c r="B912" s="319"/>
      <c r="C912" s="319"/>
      <c r="D912" s="319"/>
      <c r="E912" s="319"/>
      <c r="F912" s="319"/>
      <c r="G912" s="319"/>
      <c r="H912" s="319"/>
      <c r="I912" s="319"/>
      <c r="J912" s="319"/>
      <c r="K912" s="319"/>
      <c r="L912" s="319"/>
      <c r="M912" s="319"/>
      <c r="N912" s="319"/>
      <c r="O912" s="319"/>
      <c r="P912" s="319"/>
      <c r="Q912" s="319"/>
      <c r="R912" s="319"/>
      <c r="S912" s="319"/>
      <c r="T912" s="319"/>
      <c r="U912" s="319"/>
      <c r="V912" s="319"/>
      <c r="W912" s="319"/>
      <c r="X912" s="319"/>
      <c r="Y912" s="319"/>
      <c r="Z912" s="319"/>
    </row>
    <row r="913" spans="1:26" ht="15.75" customHeight="1" x14ac:dyDescent="0.25">
      <c r="A913" s="319"/>
      <c r="B913" s="319"/>
      <c r="C913" s="319"/>
      <c r="D913" s="319"/>
      <c r="E913" s="319"/>
      <c r="F913" s="319"/>
      <c r="G913" s="319"/>
      <c r="H913" s="319"/>
      <c r="I913" s="319"/>
      <c r="J913" s="319"/>
      <c r="K913" s="319"/>
      <c r="L913" s="319"/>
      <c r="M913" s="319"/>
      <c r="N913" s="319"/>
      <c r="O913" s="319"/>
      <c r="P913" s="319"/>
      <c r="Q913" s="319"/>
      <c r="R913" s="319"/>
      <c r="S913" s="319"/>
      <c r="T913" s="319"/>
      <c r="U913" s="319"/>
      <c r="V913" s="319"/>
      <c r="W913" s="319"/>
      <c r="X913" s="319"/>
      <c r="Y913" s="319"/>
      <c r="Z913" s="319"/>
    </row>
    <row r="914" spans="1:26" ht="15.75" customHeight="1" x14ac:dyDescent="0.25">
      <c r="A914" s="319"/>
      <c r="B914" s="319"/>
      <c r="C914" s="319"/>
      <c r="D914" s="319"/>
      <c r="E914" s="319"/>
      <c r="F914" s="319"/>
      <c r="G914" s="319"/>
      <c r="H914" s="319"/>
      <c r="I914" s="319"/>
      <c r="J914" s="319"/>
      <c r="K914" s="319"/>
      <c r="L914" s="319"/>
      <c r="M914" s="319"/>
      <c r="N914" s="319"/>
      <c r="O914" s="319"/>
      <c r="P914" s="319"/>
      <c r="Q914" s="319"/>
      <c r="R914" s="319"/>
      <c r="S914" s="319"/>
      <c r="T914" s="319"/>
      <c r="U914" s="319"/>
      <c r="V914" s="319"/>
      <c r="W914" s="319"/>
      <c r="X914" s="319"/>
      <c r="Y914" s="319"/>
      <c r="Z914" s="319"/>
    </row>
    <row r="915" spans="1:26" ht="15.75" customHeight="1" x14ac:dyDescent="0.25">
      <c r="A915" s="319"/>
      <c r="B915" s="319"/>
      <c r="C915" s="319"/>
      <c r="D915" s="319"/>
      <c r="E915" s="319"/>
      <c r="F915" s="319"/>
      <c r="G915" s="319"/>
      <c r="H915" s="319"/>
      <c r="I915" s="319"/>
      <c r="J915" s="319"/>
      <c r="K915" s="319"/>
      <c r="L915" s="319"/>
      <c r="M915" s="319"/>
      <c r="N915" s="319"/>
      <c r="O915" s="319"/>
      <c r="P915" s="319"/>
      <c r="Q915" s="319"/>
      <c r="R915" s="319"/>
      <c r="S915" s="319"/>
      <c r="T915" s="319"/>
      <c r="U915" s="319"/>
      <c r="V915" s="319"/>
      <c r="W915" s="319"/>
      <c r="X915" s="319"/>
      <c r="Y915" s="319"/>
      <c r="Z915" s="319"/>
    </row>
    <row r="916" spans="1:26" ht="15.75" customHeight="1" x14ac:dyDescent="0.25">
      <c r="A916" s="319"/>
      <c r="B916" s="319"/>
      <c r="C916" s="319"/>
      <c r="D916" s="319"/>
      <c r="E916" s="319"/>
      <c r="F916" s="319"/>
      <c r="G916" s="319"/>
      <c r="H916" s="319"/>
      <c r="I916" s="319"/>
      <c r="J916" s="319"/>
      <c r="K916" s="319"/>
      <c r="L916" s="319"/>
      <c r="M916" s="319"/>
      <c r="N916" s="319"/>
      <c r="O916" s="319"/>
      <c r="P916" s="319"/>
      <c r="Q916" s="319"/>
      <c r="R916" s="319"/>
      <c r="S916" s="319"/>
      <c r="T916" s="319"/>
      <c r="U916" s="319"/>
      <c r="V916" s="319"/>
      <c r="W916" s="319"/>
      <c r="X916" s="319"/>
      <c r="Y916" s="319"/>
      <c r="Z916" s="319"/>
    </row>
    <row r="917" spans="1:26" ht="15.75" customHeight="1" x14ac:dyDescent="0.25">
      <c r="A917" s="319"/>
      <c r="B917" s="319"/>
      <c r="C917" s="319"/>
      <c r="D917" s="319"/>
      <c r="E917" s="319"/>
      <c r="F917" s="319"/>
      <c r="G917" s="319"/>
      <c r="H917" s="319"/>
      <c r="I917" s="319"/>
      <c r="J917" s="319"/>
      <c r="K917" s="319"/>
      <c r="L917" s="319"/>
      <c r="M917" s="319"/>
      <c r="N917" s="319"/>
      <c r="O917" s="319"/>
      <c r="P917" s="319"/>
      <c r="Q917" s="319"/>
      <c r="R917" s="319"/>
      <c r="S917" s="319"/>
      <c r="T917" s="319"/>
      <c r="U917" s="319"/>
      <c r="V917" s="319"/>
      <c r="W917" s="319"/>
      <c r="X917" s="319"/>
      <c r="Y917" s="319"/>
      <c r="Z917" s="319"/>
    </row>
    <row r="918" spans="1:26" ht="15.75" customHeight="1" x14ac:dyDescent="0.25">
      <c r="A918" s="319"/>
      <c r="B918" s="319"/>
      <c r="C918" s="319"/>
      <c r="D918" s="319"/>
      <c r="E918" s="319"/>
      <c r="F918" s="319"/>
      <c r="G918" s="319"/>
      <c r="H918" s="319"/>
      <c r="I918" s="319"/>
      <c r="J918" s="319"/>
      <c r="K918" s="319"/>
      <c r="L918" s="319"/>
      <c r="M918" s="319"/>
      <c r="N918" s="319"/>
      <c r="O918" s="319"/>
      <c r="P918" s="319"/>
      <c r="Q918" s="319"/>
      <c r="R918" s="319"/>
      <c r="S918" s="319"/>
      <c r="T918" s="319"/>
      <c r="U918" s="319"/>
      <c r="V918" s="319"/>
      <c r="W918" s="319"/>
      <c r="X918" s="319"/>
      <c r="Y918" s="319"/>
      <c r="Z918" s="319"/>
    </row>
    <row r="919" spans="1:26" ht="15.75" customHeight="1" x14ac:dyDescent="0.25">
      <c r="A919" s="319"/>
      <c r="B919" s="319"/>
      <c r="C919" s="319"/>
      <c r="D919" s="319"/>
      <c r="E919" s="319"/>
      <c r="F919" s="319"/>
      <c r="G919" s="319"/>
      <c r="H919" s="319"/>
      <c r="I919" s="319"/>
      <c r="J919" s="319"/>
      <c r="K919" s="319"/>
      <c r="L919" s="319"/>
      <c r="M919" s="319"/>
      <c r="N919" s="319"/>
      <c r="O919" s="319"/>
      <c r="P919" s="319"/>
      <c r="Q919" s="319"/>
      <c r="R919" s="319"/>
      <c r="S919" s="319"/>
      <c r="T919" s="319"/>
      <c r="U919" s="319"/>
      <c r="V919" s="319"/>
      <c r="W919" s="319"/>
      <c r="X919" s="319"/>
      <c r="Y919" s="319"/>
      <c r="Z919" s="319"/>
    </row>
    <row r="920" spans="1:26" ht="15.75" customHeight="1" x14ac:dyDescent="0.25">
      <c r="A920" s="319"/>
      <c r="B920" s="319"/>
      <c r="C920" s="319"/>
      <c r="D920" s="319"/>
      <c r="E920" s="319"/>
      <c r="F920" s="319"/>
      <c r="G920" s="319"/>
      <c r="H920" s="319"/>
      <c r="I920" s="319"/>
      <c r="J920" s="319"/>
      <c r="K920" s="319"/>
      <c r="L920" s="319"/>
      <c r="M920" s="319"/>
      <c r="N920" s="319"/>
      <c r="O920" s="319"/>
      <c r="P920" s="319"/>
      <c r="Q920" s="319"/>
      <c r="R920" s="319"/>
      <c r="S920" s="319"/>
      <c r="T920" s="319"/>
      <c r="U920" s="319"/>
      <c r="V920" s="319"/>
      <c r="W920" s="319"/>
      <c r="X920" s="319"/>
      <c r="Y920" s="319"/>
      <c r="Z920" s="319"/>
    </row>
    <row r="921" spans="1:26" ht="15.75" customHeight="1" x14ac:dyDescent="0.25">
      <c r="A921" s="319"/>
      <c r="B921" s="319"/>
      <c r="C921" s="319"/>
      <c r="D921" s="319"/>
      <c r="E921" s="319"/>
      <c r="F921" s="319"/>
      <c r="G921" s="319"/>
      <c r="H921" s="319"/>
      <c r="I921" s="319"/>
      <c r="J921" s="319"/>
      <c r="K921" s="319"/>
      <c r="L921" s="319"/>
      <c r="M921" s="319"/>
      <c r="N921" s="319"/>
      <c r="O921" s="319"/>
      <c r="P921" s="319"/>
      <c r="Q921" s="319"/>
      <c r="R921" s="319"/>
      <c r="S921" s="319"/>
      <c r="T921" s="319"/>
      <c r="U921" s="319"/>
      <c r="V921" s="319"/>
      <c r="W921" s="319"/>
      <c r="X921" s="319"/>
      <c r="Y921" s="319"/>
      <c r="Z921" s="319"/>
    </row>
    <row r="922" spans="1:26" ht="15.75" customHeight="1" x14ac:dyDescent="0.25">
      <c r="A922" s="319"/>
      <c r="B922" s="319"/>
      <c r="C922" s="319"/>
      <c r="D922" s="319"/>
      <c r="E922" s="319"/>
      <c r="F922" s="319"/>
      <c r="G922" s="319"/>
      <c r="H922" s="319"/>
      <c r="I922" s="319"/>
      <c r="J922" s="319"/>
      <c r="K922" s="319"/>
      <c r="L922" s="319"/>
      <c r="M922" s="319"/>
      <c r="N922" s="319"/>
      <c r="O922" s="319"/>
      <c r="P922" s="319"/>
      <c r="Q922" s="319"/>
      <c r="R922" s="319"/>
      <c r="S922" s="319"/>
      <c r="T922" s="319"/>
      <c r="U922" s="319"/>
      <c r="V922" s="319"/>
      <c r="W922" s="319"/>
      <c r="X922" s="319"/>
      <c r="Y922" s="319"/>
      <c r="Z922" s="319"/>
    </row>
    <row r="923" spans="1:26" ht="15.75" customHeight="1" x14ac:dyDescent="0.25">
      <c r="A923" s="319"/>
      <c r="B923" s="319"/>
      <c r="C923" s="319"/>
      <c r="D923" s="319"/>
      <c r="E923" s="319"/>
      <c r="F923" s="319"/>
      <c r="G923" s="319"/>
      <c r="H923" s="319"/>
      <c r="I923" s="319"/>
      <c r="J923" s="319"/>
      <c r="K923" s="319"/>
      <c r="L923" s="319"/>
      <c r="M923" s="319"/>
      <c r="N923" s="319"/>
      <c r="O923" s="319"/>
      <c r="P923" s="319"/>
      <c r="Q923" s="319"/>
      <c r="R923" s="319"/>
      <c r="S923" s="319"/>
      <c r="T923" s="319"/>
      <c r="U923" s="319"/>
      <c r="V923" s="319"/>
      <c r="W923" s="319"/>
      <c r="X923" s="319"/>
      <c r="Y923" s="319"/>
      <c r="Z923" s="319"/>
    </row>
    <row r="924" spans="1:26" ht="15.75" customHeight="1" x14ac:dyDescent="0.25">
      <c r="A924" s="319"/>
      <c r="B924" s="319"/>
      <c r="C924" s="319"/>
      <c r="D924" s="319"/>
      <c r="E924" s="319"/>
      <c r="F924" s="319"/>
      <c r="G924" s="319"/>
      <c r="H924" s="319"/>
      <c r="I924" s="319"/>
      <c r="J924" s="319"/>
      <c r="K924" s="319"/>
      <c r="L924" s="319"/>
      <c r="M924" s="319"/>
      <c r="N924" s="319"/>
      <c r="O924" s="319"/>
      <c r="P924" s="319"/>
      <c r="Q924" s="319"/>
      <c r="R924" s="319"/>
      <c r="S924" s="319"/>
      <c r="T924" s="319"/>
      <c r="U924" s="319"/>
      <c r="V924" s="319"/>
      <c r="W924" s="319"/>
      <c r="X924" s="319"/>
      <c r="Y924" s="319"/>
      <c r="Z924" s="319"/>
    </row>
    <row r="925" spans="1:26" ht="15.75" customHeight="1" x14ac:dyDescent="0.25">
      <c r="A925" s="319"/>
      <c r="B925" s="319"/>
      <c r="C925" s="319"/>
      <c r="D925" s="319"/>
      <c r="E925" s="319"/>
      <c r="F925" s="319"/>
      <c r="G925" s="319"/>
      <c r="H925" s="319"/>
      <c r="I925" s="319"/>
      <c r="J925" s="319"/>
      <c r="K925" s="319"/>
      <c r="L925" s="319"/>
      <c r="M925" s="319"/>
      <c r="N925" s="319"/>
      <c r="O925" s="319"/>
      <c r="P925" s="319"/>
      <c r="Q925" s="319"/>
      <c r="R925" s="319"/>
      <c r="S925" s="319"/>
      <c r="T925" s="319"/>
      <c r="U925" s="319"/>
      <c r="V925" s="319"/>
      <c r="W925" s="319"/>
      <c r="X925" s="319"/>
      <c r="Y925" s="319"/>
      <c r="Z925" s="319"/>
    </row>
    <row r="926" spans="1:26" ht="15.75" customHeight="1" x14ac:dyDescent="0.25">
      <c r="A926" s="319"/>
      <c r="B926" s="319"/>
      <c r="C926" s="319"/>
      <c r="D926" s="319"/>
      <c r="E926" s="319"/>
      <c r="F926" s="319"/>
      <c r="G926" s="319"/>
      <c r="H926" s="319"/>
      <c r="I926" s="319"/>
      <c r="J926" s="319"/>
      <c r="K926" s="319"/>
      <c r="L926" s="319"/>
      <c r="M926" s="319"/>
      <c r="N926" s="319"/>
      <c r="O926" s="319"/>
      <c r="P926" s="319"/>
      <c r="Q926" s="319"/>
      <c r="R926" s="319"/>
      <c r="S926" s="319"/>
      <c r="T926" s="319"/>
      <c r="U926" s="319"/>
      <c r="V926" s="319"/>
      <c r="W926" s="319"/>
      <c r="X926" s="319"/>
      <c r="Y926" s="319"/>
      <c r="Z926" s="319"/>
    </row>
    <row r="927" spans="1:26" ht="15.75" customHeight="1" x14ac:dyDescent="0.25">
      <c r="A927" s="319"/>
      <c r="B927" s="319"/>
      <c r="C927" s="319"/>
      <c r="D927" s="319"/>
      <c r="E927" s="319"/>
      <c r="F927" s="319"/>
      <c r="G927" s="319"/>
      <c r="H927" s="319"/>
      <c r="I927" s="319"/>
      <c r="J927" s="319"/>
      <c r="K927" s="319"/>
      <c r="L927" s="319"/>
      <c r="M927" s="319"/>
      <c r="N927" s="319"/>
      <c r="O927" s="319"/>
      <c r="P927" s="319"/>
      <c r="Q927" s="319"/>
      <c r="R927" s="319"/>
      <c r="S927" s="319"/>
      <c r="T927" s="319"/>
      <c r="U927" s="319"/>
      <c r="V927" s="319"/>
      <c r="W927" s="319"/>
      <c r="X927" s="319"/>
      <c r="Y927" s="319"/>
      <c r="Z927" s="319"/>
    </row>
    <row r="928" spans="1:26" ht="15.75" customHeight="1" x14ac:dyDescent="0.25">
      <c r="A928" s="319"/>
      <c r="B928" s="319"/>
      <c r="C928" s="319"/>
      <c r="D928" s="319"/>
      <c r="E928" s="319"/>
      <c r="F928" s="319"/>
      <c r="G928" s="319"/>
      <c r="H928" s="319"/>
      <c r="I928" s="319"/>
      <c r="J928" s="319"/>
      <c r="K928" s="319"/>
      <c r="L928" s="319"/>
      <c r="M928" s="319"/>
      <c r="N928" s="319"/>
      <c r="O928" s="319"/>
      <c r="P928" s="319"/>
      <c r="Q928" s="319"/>
      <c r="R928" s="319"/>
      <c r="S928" s="319"/>
      <c r="T928" s="319"/>
      <c r="U928" s="319"/>
      <c r="V928" s="319"/>
      <c r="W928" s="319"/>
      <c r="X928" s="319"/>
      <c r="Y928" s="319"/>
      <c r="Z928" s="319"/>
    </row>
    <row r="929" spans="1:26" ht="15.75" customHeight="1" x14ac:dyDescent="0.25">
      <c r="A929" s="319"/>
      <c r="B929" s="319"/>
      <c r="C929" s="319"/>
      <c r="D929" s="319"/>
      <c r="E929" s="319"/>
      <c r="F929" s="319"/>
      <c r="G929" s="319"/>
      <c r="H929" s="319"/>
      <c r="I929" s="319"/>
      <c r="J929" s="319"/>
      <c r="K929" s="319"/>
      <c r="L929" s="319"/>
      <c r="M929" s="319"/>
      <c r="N929" s="319"/>
      <c r="O929" s="319"/>
      <c r="P929" s="319"/>
      <c r="Q929" s="319"/>
      <c r="R929" s="319"/>
      <c r="S929" s="319"/>
      <c r="T929" s="319"/>
      <c r="U929" s="319"/>
      <c r="V929" s="319"/>
      <c r="W929" s="319"/>
      <c r="X929" s="319"/>
      <c r="Y929" s="319"/>
      <c r="Z929" s="319"/>
    </row>
    <row r="930" spans="1:26" ht="15.75" customHeight="1" x14ac:dyDescent="0.25">
      <c r="A930" s="319"/>
      <c r="B930" s="319"/>
      <c r="C930" s="319"/>
      <c r="D930" s="319"/>
      <c r="E930" s="319"/>
      <c r="F930" s="319"/>
      <c r="G930" s="319"/>
      <c r="H930" s="319"/>
      <c r="I930" s="319"/>
      <c r="J930" s="319"/>
      <c r="K930" s="319"/>
      <c r="L930" s="319"/>
      <c r="M930" s="319"/>
      <c r="N930" s="319"/>
      <c r="O930" s="319"/>
      <c r="P930" s="319"/>
      <c r="Q930" s="319"/>
      <c r="R930" s="319"/>
      <c r="S930" s="319"/>
      <c r="T930" s="319"/>
      <c r="U930" s="319"/>
      <c r="V930" s="319"/>
      <c r="W930" s="319"/>
      <c r="X930" s="319"/>
      <c r="Y930" s="319"/>
      <c r="Z930" s="319"/>
    </row>
    <row r="931" spans="1:26" ht="15.75" customHeight="1" x14ac:dyDescent="0.25">
      <c r="A931" s="319"/>
      <c r="B931" s="319"/>
      <c r="C931" s="319"/>
      <c r="D931" s="319"/>
      <c r="E931" s="319"/>
      <c r="F931" s="319"/>
      <c r="G931" s="319"/>
      <c r="H931" s="319"/>
      <c r="I931" s="319"/>
      <c r="J931" s="319"/>
      <c r="K931" s="319"/>
      <c r="L931" s="319"/>
      <c r="M931" s="319"/>
      <c r="N931" s="319"/>
      <c r="O931" s="319"/>
      <c r="P931" s="319"/>
      <c r="Q931" s="319"/>
      <c r="R931" s="319"/>
      <c r="S931" s="319"/>
      <c r="T931" s="319"/>
      <c r="U931" s="319"/>
      <c r="V931" s="319"/>
      <c r="W931" s="319"/>
      <c r="X931" s="319"/>
      <c r="Y931" s="319"/>
      <c r="Z931" s="319"/>
    </row>
    <row r="932" spans="1:26" ht="15.75" customHeight="1" x14ac:dyDescent="0.25">
      <c r="A932" s="319"/>
      <c r="B932" s="319"/>
      <c r="C932" s="319"/>
      <c r="D932" s="319"/>
      <c r="E932" s="319"/>
      <c r="F932" s="319"/>
      <c r="G932" s="319"/>
      <c r="H932" s="319"/>
      <c r="I932" s="319"/>
      <c r="J932" s="319"/>
      <c r="K932" s="319"/>
      <c r="L932" s="319"/>
      <c r="M932" s="319"/>
      <c r="N932" s="319"/>
      <c r="O932" s="319"/>
      <c r="P932" s="319"/>
      <c r="Q932" s="319"/>
      <c r="R932" s="319"/>
      <c r="S932" s="319"/>
      <c r="T932" s="319"/>
      <c r="U932" s="319"/>
      <c r="V932" s="319"/>
      <c r="W932" s="319"/>
      <c r="X932" s="319"/>
      <c r="Y932" s="319"/>
      <c r="Z932" s="319"/>
    </row>
    <row r="933" spans="1:26" ht="15.75" customHeight="1" x14ac:dyDescent="0.25">
      <c r="A933" s="319"/>
      <c r="B933" s="319"/>
      <c r="C933" s="319"/>
      <c r="D933" s="319"/>
      <c r="E933" s="319"/>
      <c r="F933" s="319"/>
      <c r="G933" s="319"/>
      <c r="H933" s="319"/>
      <c r="I933" s="319"/>
      <c r="J933" s="319"/>
      <c r="K933" s="319"/>
      <c r="L933" s="319"/>
      <c r="M933" s="319"/>
      <c r="N933" s="319"/>
      <c r="O933" s="319"/>
      <c r="P933" s="319"/>
      <c r="Q933" s="319"/>
      <c r="R933" s="319"/>
      <c r="S933" s="319"/>
      <c r="T933" s="319"/>
      <c r="U933" s="319"/>
      <c r="V933" s="319"/>
      <c r="W933" s="319"/>
      <c r="X933" s="319"/>
      <c r="Y933" s="319"/>
      <c r="Z933" s="319"/>
    </row>
    <row r="934" spans="1:26" ht="15.75" customHeight="1" x14ac:dyDescent="0.25">
      <c r="A934" s="319"/>
      <c r="B934" s="319"/>
      <c r="C934" s="319"/>
      <c r="D934" s="319"/>
      <c r="E934" s="319"/>
      <c r="F934" s="319"/>
      <c r="G934" s="319"/>
      <c r="H934" s="319"/>
      <c r="I934" s="319"/>
      <c r="J934" s="319"/>
      <c r="K934" s="319"/>
      <c r="L934" s="319"/>
      <c r="M934" s="319"/>
      <c r="N934" s="319"/>
      <c r="O934" s="319"/>
      <c r="P934" s="319"/>
      <c r="Q934" s="319"/>
      <c r="R934" s="319"/>
      <c r="S934" s="319"/>
      <c r="T934" s="319"/>
      <c r="U934" s="319"/>
      <c r="V934" s="319"/>
      <c r="W934" s="319"/>
      <c r="X934" s="319"/>
      <c r="Y934" s="319"/>
      <c r="Z934" s="319"/>
    </row>
    <row r="935" spans="1:26" ht="15.75" customHeight="1" x14ac:dyDescent="0.25">
      <c r="A935" s="319"/>
      <c r="B935" s="319"/>
      <c r="C935" s="319"/>
      <c r="D935" s="319"/>
      <c r="E935" s="319"/>
      <c r="F935" s="319"/>
      <c r="G935" s="319"/>
      <c r="H935" s="319"/>
      <c r="I935" s="319"/>
      <c r="J935" s="319"/>
      <c r="K935" s="319"/>
      <c r="L935" s="319"/>
      <c r="M935" s="319"/>
      <c r="N935" s="319"/>
      <c r="O935" s="319"/>
      <c r="P935" s="319"/>
      <c r="Q935" s="319"/>
      <c r="R935" s="319"/>
      <c r="S935" s="319"/>
      <c r="T935" s="319"/>
      <c r="U935" s="319"/>
      <c r="V935" s="319"/>
      <c r="W935" s="319"/>
      <c r="X935" s="319"/>
      <c r="Y935" s="319"/>
      <c r="Z935" s="319"/>
    </row>
    <row r="936" spans="1:26" ht="15.75" customHeight="1" x14ac:dyDescent="0.25">
      <c r="A936" s="319"/>
      <c r="B936" s="319"/>
      <c r="C936" s="319"/>
      <c r="D936" s="319"/>
      <c r="E936" s="319"/>
      <c r="F936" s="319"/>
      <c r="G936" s="319"/>
      <c r="H936" s="319"/>
      <c r="I936" s="319"/>
      <c r="J936" s="319"/>
      <c r="K936" s="319"/>
      <c r="L936" s="319"/>
      <c r="M936" s="319"/>
      <c r="N936" s="319"/>
      <c r="O936" s="319"/>
      <c r="P936" s="319"/>
      <c r="Q936" s="319"/>
      <c r="R936" s="319"/>
      <c r="S936" s="319"/>
      <c r="T936" s="319"/>
      <c r="U936" s="319"/>
      <c r="V936" s="319"/>
      <c r="W936" s="319"/>
      <c r="X936" s="319"/>
      <c r="Y936" s="319"/>
      <c r="Z936" s="319"/>
    </row>
    <row r="937" spans="1:26" ht="15.75" customHeight="1" x14ac:dyDescent="0.25">
      <c r="A937" s="319"/>
      <c r="B937" s="319"/>
      <c r="C937" s="319"/>
      <c r="D937" s="319"/>
      <c r="E937" s="319"/>
      <c r="F937" s="319"/>
      <c r="G937" s="319"/>
      <c r="H937" s="319"/>
      <c r="I937" s="319"/>
      <c r="J937" s="319"/>
      <c r="K937" s="319"/>
      <c r="L937" s="319"/>
      <c r="M937" s="319"/>
      <c r="N937" s="319"/>
      <c r="O937" s="319"/>
      <c r="P937" s="319"/>
      <c r="Q937" s="319"/>
      <c r="R937" s="319"/>
      <c r="S937" s="319"/>
      <c r="T937" s="319"/>
      <c r="U937" s="319"/>
      <c r="V937" s="319"/>
      <c r="W937" s="319"/>
      <c r="X937" s="319"/>
      <c r="Y937" s="319"/>
      <c r="Z937" s="319"/>
    </row>
    <row r="938" spans="1:26" ht="15.75" customHeight="1" x14ac:dyDescent="0.25">
      <c r="A938" s="319"/>
      <c r="B938" s="319"/>
      <c r="C938" s="319"/>
      <c r="D938" s="319"/>
      <c r="E938" s="319"/>
      <c r="F938" s="319"/>
      <c r="G938" s="319"/>
      <c r="H938" s="319"/>
      <c r="I938" s="319"/>
      <c r="J938" s="319"/>
      <c r="K938" s="319"/>
      <c r="L938" s="319"/>
      <c r="M938" s="319"/>
      <c r="N938" s="319"/>
      <c r="O938" s="319"/>
      <c r="P938" s="319"/>
      <c r="Q938" s="319"/>
      <c r="R938" s="319"/>
      <c r="S938" s="319"/>
      <c r="T938" s="319"/>
      <c r="U938" s="319"/>
      <c r="V938" s="319"/>
      <c r="W938" s="319"/>
      <c r="X938" s="319"/>
      <c r="Y938" s="319"/>
      <c r="Z938" s="319"/>
    </row>
    <row r="939" spans="1:26" ht="15.75" customHeight="1" x14ac:dyDescent="0.25">
      <c r="A939" s="319"/>
      <c r="B939" s="319"/>
      <c r="C939" s="319"/>
      <c r="D939" s="319"/>
      <c r="E939" s="319"/>
      <c r="F939" s="319"/>
      <c r="G939" s="319"/>
      <c r="H939" s="319"/>
      <c r="I939" s="319"/>
      <c r="J939" s="319"/>
      <c r="K939" s="319"/>
      <c r="L939" s="319"/>
      <c r="M939" s="319"/>
      <c r="N939" s="319"/>
      <c r="O939" s="319"/>
      <c r="P939" s="319"/>
      <c r="Q939" s="319"/>
      <c r="R939" s="319"/>
      <c r="S939" s="319"/>
      <c r="T939" s="319"/>
      <c r="U939" s="319"/>
      <c r="V939" s="319"/>
      <c r="W939" s="319"/>
      <c r="X939" s="319"/>
      <c r="Y939" s="319"/>
      <c r="Z939" s="319"/>
    </row>
    <row r="940" spans="1:26" ht="15.75" customHeight="1" x14ac:dyDescent="0.25">
      <c r="A940" s="319"/>
      <c r="B940" s="319"/>
      <c r="C940" s="319"/>
      <c r="D940" s="319"/>
      <c r="E940" s="319"/>
      <c r="F940" s="319"/>
      <c r="G940" s="319"/>
      <c r="H940" s="319"/>
      <c r="I940" s="319"/>
      <c r="J940" s="319"/>
      <c r="K940" s="319"/>
      <c r="L940" s="319"/>
      <c r="M940" s="319"/>
      <c r="N940" s="319"/>
      <c r="O940" s="319"/>
      <c r="P940" s="319"/>
      <c r="Q940" s="319"/>
      <c r="R940" s="319"/>
      <c r="S940" s="319"/>
      <c r="T940" s="319"/>
      <c r="U940" s="319"/>
      <c r="V940" s="319"/>
      <c r="W940" s="319"/>
      <c r="X940" s="319"/>
      <c r="Y940" s="319"/>
      <c r="Z940" s="319"/>
    </row>
    <row r="941" spans="1:26" ht="15.75" customHeight="1" x14ac:dyDescent="0.25">
      <c r="A941" s="319"/>
      <c r="B941" s="319"/>
      <c r="C941" s="319"/>
      <c r="D941" s="319"/>
      <c r="E941" s="319"/>
      <c r="F941" s="319"/>
      <c r="G941" s="319"/>
      <c r="H941" s="319"/>
      <c r="I941" s="319"/>
      <c r="J941" s="319"/>
      <c r="K941" s="319"/>
      <c r="L941" s="319"/>
      <c r="M941" s="319"/>
      <c r="N941" s="319"/>
      <c r="O941" s="319"/>
      <c r="P941" s="319"/>
      <c r="Q941" s="319"/>
      <c r="R941" s="319"/>
      <c r="S941" s="319"/>
      <c r="T941" s="319"/>
      <c r="U941" s="319"/>
      <c r="V941" s="319"/>
      <c r="W941" s="319"/>
      <c r="X941" s="319"/>
      <c r="Y941" s="319"/>
      <c r="Z941" s="319"/>
    </row>
    <row r="942" spans="1:26" ht="15.75" customHeight="1" x14ac:dyDescent="0.25">
      <c r="A942" s="319"/>
      <c r="B942" s="319"/>
      <c r="C942" s="319"/>
      <c r="D942" s="319"/>
      <c r="E942" s="319"/>
      <c r="F942" s="319"/>
      <c r="G942" s="319"/>
      <c r="H942" s="319"/>
      <c r="I942" s="319"/>
      <c r="J942" s="319"/>
      <c r="K942" s="319"/>
      <c r="L942" s="319"/>
      <c r="M942" s="319"/>
      <c r="N942" s="319"/>
      <c r="O942" s="319"/>
      <c r="P942" s="319"/>
      <c r="Q942" s="319"/>
      <c r="R942" s="319"/>
      <c r="S942" s="319"/>
      <c r="T942" s="319"/>
      <c r="U942" s="319"/>
      <c r="V942" s="319"/>
      <c r="W942" s="319"/>
      <c r="X942" s="319"/>
      <c r="Y942" s="319"/>
      <c r="Z942" s="319"/>
    </row>
    <row r="943" spans="1:26" ht="15.75" customHeight="1" x14ac:dyDescent="0.25">
      <c r="A943" s="319"/>
      <c r="B943" s="319"/>
      <c r="C943" s="319"/>
      <c r="D943" s="319"/>
      <c r="E943" s="319"/>
      <c r="F943" s="319"/>
      <c r="G943" s="319"/>
      <c r="H943" s="319"/>
      <c r="I943" s="319"/>
      <c r="J943" s="319"/>
      <c r="K943" s="319"/>
      <c r="L943" s="319"/>
      <c r="M943" s="319"/>
      <c r="N943" s="319"/>
      <c r="O943" s="319"/>
      <c r="P943" s="319"/>
      <c r="Q943" s="319"/>
      <c r="R943" s="319"/>
      <c r="S943" s="319"/>
      <c r="T943" s="319"/>
      <c r="U943" s="319"/>
      <c r="V943" s="319"/>
      <c r="W943" s="319"/>
      <c r="X943" s="319"/>
      <c r="Y943" s="319"/>
      <c r="Z943" s="319"/>
    </row>
    <row r="944" spans="1:26" ht="15.75" customHeight="1" x14ac:dyDescent="0.25">
      <c r="A944" s="319"/>
      <c r="B944" s="319"/>
      <c r="C944" s="319"/>
      <c r="D944" s="319"/>
      <c r="E944" s="319"/>
      <c r="F944" s="319"/>
      <c r="G944" s="319"/>
      <c r="H944" s="319"/>
      <c r="I944" s="319"/>
      <c r="J944" s="319"/>
      <c r="K944" s="319"/>
      <c r="L944" s="319"/>
      <c r="M944" s="319"/>
      <c r="N944" s="319"/>
      <c r="O944" s="319"/>
      <c r="P944" s="319"/>
      <c r="Q944" s="319"/>
      <c r="R944" s="319"/>
      <c r="S944" s="319"/>
      <c r="T944" s="319"/>
      <c r="U944" s="319"/>
      <c r="V944" s="319"/>
      <c r="W944" s="319"/>
      <c r="X944" s="319"/>
      <c r="Y944" s="319"/>
      <c r="Z944" s="319"/>
    </row>
    <row r="945" spans="1:26" ht="15.75" customHeight="1" x14ac:dyDescent="0.25">
      <c r="A945" s="319"/>
      <c r="B945" s="319"/>
      <c r="C945" s="319"/>
      <c r="D945" s="319"/>
      <c r="E945" s="319"/>
      <c r="F945" s="319"/>
      <c r="G945" s="319"/>
      <c r="H945" s="319"/>
      <c r="I945" s="319"/>
      <c r="J945" s="319"/>
      <c r="K945" s="319"/>
      <c r="L945" s="319"/>
      <c r="M945" s="319"/>
      <c r="N945" s="319"/>
      <c r="O945" s="319"/>
      <c r="P945" s="319"/>
      <c r="Q945" s="319"/>
      <c r="R945" s="319"/>
      <c r="S945" s="319"/>
      <c r="T945" s="319"/>
      <c r="U945" s="319"/>
      <c r="V945" s="319"/>
      <c r="W945" s="319"/>
      <c r="X945" s="319"/>
      <c r="Y945" s="319"/>
      <c r="Z945" s="319"/>
    </row>
    <row r="946" spans="1:26" ht="15.75" customHeight="1" x14ac:dyDescent="0.25">
      <c r="A946" s="319"/>
      <c r="B946" s="319"/>
      <c r="C946" s="319"/>
      <c r="D946" s="319"/>
      <c r="E946" s="319"/>
      <c r="F946" s="319"/>
      <c r="G946" s="319"/>
      <c r="H946" s="319"/>
      <c r="I946" s="319"/>
      <c r="J946" s="319"/>
      <c r="K946" s="319"/>
      <c r="L946" s="319"/>
      <c r="M946" s="319"/>
      <c r="N946" s="319"/>
      <c r="O946" s="319"/>
      <c r="P946" s="319"/>
      <c r="Q946" s="319"/>
      <c r="R946" s="319"/>
      <c r="S946" s="319"/>
      <c r="T946" s="319"/>
      <c r="U946" s="319"/>
      <c r="V946" s="319"/>
      <c r="W946" s="319"/>
      <c r="X946" s="319"/>
      <c r="Y946" s="319"/>
      <c r="Z946" s="319"/>
    </row>
    <row r="947" spans="1:26" ht="15.75" customHeight="1" x14ac:dyDescent="0.25">
      <c r="A947" s="319"/>
      <c r="B947" s="319"/>
      <c r="C947" s="319"/>
      <c r="D947" s="319"/>
      <c r="E947" s="319"/>
      <c r="F947" s="319"/>
      <c r="G947" s="319"/>
      <c r="H947" s="319"/>
      <c r="I947" s="319"/>
      <c r="J947" s="319"/>
      <c r="K947" s="319"/>
      <c r="L947" s="319"/>
      <c r="M947" s="319"/>
      <c r="N947" s="319"/>
      <c r="O947" s="319"/>
      <c r="P947" s="319"/>
      <c r="Q947" s="319"/>
      <c r="R947" s="319"/>
      <c r="S947" s="319"/>
      <c r="T947" s="319"/>
      <c r="U947" s="319"/>
      <c r="V947" s="319"/>
      <c r="W947" s="319"/>
      <c r="X947" s="319"/>
      <c r="Y947" s="319"/>
      <c r="Z947" s="319"/>
    </row>
    <row r="948" spans="1:26" ht="15.75" customHeight="1" x14ac:dyDescent="0.25">
      <c r="A948" s="319"/>
      <c r="B948" s="319"/>
      <c r="C948" s="319"/>
      <c r="D948" s="319"/>
      <c r="E948" s="319"/>
      <c r="F948" s="319"/>
      <c r="G948" s="319"/>
      <c r="H948" s="319"/>
      <c r="I948" s="319"/>
      <c r="J948" s="319"/>
      <c r="K948" s="319"/>
      <c r="L948" s="319"/>
      <c r="M948" s="319"/>
      <c r="N948" s="319"/>
      <c r="O948" s="319"/>
      <c r="P948" s="319"/>
      <c r="Q948" s="319"/>
      <c r="R948" s="319"/>
      <c r="S948" s="319"/>
      <c r="T948" s="319"/>
      <c r="U948" s="319"/>
      <c r="V948" s="319"/>
      <c r="W948" s="319"/>
      <c r="X948" s="319"/>
      <c r="Y948" s="319"/>
      <c r="Z948" s="319"/>
    </row>
    <row r="949" spans="1:26" ht="15.75" customHeight="1" x14ac:dyDescent="0.25">
      <c r="A949" s="319"/>
      <c r="B949" s="319"/>
      <c r="C949" s="319"/>
      <c r="D949" s="319"/>
      <c r="E949" s="319"/>
      <c r="F949" s="319"/>
      <c r="G949" s="319"/>
      <c r="H949" s="319"/>
      <c r="I949" s="319"/>
      <c r="J949" s="319"/>
      <c r="K949" s="319"/>
      <c r="L949" s="319"/>
      <c r="M949" s="319"/>
      <c r="N949" s="319"/>
      <c r="O949" s="319"/>
      <c r="P949" s="319"/>
      <c r="Q949" s="319"/>
      <c r="R949" s="319"/>
      <c r="S949" s="319"/>
      <c r="T949" s="319"/>
      <c r="U949" s="319"/>
      <c r="V949" s="319"/>
      <c r="W949" s="319"/>
      <c r="X949" s="319"/>
      <c r="Y949" s="319"/>
      <c r="Z949" s="319"/>
    </row>
    <row r="950" spans="1:26" ht="15.75" customHeight="1" x14ac:dyDescent="0.25">
      <c r="A950" s="319"/>
      <c r="B950" s="319"/>
      <c r="C950" s="319"/>
      <c r="D950" s="319"/>
      <c r="E950" s="319"/>
      <c r="F950" s="319"/>
      <c r="G950" s="319"/>
      <c r="H950" s="319"/>
      <c r="I950" s="319"/>
      <c r="J950" s="319"/>
      <c r="K950" s="319"/>
      <c r="L950" s="319"/>
      <c r="M950" s="319"/>
      <c r="N950" s="319"/>
      <c r="O950" s="319"/>
      <c r="P950" s="319"/>
      <c r="Q950" s="319"/>
      <c r="R950" s="319"/>
      <c r="S950" s="319"/>
      <c r="T950" s="319"/>
      <c r="U950" s="319"/>
      <c r="V950" s="319"/>
      <c r="W950" s="319"/>
      <c r="X950" s="319"/>
      <c r="Y950" s="319"/>
      <c r="Z950" s="319"/>
    </row>
    <row r="951" spans="1:26" ht="15.75" customHeight="1" x14ac:dyDescent="0.25">
      <c r="A951" s="319"/>
      <c r="B951" s="319"/>
      <c r="C951" s="319"/>
      <c r="D951" s="319"/>
      <c r="E951" s="319"/>
      <c r="F951" s="319"/>
      <c r="G951" s="319"/>
      <c r="H951" s="319"/>
      <c r="I951" s="319"/>
      <c r="J951" s="319"/>
      <c r="K951" s="319"/>
      <c r="L951" s="319"/>
      <c r="M951" s="319"/>
      <c r="N951" s="319"/>
      <c r="O951" s="319"/>
      <c r="P951" s="319"/>
      <c r="Q951" s="319"/>
      <c r="R951" s="319"/>
      <c r="S951" s="319"/>
      <c r="T951" s="319"/>
      <c r="U951" s="319"/>
      <c r="V951" s="319"/>
      <c r="W951" s="319"/>
      <c r="X951" s="319"/>
      <c r="Y951" s="319"/>
      <c r="Z951" s="319"/>
    </row>
    <row r="952" spans="1:26" ht="15.75" customHeight="1" x14ac:dyDescent="0.25">
      <c r="A952" s="319"/>
      <c r="B952" s="319"/>
      <c r="C952" s="319"/>
      <c r="D952" s="319"/>
      <c r="E952" s="319"/>
      <c r="F952" s="319"/>
      <c r="G952" s="319"/>
      <c r="H952" s="319"/>
      <c r="I952" s="319"/>
      <c r="J952" s="319"/>
      <c r="K952" s="319"/>
      <c r="L952" s="319"/>
      <c r="M952" s="319"/>
      <c r="N952" s="319"/>
      <c r="O952" s="319"/>
      <c r="P952" s="319"/>
      <c r="Q952" s="319"/>
      <c r="R952" s="319"/>
      <c r="S952" s="319"/>
      <c r="T952" s="319"/>
      <c r="U952" s="319"/>
      <c r="V952" s="319"/>
      <c r="W952" s="319"/>
      <c r="X952" s="319"/>
      <c r="Y952" s="319"/>
      <c r="Z952" s="319"/>
    </row>
    <row r="953" spans="1:26" ht="15.75" customHeight="1" x14ac:dyDescent="0.25">
      <c r="A953" s="319"/>
      <c r="B953" s="319"/>
      <c r="C953" s="319"/>
      <c r="D953" s="319"/>
      <c r="E953" s="319"/>
      <c r="F953" s="319"/>
      <c r="G953" s="319"/>
      <c r="H953" s="319"/>
      <c r="I953" s="319"/>
      <c r="J953" s="319"/>
      <c r="K953" s="319"/>
      <c r="L953" s="319"/>
      <c r="M953" s="319"/>
      <c r="N953" s="319"/>
      <c r="O953" s="319"/>
      <c r="P953" s="319"/>
      <c r="Q953" s="319"/>
      <c r="R953" s="319"/>
      <c r="S953" s="319"/>
      <c r="T953" s="319"/>
      <c r="U953" s="319"/>
      <c r="V953" s="319"/>
      <c r="W953" s="319"/>
      <c r="X953" s="319"/>
      <c r="Y953" s="319"/>
      <c r="Z953" s="319"/>
    </row>
    <row r="954" spans="1:26" ht="15.75" customHeight="1" x14ac:dyDescent="0.25">
      <c r="A954" s="319"/>
      <c r="B954" s="319"/>
      <c r="C954" s="319"/>
      <c r="D954" s="319"/>
      <c r="E954" s="319"/>
      <c r="F954" s="319"/>
      <c r="G954" s="319"/>
      <c r="H954" s="319"/>
      <c r="I954" s="319"/>
      <c r="J954" s="319"/>
      <c r="K954" s="319"/>
      <c r="L954" s="319"/>
      <c r="M954" s="319"/>
      <c r="N954" s="319"/>
      <c r="O954" s="319"/>
      <c r="P954" s="319"/>
      <c r="Q954" s="319"/>
      <c r="R954" s="319"/>
      <c r="S954" s="319"/>
      <c r="T954" s="319"/>
      <c r="U954" s="319"/>
      <c r="V954" s="319"/>
      <c r="W954" s="319"/>
      <c r="X954" s="319"/>
      <c r="Y954" s="319"/>
      <c r="Z954" s="319"/>
    </row>
    <row r="955" spans="1:26" ht="15.75" customHeight="1" x14ac:dyDescent="0.25">
      <c r="A955" s="319"/>
      <c r="B955" s="319"/>
      <c r="C955" s="319"/>
      <c r="D955" s="319"/>
      <c r="E955" s="319"/>
      <c r="F955" s="319"/>
      <c r="G955" s="319"/>
      <c r="H955" s="319"/>
      <c r="I955" s="319"/>
      <c r="J955" s="319"/>
      <c r="K955" s="319"/>
      <c r="L955" s="319"/>
      <c r="M955" s="319"/>
      <c r="N955" s="319"/>
      <c r="O955" s="319"/>
      <c r="P955" s="319"/>
      <c r="Q955" s="319"/>
      <c r="R955" s="319"/>
      <c r="S955" s="319"/>
      <c r="T955" s="319"/>
      <c r="U955" s="319"/>
      <c r="V955" s="319"/>
      <c r="W955" s="319"/>
      <c r="X955" s="319"/>
      <c r="Y955" s="319"/>
      <c r="Z955" s="319"/>
    </row>
    <row r="956" spans="1:26" ht="15.75" customHeight="1" x14ac:dyDescent="0.25">
      <c r="A956" s="319"/>
      <c r="B956" s="319"/>
      <c r="C956" s="319"/>
      <c r="D956" s="319"/>
      <c r="E956" s="319"/>
      <c r="F956" s="319"/>
      <c r="G956" s="319"/>
      <c r="H956" s="319"/>
      <c r="I956" s="319"/>
      <c r="J956" s="319"/>
      <c r="K956" s="319"/>
      <c r="L956" s="319"/>
      <c r="M956" s="319"/>
      <c r="N956" s="319"/>
      <c r="O956" s="319"/>
      <c r="P956" s="319"/>
      <c r="Q956" s="319"/>
      <c r="R956" s="319"/>
      <c r="S956" s="319"/>
      <c r="T956" s="319"/>
      <c r="U956" s="319"/>
      <c r="V956" s="319"/>
      <c r="W956" s="319"/>
      <c r="X956" s="319"/>
      <c r="Y956" s="319"/>
      <c r="Z956" s="319"/>
    </row>
    <row r="957" spans="1:26" ht="15.75" customHeight="1" x14ac:dyDescent="0.25">
      <c r="A957" s="319"/>
      <c r="B957" s="319"/>
      <c r="C957" s="319"/>
      <c r="D957" s="319"/>
      <c r="E957" s="319"/>
      <c r="F957" s="319"/>
      <c r="G957" s="319"/>
      <c r="H957" s="319"/>
      <c r="I957" s="319"/>
      <c r="J957" s="319"/>
      <c r="K957" s="319"/>
      <c r="L957" s="319"/>
      <c r="M957" s="319"/>
      <c r="N957" s="319"/>
      <c r="O957" s="319"/>
      <c r="P957" s="319"/>
      <c r="Q957" s="319"/>
      <c r="R957" s="319"/>
      <c r="S957" s="319"/>
      <c r="T957" s="319"/>
      <c r="U957" s="319"/>
      <c r="V957" s="319"/>
      <c r="W957" s="319"/>
      <c r="X957" s="319"/>
      <c r="Y957" s="319"/>
      <c r="Z957" s="319"/>
    </row>
    <row r="958" spans="1:26" ht="15.75" customHeight="1" x14ac:dyDescent="0.25">
      <c r="A958" s="319"/>
      <c r="B958" s="319"/>
      <c r="C958" s="319"/>
      <c r="D958" s="319"/>
      <c r="E958" s="319"/>
      <c r="F958" s="319"/>
      <c r="G958" s="319"/>
      <c r="H958" s="319"/>
      <c r="I958" s="319"/>
      <c r="J958" s="319"/>
      <c r="K958" s="319"/>
      <c r="L958" s="319"/>
      <c r="M958" s="319"/>
      <c r="N958" s="319"/>
      <c r="O958" s="319"/>
      <c r="P958" s="319"/>
      <c r="Q958" s="319"/>
      <c r="R958" s="319"/>
      <c r="S958" s="319"/>
      <c r="T958" s="319"/>
      <c r="U958" s="319"/>
      <c r="V958" s="319"/>
      <c r="W958" s="319"/>
      <c r="X958" s="319"/>
      <c r="Y958" s="319"/>
      <c r="Z958" s="319"/>
    </row>
    <row r="959" spans="1:26" ht="15.75" customHeight="1" x14ac:dyDescent="0.25">
      <c r="A959" s="319"/>
      <c r="B959" s="319"/>
      <c r="C959" s="319"/>
      <c r="D959" s="319"/>
      <c r="E959" s="319"/>
      <c r="F959" s="319"/>
      <c r="G959" s="319"/>
      <c r="H959" s="319"/>
      <c r="I959" s="319"/>
      <c r="J959" s="319"/>
      <c r="K959" s="319"/>
      <c r="L959" s="319"/>
      <c r="M959" s="319"/>
      <c r="N959" s="319"/>
      <c r="O959" s="319"/>
      <c r="P959" s="319"/>
      <c r="Q959" s="319"/>
      <c r="R959" s="319"/>
      <c r="S959" s="319"/>
      <c r="T959" s="319"/>
      <c r="U959" s="319"/>
      <c r="V959" s="319"/>
      <c r="W959" s="319"/>
      <c r="X959" s="319"/>
      <c r="Y959" s="319"/>
      <c r="Z959" s="319"/>
    </row>
    <row r="960" spans="1:26" ht="15.75" customHeight="1" x14ac:dyDescent="0.25">
      <c r="A960" s="319"/>
      <c r="B960" s="319"/>
      <c r="C960" s="319"/>
      <c r="D960" s="319"/>
      <c r="E960" s="319"/>
      <c r="F960" s="319"/>
      <c r="G960" s="319"/>
      <c r="H960" s="319"/>
      <c r="I960" s="319"/>
      <c r="J960" s="319"/>
      <c r="K960" s="319"/>
      <c r="L960" s="319"/>
      <c r="M960" s="319"/>
      <c r="N960" s="319"/>
      <c r="O960" s="319"/>
      <c r="P960" s="319"/>
      <c r="Q960" s="319"/>
      <c r="R960" s="319"/>
      <c r="S960" s="319"/>
      <c r="T960" s="319"/>
      <c r="U960" s="319"/>
      <c r="V960" s="319"/>
      <c r="W960" s="319"/>
      <c r="X960" s="319"/>
      <c r="Y960" s="319"/>
      <c r="Z960" s="319"/>
    </row>
    <row r="961" spans="1:26" ht="15.75" customHeight="1" x14ac:dyDescent="0.25">
      <c r="A961" s="319"/>
      <c r="B961" s="319"/>
      <c r="C961" s="319"/>
      <c r="D961" s="319"/>
      <c r="E961" s="319"/>
      <c r="F961" s="319"/>
      <c r="G961" s="319"/>
      <c r="H961" s="319"/>
      <c r="I961" s="319"/>
      <c r="J961" s="319"/>
      <c r="K961" s="319"/>
      <c r="L961" s="319"/>
      <c r="M961" s="319"/>
      <c r="N961" s="319"/>
      <c r="O961" s="319"/>
      <c r="P961" s="319"/>
      <c r="Q961" s="319"/>
      <c r="R961" s="319"/>
      <c r="S961" s="319"/>
      <c r="T961" s="319"/>
      <c r="U961" s="319"/>
      <c r="V961" s="319"/>
      <c r="W961" s="319"/>
      <c r="X961" s="319"/>
      <c r="Y961" s="319"/>
      <c r="Z961" s="319"/>
    </row>
    <row r="962" spans="1:26" ht="15.75" customHeight="1" x14ac:dyDescent="0.25">
      <c r="A962" s="319"/>
      <c r="B962" s="319"/>
      <c r="C962" s="319"/>
      <c r="D962" s="319"/>
      <c r="E962" s="319"/>
      <c r="F962" s="319"/>
      <c r="G962" s="319"/>
      <c r="H962" s="319"/>
      <c r="I962" s="319"/>
      <c r="J962" s="319"/>
      <c r="K962" s="319"/>
      <c r="L962" s="319"/>
      <c r="M962" s="319"/>
      <c r="N962" s="319"/>
      <c r="O962" s="319"/>
      <c r="P962" s="319"/>
      <c r="Q962" s="319"/>
      <c r="R962" s="319"/>
      <c r="S962" s="319"/>
      <c r="T962" s="319"/>
      <c r="U962" s="319"/>
      <c r="V962" s="319"/>
      <c r="W962" s="319"/>
      <c r="X962" s="319"/>
      <c r="Y962" s="319"/>
      <c r="Z962" s="319"/>
    </row>
    <row r="963" spans="1:26" ht="15.75" customHeight="1" x14ac:dyDescent="0.25">
      <c r="A963" s="319"/>
      <c r="B963" s="319"/>
      <c r="C963" s="319"/>
      <c r="D963" s="319"/>
      <c r="E963" s="319"/>
      <c r="F963" s="319"/>
      <c r="G963" s="319"/>
      <c r="H963" s="319"/>
      <c r="I963" s="319"/>
      <c r="J963" s="319"/>
      <c r="K963" s="319"/>
      <c r="L963" s="319"/>
      <c r="M963" s="319"/>
      <c r="N963" s="319"/>
      <c r="O963" s="319"/>
      <c r="P963" s="319"/>
      <c r="Q963" s="319"/>
      <c r="R963" s="319"/>
      <c r="S963" s="319"/>
      <c r="T963" s="319"/>
      <c r="U963" s="319"/>
      <c r="V963" s="319"/>
      <c r="W963" s="319"/>
      <c r="X963" s="319"/>
      <c r="Y963" s="319"/>
      <c r="Z963" s="319"/>
    </row>
    <row r="964" spans="1:26" ht="15.75" customHeight="1" x14ac:dyDescent="0.25">
      <c r="A964" s="319"/>
      <c r="B964" s="319"/>
      <c r="C964" s="319"/>
      <c r="D964" s="319"/>
      <c r="E964" s="319"/>
      <c r="F964" s="319"/>
      <c r="G964" s="319"/>
      <c r="H964" s="319"/>
      <c r="I964" s="319"/>
      <c r="J964" s="319"/>
      <c r="K964" s="319"/>
      <c r="L964" s="319"/>
      <c r="M964" s="319"/>
      <c r="N964" s="319"/>
      <c r="O964" s="319"/>
      <c r="P964" s="319"/>
      <c r="Q964" s="319"/>
      <c r="R964" s="319"/>
      <c r="S964" s="319"/>
      <c r="T964" s="319"/>
      <c r="U964" s="319"/>
      <c r="V964" s="319"/>
      <c r="W964" s="319"/>
      <c r="X964" s="319"/>
      <c r="Y964" s="319"/>
      <c r="Z964" s="319"/>
    </row>
    <row r="965" spans="1:26" ht="15.75" customHeight="1" x14ac:dyDescent="0.25">
      <c r="A965" s="319"/>
      <c r="B965" s="319"/>
      <c r="C965" s="319"/>
      <c r="D965" s="319"/>
      <c r="E965" s="319"/>
      <c r="F965" s="319"/>
      <c r="G965" s="319"/>
      <c r="H965" s="319"/>
      <c r="I965" s="319"/>
      <c r="J965" s="319"/>
      <c r="K965" s="319"/>
      <c r="L965" s="319"/>
      <c r="M965" s="319"/>
      <c r="N965" s="319"/>
      <c r="O965" s="319"/>
      <c r="P965" s="319"/>
      <c r="Q965" s="319"/>
      <c r="R965" s="319"/>
      <c r="S965" s="319"/>
      <c r="T965" s="319"/>
      <c r="U965" s="319"/>
      <c r="V965" s="319"/>
      <c r="W965" s="319"/>
      <c r="X965" s="319"/>
      <c r="Y965" s="319"/>
      <c r="Z965" s="319"/>
    </row>
    <row r="966" spans="1:26" ht="15.75" customHeight="1" x14ac:dyDescent="0.25">
      <c r="A966" s="319"/>
      <c r="B966" s="319"/>
      <c r="C966" s="319"/>
      <c r="D966" s="319"/>
      <c r="E966" s="319"/>
      <c r="F966" s="319"/>
      <c r="G966" s="319"/>
      <c r="H966" s="319"/>
      <c r="I966" s="319"/>
      <c r="J966" s="319"/>
      <c r="K966" s="319"/>
      <c r="L966" s="319"/>
      <c r="M966" s="319"/>
      <c r="N966" s="319"/>
      <c r="O966" s="319"/>
      <c r="P966" s="319"/>
      <c r="Q966" s="319"/>
      <c r="R966" s="319"/>
      <c r="S966" s="319"/>
      <c r="T966" s="319"/>
      <c r="U966" s="319"/>
      <c r="V966" s="319"/>
      <c r="W966" s="319"/>
      <c r="X966" s="319"/>
      <c r="Y966" s="319"/>
      <c r="Z966" s="319"/>
    </row>
    <row r="967" spans="1:26" ht="15.75" customHeight="1" x14ac:dyDescent="0.25">
      <c r="A967" s="319"/>
      <c r="B967" s="319"/>
      <c r="C967" s="319"/>
      <c r="D967" s="319"/>
      <c r="E967" s="319"/>
      <c r="F967" s="319"/>
      <c r="G967" s="319"/>
      <c r="H967" s="319"/>
      <c r="I967" s="319"/>
      <c r="J967" s="319"/>
      <c r="K967" s="319"/>
      <c r="L967" s="319"/>
      <c r="M967" s="319"/>
      <c r="N967" s="319"/>
      <c r="O967" s="319"/>
      <c r="P967" s="319"/>
      <c r="Q967" s="319"/>
      <c r="R967" s="319"/>
      <c r="S967" s="319"/>
      <c r="T967" s="319"/>
      <c r="U967" s="319"/>
      <c r="V967" s="319"/>
      <c r="W967" s="319"/>
      <c r="X967" s="319"/>
      <c r="Y967" s="319"/>
      <c r="Z967" s="319"/>
    </row>
    <row r="968" spans="1:26" ht="15.75" customHeight="1" x14ac:dyDescent="0.25">
      <c r="A968" s="319"/>
      <c r="B968" s="319"/>
      <c r="C968" s="319"/>
      <c r="D968" s="319"/>
      <c r="E968" s="319"/>
      <c r="F968" s="319"/>
      <c r="G968" s="319"/>
      <c r="H968" s="319"/>
      <c r="I968" s="319"/>
      <c r="J968" s="319"/>
      <c r="K968" s="319"/>
      <c r="L968" s="319"/>
      <c r="M968" s="319"/>
      <c r="N968" s="319"/>
      <c r="O968" s="319"/>
      <c r="P968" s="319"/>
      <c r="Q968" s="319"/>
      <c r="R968" s="319"/>
      <c r="S968" s="319"/>
      <c r="T968" s="319"/>
      <c r="U968" s="319"/>
      <c r="V968" s="319"/>
      <c r="W968" s="319"/>
      <c r="X968" s="319"/>
      <c r="Y968" s="319"/>
      <c r="Z968" s="319"/>
    </row>
    <row r="969" spans="1:26" ht="15.75" customHeight="1" x14ac:dyDescent="0.25">
      <c r="A969" s="319"/>
      <c r="B969" s="319"/>
      <c r="C969" s="319"/>
      <c r="D969" s="319"/>
      <c r="E969" s="319"/>
      <c r="F969" s="319"/>
      <c r="G969" s="319"/>
      <c r="H969" s="319"/>
      <c r="I969" s="319"/>
      <c r="J969" s="319"/>
      <c r="K969" s="319"/>
      <c r="L969" s="319"/>
      <c r="M969" s="319"/>
      <c r="N969" s="319"/>
      <c r="O969" s="319"/>
      <c r="P969" s="319"/>
      <c r="Q969" s="319"/>
      <c r="R969" s="319"/>
      <c r="S969" s="319"/>
      <c r="T969" s="319"/>
      <c r="U969" s="319"/>
      <c r="V969" s="319"/>
      <c r="W969" s="319"/>
      <c r="X969" s="319"/>
      <c r="Y969" s="319"/>
      <c r="Z969" s="319"/>
    </row>
    <row r="970" spans="1:26" ht="15.75" customHeight="1" x14ac:dyDescent="0.25">
      <c r="A970" s="319"/>
      <c r="B970" s="319"/>
      <c r="C970" s="319"/>
      <c r="D970" s="319"/>
      <c r="E970" s="319"/>
      <c r="F970" s="319"/>
      <c r="G970" s="319"/>
      <c r="H970" s="319"/>
      <c r="I970" s="319"/>
      <c r="J970" s="319"/>
      <c r="K970" s="319"/>
      <c r="L970" s="319"/>
      <c r="M970" s="319"/>
      <c r="N970" s="319"/>
      <c r="O970" s="319"/>
      <c r="P970" s="319"/>
      <c r="Q970" s="319"/>
      <c r="R970" s="319"/>
      <c r="S970" s="319"/>
      <c r="T970" s="319"/>
      <c r="U970" s="319"/>
      <c r="V970" s="319"/>
      <c r="W970" s="319"/>
      <c r="X970" s="319"/>
      <c r="Y970" s="319"/>
      <c r="Z970" s="319"/>
    </row>
    <row r="971" spans="1:26" ht="15.75" customHeight="1" x14ac:dyDescent="0.25">
      <c r="A971" s="319"/>
      <c r="B971" s="319"/>
      <c r="C971" s="319"/>
      <c r="D971" s="319"/>
      <c r="E971" s="319"/>
      <c r="F971" s="319"/>
      <c r="G971" s="319"/>
      <c r="H971" s="319"/>
      <c r="I971" s="319"/>
      <c r="J971" s="319"/>
      <c r="K971" s="319"/>
      <c r="L971" s="319"/>
      <c r="M971" s="319"/>
      <c r="N971" s="319"/>
      <c r="O971" s="319"/>
      <c r="P971" s="319"/>
      <c r="Q971" s="319"/>
      <c r="R971" s="319"/>
      <c r="S971" s="319"/>
      <c r="T971" s="319"/>
      <c r="U971" s="319"/>
      <c r="V971" s="319"/>
      <c r="W971" s="319"/>
      <c r="X971" s="319"/>
      <c r="Y971" s="319"/>
      <c r="Z971" s="319"/>
    </row>
    <row r="972" spans="1:26" ht="15.75" customHeight="1" x14ac:dyDescent="0.25">
      <c r="A972" s="319"/>
      <c r="B972" s="319"/>
      <c r="C972" s="319"/>
      <c r="D972" s="319"/>
      <c r="E972" s="319"/>
      <c r="F972" s="319"/>
      <c r="G972" s="319"/>
      <c r="H972" s="319"/>
      <c r="I972" s="319"/>
      <c r="J972" s="319"/>
      <c r="K972" s="319"/>
      <c r="L972" s="319"/>
      <c r="M972" s="319"/>
      <c r="N972" s="319"/>
      <c r="O972" s="319"/>
      <c r="P972" s="319"/>
      <c r="Q972" s="319"/>
      <c r="R972" s="319"/>
      <c r="S972" s="319"/>
      <c r="T972" s="319"/>
      <c r="U972" s="319"/>
      <c r="V972" s="319"/>
      <c r="W972" s="319"/>
      <c r="X972" s="319"/>
      <c r="Y972" s="319"/>
      <c r="Z972" s="319"/>
    </row>
    <row r="973" spans="1:26" ht="15.75" customHeight="1" x14ac:dyDescent="0.25">
      <c r="A973" s="319"/>
      <c r="B973" s="319"/>
      <c r="C973" s="319"/>
      <c r="D973" s="319"/>
      <c r="E973" s="319"/>
      <c r="F973" s="319"/>
      <c r="G973" s="319"/>
      <c r="H973" s="319"/>
      <c r="I973" s="319"/>
      <c r="J973" s="319"/>
      <c r="K973" s="319"/>
      <c r="L973" s="319"/>
      <c r="M973" s="319"/>
      <c r="N973" s="319"/>
      <c r="O973" s="319"/>
      <c r="P973" s="319"/>
      <c r="Q973" s="319"/>
      <c r="R973" s="319"/>
      <c r="S973" s="319"/>
      <c r="T973" s="319"/>
      <c r="U973" s="319"/>
      <c r="V973" s="319"/>
      <c r="W973" s="319"/>
      <c r="X973" s="319"/>
      <c r="Y973" s="319"/>
      <c r="Z973" s="319"/>
    </row>
    <row r="974" spans="1:26" ht="15.75" customHeight="1" x14ac:dyDescent="0.25">
      <c r="A974" s="319"/>
      <c r="B974" s="319"/>
      <c r="C974" s="319"/>
      <c r="D974" s="319"/>
      <c r="E974" s="319"/>
      <c r="F974" s="319"/>
      <c r="G974" s="319"/>
      <c r="H974" s="319"/>
      <c r="I974" s="319"/>
      <c r="J974" s="319"/>
      <c r="K974" s="319"/>
      <c r="L974" s="319"/>
      <c r="M974" s="319"/>
      <c r="N974" s="319"/>
      <c r="O974" s="319"/>
      <c r="P974" s="319"/>
      <c r="Q974" s="319"/>
      <c r="R974" s="319"/>
      <c r="S974" s="319"/>
      <c r="T974" s="319"/>
      <c r="U974" s="319"/>
      <c r="V974" s="319"/>
      <c r="W974" s="319"/>
      <c r="X974" s="319"/>
      <c r="Y974" s="319"/>
      <c r="Z974" s="319"/>
    </row>
    <row r="975" spans="1:26" ht="15.75" customHeight="1" x14ac:dyDescent="0.25">
      <c r="A975" s="319"/>
      <c r="B975" s="319"/>
      <c r="C975" s="319"/>
      <c r="D975" s="319"/>
      <c r="E975" s="319"/>
      <c r="F975" s="319"/>
      <c r="G975" s="319"/>
      <c r="H975" s="319"/>
      <c r="I975" s="319"/>
      <c r="J975" s="319"/>
      <c r="K975" s="319"/>
      <c r="L975" s="319"/>
      <c r="M975" s="319"/>
      <c r="N975" s="319"/>
      <c r="O975" s="319"/>
      <c r="P975" s="319"/>
      <c r="Q975" s="319"/>
      <c r="R975" s="319"/>
      <c r="S975" s="319"/>
      <c r="T975" s="319"/>
      <c r="U975" s="319"/>
      <c r="V975" s="319"/>
      <c r="W975" s="319"/>
      <c r="X975" s="319"/>
      <c r="Y975" s="319"/>
      <c r="Z975" s="319"/>
    </row>
    <row r="976" spans="1:26" ht="15.75" customHeight="1" x14ac:dyDescent="0.25">
      <c r="A976" s="319"/>
      <c r="B976" s="319"/>
      <c r="C976" s="319"/>
      <c r="D976" s="319"/>
      <c r="E976" s="319"/>
      <c r="F976" s="319"/>
      <c r="G976" s="319"/>
      <c r="H976" s="319"/>
      <c r="I976" s="319"/>
      <c r="J976" s="319"/>
      <c r="K976" s="319"/>
      <c r="L976" s="319"/>
      <c r="M976" s="319"/>
      <c r="N976" s="319"/>
      <c r="O976" s="319"/>
      <c r="P976" s="319"/>
      <c r="Q976" s="319"/>
      <c r="R976" s="319"/>
      <c r="S976" s="319"/>
      <c r="T976" s="319"/>
      <c r="U976" s="319"/>
      <c r="V976" s="319"/>
      <c r="W976" s="319"/>
      <c r="X976" s="319"/>
      <c r="Y976" s="319"/>
      <c r="Z976" s="319"/>
    </row>
    <row r="977" spans="1:26" ht="15.75" customHeight="1" x14ac:dyDescent="0.25">
      <c r="A977" s="319"/>
      <c r="B977" s="319"/>
      <c r="C977" s="319"/>
      <c r="D977" s="319"/>
      <c r="E977" s="319"/>
      <c r="F977" s="319"/>
      <c r="G977" s="319"/>
      <c r="H977" s="319"/>
      <c r="I977" s="319"/>
      <c r="J977" s="319"/>
      <c r="K977" s="319"/>
      <c r="L977" s="319"/>
      <c r="M977" s="319"/>
      <c r="N977" s="319"/>
      <c r="O977" s="319"/>
      <c r="P977" s="319"/>
      <c r="Q977" s="319"/>
      <c r="R977" s="319"/>
      <c r="S977" s="319"/>
      <c r="T977" s="319"/>
      <c r="U977" s="319"/>
      <c r="V977" s="319"/>
      <c r="W977" s="319"/>
      <c r="X977" s="319"/>
      <c r="Y977" s="319"/>
      <c r="Z977" s="319"/>
    </row>
    <row r="978" spans="1:26" ht="15.75" customHeight="1" x14ac:dyDescent="0.25">
      <c r="A978" s="319"/>
      <c r="B978" s="319"/>
      <c r="C978" s="319"/>
      <c r="D978" s="319"/>
      <c r="E978" s="319"/>
      <c r="F978" s="319"/>
      <c r="G978" s="319"/>
      <c r="H978" s="319"/>
      <c r="I978" s="319"/>
      <c r="J978" s="319"/>
      <c r="K978" s="319"/>
      <c r="L978" s="319"/>
      <c r="M978" s="319"/>
      <c r="N978" s="319"/>
      <c r="O978" s="319"/>
      <c r="P978" s="319"/>
      <c r="Q978" s="319"/>
      <c r="R978" s="319"/>
      <c r="S978" s="319"/>
      <c r="T978" s="319"/>
      <c r="U978" s="319"/>
      <c r="V978" s="319"/>
      <c r="W978" s="319"/>
      <c r="X978" s="319"/>
      <c r="Y978" s="319"/>
      <c r="Z978" s="319"/>
    </row>
    <row r="979" spans="1:26" ht="15.75" customHeight="1" x14ac:dyDescent="0.25">
      <c r="A979" s="319"/>
      <c r="B979" s="319"/>
      <c r="C979" s="319"/>
      <c r="D979" s="319"/>
      <c r="E979" s="319"/>
      <c r="F979" s="319"/>
      <c r="G979" s="319"/>
      <c r="H979" s="319"/>
      <c r="I979" s="319"/>
      <c r="J979" s="319"/>
      <c r="K979" s="319"/>
      <c r="L979" s="319"/>
      <c r="M979" s="319"/>
      <c r="N979" s="319"/>
      <c r="O979" s="319"/>
      <c r="P979" s="319"/>
      <c r="Q979" s="319"/>
      <c r="R979" s="319"/>
      <c r="S979" s="319"/>
      <c r="T979" s="319"/>
      <c r="U979" s="319"/>
      <c r="V979" s="319"/>
      <c r="W979" s="319"/>
      <c r="X979" s="319"/>
      <c r="Y979" s="319"/>
      <c r="Z979" s="319"/>
    </row>
    <row r="980" spans="1:26" ht="15.75" customHeight="1" x14ac:dyDescent="0.25">
      <c r="A980" s="319"/>
      <c r="B980" s="319"/>
      <c r="C980" s="319"/>
      <c r="D980" s="319"/>
      <c r="E980" s="319"/>
      <c r="F980" s="319"/>
      <c r="G980" s="319"/>
      <c r="H980" s="319"/>
      <c r="I980" s="319"/>
      <c r="J980" s="319"/>
      <c r="K980" s="319"/>
      <c r="L980" s="319"/>
      <c r="M980" s="319"/>
      <c r="N980" s="319"/>
      <c r="O980" s="319"/>
      <c r="P980" s="319"/>
      <c r="Q980" s="319"/>
      <c r="R980" s="319"/>
      <c r="S980" s="319"/>
      <c r="T980" s="319"/>
      <c r="U980" s="319"/>
      <c r="V980" s="319"/>
      <c r="W980" s="319"/>
      <c r="X980" s="319"/>
      <c r="Y980" s="319"/>
      <c r="Z980" s="319"/>
    </row>
    <row r="981" spans="1:26" ht="15.75" customHeight="1" x14ac:dyDescent="0.25">
      <c r="A981" s="319"/>
      <c r="B981" s="319"/>
      <c r="C981" s="319"/>
      <c r="D981" s="319"/>
      <c r="E981" s="319"/>
      <c r="F981" s="319"/>
      <c r="G981" s="319"/>
      <c r="H981" s="319"/>
      <c r="I981" s="319"/>
      <c r="J981" s="319"/>
      <c r="K981" s="319"/>
      <c r="L981" s="319"/>
      <c r="M981" s="319"/>
      <c r="N981" s="319"/>
      <c r="O981" s="319"/>
      <c r="P981" s="319"/>
      <c r="Q981" s="319"/>
      <c r="R981" s="319"/>
      <c r="S981" s="319"/>
      <c r="T981" s="319"/>
      <c r="U981" s="319"/>
      <c r="V981" s="319"/>
      <c r="W981" s="319"/>
      <c r="X981" s="319"/>
      <c r="Y981" s="319"/>
      <c r="Z981" s="319"/>
    </row>
    <row r="982" spans="1:26" ht="15.75" customHeight="1" x14ac:dyDescent="0.25">
      <c r="A982" s="319"/>
      <c r="B982" s="319"/>
      <c r="C982" s="319"/>
      <c r="D982" s="319"/>
      <c r="E982" s="319"/>
      <c r="F982" s="319"/>
      <c r="G982" s="319"/>
      <c r="H982" s="319"/>
      <c r="I982" s="319"/>
      <c r="J982" s="319"/>
      <c r="K982" s="319"/>
      <c r="L982" s="319"/>
      <c r="M982" s="319"/>
      <c r="N982" s="319"/>
      <c r="O982" s="319"/>
      <c r="P982" s="319"/>
      <c r="Q982" s="319"/>
      <c r="R982" s="319"/>
      <c r="S982" s="319"/>
      <c r="T982" s="319"/>
      <c r="U982" s="319"/>
      <c r="V982" s="319"/>
      <c r="W982" s="319"/>
      <c r="X982" s="319"/>
      <c r="Y982" s="319"/>
      <c r="Z982" s="319"/>
    </row>
    <row r="983" spans="1:26" ht="15.75" customHeight="1" x14ac:dyDescent="0.25">
      <c r="A983" s="319"/>
      <c r="B983" s="319"/>
      <c r="C983" s="319"/>
      <c r="D983" s="319"/>
      <c r="E983" s="319"/>
      <c r="F983" s="319"/>
      <c r="G983" s="319"/>
      <c r="H983" s="319"/>
      <c r="I983" s="319"/>
      <c r="J983" s="319"/>
      <c r="K983" s="319"/>
      <c r="L983" s="319"/>
      <c r="M983" s="319"/>
      <c r="N983" s="319"/>
      <c r="O983" s="319"/>
      <c r="P983" s="319"/>
      <c r="Q983" s="319"/>
      <c r="R983" s="319"/>
      <c r="S983" s="319"/>
      <c r="T983" s="319"/>
      <c r="U983" s="319"/>
      <c r="V983" s="319"/>
      <c r="W983" s="319"/>
      <c r="X983" s="319"/>
      <c r="Y983" s="319"/>
      <c r="Z983" s="319"/>
    </row>
    <row r="984" spans="1:26" ht="15.75" customHeight="1" x14ac:dyDescent="0.25">
      <c r="A984" s="319"/>
      <c r="B984" s="319"/>
      <c r="C984" s="319"/>
      <c r="D984" s="319"/>
      <c r="E984" s="319"/>
      <c r="F984" s="319"/>
      <c r="G984" s="319"/>
      <c r="H984" s="319"/>
      <c r="I984" s="319"/>
      <c r="J984" s="319"/>
      <c r="K984" s="319"/>
      <c r="L984" s="319"/>
      <c r="M984" s="319"/>
      <c r="N984" s="319"/>
      <c r="O984" s="319"/>
      <c r="P984" s="319"/>
      <c r="Q984" s="319"/>
      <c r="R984" s="319"/>
      <c r="S984" s="319"/>
      <c r="T984" s="319"/>
      <c r="U984" s="319"/>
      <c r="V984" s="319"/>
      <c r="W984" s="319"/>
      <c r="X984" s="319"/>
      <c r="Y984" s="319"/>
      <c r="Z984" s="319"/>
    </row>
    <row r="985" spans="1:26" ht="15.75" customHeight="1" x14ac:dyDescent="0.25">
      <c r="A985" s="319"/>
      <c r="B985" s="319"/>
      <c r="C985" s="319"/>
      <c r="D985" s="319"/>
      <c r="E985" s="319"/>
      <c r="F985" s="319"/>
      <c r="G985" s="319"/>
      <c r="H985" s="319"/>
      <c r="I985" s="319"/>
      <c r="J985" s="319"/>
      <c r="K985" s="319"/>
      <c r="L985" s="319"/>
      <c r="M985" s="319"/>
      <c r="N985" s="319"/>
      <c r="O985" s="319"/>
      <c r="P985" s="319"/>
      <c r="Q985" s="319"/>
      <c r="R985" s="319"/>
      <c r="S985" s="319"/>
      <c r="T985" s="319"/>
      <c r="U985" s="319"/>
      <c r="V985" s="319"/>
      <c r="W985" s="319"/>
      <c r="X985" s="319"/>
      <c r="Y985" s="319"/>
      <c r="Z985" s="319"/>
    </row>
    <row r="986" spans="1:26" ht="15.75" customHeight="1" x14ac:dyDescent="0.25">
      <c r="A986" s="319"/>
      <c r="B986" s="319"/>
      <c r="C986" s="319"/>
      <c r="D986" s="319"/>
      <c r="E986" s="319"/>
      <c r="F986" s="319"/>
      <c r="G986" s="319"/>
      <c r="H986" s="319"/>
      <c r="I986" s="319"/>
      <c r="J986" s="319"/>
      <c r="K986" s="319"/>
      <c r="L986" s="319"/>
      <c r="M986" s="319"/>
      <c r="N986" s="319"/>
      <c r="O986" s="319"/>
      <c r="P986" s="319"/>
      <c r="Q986" s="319"/>
      <c r="R986" s="319"/>
      <c r="S986" s="319"/>
      <c r="T986" s="319"/>
      <c r="U986" s="319"/>
      <c r="V986" s="319"/>
      <c r="W986" s="319"/>
      <c r="X986" s="319"/>
      <c r="Y986" s="319"/>
      <c r="Z986" s="319"/>
    </row>
    <row r="987" spans="1:26" ht="15.75" customHeight="1" x14ac:dyDescent="0.25">
      <c r="A987" s="319"/>
      <c r="B987" s="319"/>
      <c r="C987" s="319"/>
      <c r="D987" s="319"/>
      <c r="E987" s="319"/>
      <c r="F987" s="319"/>
      <c r="G987" s="319"/>
      <c r="H987" s="319"/>
      <c r="I987" s="319"/>
      <c r="J987" s="319"/>
      <c r="K987" s="319"/>
      <c r="L987" s="319"/>
      <c r="M987" s="319"/>
      <c r="N987" s="319"/>
      <c r="O987" s="319"/>
      <c r="P987" s="319"/>
      <c r="Q987" s="319"/>
      <c r="R987" s="319"/>
      <c r="S987" s="319"/>
      <c r="T987" s="319"/>
      <c r="U987" s="319"/>
      <c r="V987" s="319"/>
      <c r="W987" s="319"/>
      <c r="X987" s="319"/>
      <c r="Y987" s="319"/>
      <c r="Z987" s="319"/>
    </row>
    <row r="988" spans="1:26" ht="15.75" customHeight="1" x14ac:dyDescent="0.25">
      <c r="A988" s="319"/>
      <c r="B988" s="319"/>
      <c r="C988" s="319"/>
      <c r="D988" s="319"/>
      <c r="E988" s="319"/>
      <c r="F988" s="319"/>
      <c r="G988" s="319"/>
      <c r="H988" s="319"/>
      <c r="I988" s="319"/>
      <c r="J988" s="319"/>
      <c r="K988" s="319"/>
      <c r="L988" s="319"/>
      <c r="M988" s="319"/>
      <c r="N988" s="319"/>
      <c r="O988" s="319"/>
      <c r="P988" s="319"/>
      <c r="Q988" s="319"/>
      <c r="R988" s="319"/>
      <c r="S988" s="319"/>
      <c r="T988" s="319"/>
      <c r="U988" s="319"/>
      <c r="V988" s="319"/>
      <c r="W988" s="319"/>
      <c r="X988" s="319"/>
      <c r="Y988" s="319"/>
      <c r="Z988" s="319"/>
    </row>
    <row r="989" spans="1:26" ht="15.75" customHeight="1" x14ac:dyDescent="0.25">
      <c r="A989" s="319"/>
      <c r="B989" s="319"/>
      <c r="C989" s="319"/>
      <c r="D989" s="319"/>
      <c r="E989" s="319"/>
      <c r="F989" s="319"/>
      <c r="G989" s="319"/>
      <c r="H989" s="319"/>
      <c r="I989" s="319"/>
      <c r="J989" s="319"/>
      <c r="K989" s="319"/>
      <c r="L989" s="319"/>
      <c r="M989" s="319"/>
      <c r="N989" s="319"/>
      <c r="O989" s="319"/>
      <c r="P989" s="319"/>
      <c r="Q989" s="319"/>
      <c r="R989" s="319"/>
      <c r="S989" s="319"/>
      <c r="T989" s="319"/>
      <c r="U989" s="319"/>
      <c r="V989" s="319"/>
      <c r="W989" s="319"/>
      <c r="X989" s="319"/>
      <c r="Y989" s="319"/>
      <c r="Z989" s="319"/>
    </row>
    <row r="990" spans="1:26" ht="15.75" customHeight="1" x14ac:dyDescent="0.25">
      <c r="A990" s="319"/>
      <c r="B990" s="319"/>
      <c r="C990" s="319"/>
      <c r="D990" s="319"/>
      <c r="E990" s="319"/>
      <c r="F990" s="319"/>
      <c r="G990" s="319"/>
      <c r="H990" s="319"/>
      <c r="I990" s="319"/>
      <c r="J990" s="319"/>
      <c r="K990" s="319"/>
      <c r="L990" s="319"/>
      <c r="M990" s="319"/>
      <c r="N990" s="319"/>
      <c r="O990" s="319"/>
      <c r="P990" s="319"/>
      <c r="Q990" s="319"/>
      <c r="R990" s="319"/>
      <c r="S990" s="319"/>
      <c r="T990" s="319"/>
      <c r="U990" s="319"/>
      <c r="V990" s="319"/>
      <c r="W990" s="319"/>
      <c r="X990" s="319"/>
      <c r="Y990" s="319"/>
      <c r="Z990" s="319"/>
    </row>
    <row r="991" spans="1:26" ht="15.75" customHeight="1" x14ac:dyDescent="0.25">
      <c r="A991" s="319"/>
      <c r="B991" s="319"/>
      <c r="C991" s="319"/>
      <c r="D991" s="319"/>
      <c r="E991" s="319"/>
      <c r="F991" s="319"/>
      <c r="G991" s="319"/>
      <c r="H991" s="319"/>
      <c r="I991" s="319"/>
      <c r="J991" s="319"/>
      <c r="K991" s="319"/>
      <c r="L991" s="319"/>
      <c r="M991" s="319"/>
      <c r="N991" s="319"/>
      <c r="O991" s="319"/>
      <c r="P991" s="319"/>
      <c r="Q991" s="319"/>
      <c r="R991" s="319"/>
      <c r="S991" s="319"/>
      <c r="T991" s="319"/>
      <c r="U991" s="319"/>
      <c r="V991" s="319"/>
      <c r="W991" s="319"/>
      <c r="X991" s="319"/>
      <c r="Y991" s="319"/>
      <c r="Z991" s="319"/>
    </row>
    <row r="992" spans="1:26" ht="15.75" customHeight="1" x14ac:dyDescent="0.25">
      <c r="A992" s="319"/>
      <c r="B992" s="319"/>
      <c r="C992" s="319"/>
      <c r="D992" s="319"/>
      <c r="E992" s="319"/>
      <c r="F992" s="319"/>
      <c r="G992" s="319"/>
      <c r="H992" s="319"/>
      <c r="I992" s="319"/>
      <c r="J992" s="319"/>
      <c r="K992" s="319"/>
      <c r="L992" s="319"/>
      <c r="M992" s="319"/>
      <c r="N992" s="319"/>
      <c r="O992" s="319"/>
      <c r="P992" s="319"/>
      <c r="Q992" s="319"/>
      <c r="R992" s="319"/>
      <c r="S992" s="319"/>
      <c r="T992" s="319"/>
      <c r="U992" s="319"/>
      <c r="V992" s="319"/>
      <c r="W992" s="319"/>
      <c r="X992" s="319"/>
      <c r="Y992" s="319"/>
      <c r="Z992" s="319"/>
    </row>
    <row r="993" spans="1:26" ht="15.75" customHeight="1" x14ac:dyDescent="0.25">
      <c r="A993" s="319"/>
      <c r="B993" s="319"/>
      <c r="C993" s="319"/>
      <c r="D993" s="319"/>
      <c r="E993" s="319"/>
      <c r="F993" s="319"/>
      <c r="G993" s="319"/>
      <c r="H993" s="319"/>
      <c r="I993" s="319"/>
      <c r="J993" s="319"/>
      <c r="K993" s="319"/>
      <c r="L993" s="319"/>
      <c r="M993" s="319"/>
      <c r="N993" s="319"/>
      <c r="O993" s="319"/>
      <c r="P993" s="319"/>
      <c r="Q993" s="319"/>
      <c r="R993" s="319"/>
      <c r="S993" s="319"/>
      <c r="T993" s="319"/>
      <c r="U993" s="319"/>
      <c r="V993" s="319"/>
      <c r="W993" s="319"/>
      <c r="X993" s="319"/>
      <c r="Y993" s="319"/>
      <c r="Z993" s="319"/>
    </row>
    <row r="994" spans="1:26" ht="15.75" customHeight="1" x14ac:dyDescent="0.25">
      <c r="A994" s="319"/>
      <c r="B994" s="319"/>
      <c r="C994" s="319"/>
      <c r="D994" s="319"/>
      <c r="E994" s="319"/>
      <c r="F994" s="319"/>
      <c r="G994" s="319"/>
      <c r="H994" s="319"/>
      <c r="I994" s="319"/>
      <c r="J994" s="319"/>
      <c r="K994" s="319"/>
      <c r="L994" s="319"/>
      <c r="M994" s="319"/>
      <c r="N994" s="319"/>
      <c r="O994" s="319"/>
      <c r="P994" s="319"/>
      <c r="Q994" s="319"/>
      <c r="R994" s="319"/>
      <c r="S994" s="319"/>
      <c r="T994" s="319"/>
      <c r="U994" s="319"/>
      <c r="V994" s="319"/>
      <c r="W994" s="319"/>
      <c r="X994" s="319"/>
      <c r="Y994" s="319"/>
      <c r="Z994" s="319"/>
    </row>
    <row r="995" spans="1:26" ht="15.75" customHeight="1" x14ac:dyDescent="0.25">
      <c r="A995" s="319"/>
      <c r="B995" s="319"/>
      <c r="C995" s="319"/>
      <c r="D995" s="319"/>
      <c r="E995" s="319"/>
      <c r="F995" s="319"/>
      <c r="G995" s="319"/>
      <c r="H995" s="319"/>
      <c r="I995" s="319"/>
      <c r="J995" s="319"/>
      <c r="K995" s="319"/>
      <c r="L995" s="319"/>
      <c r="M995" s="319"/>
      <c r="N995" s="319"/>
      <c r="O995" s="319"/>
      <c r="P995" s="319"/>
      <c r="Q995" s="319"/>
      <c r="R995" s="319"/>
      <c r="S995" s="319"/>
      <c r="T995" s="319"/>
      <c r="U995" s="319"/>
      <c r="V995" s="319"/>
      <c r="W995" s="319"/>
      <c r="X995" s="319"/>
      <c r="Y995" s="319"/>
      <c r="Z995" s="319"/>
    </row>
    <row r="996" spans="1:26" ht="15.75" customHeight="1" x14ac:dyDescent="0.25">
      <c r="A996" s="319"/>
      <c r="B996" s="319"/>
      <c r="C996" s="319"/>
      <c r="D996" s="319"/>
      <c r="E996" s="319"/>
      <c r="F996" s="319"/>
      <c r="G996" s="319"/>
      <c r="H996" s="319"/>
      <c r="I996" s="319"/>
      <c r="J996" s="319"/>
      <c r="K996" s="319"/>
      <c r="L996" s="319"/>
      <c r="M996" s="319"/>
      <c r="N996" s="319"/>
      <c r="O996" s="319"/>
      <c r="P996" s="319"/>
      <c r="Q996" s="319"/>
      <c r="R996" s="319"/>
      <c r="S996" s="319"/>
      <c r="T996" s="319"/>
      <c r="U996" s="319"/>
      <c r="V996" s="319"/>
      <c r="W996" s="319"/>
      <c r="X996" s="319"/>
      <c r="Y996" s="319"/>
      <c r="Z996" s="319"/>
    </row>
    <row r="997" spans="1:26" ht="15.75" customHeight="1" x14ac:dyDescent="0.25">
      <c r="A997" s="319"/>
      <c r="B997" s="319"/>
      <c r="C997" s="319"/>
      <c r="D997" s="319"/>
      <c r="E997" s="319"/>
      <c r="F997" s="319"/>
      <c r="G997" s="319"/>
      <c r="H997" s="319"/>
      <c r="I997" s="319"/>
      <c r="J997" s="319"/>
      <c r="K997" s="319"/>
      <c r="L997" s="319"/>
      <c r="M997" s="319"/>
      <c r="N997" s="319"/>
      <c r="O997" s="319"/>
      <c r="P997" s="319"/>
      <c r="Q997" s="319"/>
      <c r="R997" s="319"/>
      <c r="S997" s="319"/>
      <c r="T997" s="319"/>
      <c r="U997" s="319"/>
      <c r="V997" s="319"/>
      <c r="W997" s="319"/>
      <c r="X997" s="319"/>
      <c r="Y997" s="319"/>
      <c r="Z997" s="319"/>
    </row>
    <row r="998" spans="1:26" ht="15.75" customHeight="1" x14ac:dyDescent="0.25">
      <c r="A998" s="319"/>
      <c r="B998" s="319"/>
      <c r="C998" s="319"/>
      <c r="D998" s="319"/>
      <c r="E998" s="319"/>
      <c r="F998" s="319"/>
      <c r="G998" s="319"/>
      <c r="H998" s="319"/>
      <c r="I998" s="319"/>
      <c r="J998" s="319"/>
      <c r="K998" s="319"/>
      <c r="L998" s="319"/>
      <c r="M998" s="319"/>
      <c r="N998" s="319"/>
      <c r="O998" s="319"/>
      <c r="P998" s="319"/>
      <c r="Q998" s="319"/>
      <c r="R998" s="319"/>
      <c r="S998" s="319"/>
      <c r="T998" s="319"/>
      <c r="U998" s="319"/>
      <c r="V998" s="319"/>
      <c r="W998" s="319"/>
      <c r="X998" s="319"/>
      <c r="Y998" s="319"/>
      <c r="Z998" s="319"/>
    </row>
    <row r="999" spans="1:26" ht="15.75" customHeight="1" x14ac:dyDescent="0.25">
      <c r="A999" s="319"/>
      <c r="B999" s="319"/>
      <c r="C999" s="319"/>
      <c r="D999" s="319"/>
      <c r="E999" s="319"/>
      <c r="F999" s="319"/>
      <c r="G999" s="319"/>
      <c r="H999" s="319"/>
      <c r="I999" s="319"/>
      <c r="J999" s="319"/>
      <c r="K999" s="319"/>
      <c r="L999" s="319"/>
      <c r="M999" s="319"/>
      <c r="N999" s="319"/>
      <c r="O999" s="319"/>
      <c r="P999" s="319"/>
      <c r="Q999" s="319"/>
      <c r="R999" s="319"/>
      <c r="S999" s="319"/>
      <c r="T999" s="319"/>
      <c r="U999" s="319"/>
      <c r="V999" s="319"/>
      <c r="W999" s="319"/>
      <c r="X999" s="319"/>
      <c r="Y999" s="319"/>
      <c r="Z999" s="319"/>
    </row>
    <row r="1000" spans="1:26" ht="15.75" customHeight="1" x14ac:dyDescent="0.25">
      <c r="A1000" s="319"/>
      <c r="B1000" s="319"/>
      <c r="C1000" s="319"/>
      <c r="D1000" s="319"/>
      <c r="E1000" s="319"/>
      <c r="F1000" s="319"/>
      <c r="G1000" s="319"/>
      <c r="H1000" s="319"/>
      <c r="I1000" s="319"/>
      <c r="J1000" s="319"/>
      <c r="K1000" s="319"/>
      <c r="L1000" s="319"/>
      <c r="M1000" s="319"/>
      <c r="N1000" s="319"/>
      <c r="O1000" s="319"/>
      <c r="P1000" s="319"/>
      <c r="Q1000" s="319"/>
      <c r="R1000" s="319"/>
      <c r="S1000" s="319"/>
      <c r="T1000" s="319"/>
      <c r="U1000" s="319"/>
      <c r="V1000" s="319"/>
      <c r="W1000" s="319"/>
      <c r="X1000" s="319"/>
      <c r="Y1000" s="319"/>
      <c r="Z1000" s="319"/>
    </row>
  </sheetData>
  <sheetProtection algorithmName="SHA-512" hashValue="yqj1188mgs75bKxYQaWs+qDM/6GSLn3Qkok7rAWq64UAhNz9FlgF1cDg7XJheddj01ILqoiiHn422OSDxxV7TA==" saltValue="Ce7LdD6bb49ai5EFkrHOOQ==" spinCount="100000" sheet="1" objects="1" scenarios="1"/>
  <mergeCells count="13">
    <mergeCell ref="B2:P4"/>
    <mergeCell ref="H6:L6"/>
    <mergeCell ref="B7:P7"/>
    <mergeCell ref="B11:D11"/>
    <mergeCell ref="E11:H11"/>
    <mergeCell ref="I11:K11"/>
    <mergeCell ref="L11:P11"/>
    <mergeCell ref="B8:J8"/>
    <mergeCell ref="B13:P13"/>
    <mergeCell ref="B15:P15"/>
    <mergeCell ref="C16:P16"/>
    <mergeCell ref="C17:P17"/>
    <mergeCell ref="C18:P18"/>
  </mergeCells>
  <pageMargins left="0.39370078740157483" right="0.39370078740157483" top="0.39370078740157483" bottom="0.39370078740157483" header="0.31496062992125984" footer="0.31496062992125984"/>
  <pageSetup paperSize="9" scale="5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tabColor theme="7" tint="0.79998168889431442"/>
    <pageSetUpPr fitToPage="1"/>
  </sheetPr>
  <dimension ref="A1:CE105"/>
  <sheetViews>
    <sheetView view="pageBreakPreview" topLeftCell="B1" zoomScale="110" zoomScaleNormal="100" zoomScaleSheetLayoutView="110" workbookViewId="0">
      <selection activeCell="X37" sqref="X37:BF37"/>
    </sheetView>
  </sheetViews>
  <sheetFormatPr defaultColWidth="1.7109375" defaultRowHeight="14.25" x14ac:dyDescent="0.2"/>
  <cols>
    <col min="1" max="1" width="1.7109375" style="1" hidden="1" customWidth="1"/>
    <col min="2" max="2" width="1.7109375" style="1" customWidth="1"/>
    <col min="3" max="29" width="1.7109375" style="4"/>
    <col min="30" max="30" width="1.85546875" style="4" customWidth="1"/>
    <col min="31" max="59" width="1.7109375" style="4"/>
    <col min="60" max="60" width="24.42578125" style="17" hidden="1" customWidth="1"/>
    <col min="61" max="61" width="16.7109375" style="17" hidden="1" customWidth="1"/>
    <col min="62" max="63" width="18.5703125" style="1" hidden="1" customWidth="1"/>
    <col min="64" max="83" width="17.7109375" style="1" hidden="1" customWidth="1"/>
    <col min="84" max="16384" width="1.7109375" style="1"/>
  </cols>
  <sheetData>
    <row r="1" spans="3:62" ht="11.25" customHeight="1" x14ac:dyDescent="0.2">
      <c r="C1" s="1"/>
      <c r="D1" s="572" t="s">
        <v>233</v>
      </c>
      <c r="E1" s="573"/>
      <c r="F1" s="573"/>
      <c r="G1" s="573"/>
      <c r="H1" s="573"/>
      <c r="I1" s="573"/>
      <c r="J1" s="573"/>
      <c r="K1" s="573"/>
      <c r="L1" s="573"/>
      <c r="M1" s="573"/>
      <c r="N1" s="573"/>
      <c r="O1" s="573"/>
      <c r="P1" s="573"/>
      <c r="Q1" s="573"/>
      <c r="R1" s="573"/>
      <c r="S1" s="574"/>
      <c r="T1" s="3"/>
      <c r="U1" s="3"/>
      <c r="V1" s="3"/>
      <c r="W1" s="1"/>
      <c r="X1" s="104"/>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3:62" ht="50.25" customHeight="1" x14ac:dyDescent="0.25">
      <c r="C2" s="406"/>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row>
    <row r="3" spans="3:62" s="102" customFormat="1" ht="18" customHeight="1" x14ac:dyDescent="0.2">
      <c r="C3" s="1020" t="s">
        <v>548</v>
      </c>
      <c r="D3" s="1021"/>
      <c r="E3" s="1021"/>
      <c r="F3" s="1021"/>
      <c r="G3" s="1021"/>
      <c r="H3" s="1021"/>
      <c r="I3" s="1021"/>
      <c r="J3" s="1021"/>
      <c r="K3" s="1021"/>
      <c r="L3" s="1021"/>
      <c r="M3" s="1021"/>
      <c r="N3" s="1021"/>
      <c r="O3" s="1021"/>
      <c r="P3" s="1021"/>
      <c r="Q3" s="1021"/>
      <c r="R3" s="1021"/>
      <c r="S3" s="1021"/>
      <c r="T3" s="1021"/>
      <c r="U3" s="1021"/>
      <c r="V3" s="1021"/>
      <c r="W3" s="1021"/>
      <c r="X3" s="1021"/>
      <c r="Y3" s="1021"/>
      <c r="Z3" s="1021"/>
      <c r="AA3" s="1021"/>
      <c r="AB3" s="1021"/>
      <c r="AC3" s="1021"/>
      <c r="AD3" s="1021"/>
      <c r="AE3" s="1021"/>
      <c r="AF3" s="1021"/>
      <c r="AG3" s="1021"/>
      <c r="AH3" s="1021"/>
      <c r="AI3" s="1021"/>
      <c r="AJ3" s="1021"/>
      <c r="AK3" s="1021"/>
      <c r="AL3" s="1021"/>
      <c r="AM3" s="1021"/>
      <c r="AN3" s="1021"/>
      <c r="AO3" s="1021"/>
      <c r="AP3" s="1021"/>
      <c r="AQ3" s="1021"/>
      <c r="AR3" s="1021"/>
      <c r="AS3" s="1021"/>
      <c r="AT3" s="1021"/>
      <c r="AU3" s="1021"/>
      <c r="AV3" s="1021"/>
      <c r="AW3" s="1021"/>
      <c r="AX3" s="1021"/>
      <c r="AY3" s="1021"/>
      <c r="AZ3" s="1021"/>
      <c r="BA3" s="1021"/>
      <c r="BB3" s="1021"/>
      <c r="BC3" s="1021"/>
      <c r="BD3" s="1021"/>
      <c r="BE3" s="1021"/>
      <c r="BF3" s="1021"/>
      <c r="BG3" s="1021"/>
    </row>
    <row r="4" spans="3:62" s="123" customFormat="1" ht="31.5" customHeight="1" thickBot="1" x14ac:dyDescent="0.3">
      <c r="C4" s="1250" t="s">
        <v>744</v>
      </c>
      <c r="D4" s="1023"/>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c r="AO4" s="1023"/>
      <c r="AP4" s="1023"/>
      <c r="AQ4" s="1023"/>
      <c r="AR4" s="1023"/>
      <c r="AS4" s="1023"/>
      <c r="AT4" s="1023"/>
      <c r="AU4" s="1023"/>
      <c r="AV4" s="1023"/>
      <c r="AW4" s="1023"/>
      <c r="AX4" s="1023"/>
      <c r="AY4" s="1023"/>
      <c r="AZ4" s="1023"/>
      <c r="BA4" s="1023"/>
      <c r="BB4" s="1023"/>
      <c r="BC4" s="1023"/>
      <c r="BD4" s="1023"/>
      <c r="BE4" s="1023"/>
      <c r="BF4" s="1023"/>
      <c r="BG4" s="1023"/>
    </row>
    <row r="5" spans="3:62" s="3" customFormat="1" ht="12.75" hidden="1" customHeight="1" x14ac:dyDescent="0.2">
      <c r="C5" s="204"/>
      <c r="D5" s="1002" t="s">
        <v>262</v>
      </c>
      <c r="E5" s="1003"/>
      <c r="F5" s="1003"/>
      <c r="G5" s="1003"/>
      <c r="H5" s="1003"/>
      <c r="I5" s="1003"/>
      <c r="J5" s="1003"/>
      <c r="K5" s="1003"/>
      <c r="L5" s="1003"/>
      <c r="M5" s="1003"/>
      <c r="N5" s="1003"/>
      <c r="O5" s="1004"/>
      <c r="P5" s="1005">
        <v>0</v>
      </c>
      <c r="Q5" s="1005"/>
      <c r="R5" s="1005"/>
      <c r="S5" s="1005"/>
      <c r="T5" s="1005"/>
      <c r="U5" s="1005"/>
      <c r="V5" s="1005"/>
      <c r="W5" s="1005"/>
      <c r="X5" s="1005"/>
      <c r="Y5" s="1005"/>
      <c r="Z5" s="1005"/>
      <c r="AA5" s="1005"/>
      <c r="AB5" s="1005"/>
      <c r="AC5" s="1005"/>
      <c r="AD5" s="1005"/>
      <c r="AE5" s="1005"/>
      <c r="AF5" s="1005"/>
      <c r="AG5" s="1005"/>
      <c r="AH5" s="1005"/>
      <c r="AI5" s="1005"/>
      <c r="AJ5" s="1005"/>
      <c r="AK5" s="1005"/>
      <c r="AL5" s="1005"/>
      <c r="AM5" s="1005"/>
      <c r="AN5" s="1005"/>
      <c r="AO5" s="1005"/>
      <c r="AP5" s="1005"/>
      <c r="AQ5" s="1005"/>
      <c r="AR5" s="1005"/>
      <c r="AS5" s="1005"/>
      <c r="AT5" s="1005"/>
      <c r="AU5" s="1005"/>
      <c r="AV5" s="1005"/>
      <c r="AW5" s="1005"/>
      <c r="AX5" s="1005"/>
      <c r="AY5" s="1005"/>
      <c r="AZ5" s="1005"/>
      <c r="BA5" s="1005"/>
      <c r="BB5" s="1005"/>
      <c r="BC5" s="1005"/>
      <c r="BD5" s="1005"/>
      <c r="BE5" s="1005"/>
      <c r="BF5" s="1006"/>
      <c r="BH5" s="205"/>
      <c r="BI5" s="164"/>
      <c r="BJ5" s="206"/>
    </row>
    <row r="6" spans="3:62" s="3" customFormat="1" ht="12.75" customHeight="1" thickTop="1" thickBot="1" x14ac:dyDescent="0.25">
      <c r="C6" s="204"/>
      <c r="D6" s="1007" t="s">
        <v>250</v>
      </c>
      <c r="E6" s="1008"/>
      <c r="F6" s="1008"/>
      <c r="G6" s="1008"/>
      <c r="H6" s="1008"/>
      <c r="I6" s="1008"/>
      <c r="J6" s="1008"/>
      <c r="K6" s="1008"/>
      <c r="L6" s="1008"/>
      <c r="M6" s="1008"/>
      <c r="N6" s="1008"/>
      <c r="O6" s="1009"/>
      <c r="P6" s="1010" t="str">
        <f>ZADOST!P25</f>
        <v>zde nevyplňovat,  toto pole se načítá automaticky!</v>
      </c>
      <c r="Q6" s="1011"/>
      <c r="R6" s="1011"/>
      <c r="S6" s="1011"/>
      <c r="T6" s="1011"/>
      <c r="U6" s="1011"/>
      <c r="V6" s="1011"/>
      <c r="W6" s="1011"/>
      <c r="X6" s="1011"/>
      <c r="Y6" s="1011"/>
      <c r="Z6" s="1011"/>
      <c r="AA6" s="1011"/>
      <c r="AB6" s="1011"/>
      <c r="AC6" s="1011"/>
      <c r="AD6" s="1011"/>
      <c r="AE6" s="1011"/>
      <c r="AF6" s="1011"/>
      <c r="AG6" s="1011"/>
      <c r="AH6" s="1011"/>
      <c r="AI6" s="1011"/>
      <c r="AJ6" s="1011"/>
      <c r="AK6" s="1011"/>
      <c r="AL6" s="1011"/>
      <c r="AM6" s="1011"/>
      <c r="AN6" s="1011"/>
      <c r="AO6" s="1011"/>
      <c r="AP6" s="1011"/>
      <c r="AQ6" s="1011"/>
      <c r="AR6" s="1011"/>
      <c r="AS6" s="1011"/>
      <c r="AT6" s="1011"/>
      <c r="AU6" s="1011"/>
      <c r="AV6" s="1011"/>
      <c r="AW6" s="1011"/>
      <c r="AX6" s="1011"/>
      <c r="AY6" s="1011"/>
      <c r="AZ6" s="1011"/>
      <c r="BA6" s="1011"/>
      <c r="BB6" s="1011"/>
      <c r="BC6" s="1011"/>
      <c r="BD6" s="1011"/>
      <c r="BE6" s="1011"/>
      <c r="BF6" s="1012"/>
      <c r="BH6" s="164"/>
      <c r="BI6" s="164"/>
      <c r="BJ6" s="206"/>
    </row>
    <row r="7" spans="3:62" s="102" customFormat="1" ht="11.25" customHeight="1" thickTop="1" x14ac:dyDescent="0.2">
      <c r="C7" s="156"/>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row>
    <row r="8" spans="3:62" s="102" customFormat="1" ht="42.75" hidden="1" customHeight="1" x14ac:dyDescent="0.2">
      <c r="C8" s="656" t="s">
        <v>433</v>
      </c>
      <c r="D8" s="657"/>
      <c r="E8" s="657"/>
      <c r="F8" s="657"/>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7"/>
      <c r="AW8" s="657"/>
      <c r="AX8" s="657"/>
      <c r="AY8" s="657"/>
      <c r="AZ8" s="657"/>
      <c r="BA8" s="657"/>
      <c r="BB8" s="657"/>
      <c r="BC8" s="657"/>
      <c r="BD8" s="657"/>
      <c r="BE8" s="657"/>
      <c r="BF8" s="657"/>
      <c r="BG8" s="657"/>
    </row>
    <row r="9" spans="3:62" s="102" customFormat="1" ht="5.25" hidden="1" customHeight="1" x14ac:dyDescent="0.2">
      <c r="C9" s="156"/>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row>
    <row r="10" spans="3:62" s="102" customFormat="1" ht="18" hidden="1" customHeight="1" x14ac:dyDescent="0.2">
      <c r="C10" s="821" t="s">
        <v>434</v>
      </c>
      <c r="D10" s="822"/>
      <c r="E10" s="822"/>
      <c r="F10" s="822"/>
      <c r="G10" s="822"/>
      <c r="H10" s="822"/>
      <c r="I10" s="822"/>
      <c r="J10" s="822"/>
      <c r="K10" s="822"/>
      <c r="L10" s="822"/>
      <c r="M10" s="822"/>
      <c r="N10" s="822"/>
      <c r="O10" s="822"/>
      <c r="P10" s="822"/>
      <c r="Q10" s="822"/>
      <c r="R10" s="822"/>
      <c r="S10" s="822"/>
      <c r="T10" s="822"/>
      <c r="U10" s="822"/>
      <c r="V10" s="822"/>
      <c r="W10" s="822"/>
      <c r="X10" s="822"/>
      <c r="Y10" s="822"/>
      <c r="Z10" s="822"/>
      <c r="AA10" s="822"/>
      <c r="AB10" s="822"/>
      <c r="AC10" s="822"/>
      <c r="AD10" s="822"/>
      <c r="AE10" s="822"/>
      <c r="AF10" s="822"/>
      <c r="AG10" s="822"/>
      <c r="AH10" s="822"/>
      <c r="AI10" s="822"/>
      <c r="AJ10" s="822"/>
      <c r="AK10" s="822"/>
      <c r="AL10" s="822"/>
      <c r="AM10" s="822"/>
      <c r="AN10" s="822"/>
      <c r="AO10" s="822"/>
      <c r="AP10" s="822"/>
      <c r="AQ10" s="822"/>
      <c r="AR10" s="822"/>
      <c r="AS10" s="822"/>
      <c r="AT10" s="822"/>
      <c r="AU10" s="822"/>
      <c r="AV10" s="822"/>
      <c r="AW10" s="822"/>
      <c r="AX10" s="822"/>
      <c r="AY10" s="822"/>
      <c r="AZ10" s="822"/>
      <c r="BA10" s="822"/>
      <c r="BB10" s="822"/>
      <c r="BC10" s="822"/>
      <c r="BD10" s="822"/>
      <c r="BE10" s="822"/>
      <c r="BF10" s="822"/>
      <c r="BG10" s="822"/>
    </row>
    <row r="11" spans="3:62" s="102" customFormat="1" ht="8.25" hidden="1" customHeight="1" x14ac:dyDescent="0.2">
      <c r="C11" s="133"/>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row>
    <row r="12" spans="3:62" s="123" customFormat="1" ht="16.5" hidden="1" customHeight="1" x14ac:dyDescent="0.25">
      <c r="C12" s="847" t="s">
        <v>435</v>
      </c>
      <c r="D12" s="848"/>
      <c r="E12" s="848"/>
      <c r="F12" s="848"/>
      <c r="G12" s="848"/>
      <c r="H12" s="848"/>
      <c r="I12" s="848"/>
      <c r="J12" s="848"/>
      <c r="K12" s="848"/>
      <c r="L12" s="848"/>
      <c r="M12" s="848"/>
      <c r="N12" s="848"/>
      <c r="O12" s="848"/>
      <c r="P12" s="848"/>
      <c r="Q12" s="848"/>
      <c r="R12" s="848"/>
      <c r="S12" s="848"/>
      <c r="T12" s="848"/>
      <c r="U12" s="848"/>
      <c r="V12" s="848"/>
      <c r="W12" s="848"/>
      <c r="X12" s="848"/>
      <c r="Y12" s="848"/>
      <c r="Z12" s="848"/>
      <c r="AA12" s="848"/>
      <c r="AB12" s="848"/>
      <c r="AC12" s="848"/>
      <c r="AD12" s="848"/>
      <c r="AE12" s="848"/>
      <c r="AF12" s="848"/>
      <c r="AG12" s="849"/>
      <c r="AH12" s="849"/>
      <c r="AI12" s="849"/>
      <c r="AJ12" s="849"/>
      <c r="AK12" s="849"/>
      <c r="AL12" s="849"/>
      <c r="AM12" s="849"/>
      <c r="AN12" s="849"/>
      <c r="AO12" s="849"/>
      <c r="AP12" s="849"/>
      <c r="AQ12" s="849"/>
      <c r="AR12" s="849"/>
      <c r="AS12" s="849"/>
      <c r="AT12" s="849"/>
      <c r="AU12" s="849"/>
      <c r="AV12" s="849"/>
      <c r="AW12" s="849"/>
      <c r="AX12" s="849"/>
      <c r="AY12" s="849"/>
      <c r="AZ12" s="849"/>
      <c r="BA12" s="849"/>
      <c r="BB12" s="849"/>
      <c r="BC12" s="849"/>
      <c r="BD12" s="849"/>
      <c r="BE12" s="849"/>
      <c r="BF12" s="849"/>
      <c r="BG12" s="849"/>
    </row>
    <row r="13" spans="3:62" s="102" customFormat="1" ht="36" hidden="1" customHeight="1" x14ac:dyDescent="0.4">
      <c r="C13" s="661" t="s">
        <v>263</v>
      </c>
      <c r="D13" s="662"/>
      <c r="E13" s="662"/>
      <c r="F13" s="662"/>
      <c r="G13" s="662"/>
      <c r="H13" s="662"/>
      <c r="I13" s="662"/>
      <c r="J13" s="662"/>
      <c r="K13" s="662"/>
      <c r="L13" s="662"/>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row>
    <row r="14" spans="3:62" s="102" customFormat="1" ht="15" hidden="1" customHeight="1" x14ac:dyDescent="0.2">
      <c r="C14" s="630" t="s">
        <v>234</v>
      </c>
      <c r="D14" s="630"/>
      <c r="E14" s="630"/>
      <c r="F14" s="630"/>
      <c r="G14" s="630"/>
      <c r="H14" s="630"/>
      <c r="I14" s="630"/>
      <c r="J14" s="630"/>
      <c r="K14" s="630"/>
      <c r="L14" s="630"/>
      <c r="M14" s="630"/>
      <c r="N14" s="630"/>
      <c r="O14" s="630"/>
      <c r="P14" s="630"/>
      <c r="Q14" s="630"/>
      <c r="R14" s="630"/>
      <c r="S14" s="630"/>
      <c r="T14" s="630"/>
      <c r="U14" s="630"/>
      <c r="V14" s="630"/>
      <c r="W14" s="630"/>
      <c r="X14" s="630"/>
      <c r="Y14" s="630"/>
      <c r="Z14" s="630"/>
      <c r="AA14" s="630"/>
      <c r="AB14" s="630"/>
      <c r="AC14" s="630"/>
      <c r="AD14" s="630"/>
      <c r="AE14" s="630"/>
      <c r="AF14" s="630"/>
      <c r="AG14" s="630"/>
      <c r="AH14" s="630"/>
      <c r="AI14" s="630"/>
      <c r="AJ14" s="630"/>
      <c r="AK14" s="630"/>
      <c r="AL14" s="630"/>
      <c r="AM14" s="630"/>
      <c r="AN14" s="630"/>
      <c r="AO14" s="630"/>
      <c r="AP14" s="630"/>
      <c r="AQ14" s="630"/>
      <c r="AR14" s="630"/>
      <c r="AS14" s="630"/>
      <c r="AT14" s="630"/>
      <c r="AU14" s="630"/>
      <c r="AV14" s="630"/>
      <c r="AW14" s="630"/>
      <c r="AX14" s="630"/>
      <c r="AY14" s="630"/>
      <c r="AZ14" s="630"/>
      <c r="BA14" s="630"/>
      <c r="BB14" s="630"/>
      <c r="BC14" s="631"/>
      <c r="BD14" s="631"/>
      <c r="BE14" s="631"/>
      <c r="BF14" s="631"/>
      <c r="BG14" s="631"/>
    </row>
    <row r="15" spans="3:62" ht="11.25" hidden="1" customHeight="1" x14ac:dyDescent="0.2">
      <c r="C15" s="1"/>
      <c r="D15" s="572" t="s">
        <v>233</v>
      </c>
      <c r="E15" s="573"/>
      <c r="F15" s="573"/>
      <c r="G15" s="573"/>
      <c r="H15" s="573"/>
      <c r="I15" s="573"/>
      <c r="J15" s="573"/>
      <c r="K15" s="573"/>
      <c r="L15" s="573"/>
      <c r="M15" s="573"/>
      <c r="N15" s="573"/>
      <c r="O15" s="573"/>
      <c r="P15" s="573"/>
      <c r="Q15" s="573"/>
      <c r="R15" s="573"/>
      <c r="S15" s="574"/>
      <c r="T15" s="3"/>
      <c r="U15" s="3"/>
      <c r="V15" s="3"/>
      <c r="W15" s="1"/>
      <c r="X15" s="104"/>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3:62" ht="6" hidden="1" customHeight="1" x14ac:dyDescent="0.2">
      <c r="C16" s="1"/>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
    </row>
    <row r="17" spans="1:62" ht="19.5" hidden="1" customHeight="1" x14ac:dyDescent="0.25">
      <c r="C17" s="105"/>
      <c r="D17" s="599" t="s">
        <v>266</v>
      </c>
      <c r="E17" s="600"/>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0"/>
      <c r="AF17" s="600"/>
      <c r="AG17" s="600"/>
      <c r="AH17" s="600"/>
      <c r="AI17" s="600"/>
      <c r="AJ17" s="600"/>
      <c r="AK17" s="600"/>
      <c r="AL17" s="600"/>
      <c r="AM17" s="600"/>
      <c r="AN17" s="600"/>
      <c r="AO17" s="600"/>
      <c r="AP17" s="600"/>
      <c r="AQ17" s="600"/>
      <c r="AR17" s="600"/>
      <c r="AS17" s="600"/>
      <c r="AT17" s="600"/>
      <c r="AU17" s="600"/>
      <c r="AV17" s="600"/>
      <c r="AW17" s="600"/>
      <c r="AX17" s="600"/>
      <c r="AY17" s="600"/>
      <c r="AZ17" s="600"/>
      <c r="BA17" s="600"/>
      <c r="BB17" s="600"/>
      <c r="BC17" s="600"/>
      <c r="BD17" s="600"/>
      <c r="BE17" s="600"/>
      <c r="BF17" s="601"/>
      <c r="BG17" s="106"/>
    </row>
    <row r="18" spans="1:62" s="67" customFormat="1" ht="14.25" hidden="1" customHeight="1" x14ac:dyDescent="0.25">
      <c r="C18" s="107"/>
      <c r="D18" s="850" t="s">
        <v>485</v>
      </c>
      <c r="E18" s="851"/>
      <c r="F18" s="851"/>
      <c r="G18" s="851"/>
      <c r="H18" s="851"/>
      <c r="I18" s="851"/>
      <c r="J18" s="851"/>
      <c r="K18" s="851"/>
      <c r="L18" s="851"/>
      <c r="M18" s="851"/>
      <c r="N18" s="851"/>
      <c r="O18" s="851"/>
      <c r="P18" s="851"/>
      <c r="Q18" s="851"/>
      <c r="R18" s="851"/>
      <c r="S18" s="851"/>
      <c r="T18" s="851"/>
      <c r="U18" s="851"/>
      <c r="V18" s="851"/>
      <c r="W18" s="851"/>
      <c r="X18" s="851"/>
      <c r="Y18" s="851"/>
      <c r="Z18" s="851"/>
      <c r="AA18" s="851"/>
      <c r="AB18" s="851"/>
      <c r="AC18" s="851"/>
      <c r="AD18" s="851"/>
      <c r="AE18" s="851"/>
      <c r="AF18" s="851"/>
      <c r="AG18" s="851"/>
      <c r="AH18" s="851"/>
      <c r="AI18" s="851"/>
      <c r="AJ18" s="851"/>
      <c r="AK18" s="851"/>
      <c r="AL18" s="851"/>
      <c r="AM18" s="851"/>
      <c r="AN18" s="851"/>
      <c r="AO18" s="851"/>
      <c r="AP18" s="851"/>
      <c r="AQ18" s="851"/>
      <c r="AR18" s="851"/>
      <c r="AS18" s="851"/>
      <c r="AT18" s="851"/>
      <c r="AU18" s="851"/>
      <c r="AV18" s="851"/>
      <c r="AW18" s="851"/>
      <c r="AX18" s="851"/>
      <c r="AY18" s="851"/>
      <c r="AZ18" s="851"/>
      <c r="BA18" s="851"/>
      <c r="BB18" s="851"/>
      <c r="BC18" s="851"/>
      <c r="BD18" s="851"/>
      <c r="BE18" s="851"/>
      <c r="BF18" s="852"/>
      <c r="BH18" s="191"/>
      <c r="BI18" s="191"/>
      <c r="BJ18" s="191"/>
    </row>
    <row r="19" spans="1:62" ht="14.25" hidden="1" customHeight="1" x14ac:dyDescent="0.25">
      <c r="C19" s="105"/>
      <c r="D19" s="860" t="s">
        <v>482</v>
      </c>
      <c r="E19" s="861"/>
      <c r="F19" s="861"/>
      <c r="G19" s="861"/>
      <c r="H19" s="861"/>
      <c r="I19" s="861"/>
      <c r="J19" s="186" t="s">
        <v>436</v>
      </c>
      <c r="K19" s="885" t="s">
        <v>484</v>
      </c>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c r="AZ19" s="885"/>
      <c r="BA19" s="885"/>
      <c r="BB19" s="885"/>
      <c r="BC19" s="885"/>
      <c r="BD19" s="885"/>
      <c r="BE19" s="885"/>
      <c r="BF19" s="886"/>
      <c r="BG19" s="106"/>
      <c r="BH19" s="125"/>
      <c r="BI19" s="125"/>
      <c r="BJ19" s="125"/>
    </row>
    <row r="20" spans="1:62" ht="30" hidden="1" customHeight="1" x14ac:dyDescent="0.25">
      <c r="C20" s="105"/>
      <c r="D20" s="189"/>
      <c r="E20" s="190"/>
      <c r="F20" s="190"/>
      <c r="G20" s="190"/>
      <c r="H20" s="190"/>
      <c r="I20" s="190"/>
      <c r="J20" s="186"/>
      <c r="K20" s="885" t="s">
        <v>483</v>
      </c>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c r="AK20" s="887"/>
      <c r="AL20" s="887"/>
      <c r="AM20" s="887"/>
      <c r="AN20" s="887"/>
      <c r="AO20" s="887"/>
      <c r="AP20" s="887"/>
      <c r="AQ20" s="887"/>
      <c r="AR20" s="887"/>
      <c r="AS20" s="887"/>
      <c r="AT20" s="887"/>
      <c r="AU20" s="887"/>
      <c r="AV20" s="887"/>
      <c r="AW20" s="887"/>
      <c r="AX20" s="887"/>
      <c r="AY20" s="887"/>
      <c r="AZ20" s="887"/>
      <c r="BA20" s="887"/>
      <c r="BB20" s="887"/>
      <c r="BC20" s="887"/>
      <c r="BD20" s="887"/>
      <c r="BE20" s="887"/>
      <c r="BF20" s="888"/>
      <c r="BG20" s="106"/>
      <c r="BH20" s="125"/>
      <c r="BI20" s="125"/>
      <c r="BJ20" s="125"/>
    </row>
    <row r="21" spans="1:62" ht="31.5" hidden="1" customHeight="1" x14ac:dyDescent="0.25">
      <c r="C21" s="105"/>
      <c r="D21" s="860"/>
      <c r="E21" s="861"/>
      <c r="F21" s="861"/>
      <c r="G21" s="861"/>
      <c r="H21" s="861"/>
      <c r="I21" s="861"/>
      <c r="J21" s="186" t="s">
        <v>436</v>
      </c>
      <c r="K21" s="885" t="s">
        <v>437</v>
      </c>
      <c r="L21" s="885"/>
      <c r="M21" s="885"/>
      <c r="N21" s="885"/>
      <c r="O21" s="885"/>
      <c r="P21" s="885"/>
      <c r="Q21" s="885"/>
      <c r="R21" s="885"/>
      <c r="S21" s="885"/>
      <c r="T21" s="885"/>
      <c r="U21" s="885"/>
      <c r="V21" s="885"/>
      <c r="W21" s="885"/>
      <c r="X21" s="885"/>
      <c r="Y21" s="885"/>
      <c r="Z21" s="885"/>
      <c r="AA21" s="885"/>
      <c r="AB21" s="885"/>
      <c r="AC21" s="885"/>
      <c r="AD21" s="885"/>
      <c r="AE21" s="885"/>
      <c r="AF21" s="885"/>
      <c r="AG21" s="885"/>
      <c r="AH21" s="885"/>
      <c r="AI21" s="885"/>
      <c r="AJ21" s="885"/>
      <c r="AK21" s="885"/>
      <c r="AL21" s="885"/>
      <c r="AM21" s="885"/>
      <c r="AN21" s="885"/>
      <c r="AO21" s="885"/>
      <c r="AP21" s="885"/>
      <c r="AQ21" s="885"/>
      <c r="AR21" s="885"/>
      <c r="AS21" s="885"/>
      <c r="AT21" s="885"/>
      <c r="AU21" s="885"/>
      <c r="AV21" s="885"/>
      <c r="AW21" s="885"/>
      <c r="AX21" s="885"/>
      <c r="AY21" s="885"/>
      <c r="AZ21" s="885"/>
      <c r="BA21" s="885"/>
      <c r="BB21" s="885"/>
      <c r="BC21" s="885"/>
      <c r="BD21" s="885"/>
      <c r="BE21" s="885"/>
      <c r="BF21" s="886"/>
      <c r="BG21" s="106"/>
      <c r="BH21" s="125"/>
      <c r="BI21" s="125"/>
      <c r="BJ21" s="125"/>
    </row>
    <row r="22" spans="1:62" ht="19.5" hidden="1" customHeight="1" x14ac:dyDescent="0.25">
      <c r="C22" s="105"/>
      <c r="D22" s="112"/>
      <c r="E22" s="109"/>
      <c r="F22" s="109"/>
      <c r="G22" s="575"/>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7"/>
      <c r="BG22" s="106"/>
      <c r="BH22" s="120"/>
      <c r="BI22" s="120"/>
      <c r="BJ22" s="120"/>
    </row>
    <row r="23" spans="1:62" ht="19.5" hidden="1" customHeight="1" x14ac:dyDescent="0.2">
      <c r="C23" s="107"/>
      <c r="D23" s="113"/>
      <c r="E23" s="110"/>
      <c r="F23" s="110"/>
      <c r="G23" s="578"/>
      <c r="H23" s="579"/>
      <c r="I23" s="579"/>
      <c r="J23" s="579"/>
      <c r="K23" s="579"/>
      <c r="L23" s="579"/>
      <c r="M23" s="579"/>
      <c r="N23" s="579"/>
      <c r="O23" s="579"/>
      <c r="P23" s="579"/>
      <c r="Q23" s="579"/>
      <c r="R23" s="579"/>
      <c r="S23" s="579"/>
      <c r="T23" s="579"/>
      <c r="U23" s="579"/>
      <c r="V23" s="579"/>
      <c r="W23" s="579"/>
      <c r="X23" s="579"/>
      <c r="Y23" s="579"/>
      <c r="Z23" s="579"/>
      <c r="AA23" s="579"/>
      <c r="AB23" s="579"/>
      <c r="AC23" s="579"/>
      <c r="AD23" s="579"/>
      <c r="AE23" s="579"/>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80"/>
      <c r="BG23" s="1"/>
      <c r="BH23" s="120"/>
    </row>
    <row r="24" spans="1:62" ht="15.75" hidden="1" customHeight="1" x14ac:dyDescent="0.2">
      <c r="C24" s="108"/>
      <c r="D24" s="114"/>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5"/>
      <c r="BG24" s="106"/>
      <c r="BH24" s="121"/>
    </row>
    <row r="25" spans="1:62" ht="19.5" hidden="1" customHeight="1" x14ac:dyDescent="0.25">
      <c r="C25" s="105"/>
      <c r="D25" s="587" t="s">
        <v>262</v>
      </c>
      <c r="E25" s="588"/>
      <c r="F25" s="588"/>
      <c r="G25" s="588"/>
      <c r="H25" s="588"/>
      <c r="I25" s="588"/>
      <c r="J25" s="588"/>
      <c r="K25" s="588"/>
      <c r="L25" s="588"/>
      <c r="M25" s="588"/>
      <c r="N25" s="588"/>
      <c r="O25" s="589"/>
      <c r="P25" s="597" t="str">
        <f>IF((X39)="","zde nevyplňovat,  toto pole se načítá automaticky!",X39)</f>
        <v>zde nevyplňovat,  toto pole se načítá automaticky!</v>
      </c>
      <c r="Q25" s="597"/>
      <c r="R25" s="597"/>
      <c r="S25" s="597"/>
      <c r="T25" s="597"/>
      <c r="U25" s="597"/>
      <c r="V25" s="597"/>
      <c r="W25" s="597"/>
      <c r="X25" s="597"/>
      <c r="Y25" s="597"/>
      <c r="Z25" s="597"/>
      <c r="AA25" s="597"/>
      <c r="AB25" s="597"/>
      <c r="AC25" s="597"/>
      <c r="AD25" s="597"/>
      <c r="AE25" s="597"/>
      <c r="AF25" s="597"/>
      <c r="AG25" s="597"/>
      <c r="AH25" s="597"/>
      <c r="AI25" s="597"/>
      <c r="AJ25" s="597"/>
      <c r="AK25" s="597"/>
      <c r="AL25" s="597"/>
      <c r="AM25" s="597"/>
      <c r="AN25" s="597"/>
      <c r="AO25" s="597"/>
      <c r="AP25" s="597"/>
      <c r="AQ25" s="597"/>
      <c r="AR25" s="597"/>
      <c r="AS25" s="597"/>
      <c r="AT25" s="597"/>
      <c r="AU25" s="597"/>
      <c r="AV25" s="597"/>
      <c r="AW25" s="597"/>
      <c r="AX25" s="597"/>
      <c r="AY25" s="597"/>
      <c r="AZ25" s="597"/>
      <c r="BA25" s="597"/>
      <c r="BB25" s="597"/>
      <c r="BC25" s="597"/>
      <c r="BD25" s="597"/>
      <c r="BE25" s="597"/>
      <c r="BF25" s="598"/>
      <c r="BG25" s="106"/>
      <c r="BH25" s="121"/>
      <c r="BJ25" s="21"/>
    </row>
    <row r="26" spans="1:62" ht="11.25" hidden="1" customHeight="1" x14ac:dyDescent="0.25">
      <c r="C26" s="105"/>
      <c r="D26" s="587" t="s">
        <v>250</v>
      </c>
      <c r="E26" s="588"/>
      <c r="F26" s="588"/>
      <c r="G26" s="588"/>
      <c r="H26" s="588"/>
      <c r="I26" s="588"/>
      <c r="J26" s="588"/>
      <c r="K26" s="588"/>
      <c r="L26" s="588"/>
      <c r="M26" s="588"/>
      <c r="N26" s="588"/>
      <c r="O26" s="589"/>
      <c r="P26" s="675" t="str">
        <f>IF((X38)="","zde nevyplňovat,  toto pole se načítá automaticky!",X38)</f>
        <v>Generuje se automaticky - v žádosti momentálně není Partner 5 vyplněn</v>
      </c>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7"/>
      <c r="BG26" s="106"/>
      <c r="BJ26" s="21"/>
    </row>
    <row r="27" spans="1:62" ht="16.5" hidden="1" customHeight="1" x14ac:dyDescent="0.25">
      <c r="C27" s="105"/>
      <c r="D27" s="685" t="s">
        <v>480</v>
      </c>
      <c r="E27" s="686"/>
      <c r="F27" s="686"/>
      <c r="G27" s="686"/>
      <c r="H27" s="686"/>
      <c r="I27" s="686"/>
      <c r="J27" s="686"/>
      <c r="K27" s="686"/>
      <c r="L27" s="686"/>
      <c r="M27" s="686"/>
      <c r="N27" s="686"/>
      <c r="O27" s="686"/>
      <c r="P27" s="686"/>
      <c r="Q27" s="686"/>
      <c r="R27" s="686"/>
      <c r="S27" s="686"/>
      <c r="T27" s="686"/>
      <c r="U27" s="686"/>
      <c r="V27" s="686"/>
      <c r="W27" s="686"/>
      <c r="X27" s="686"/>
      <c r="Y27" s="686"/>
      <c r="Z27" s="686"/>
      <c r="AA27" s="686"/>
      <c r="AB27" s="686"/>
      <c r="AC27" s="686"/>
      <c r="AD27" s="686"/>
      <c r="AE27" s="686"/>
      <c r="AF27" s="686"/>
      <c r="AG27" s="686"/>
      <c r="AH27" s="686"/>
      <c r="AI27" s="686"/>
      <c r="AJ27" s="686"/>
      <c r="AK27" s="686"/>
      <c r="AL27" s="686"/>
      <c r="AM27" s="686"/>
      <c r="AN27" s="686"/>
      <c r="AO27" s="686"/>
      <c r="AP27" s="686"/>
      <c r="AQ27" s="686"/>
      <c r="AR27" s="686"/>
      <c r="AS27" s="686"/>
      <c r="AT27" s="686"/>
      <c r="AU27" s="686"/>
      <c r="AV27" s="686"/>
      <c r="AW27" s="686"/>
      <c r="AX27" s="686"/>
      <c r="AY27" s="686"/>
      <c r="AZ27" s="686"/>
      <c r="BA27" s="686"/>
      <c r="BB27" s="686"/>
      <c r="BC27" s="686"/>
      <c r="BD27" s="686"/>
      <c r="BE27" s="686"/>
      <c r="BF27" s="687"/>
      <c r="BG27" s="106"/>
    </row>
    <row r="28" spans="1:62" s="5" customFormat="1" ht="9.75" hidden="1" customHeight="1" x14ac:dyDescent="0.25">
      <c r="C28" s="117"/>
      <c r="D28" s="663"/>
      <c r="E28" s="664"/>
      <c r="F28" s="664"/>
      <c r="G28" s="664"/>
      <c r="H28" s="664"/>
      <c r="I28" s="664"/>
      <c r="J28" s="664"/>
      <c r="K28" s="664"/>
      <c r="L28" s="664"/>
      <c r="M28" s="664"/>
      <c r="N28" s="664"/>
      <c r="O28" s="664"/>
      <c r="P28" s="664"/>
      <c r="Q28" s="664"/>
      <c r="R28" s="664"/>
      <c r="S28" s="664"/>
      <c r="T28" s="664"/>
      <c r="U28" s="664"/>
      <c r="V28" s="664"/>
      <c r="W28" s="664"/>
      <c r="X28" s="664"/>
      <c r="Y28" s="664"/>
      <c r="Z28" s="664"/>
      <c r="AA28" s="664"/>
      <c r="AB28" s="664"/>
      <c r="AC28" s="664"/>
      <c r="AD28" s="664"/>
      <c r="AE28" s="664"/>
      <c r="AF28" s="664"/>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5"/>
      <c r="BG28" s="118"/>
      <c r="BH28" s="18"/>
      <c r="BI28" s="18"/>
    </row>
    <row r="29" spans="1:62" ht="30.75" hidden="1" customHeight="1" x14ac:dyDescent="0.2">
      <c r="A29" s="159"/>
      <c r="C29" s="107"/>
      <c r="D29" s="594" t="s">
        <v>481</v>
      </c>
      <c r="E29" s="595"/>
      <c r="F29" s="595"/>
      <c r="G29" s="595"/>
      <c r="H29" s="595"/>
      <c r="I29" s="595"/>
      <c r="J29" s="595"/>
      <c r="K29" s="595"/>
      <c r="L29" s="595"/>
      <c r="M29" s="595"/>
      <c r="N29" s="595"/>
      <c r="O29" s="595"/>
      <c r="P29" s="595"/>
      <c r="Q29" s="595"/>
      <c r="R29" s="595"/>
      <c r="S29" s="595"/>
      <c r="T29" s="595"/>
      <c r="U29" s="595"/>
      <c r="V29" s="595"/>
      <c r="W29" s="595"/>
      <c r="X29" s="595"/>
      <c r="Y29" s="595"/>
      <c r="Z29" s="595"/>
      <c r="AA29" s="595"/>
      <c r="AB29" s="595"/>
      <c r="AC29" s="595"/>
      <c r="AD29" s="595"/>
      <c r="AE29" s="595"/>
      <c r="AF29" s="595"/>
      <c r="AG29" s="595"/>
      <c r="AH29" s="595"/>
      <c r="AI29" s="595"/>
      <c r="AJ29" s="595"/>
      <c r="AK29" s="595"/>
      <c r="AL29" s="595"/>
      <c r="AM29" s="595"/>
      <c r="AN29" s="595"/>
      <c r="AO29" s="595"/>
      <c r="AP29" s="595"/>
      <c r="AQ29" s="595"/>
      <c r="AR29" s="595"/>
      <c r="AS29" s="595"/>
      <c r="AT29" s="595"/>
      <c r="AU29" s="595"/>
      <c r="AV29" s="595"/>
      <c r="AW29" s="595"/>
      <c r="AX29" s="595"/>
      <c r="AY29" s="595"/>
      <c r="AZ29" s="595"/>
      <c r="BA29" s="595"/>
      <c r="BB29" s="595"/>
      <c r="BC29" s="595"/>
      <c r="BD29" s="595"/>
      <c r="BE29" s="595"/>
      <c r="BF29" s="596"/>
      <c r="BG29" s="1"/>
    </row>
    <row r="30" spans="1:62" ht="15.75" hidden="1" customHeight="1" x14ac:dyDescent="0.25">
      <c r="C30" s="105"/>
      <c r="D30" s="116"/>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5"/>
      <c r="BG30" s="106"/>
    </row>
    <row r="31" spans="1:62" ht="27.75" hidden="1" customHeight="1" x14ac:dyDescent="0.25">
      <c r="A31" s="159"/>
      <c r="C31" s="105"/>
      <c r="D31" s="581" t="s">
        <v>235</v>
      </c>
      <c r="E31" s="582"/>
      <c r="F31" s="582"/>
      <c r="G31" s="582"/>
      <c r="H31" s="582"/>
      <c r="I31" s="582"/>
      <c r="J31" s="582"/>
      <c r="K31" s="582"/>
      <c r="L31" s="582"/>
      <c r="M31" s="582"/>
      <c r="N31" s="582"/>
      <c r="O31" s="582"/>
      <c r="P31" s="582"/>
      <c r="Q31" s="582"/>
      <c r="R31" s="582"/>
      <c r="S31" s="582"/>
      <c r="T31" s="582"/>
      <c r="U31" s="582"/>
      <c r="V31" s="582"/>
      <c r="W31" s="582"/>
      <c r="X31" s="582"/>
      <c r="Y31" s="582"/>
      <c r="Z31" s="583"/>
      <c r="AA31" s="584"/>
      <c r="AB31" s="585"/>
      <c r="AC31" s="585"/>
      <c r="AD31" s="585"/>
      <c r="AE31" s="585"/>
      <c r="AF31" s="585"/>
      <c r="AG31" s="585"/>
      <c r="AH31" s="585"/>
      <c r="AI31" s="585"/>
      <c r="AJ31" s="585"/>
      <c r="AK31" s="585"/>
      <c r="AL31" s="585"/>
      <c r="AM31" s="585"/>
      <c r="AN31" s="585"/>
      <c r="AO31" s="585"/>
      <c r="AP31" s="585"/>
      <c r="AQ31" s="585"/>
      <c r="AR31" s="585"/>
      <c r="AS31" s="585"/>
      <c r="AT31" s="585"/>
      <c r="AU31" s="585"/>
      <c r="AV31" s="585"/>
      <c r="AW31" s="585"/>
      <c r="AX31" s="585"/>
      <c r="AY31" s="585"/>
      <c r="AZ31" s="585"/>
      <c r="BA31" s="585"/>
      <c r="BB31" s="585"/>
      <c r="BC31" s="585"/>
      <c r="BD31" s="585"/>
      <c r="BE31" s="585"/>
      <c r="BF31" s="586"/>
      <c r="BG31" s="106"/>
      <c r="BJ31" s="21"/>
    </row>
    <row r="32" spans="1:62" ht="15.75" hidden="1" customHeight="1" x14ac:dyDescent="0.25">
      <c r="C32" s="105"/>
      <c r="D32" s="116"/>
      <c r="E32" s="111"/>
      <c r="F32" s="111"/>
      <c r="G32" s="111"/>
      <c r="H32" s="111"/>
      <c r="I32" s="111"/>
      <c r="J32" s="111"/>
      <c r="K32" s="111"/>
      <c r="L32" s="111"/>
      <c r="M32" s="111"/>
      <c r="N32" s="111"/>
      <c r="O32" s="111"/>
      <c r="P32" s="111"/>
      <c r="Q32" s="111"/>
      <c r="R32" s="111"/>
      <c r="S32" s="111"/>
      <c r="T32" s="111"/>
      <c r="U32" s="111"/>
      <c r="V32" s="111"/>
      <c r="W32" s="111"/>
      <c r="X32" s="111"/>
      <c r="Y32" s="111"/>
      <c r="Z32" s="119"/>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5"/>
      <c r="BG32" s="106"/>
    </row>
    <row r="33" spans="1:83" ht="19.5" hidden="1" customHeight="1" x14ac:dyDescent="0.25">
      <c r="C33" s="105"/>
      <c r="D33" s="669" t="s">
        <v>42</v>
      </c>
      <c r="E33" s="670"/>
      <c r="F33" s="670"/>
      <c r="G33" s="670"/>
      <c r="H33" s="670"/>
      <c r="I33" s="670"/>
      <c r="J33" s="670"/>
      <c r="K33" s="670"/>
      <c r="L33" s="670"/>
      <c r="M33" s="670"/>
      <c r="N33" s="670"/>
      <c r="O33" s="670"/>
      <c r="P33" s="670"/>
      <c r="Q33" s="670"/>
      <c r="R33" s="670"/>
      <c r="S33" s="670"/>
      <c r="T33" s="670"/>
      <c r="U33" s="670"/>
      <c r="V33" s="670"/>
      <c r="W33" s="670"/>
      <c r="X33" s="670"/>
      <c r="Y33" s="670"/>
      <c r="Z33" s="671"/>
      <c r="AA33" s="666" t="e">
        <f>IF(#REF!="","Zde nevyplňovat, toto pole se načítá automaticky!",(#REF!))</f>
        <v>#REF!</v>
      </c>
      <c r="AB33" s="667"/>
      <c r="AC33" s="667"/>
      <c r="AD33" s="667"/>
      <c r="AE33" s="667"/>
      <c r="AF33" s="667"/>
      <c r="AG33" s="667"/>
      <c r="AH33" s="667"/>
      <c r="AI33" s="667"/>
      <c r="AJ33" s="667"/>
      <c r="AK33" s="667"/>
      <c r="AL33" s="667"/>
      <c r="AM33" s="667"/>
      <c r="AN33" s="667"/>
      <c r="AO33" s="667"/>
      <c r="AP33" s="667"/>
      <c r="AQ33" s="667"/>
      <c r="AR33" s="667"/>
      <c r="AS33" s="667"/>
      <c r="AT33" s="667"/>
      <c r="AU33" s="667"/>
      <c r="AV33" s="667"/>
      <c r="AW33" s="667"/>
      <c r="AX33" s="667"/>
      <c r="AY33" s="667"/>
      <c r="AZ33" s="667"/>
      <c r="BA33" s="667"/>
      <c r="BB33" s="667"/>
      <c r="BC33" s="667"/>
      <c r="BD33" s="667"/>
      <c r="BE33" s="667"/>
      <c r="BF33" s="668"/>
      <c r="BG33" s="106"/>
      <c r="BJ33" s="17"/>
    </row>
    <row r="34" spans="1:83" ht="13.15" hidden="1" customHeight="1" x14ac:dyDescent="0.2">
      <c r="C34" s="1"/>
      <c r="D34" s="709"/>
      <c r="E34" s="710"/>
      <c r="F34" s="710"/>
      <c r="G34" s="710"/>
      <c r="H34" s="710"/>
      <c r="I34" s="710"/>
      <c r="J34" s="710"/>
      <c r="K34" s="710"/>
      <c r="L34" s="710"/>
      <c r="M34" s="710"/>
      <c r="N34" s="710"/>
      <c r="O34" s="710"/>
      <c r="P34" s="710"/>
      <c r="Q34" s="710"/>
      <c r="R34" s="710"/>
      <c r="S34" s="710"/>
      <c r="T34" s="710"/>
      <c r="U34" s="710"/>
      <c r="V34" s="710"/>
      <c r="W34" s="710"/>
      <c r="X34" s="710"/>
      <c r="Y34" s="710"/>
      <c r="Z34" s="710"/>
      <c r="AA34" s="710"/>
      <c r="AB34" s="710"/>
      <c r="AC34" s="710"/>
      <c r="AD34" s="710"/>
      <c r="AE34" s="710"/>
      <c r="AF34" s="710"/>
      <c r="AG34" s="710"/>
      <c r="AH34" s="710"/>
      <c r="AI34" s="710"/>
      <c r="AJ34" s="710"/>
      <c r="AK34" s="710"/>
      <c r="AL34" s="710"/>
      <c r="AM34" s="710"/>
      <c r="AN34" s="710"/>
      <c r="AO34" s="710"/>
      <c r="AP34" s="710"/>
      <c r="AQ34" s="710"/>
      <c r="AR34" s="710"/>
      <c r="AS34" s="710"/>
      <c r="AT34" s="710"/>
      <c r="AU34" s="710"/>
      <c r="AV34" s="710"/>
      <c r="AW34" s="710"/>
      <c r="AX34" s="710"/>
      <c r="AY34" s="710"/>
      <c r="AZ34" s="710"/>
      <c r="BA34" s="710"/>
      <c r="BB34" s="710"/>
      <c r="BC34" s="710"/>
      <c r="BD34" s="710"/>
      <c r="BE34" s="710"/>
      <c r="BF34" s="710"/>
      <c r="BG34" s="1"/>
      <c r="BH34" s="23"/>
      <c r="BI34" s="23"/>
    </row>
    <row r="35" spans="1:83" s="5" customFormat="1" ht="28.9" hidden="1" customHeight="1" x14ac:dyDescent="0.4">
      <c r="C35" s="122"/>
      <c r="D35" s="137" t="s">
        <v>500</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H35" s="101"/>
      <c r="BI35" s="23"/>
    </row>
    <row r="36" spans="1:83" ht="18.75" customHeight="1" x14ac:dyDescent="0.25">
      <c r="A36" s="159"/>
      <c r="C36" s="1"/>
      <c r="D36" s="673" t="s">
        <v>502</v>
      </c>
      <c r="E36" s="674"/>
      <c r="F36" s="674"/>
      <c r="G36" s="674"/>
      <c r="H36" s="674"/>
      <c r="I36" s="674"/>
      <c r="J36" s="674"/>
      <c r="K36" s="674"/>
      <c r="L36" s="674"/>
      <c r="M36" s="674"/>
      <c r="N36" s="674"/>
      <c r="O36" s="674"/>
      <c r="P36" s="674"/>
      <c r="Q36" s="674"/>
      <c r="R36" s="674"/>
      <c r="S36" s="674"/>
      <c r="T36" s="674"/>
      <c r="U36" s="674"/>
      <c r="V36" s="588"/>
      <c r="W36" s="589"/>
      <c r="X36" s="582" t="s">
        <v>219</v>
      </c>
      <c r="Y36" s="582"/>
      <c r="Z36" s="582"/>
      <c r="AA36" s="582"/>
      <c r="AB36" s="582"/>
      <c r="AC36" s="582"/>
      <c r="AD36" s="582"/>
      <c r="AE36" s="582"/>
      <c r="AF36" s="582"/>
      <c r="AG36" s="582"/>
      <c r="AH36" s="582"/>
      <c r="AI36" s="582"/>
      <c r="AJ36" s="582"/>
      <c r="AK36" s="582"/>
      <c r="AL36" s="582"/>
      <c r="AM36" s="582"/>
      <c r="AN36" s="582"/>
      <c r="AO36" s="582"/>
      <c r="AP36" s="582"/>
      <c r="AQ36" s="582"/>
      <c r="AR36" s="582"/>
      <c r="AS36" s="582"/>
      <c r="AT36" s="582"/>
      <c r="AU36" s="582"/>
      <c r="AV36" s="582"/>
      <c r="AW36" s="582"/>
      <c r="AX36" s="582"/>
      <c r="AY36" s="582"/>
      <c r="AZ36" s="582"/>
      <c r="BA36" s="582"/>
      <c r="BB36" s="582"/>
      <c r="BC36" s="582"/>
      <c r="BD36" s="582"/>
      <c r="BE36" s="582"/>
      <c r="BF36" s="678"/>
      <c r="BG36" s="1"/>
      <c r="BH36" s="167"/>
      <c r="BI36" s="23"/>
      <c r="BJ36" s="21"/>
    </row>
    <row r="37" spans="1:83" ht="19.149999999999999" customHeight="1" x14ac:dyDescent="0.2">
      <c r="A37" s="159"/>
      <c r="C37" s="1"/>
      <c r="D37" s="699" t="s">
        <v>220</v>
      </c>
      <c r="E37" s="674"/>
      <c r="F37" s="674"/>
      <c r="G37" s="674"/>
      <c r="H37" s="674"/>
      <c r="I37" s="674"/>
      <c r="J37" s="674"/>
      <c r="K37" s="674"/>
      <c r="L37" s="674"/>
      <c r="M37" s="674"/>
      <c r="N37" s="674"/>
      <c r="O37" s="674"/>
      <c r="P37" s="674"/>
      <c r="Q37" s="674"/>
      <c r="R37" s="674"/>
      <c r="S37" s="674"/>
      <c r="T37" s="674"/>
      <c r="U37" s="674"/>
      <c r="V37" s="588"/>
      <c r="W37" s="589"/>
      <c r="X37" s="707" t="s">
        <v>249</v>
      </c>
      <c r="Y37" s="707"/>
      <c r="Z37" s="707"/>
      <c r="AA37" s="707"/>
      <c r="AB37" s="707"/>
      <c r="AC37" s="707"/>
      <c r="AD37" s="707"/>
      <c r="AE37" s="707"/>
      <c r="AF37" s="707"/>
      <c r="AG37" s="707"/>
      <c r="AH37" s="707"/>
      <c r="AI37" s="707"/>
      <c r="AJ37" s="707"/>
      <c r="AK37" s="707"/>
      <c r="AL37" s="707"/>
      <c r="AM37" s="707"/>
      <c r="AN37" s="707"/>
      <c r="AO37" s="707"/>
      <c r="AP37" s="707"/>
      <c r="AQ37" s="707"/>
      <c r="AR37" s="707"/>
      <c r="AS37" s="707"/>
      <c r="AT37" s="707"/>
      <c r="AU37" s="707"/>
      <c r="AV37" s="707"/>
      <c r="AW37" s="707"/>
      <c r="AX37" s="707"/>
      <c r="AY37" s="707"/>
      <c r="AZ37" s="707"/>
      <c r="BA37" s="707"/>
      <c r="BB37" s="707"/>
      <c r="BC37" s="707"/>
      <c r="BD37" s="707"/>
      <c r="BE37" s="707"/>
      <c r="BF37" s="708"/>
      <c r="BG37" s="1"/>
      <c r="BH37" s="132" t="s">
        <v>249</v>
      </c>
      <c r="BI37" s="132" t="s">
        <v>555</v>
      </c>
      <c r="BJ37" s="132" t="s">
        <v>195</v>
      </c>
      <c r="BK37" s="132" t="s">
        <v>559</v>
      </c>
      <c r="BL37" s="132" t="s">
        <v>561</v>
      </c>
      <c r="BM37" s="132" t="s">
        <v>553</v>
      </c>
      <c r="BN37" s="132" t="s">
        <v>554</v>
      </c>
      <c r="BO37" s="132" t="s">
        <v>256</v>
      </c>
      <c r="BP37" s="132" t="s">
        <v>254</v>
      </c>
      <c r="BQ37" s="132" t="s">
        <v>556</v>
      </c>
      <c r="BR37" s="132" t="s">
        <v>560</v>
      </c>
      <c r="BS37" s="132" t="s">
        <v>549</v>
      </c>
      <c r="BT37" s="132" t="s">
        <v>252</v>
      </c>
      <c r="BU37" s="132" t="s">
        <v>552</v>
      </c>
      <c r="BV37" s="132" t="s">
        <v>551</v>
      </c>
      <c r="BW37" s="132" t="s">
        <v>253</v>
      </c>
      <c r="BX37" s="132" t="s">
        <v>196</v>
      </c>
      <c r="BY37" s="132" t="s">
        <v>221</v>
      </c>
      <c r="BZ37" s="132" t="s">
        <v>558</v>
      </c>
      <c r="CA37" s="132" t="s">
        <v>264</v>
      </c>
      <c r="CB37" s="132" t="s">
        <v>550</v>
      </c>
      <c r="CC37" s="132" t="s">
        <v>557</v>
      </c>
      <c r="CD37" s="132" t="s">
        <v>562</v>
      </c>
      <c r="CE37" s="132" t="s">
        <v>563</v>
      </c>
    </row>
    <row r="38" spans="1:83" ht="33" customHeight="1" x14ac:dyDescent="0.25">
      <c r="C38" s="1"/>
      <c r="D38" s="673" t="s">
        <v>470</v>
      </c>
      <c r="E38" s="674"/>
      <c r="F38" s="674"/>
      <c r="G38" s="674"/>
      <c r="H38" s="674"/>
      <c r="I38" s="674"/>
      <c r="J38" s="674"/>
      <c r="K38" s="674"/>
      <c r="L38" s="674"/>
      <c r="M38" s="674"/>
      <c r="N38" s="674"/>
      <c r="O38" s="674"/>
      <c r="P38" s="674"/>
      <c r="Q38" s="674"/>
      <c r="R38" s="674"/>
      <c r="S38" s="674"/>
      <c r="T38" s="674"/>
      <c r="U38" s="674"/>
      <c r="V38" s="588"/>
      <c r="W38" s="589"/>
      <c r="X38" s="1251" t="str">
        <f>IF(ZADOST!U126=0,"Generuje se automaticky - v žádosti momentálně není Partner 5 vyplněn",ZADOST!U126)</f>
        <v>Generuje se automaticky - v žádosti momentálně není Partner 5 vyplněn</v>
      </c>
      <c r="Y38" s="1251"/>
      <c r="Z38" s="1251"/>
      <c r="AA38" s="1251"/>
      <c r="AB38" s="1251"/>
      <c r="AC38" s="1251"/>
      <c r="AD38" s="1251"/>
      <c r="AE38" s="1251"/>
      <c r="AF38" s="1251"/>
      <c r="AG38" s="1251"/>
      <c r="AH38" s="1251"/>
      <c r="AI38" s="1251"/>
      <c r="AJ38" s="1251"/>
      <c r="AK38" s="1251"/>
      <c r="AL38" s="1251"/>
      <c r="AM38" s="1251"/>
      <c r="AN38" s="1251"/>
      <c r="AO38" s="1251"/>
      <c r="AP38" s="1251"/>
      <c r="AQ38" s="1251"/>
      <c r="AR38" s="1251"/>
      <c r="AS38" s="1251"/>
      <c r="AT38" s="1251"/>
      <c r="AU38" s="1251"/>
      <c r="AV38" s="1251"/>
      <c r="AW38" s="1251"/>
      <c r="AX38" s="1251"/>
      <c r="AY38" s="1251"/>
      <c r="AZ38" s="1251"/>
      <c r="BA38" s="1251"/>
      <c r="BB38" s="1251"/>
      <c r="BC38" s="1251"/>
      <c r="BD38" s="1251"/>
      <c r="BE38" s="1251"/>
      <c r="BF38" s="1252"/>
      <c r="BG38" s="1"/>
      <c r="BH38" s="188" t="s">
        <v>501</v>
      </c>
      <c r="BI38" s="125"/>
      <c r="BJ38" s="21"/>
      <c r="BW38" s="126"/>
    </row>
    <row r="39" spans="1:83" ht="18.75" customHeight="1" x14ac:dyDescent="0.25">
      <c r="A39" s="159"/>
      <c r="C39" s="1"/>
      <c r="D39" s="673" t="s">
        <v>255</v>
      </c>
      <c r="E39" s="674"/>
      <c r="F39" s="674"/>
      <c r="G39" s="674"/>
      <c r="H39" s="674"/>
      <c r="I39" s="674"/>
      <c r="J39" s="674"/>
      <c r="K39" s="674"/>
      <c r="L39" s="674"/>
      <c r="M39" s="674"/>
      <c r="N39" s="674"/>
      <c r="O39" s="674"/>
      <c r="P39" s="674"/>
      <c r="Q39" s="674"/>
      <c r="R39" s="674"/>
      <c r="S39" s="674"/>
      <c r="T39" s="674"/>
      <c r="U39" s="674"/>
      <c r="V39" s="588"/>
      <c r="W39" s="589"/>
      <c r="X39" s="591"/>
      <c r="Y39" s="592"/>
      <c r="Z39" s="592"/>
      <c r="AA39" s="592"/>
      <c r="AB39" s="592"/>
      <c r="AC39" s="592"/>
      <c r="AD39" s="592"/>
      <c r="AE39" s="592"/>
      <c r="AF39" s="592"/>
      <c r="AG39" s="592"/>
      <c r="AH39" s="592"/>
      <c r="AI39" s="592"/>
      <c r="AJ39" s="592"/>
      <c r="AK39" s="592"/>
      <c r="AL39" s="592"/>
      <c r="AM39" s="592"/>
      <c r="AN39" s="592"/>
      <c r="AO39" s="592"/>
      <c r="AP39" s="592"/>
      <c r="AQ39" s="592"/>
      <c r="AR39" s="592"/>
      <c r="AS39" s="592"/>
      <c r="AT39" s="592"/>
      <c r="AU39" s="592"/>
      <c r="AV39" s="592"/>
      <c r="AW39" s="592"/>
      <c r="AX39" s="592"/>
      <c r="AY39" s="592"/>
      <c r="AZ39" s="592"/>
      <c r="BA39" s="592"/>
      <c r="BB39" s="592"/>
      <c r="BC39" s="592"/>
      <c r="BD39" s="592"/>
      <c r="BE39" s="592"/>
      <c r="BF39" s="593"/>
      <c r="BG39" s="1"/>
      <c r="BH39" s="125"/>
      <c r="BI39" s="125"/>
      <c r="BJ39" s="21"/>
      <c r="BW39" s="126"/>
    </row>
    <row r="40" spans="1:83" s="7" customFormat="1" ht="18.75" customHeight="1" x14ac:dyDescent="0.2">
      <c r="A40" s="160"/>
      <c r="D40" s="673" t="s">
        <v>227</v>
      </c>
      <c r="E40" s="674"/>
      <c r="F40" s="674"/>
      <c r="G40" s="674"/>
      <c r="H40" s="674"/>
      <c r="I40" s="674"/>
      <c r="J40" s="674"/>
      <c r="K40" s="674"/>
      <c r="L40" s="674"/>
      <c r="M40" s="674"/>
      <c r="N40" s="674"/>
      <c r="O40" s="674"/>
      <c r="P40" s="674"/>
      <c r="Q40" s="674"/>
      <c r="R40" s="674"/>
      <c r="S40" s="674"/>
      <c r="T40" s="674"/>
      <c r="U40" s="674"/>
      <c r="V40" s="588"/>
      <c r="W40" s="589"/>
      <c r="X40" s="683"/>
      <c r="Y40" s="683"/>
      <c r="Z40" s="683"/>
      <c r="AA40" s="683"/>
      <c r="AB40" s="683"/>
      <c r="AC40" s="683"/>
      <c r="AD40" s="683"/>
      <c r="AE40" s="683"/>
      <c r="AF40" s="683"/>
      <c r="AG40" s="683"/>
      <c r="AH40" s="683"/>
      <c r="AI40" s="683"/>
      <c r="AJ40" s="683"/>
      <c r="AK40" s="683"/>
      <c r="AL40" s="683"/>
      <c r="AM40" s="683"/>
      <c r="AN40" s="683"/>
      <c r="AO40" s="683"/>
      <c r="AP40" s="683"/>
      <c r="AQ40" s="683"/>
      <c r="AR40" s="683"/>
      <c r="AS40" s="683"/>
      <c r="AT40" s="683"/>
      <c r="AU40" s="683"/>
      <c r="AV40" s="683"/>
      <c r="AW40" s="683"/>
      <c r="AX40" s="683"/>
      <c r="AY40" s="683"/>
      <c r="AZ40" s="683"/>
      <c r="BA40" s="683"/>
      <c r="BB40" s="683"/>
      <c r="BC40" s="683"/>
      <c r="BD40" s="683"/>
      <c r="BE40" s="683"/>
      <c r="BF40" s="684"/>
      <c r="BH40" s="125"/>
      <c r="BI40" s="125"/>
      <c r="BW40" s="126"/>
    </row>
    <row r="41" spans="1:83" s="7" customFormat="1" ht="18.75" customHeight="1" x14ac:dyDescent="0.2">
      <c r="D41" s="673" t="s">
        <v>232</v>
      </c>
      <c r="E41" s="674"/>
      <c r="F41" s="674"/>
      <c r="G41" s="674"/>
      <c r="H41" s="674"/>
      <c r="I41" s="674"/>
      <c r="J41" s="674"/>
      <c r="K41" s="674"/>
      <c r="L41" s="674"/>
      <c r="M41" s="674"/>
      <c r="N41" s="674"/>
      <c r="O41" s="674"/>
      <c r="P41" s="674"/>
      <c r="Q41" s="674"/>
      <c r="R41" s="674"/>
      <c r="S41" s="674"/>
      <c r="T41" s="674"/>
      <c r="U41" s="674"/>
      <c r="V41" s="588"/>
      <c r="W41" s="589"/>
      <c r="X41" s="683"/>
      <c r="Y41" s="683"/>
      <c r="Z41" s="683"/>
      <c r="AA41" s="683"/>
      <c r="AB41" s="683"/>
      <c r="AC41" s="683"/>
      <c r="AD41" s="683"/>
      <c r="AE41" s="683"/>
      <c r="AF41" s="683"/>
      <c r="AG41" s="683"/>
      <c r="AH41" s="683"/>
      <c r="AI41" s="683"/>
      <c r="AJ41" s="683"/>
      <c r="AK41" s="683"/>
      <c r="AL41" s="683"/>
      <c r="AM41" s="683"/>
      <c r="AN41" s="683"/>
      <c r="AO41" s="683"/>
      <c r="AP41" s="683"/>
      <c r="AQ41" s="683"/>
      <c r="AR41" s="683"/>
      <c r="AS41" s="683"/>
      <c r="AT41" s="683"/>
      <c r="AU41" s="683"/>
      <c r="AV41" s="683"/>
      <c r="AW41" s="683"/>
      <c r="AX41" s="683"/>
      <c r="AY41" s="683"/>
      <c r="AZ41" s="683"/>
      <c r="BA41" s="683"/>
      <c r="BB41" s="683"/>
      <c r="BC41" s="683"/>
      <c r="BD41" s="683"/>
      <c r="BE41" s="683"/>
      <c r="BF41" s="684"/>
      <c r="BH41" s="125"/>
      <c r="BI41" s="125"/>
      <c r="BW41" s="126"/>
    </row>
    <row r="42" spans="1:83" ht="15" x14ac:dyDescent="0.2">
      <c r="C42" s="1"/>
      <c r="D42" s="691" t="s">
        <v>467</v>
      </c>
      <c r="E42" s="692"/>
      <c r="F42" s="692"/>
      <c r="G42" s="692"/>
      <c r="H42" s="692"/>
      <c r="I42" s="692"/>
      <c r="J42" s="692"/>
      <c r="K42" s="692"/>
      <c r="L42" s="692"/>
      <c r="M42" s="692"/>
      <c r="N42" s="692"/>
      <c r="O42" s="692"/>
      <c r="P42" s="692"/>
      <c r="Q42" s="692"/>
      <c r="R42" s="692"/>
      <c r="S42" s="692"/>
      <c r="T42" s="692"/>
      <c r="U42" s="692"/>
      <c r="V42" s="693"/>
      <c r="W42" s="694"/>
      <c r="X42" s="546" t="s">
        <v>31</v>
      </c>
      <c r="Y42" s="528"/>
      <c r="Z42" s="528"/>
      <c r="AA42" s="528"/>
      <c r="AB42" s="528"/>
      <c r="AC42" s="528"/>
      <c r="AD42" s="528"/>
      <c r="AE42" s="528"/>
      <c r="AF42" s="528"/>
      <c r="AG42" s="528"/>
      <c r="AH42" s="528"/>
      <c r="AI42" s="528"/>
      <c r="AJ42" s="528"/>
      <c r="AK42" s="528"/>
      <c r="AL42" s="547"/>
      <c r="AM42" s="546" t="s">
        <v>32</v>
      </c>
      <c r="AN42" s="528"/>
      <c r="AO42" s="528"/>
      <c r="AP42" s="528"/>
      <c r="AQ42" s="528"/>
      <c r="AR42" s="528"/>
      <c r="AS42" s="528"/>
      <c r="AT42" s="528"/>
      <c r="AU42" s="528"/>
      <c r="AV42" s="547"/>
      <c r="AW42" s="546" t="s">
        <v>33</v>
      </c>
      <c r="AX42" s="528"/>
      <c r="AY42" s="528"/>
      <c r="AZ42" s="528"/>
      <c r="BA42" s="528"/>
      <c r="BB42" s="528"/>
      <c r="BC42" s="528"/>
      <c r="BD42" s="528"/>
      <c r="BE42" s="528"/>
      <c r="BF42" s="547"/>
      <c r="BG42" s="1"/>
      <c r="BH42" s="125"/>
      <c r="BI42" s="125"/>
      <c r="BW42" s="126"/>
    </row>
    <row r="43" spans="1:83" ht="19.5" customHeight="1" x14ac:dyDescent="0.25">
      <c r="C43" s="1"/>
      <c r="D43" s="695"/>
      <c r="E43" s="696"/>
      <c r="F43" s="696"/>
      <c r="G43" s="696"/>
      <c r="H43" s="696"/>
      <c r="I43" s="696"/>
      <c r="J43" s="696"/>
      <c r="K43" s="696"/>
      <c r="L43" s="696"/>
      <c r="M43" s="696"/>
      <c r="N43" s="696"/>
      <c r="O43" s="696"/>
      <c r="P43" s="696"/>
      <c r="Q43" s="696"/>
      <c r="R43" s="696"/>
      <c r="S43" s="696"/>
      <c r="T43" s="696"/>
      <c r="U43" s="696"/>
      <c r="V43" s="697"/>
      <c r="W43" s="698"/>
      <c r="X43" s="680"/>
      <c r="Y43" s="681"/>
      <c r="Z43" s="681"/>
      <c r="AA43" s="681"/>
      <c r="AB43" s="681"/>
      <c r="AC43" s="681"/>
      <c r="AD43" s="681"/>
      <c r="AE43" s="681"/>
      <c r="AF43" s="681"/>
      <c r="AG43" s="681"/>
      <c r="AH43" s="681"/>
      <c r="AI43" s="681"/>
      <c r="AJ43" s="681"/>
      <c r="AK43" s="681"/>
      <c r="AL43" s="682"/>
      <c r="AM43" s="680"/>
      <c r="AN43" s="681"/>
      <c r="AO43" s="681"/>
      <c r="AP43" s="681"/>
      <c r="AQ43" s="681"/>
      <c r="AR43" s="681"/>
      <c r="AS43" s="681"/>
      <c r="AT43" s="681"/>
      <c r="AU43" s="681"/>
      <c r="AV43" s="682"/>
      <c r="AW43" s="680"/>
      <c r="AX43" s="681"/>
      <c r="AY43" s="681"/>
      <c r="AZ43" s="681"/>
      <c r="BA43" s="681"/>
      <c r="BB43" s="681"/>
      <c r="BC43" s="681"/>
      <c r="BD43" s="681"/>
      <c r="BE43" s="681"/>
      <c r="BF43" s="682"/>
      <c r="BG43" s="1"/>
      <c r="BH43" s="125"/>
      <c r="BI43" s="125"/>
      <c r="BJ43" s="21"/>
      <c r="BW43" s="126"/>
    </row>
    <row r="44" spans="1:83" ht="27" customHeight="1" x14ac:dyDescent="0.2">
      <c r="C44" s="1"/>
      <c r="D44" s="699" t="s">
        <v>468</v>
      </c>
      <c r="E44" s="700"/>
      <c r="F44" s="700"/>
      <c r="G44" s="700"/>
      <c r="H44" s="700"/>
      <c r="I44" s="700"/>
      <c r="J44" s="700"/>
      <c r="K44" s="700"/>
      <c r="L44" s="700"/>
      <c r="M44" s="700"/>
      <c r="N44" s="700"/>
      <c r="O44" s="700"/>
      <c r="P44" s="700"/>
      <c r="Q44" s="700"/>
      <c r="R44" s="700"/>
      <c r="S44" s="700"/>
      <c r="T44" s="700"/>
      <c r="U44" s="700"/>
      <c r="V44" s="700"/>
      <c r="W44" s="700"/>
      <c r="X44" s="701"/>
      <c r="Y44" s="637"/>
      <c r="Z44" s="637"/>
      <c r="AA44" s="637"/>
      <c r="AB44" s="637"/>
      <c r="AC44" s="637"/>
      <c r="AD44" s="637"/>
      <c r="AE44" s="637"/>
      <c r="AF44" s="637"/>
      <c r="AG44" s="637"/>
      <c r="AH44" s="637"/>
      <c r="AI44" s="637"/>
      <c r="AJ44" s="637"/>
      <c r="AK44" s="637"/>
      <c r="AL44" s="637"/>
      <c r="AM44" s="637"/>
      <c r="AN44" s="637"/>
      <c r="AO44" s="637"/>
      <c r="AP44" s="637"/>
      <c r="AQ44" s="637"/>
      <c r="AR44" s="637"/>
      <c r="AS44" s="637"/>
      <c r="AT44" s="637"/>
      <c r="AU44" s="637"/>
      <c r="AV44" s="637"/>
      <c r="AW44" s="637"/>
      <c r="AX44" s="637"/>
      <c r="AY44" s="637"/>
      <c r="AZ44" s="637"/>
      <c r="BA44" s="637"/>
      <c r="BB44" s="637"/>
      <c r="BC44" s="637"/>
      <c r="BD44" s="637"/>
      <c r="BE44" s="637"/>
      <c r="BF44" s="702"/>
      <c r="BG44" s="1"/>
      <c r="BH44" s="125"/>
      <c r="BI44" s="125"/>
      <c r="BW44" s="127"/>
    </row>
    <row r="45" spans="1:83" ht="36.75" customHeight="1" x14ac:dyDescent="0.2">
      <c r="C45" s="1"/>
      <c r="D45" s="699" t="s">
        <v>469</v>
      </c>
      <c r="E45" s="700"/>
      <c r="F45" s="700"/>
      <c r="G45" s="700"/>
      <c r="H45" s="700"/>
      <c r="I45" s="700"/>
      <c r="J45" s="700"/>
      <c r="K45" s="700"/>
      <c r="L45" s="700"/>
      <c r="M45" s="700"/>
      <c r="N45" s="700"/>
      <c r="O45" s="700"/>
      <c r="P45" s="700"/>
      <c r="Q45" s="700"/>
      <c r="R45" s="700"/>
      <c r="S45" s="700"/>
      <c r="T45" s="700"/>
      <c r="U45" s="700"/>
      <c r="V45" s="700"/>
      <c r="W45" s="700"/>
      <c r="X45" s="701"/>
      <c r="Y45" s="637"/>
      <c r="Z45" s="637"/>
      <c r="AA45" s="637"/>
      <c r="AB45" s="637"/>
      <c r="AC45" s="637"/>
      <c r="AD45" s="637"/>
      <c r="AE45" s="637"/>
      <c r="AF45" s="637"/>
      <c r="AG45" s="637"/>
      <c r="AH45" s="637"/>
      <c r="AI45" s="637"/>
      <c r="AJ45" s="637"/>
      <c r="AK45" s="637"/>
      <c r="AL45" s="637"/>
      <c r="AM45" s="637"/>
      <c r="AN45" s="637"/>
      <c r="AO45" s="637"/>
      <c r="AP45" s="637"/>
      <c r="AQ45" s="637"/>
      <c r="AR45" s="637"/>
      <c r="AS45" s="637"/>
      <c r="AT45" s="637"/>
      <c r="AU45" s="637"/>
      <c r="AV45" s="637"/>
      <c r="AW45" s="637"/>
      <c r="AX45" s="637"/>
      <c r="AY45" s="637"/>
      <c r="AZ45" s="637"/>
      <c r="BA45" s="637"/>
      <c r="BB45" s="637"/>
      <c r="BC45" s="637"/>
      <c r="BD45" s="637"/>
      <c r="BE45" s="637"/>
      <c r="BF45" s="702"/>
      <c r="BG45" s="1"/>
      <c r="BH45" s="125"/>
      <c r="BI45" s="125"/>
      <c r="BW45" s="127"/>
    </row>
    <row r="46" spans="1:83" s="28" customFormat="1" ht="18.75" customHeight="1" x14ac:dyDescent="0.25">
      <c r="A46" s="161"/>
      <c r="D46" s="688" t="s">
        <v>4</v>
      </c>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89"/>
      <c r="AK46" s="689"/>
      <c r="AL46" s="689"/>
      <c r="AM46" s="689"/>
      <c r="AN46" s="689"/>
      <c r="AO46" s="689"/>
      <c r="AP46" s="689"/>
      <c r="AQ46" s="689"/>
      <c r="AR46" s="689"/>
      <c r="AS46" s="689"/>
      <c r="AT46" s="689"/>
      <c r="AU46" s="689"/>
      <c r="AV46" s="689"/>
      <c r="AW46" s="689"/>
      <c r="AX46" s="689"/>
      <c r="AY46" s="689"/>
      <c r="AZ46" s="689"/>
      <c r="BA46" s="689"/>
      <c r="BB46" s="689"/>
      <c r="BC46" s="689"/>
      <c r="BD46" s="689"/>
      <c r="BE46" s="689"/>
      <c r="BF46" s="690"/>
      <c r="BH46" s="128"/>
      <c r="BI46" s="125"/>
      <c r="BW46" s="129"/>
    </row>
    <row r="47" spans="1:83" ht="18.75" customHeight="1" x14ac:dyDescent="0.2">
      <c r="A47" s="159"/>
      <c r="C47" s="1"/>
      <c r="D47" s="714" t="s">
        <v>35</v>
      </c>
      <c r="E47" s="712"/>
      <c r="F47" s="712"/>
      <c r="G47" s="712"/>
      <c r="H47" s="712"/>
      <c r="I47" s="712"/>
      <c r="J47" s="712"/>
      <c r="K47" s="712"/>
      <c r="L47" s="712"/>
      <c r="M47" s="712"/>
      <c r="N47" s="712"/>
      <c r="O47" s="712"/>
      <c r="P47" s="712"/>
      <c r="Q47" s="712"/>
      <c r="R47" s="712"/>
      <c r="S47" s="715" t="s">
        <v>36</v>
      </c>
      <c r="T47" s="712"/>
      <c r="U47" s="712"/>
      <c r="V47" s="712"/>
      <c r="W47" s="716" t="s">
        <v>34</v>
      </c>
      <c r="X47" s="712"/>
      <c r="Y47" s="712"/>
      <c r="Z47" s="712"/>
      <c r="AA47" s="712"/>
      <c r="AB47" s="712"/>
      <c r="AC47" s="716" t="s">
        <v>37</v>
      </c>
      <c r="AD47" s="716"/>
      <c r="AE47" s="716"/>
      <c r="AF47" s="716"/>
      <c r="AG47" s="716"/>
      <c r="AH47" s="712"/>
      <c r="AI47" s="712"/>
      <c r="AJ47" s="712"/>
      <c r="AK47" s="712"/>
      <c r="AL47" s="712"/>
      <c r="AM47" s="712"/>
      <c r="AN47" s="712"/>
      <c r="AO47" s="712"/>
      <c r="AP47" s="712"/>
      <c r="AQ47" s="711" t="s">
        <v>230</v>
      </c>
      <c r="AR47" s="712"/>
      <c r="AS47" s="712"/>
      <c r="AT47" s="712"/>
      <c r="AU47" s="712"/>
      <c r="AV47" s="712"/>
      <c r="AW47" s="712"/>
      <c r="AX47" s="712"/>
      <c r="AY47" s="712"/>
      <c r="AZ47" s="712"/>
      <c r="BA47" s="711" t="s">
        <v>228</v>
      </c>
      <c r="BB47" s="712"/>
      <c r="BC47" s="712"/>
      <c r="BD47" s="712"/>
      <c r="BE47" s="712"/>
      <c r="BF47" s="713"/>
      <c r="BG47" s="1"/>
      <c r="BH47" s="135" t="str">
        <f>CONCATENATE(D48," ",S48,", ",W48," ",AC48)</f>
        <v xml:space="preserve"> ,  </v>
      </c>
      <c r="BI47" s="136"/>
      <c r="BJ47" s="136"/>
      <c r="BK47" s="136"/>
      <c r="BL47" s="136"/>
      <c r="BM47" s="136"/>
      <c r="BN47" s="136"/>
      <c r="BO47" s="136"/>
      <c r="BP47" s="136"/>
      <c r="BQ47" s="136"/>
      <c r="BR47" s="136"/>
      <c r="BS47" s="136"/>
      <c r="BT47" s="136"/>
      <c r="BU47" s="136"/>
      <c r="BV47" s="125"/>
    </row>
    <row r="48" spans="1:83" ht="30" customHeight="1" x14ac:dyDescent="0.2">
      <c r="A48" s="159"/>
      <c r="C48" s="1"/>
      <c r="D48" s="717"/>
      <c r="E48" s="718"/>
      <c r="F48" s="718"/>
      <c r="G48" s="718"/>
      <c r="H48" s="718"/>
      <c r="I48" s="718"/>
      <c r="J48" s="718"/>
      <c r="K48" s="718"/>
      <c r="L48" s="718"/>
      <c r="M48" s="718"/>
      <c r="N48" s="718"/>
      <c r="O48" s="718"/>
      <c r="P48" s="718"/>
      <c r="Q48" s="718"/>
      <c r="R48" s="719"/>
      <c r="S48" s="720"/>
      <c r="T48" s="721"/>
      <c r="U48" s="721"/>
      <c r="V48" s="722"/>
      <c r="W48" s="720"/>
      <c r="X48" s="721"/>
      <c r="Y48" s="721"/>
      <c r="Z48" s="721"/>
      <c r="AA48" s="721"/>
      <c r="AB48" s="722"/>
      <c r="AC48" s="723"/>
      <c r="AD48" s="724"/>
      <c r="AE48" s="724"/>
      <c r="AF48" s="724"/>
      <c r="AG48" s="724"/>
      <c r="AH48" s="724"/>
      <c r="AI48" s="724"/>
      <c r="AJ48" s="724"/>
      <c r="AK48" s="724"/>
      <c r="AL48" s="724"/>
      <c r="AM48" s="724"/>
      <c r="AN48" s="724"/>
      <c r="AO48" s="724"/>
      <c r="AP48" s="725"/>
      <c r="AQ48" s="726" t="s">
        <v>249</v>
      </c>
      <c r="AR48" s="727"/>
      <c r="AS48" s="727"/>
      <c r="AT48" s="727"/>
      <c r="AU48" s="727"/>
      <c r="AV48" s="727"/>
      <c r="AW48" s="727"/>
      <c r="AX48" s="727"/>
      <c r="AY48" s="727"/>
      <c r="AZ48" s="728"/>
      <c r="BA48" s="729" t="str">
        <f>IF(AQ48="Bystřice pod Host.","Kroměříž",IF(AQ48="Holešov","Kroměříž",IF(AQ48="Kroměříž","Kroměříž",IF(AQ48="Luhačovice","Zlín",IF(AQ48="Otrokovice","Zlín",IF(AQ48="Rožnov pod Radh.","Vsetín",IF(AQ48="Uherské Hradiště","Uh. Hradiště",IF(AQ48="Uherský Brod","Uh. Hradiště",IF(AQ48="Valašské Klobouky","Zlín",IF(AQ48="Valašské Meziříčí","Vsetín",IF(AQ48="Vizovice","Zlín",IF(AQ48="Vsetín","Vsetín",IF(AQ48="Zlín","Zlín","Načítá se")))))))))))))</f>
        <v>Načítá se</v>
      </c>
      <c r="BB48" s="730"/>
      <c r="BC48" s="730"/>
      <c r="BD48" s="730"/>
      <c r="BE48" s="730"/>
      <c r="BF48" s="731"/>
      <c r="BG48" s="1"/>
      <c r="BH48" s="132" t="s">
        <v>249</v>
      </c>
      <c r="BI48" s="132" t="s">
        <v>248</v>
      </c>
      <c r="BJ48" s="132" t="s">
        <v>236</v>
      </c>
      <c r="BK48" s="132" t="s">
        <v>237</v>
      </c>
      <c r="BL48" s="132" t="s">
        <v>238</v>
      </c>
      <c r="BM48" s="132" t="s">
        <v>239</v>
      </c>
      <c r="BN48" s="132" t="s">
        <v>247</v>
      </c>
      <c r="BO48" s="132" t="s">
        <v>240</v>
      </c>
      <c r="BP48" s="132" t="s">
        <v>241</v>
      </c>
      <c r="BQ48" s="132" t="s">
        <v>242</v>
      </c>
      <c r="BR48" s="132" t="s">
        <v>243</v>
      </c>
      <c r="BS48" s="132" t="s">
        <v>244</v>
      </c>
      <c r="BT48" s="132" t="s">
        <v>245</v>
      </c>
      <c r="BU48" s="132" t="s">
        <v>246</v>
      </c>
      <c r="BV48" s="155"/>
      <c r="BW48" s="126"/>
    </row>
    <row r="49" spans="1:75" s="195" customFormat="1" ht="18.75" hidden="1" customHeight="1" x14ac:dyDescent="0.25">
      <c r="A49" s="194"/>
      <c r="D49" s="543" t="s">
        <v>492</v>
      </c>
      <c r="E49" s="544"/>
      <c r="F49" s="544"/>
      <c r="G49" s="544"/>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4"/>
      <c r="AF49" s="544"/>
      <c r="AG49" s="544"/>
      <c r="AH49" s="544"/>
      <c r="AI49" s="544"/>
      <c r="AJ49" s="544"/>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5"/>
      <c r="BH49" s="196"/>
      <c r="BI49" s="197"/>
      <c r="BW49" s="198"/>
    </row>
    <row r="50" spans="1:75" s="7" customFormat="1" ht="18.75" hidden="1" customHeight="1" x14ac:dyDescent="0.2">
      <c r="A50" s="160"/>
      <c r="D50" s="604" t="s">
        <v>35</v>
      </c>
      <c r="E50" s="549"/>
      <c r="F50" s="549"/>
      <c r="G50" s="549"/>
      <c r="H50" s="549"/>
      <c r="I50" s="549"/>
      <c r="J50" s="549"/>
      <c r="K50" s="549"/>
      <c r="L50" s="549"/>
      <c r="M50" s="549"/>
      <c r="N50" s="549"/>
      <c r="O50" s="549"/>
      <c r="P50" s="549"/>
      <c r="Q50" s="549"/>
      <c r="R50" s="549"/>
      <c r="S50" s="548" t="s">
        <v>36</v>
      </c>
      <c r="T50" s="549"/>
      <c r="U50" s="549"/>
      <c r="V50" s="549"/>
      <c r="W50" s="550" t="s">
        <v>34</v>
      </c>
      <c r="X50" s="549"/>
      <c r="Y50" s="549"/>
      <c r="Z50" s="549"/>
      <c r="AA50" s="549"/>
      <c r="AB50" s="549"/>
      <c r="AC50" s="550" t="s">
        <v>37</v>
      </c>
      <c r="AD50" s="550"/>
      <c r="AE50" s="550"/>
      <c r="AF50" s="550"/>
      <c r="AG50" s="550"/>
      <c r="AH50" s="549"/>
      <c r="AI50" s="549"/>
      <c r="AJ50" s="549"/>
      <c r="AK50" s="549"/>
      <c r="AL50" s="549"/>
      <c r="AM50" s="549"/>
      <c r="AN50" s="549"/>
      <c r="AO50" s="549"/>
      <c r="AP50" s="549"/>
      <c r="AQ50" s="551" t="s">
        <v>230</v>
      </c>
      <c r="AR50" s="549"/>
      <c r="AS50" s="549"/>
      <c r="AT50" s="549"/>
      <c r="AU50" s="549"/>
      <c r="AV50" s="549"/>
      <c r="AW50" s="549"/>
      <c r="AX50" s="549"/>
      <c r="AY50" s="549"/>
      <c r="AZ50" s="549"/>
      <c r="BA50" s="551" t="s">
        <v>228</v>
      </c>
      <c r="BB50" s="549"/>
      <c r="BC50" s="549"/>
      <c r="BD50" s="549"/>
      <c r="BE50" s="549"/>
      <c r="BF50" s="552"/>
      <c r="BH50" s="199" t="str">
        <f>CONCATENATE(D51," ",S51,", ",W51," ",AC51)</f>
        <v xml:space="preserve"> ,  </v>
      </c>
      <c r="BI50" s="200"/>
      <c r="BJ50" s="200"/>
      <c r="BK50" s="200"/>
      <c r="BL50" s="200"/>
      <c r="BM50" s="200"/>
      <c r="BN50" s="200"/>
      <c r="BO50" s="200"/>
      <c r="BP50" s="200"/>
      <c r="BQ50" s="200"/>
      <c r="BR50" s="200"/>
      <c r="BS50" s="200"/>
      <c r="BT50" s="200"/>
      <c r="BU50" s="200"/>
      <c r="BV50" s="197"/>
    </row>
    <row r="51" spans="1:75" s="7" customFormat="1" ht="30" hidden="1" customHeight="1" x14ac:dyDescent="0.2">
      <c r="A51" s="160"/>
      <c r="D51" s="553"/>
      <c r="E51" s="554"/>
      <c r="F51" s="554"/>
      <c r="G51" s="554"/>
      <c r="H51" s="554"/>
      <c r="I51" s="554"/>
      <c r="J51" s="554"/>
      <c r="K51" s="554"/>
      <c r="L51" s="554"/>
      <c r="M51" s="554"/>
      <c r="N51" s="554"/>
      <c r="O51" s="554"/>
      <c r="P51" s="554"/>
      <c r="Q51" s="554"/>
      <c r="R51" s="555"/>
      <c r="S51" s="556"/>
      <c r="T51" s="557"/>
      <c r="U51" s="557"/>
      <c r="V51" s="558"/>
      <c r="W51" s="556"/>
      <c r="X51" s="557"/>
      <c r="Y51" s="557"/>
      <c r="Z51" s="557"/>
      <c r="AA51" s="557"/>
      <c r="AB51" s="558"/>
      <c r="AC51" s="559"/>
      <c r="AD51" s="560"/>
      <c r="AE51" s="560"/>
      <c r="AF51" s="560"/>
      <c r="AG51" s="560"/>
      <c r="AH51" s="560"/>
      <c r="AI51" s="560"/>
      <c r="AJ51" s="560"/>
      <c r="AK51" s="560"/>
      <c r="AL51" s="560"/>
      <c r="AM51" s="560"/>
      <c r="AN51" s="560"/>
      <c r="AO51" s="560"/>
      <c r="AP51" s="561"/>
      <c r="AQ51" s="562" t="s">
        <v>249</v>
      </c>
      <c r="AR51" s="563"/>
      <c r="AS51" s="563"/>
      <c r="AT51" s="563"/>
      <c r="AU51" s="563"/>
      <c r="AV51" s="563"/>
      <c r="AW51" s="563"/>
      <c r="AX51" s="563"/>
      <c r="AY51" s="563"/>
      <c r="AZ51" s="564"/>
      <c r="BA51" s="565" t="str">
        <f>IF(AQ51="Bystřice pod Host.","Kroměříž",IF(AQ51="Holešov","Kroměříž",IF(AQ51="Kroměříž","Kroměříž",IF(AQ51="Luhačovice","Zlín",IF(AQ51="Otrokovice","Zlín",IF(AQ51="Rožnov pod Radh.","Vsetín",IF(AQ51="Uherské Hradiště","Uh. Hradiště",IF(AQ51="Uherský Brod","Uh. Hradiště",IF(AQ51="Valašské Klobouky","Zlín",IF(AQ51="Valašské Meziříčí","Vsetín",IF(AQ51="Vizovice","Zlín",IF(AQ51="Vsetín","Vsetín",IF(AQ51="Zlín","Zlín","Načítá se")))))))))))))</f>
        <v>Načítá se</v>
      </c>
      <c r="BB51" s="566"/>
      <c r="BC51" s="566"/>
      <c r="BD51" s="566"/>
      <c r="BE51" s="566"/>
      <c r="BF51" s="567"/>
      <c r="BH51" s="201" t="s">
        <v>249</v>
      </c>
      <c r="BI51" s="201" t="s">
        <v>248</v>
      </c>
      <c r="BJ51" s="201" t="s">
        <v>236</v>
      </c>
      <c r="BK51" s="201" t="s">
        <v>237</v>
      </c>
      <c r="BL51" s="201" t="s">
        <v>238</v>
      </c>
      <c r="BM51" s="201" t="s">
        <v>239</v>
      </c>
      <c r="BN51" s="201" t="s">
        <v>247</v>
      </c>
      <c r="BO51" s="201" t="s">
        <v>240</v>
      </c>
      <c r="BP51" s="201" t="s">
        <v>241</v>
      </c>
      <c r="BQ51" s="201" t="s">
        <v>242</v>
      </c>
      <c r="BR51" s="201" t="s">
        <v>243</v>
      </c>
      <c r="BS51" s="201" t="s">
        <v>244</v>
      </c>
      <c r="BT51" s="201" t="s">
        <v>245</v>
      </c>
      <c r="BU51" s="201" t="s">
        <v>246</v>
      </c>
      <c r="BV51" s="202"/>
      <c r="BW51" s="203"/>
    </row>
    <row r="52" spans="1:75" ht="21" customHeight="1" x14ac:dyDescent="0.25">
      <c r="C52" s="1"/>
      <c r="D52" s="741" t="s">
        <v>503</v>
      </c>
      <c r="E52" s="520"/>
      <c r="F52" s="520"/>
      <c r="G52" s="520"/>
      <c r="H52" s="520"/>
      <c r="I52" s="520"/>
      <c r="J52" s="520"/>
      <c r="K52" s="520"/>
      <c r="L52" s="520"/>
      <c r="M52" s="520"/>
      <c r="N52" s="520"/>
      <c r="O52" s="520"/>
      <c r="P52" s="520"/>
      <c r="Q52" s="520"/>
      <c r="R52" s="520"/>
      <c r="S52" s="520"/>
      <c r="T52" s="520"/>
      <c r="U52" s="520"/>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689"/>
      <c r="AY52" s="689"/>
      <c r="AZ52" s="689"/>
      <c r="BA52" s="689"/>
      <c r="BB52" s="689"/>
      <c r="BC52" s="689"/>
      <c r="BD52" s="689"/>
      <c r="BE52" s="689"/>
      <c r="BF52" s="690"/>
      <c r="BG52" s="1"/>
      <c r="BH52" s="138" t="str">
        <f>IF(X38=0," ",X38)</f>
        <v>Generuje se automaticky - v žádosti momentálně není Partner 5 vyplněn</v>
      </c>
      <c r="BI52" s="130"/>
      <c r="BW52" s="126"/>
    </row>
    <row r="53" spans="1:75" ht="24" customHeight="1" x14ac:dyDescent="0.2">
      <c r="C53" s="1"/>
      <c r="D53" s="749"/>
      <c r="E53" s="750"/>
      <c r="F53" s="716" t="s">
        <v>7</v>
      </c>
      <c r="G53" s="739"/>
      <c r="H53" s="739"/>
      <c r="I53" s="739"/>
      <c r="J53" s="740"/>
      <c r="K53" s="740"/>
      <c r="L53" s="740" t="s">
        <v>5</v>
      </c>
      <c r="M53" s="740"/>
      <c r="N53" s="740"/>
      <c r="O53" s="740"/>
      <c r="P53" s="740"/>
      <c r="Q53" s="740"/>
      <c r="R53" s="740"/>
      <c r="S53" s="740"/>
      <c r="T53" s="740"/>
      <c r="U53" s="740"/>
      <c r="V53" s="740"/>
      <c r="W53" s="740"/>
      <c r="X53" s="740"/>
      <c r="Y53" s="740"/>
      <c r="Z53" s="740" t="s">
        <v>6</v>
      </c>
      <c r="AA53" s="740"/>
      <c r="AB53" s="740"/>
      <c r="AC53" s="740"/>
      <c r="AD53" s="740"/>
      <c r="AE53" s="740"/>
      <c r="AF53" s="740"/>
      <c r="AG53" s="740"/>
      <c r="AH53" s="740"/>
      <c r="AI53" s="740"/>
      <c r="AJ53" s="740"/>
      <c r="AK53" s="740"/>
      <c r="AL53" s="740"/>
      <c r="AM53" s="740"/>
      <c r="AN53" s="740"/>
      <c r="AO53" s="740"/>
      <c r="AP53" s="740"/>
      <c r="AQ53" s="740"/>
      <c r="AR53" s="672" t="s">
        <v>38</v>
      </c>
      <c r="AS53" s="672"/>
      <c r="AT53" s="672"/>
      <c r="AU53" s="672"/>
      <c r="AV53" s="672"/>
      <c r="AW53" s="736" t="s">
        <v>223</v>
      </c>
      <c r="AX53" s="737"/>
      <c r="AY53" s="737"/>
      <c r="AZ53" s="737"/>
      <c r="BA53" s="737"/>
      <c r="BB53" s="737"/>
      <c r="BC53" s="737"/>
      <c r="BD53" s="737"/>
      <c r="BE53" s="737"/>
      <c r="BF53" s="738"/>
      <c r="BG53" s="1"/>
      <c r="BH53" s="132" t="s">
        <v>249</v>
      </c>
      <c r="BI53" s="132" t="s">
        <v>225</v>
      </c>
      <c r="BJ53" s="96" t="s">
        <v>224</v>
      </c>
      <c r="BW53" s="126"/>
    </row>
    <row r="54" spans="1:75" ht="19.5" customHeight="1" x14ac:dyDescent="0.2">
      <c r="C54" s="1"/>
      <c r="D54" s="732" t="s">
        <v>0</v>
      </c>
      <c r="E54" s="733"/>
      <c r="F54" s="744"/>
      <c r="G54" s="745"/>
      <c r="H54" s="745"/>
      <c r="I54" s="745"/>
      <c r="J54" s="745"/>
      <c r="K54" s="746"/>
      <c r="L54" s="747"/>
      <c r="M54" s="576"/>
      <c r="N54" s="576"/>
      <c r="O54" s="576"/>
      <c r="P54" s="576"/>
      <c r="Q54" s="576"/>
      <c r="R54" s="576"/>
      <c r="S54" s="576"/>
      <c r="T54" s="576"/>
      <c r="U54" s="576"/>
      <c r="V54" s="576"/>
      <c r="W54" s="576"/>
      <c r="X54" s="576"/>
      <c r="Y54" s="748"/>
      <c r="Z54" s="757"/>
      <c r="AA54" s="758"/>
      <c r="AB54" s="758"/>
      <c r="AC54" s="758"/>
      <c r="AD54" s="758"/>
      <c r="AE54" s="758"/>
      <c r="AF54" s="758"/>
      <c r="AG54" s="758"/>
      <c r="AH54" s="758"/>
      <c r="AI54" s="758"/>
      <c r="AJ54" s="758"/>
      <c r="AK54" s="758"/>
      <c r="AL54" s="758"/>
      <c r="AM54" s="758"/>
      <c r="AN54" s="758"/>
      <c r="AO54" s="758"/>
      <c r="AP54" s="758"/>
      <c r="AQ54" s="759"/>
      <c r="AR54" s="726"/>
      <c r="AS54" s="727"/>
      <c r="AT54" s="727"/>
      <c r="AU54" s="727"/>
      <c r="AV54" s="728"/>
      <c r="AW54" s="726" t="s">
        <v>249</v>
      </c>
      <c r="AX54" s="727"/>
      <c r="AY54" s="727"/>
      <c r="AZ54" s="727"/>
      <c r="BA54" s="727"/>
      <c r="BB54" s="727"/>
      <c r="BC54" s="727"/>
      <c r="BD54" s="727"/>
      <c r="BE54" s="727"/>
      <c r="BF54" s="743"/>
      <c r="BG54" s="1"/>
      <c r="BH54" s="139" t="str">
        <f>CONCATENATE(F54," ",L54," ",Z54,(IF((ISTEXT(AR54)),(CONCATENATE(", ",AR54)),"")))</f>
        <v xml:space="preserve">  </v>
      </c>
      <c r="BI54" s="130"/>
      <c r="BW54" s="126"/>
    </row>
    <row r="55" spans="1:75" ht="19.5" customHeight="1" x14ac:dyDescent="0.2">
      <c r="C55" s="1"/>
      <c r="D55" s="734" t="s">
        <v>1</v>
      </c>
      <c r="E55" s="735"/>
      <c r="F55" s="744"/>
      <c r="G55" s="745"/>
      <c r="H55" s="745"/>
      <c r="I55" s="745"/>
      <c r="J55" s="745"/>
      <c r="K55" s="746"/>
      <c r="L55" s="747"/>
      <c r="M55" s="576"/>
      <c r="N55" s="576"/>
      <c r="O55" s="576"/>
      <c r="P55" s="576"/>
      <c r="Q55" s="576"/>
      <c r="R55" s="576"/>
      <c r="S55" s="576"/>
      <c r="T55" s="576"/>
      <c r="U55" s="576"/>
      <c r="V55" s="576"/>
      <c r="W55" s="576"/>
      <c r="X55" s="576"/>
      <c r="Y55" s="748"/>
      <c r="Z55" s="757"/>
      <c r="AA55" s="758"/>
      <c r="AB55" s="758"/>
      <c r="AC55" s="758"/>
      <c r="AD55" s="758"/>
      <c r="AE55" s="758"/>
      <c r="AF55" s="758"/>
      <c r="AG55" s="758"/>
      <c r="AH55" s="758"/>
      <c r="AI55" s="758"/>
      <c r="AJ55" s="758"/>
      <c r="AK55" s="758"/>
      <c r="AL55" s="758"/>
      <c r="AM55" s="758"/>
      <c r="AN55" s="758"/>
      <c r="AO55" s="758"/>
      <c r="AP55" s="758"/>
      <c r="AQ55" s="759"/>
      <c r="AR55" s="726"/>
      <c r="AS55" s="727"/>
      <c r="AT55" s="727"/>
      <c r="AU55" s="727"/>
      <c r="AV55" s="728"/>
      <c r="AW55" s="726" t="s">
        <v>249</v>
      </c>
      <c r="AX55" s="727"/>
      <c r="AY55" s="727"/>
      <c r="AZ55" s="727"/>
      <c r="BA55" s="727"/>
      <c r="BB55" s="727"/>
      <c r="BC55" s="727"/>
      <c r="BD55" s="727"/>
      <c r="BE55" s="727"/>
      <c r="BF55" s="743"/>
      <c r="BG55" s="1"/>
      <c r="BH55" s="139" t="str">
        <f>CONCATENATE(F55," ",L55," ",Z55,(IF((ISTEXT(AR55)),(CONCATENATE(", ",AR55)),"")))</f>
        <v xml:space="preserve">  </v>
      </c>
      <c r="BI55" s="130"/>
      <c r="BW55" s="126"/>
    </row>
    <row r="56" spans="1:75" ht="19.5" customHeight="1" x14ac:dyDescent="0.2">
      <c r="C56" s="1"/>
      <c r="D56" s="760" t="s">
        <v>52</v>
      </c>
      <c r="E56" s="761"/>
      <c r="F56" s="762"/>
      <c r="G56" s="579"/>
      <c r="H56" s="579"/>
      <c r="I56" s="579"/>
      <c r="J56" s="579"/>
      <c r="K56" s="704"/>
      <c r="L56" s="703"/>
      <c r="M56" s="579"/>
      <c r="N56" s="579"/>
      <c r="O56" s="579"/>
      <c r="P56" s="579"/>
      <c r="Q56" s="579"/>
      <c r="R56" s="579"/>
      <c r="S56" s="579"/>
      <c r="T56" s="579"/>
      <c r="U56" s="579"/>
      <c r="V56" s="579"/>
      <c r="W56" s="579"/>
      <c r="X56" s="579"/>
      <c r="Y56" s="704"/>
      <c r="Z56" s="763"/>
      <c r="AA56" s="764"/>
      <c r="AB56" s="764"/>
      <c r="AC56" s="764"/>
      <c r="AD56" s="764"/>
      <c r="AE56" s="764"/>
      <c r="AF56" s="764"/>
      <c r="AG56" s="764"/>
      <c r="AH56" s="764"/>
      <c r="AI56" s="764"/>
      <c r="AJ56" s="764"/>
      <c r="AK56" s="764"/>
      <c r="AL56" s="764"/>
      <c r="AM56" s="764"/>
      <c r="AN56" s="764"/>
      <c r="AO56" s="764"/>
      <c r="AP56" s="764"/>
      <c r="AQ56" s="765"/>
      <c r="AR56" s="766"/>
      <c r="AS56" s="754"/>
      <c r="AT56" s="754"/>
      <c r="AU56" s="754"/>
      <c r="AV56" s="755"/>
      <c r="AW56" s="726" t="s">
        <v>249</v>
      </c>
      <c r="AX56" s="727"/>
      <c r="AY56" s="727"/>
      <c r="AZ56" s="727"/>
      <c r="BA56" s="727"/>
      <c r="BB56" s="727"/>
      <c r="BC56" s="727"/>
      <c r="BD56" s="727"/>
      <c r="BE56" s="727"/>
      <c r="BF56" s="743"/>
      <c r="BG56" s="1"/>
      <c r="BH56" s="132" t="str">
        <f>CONCATENATE(F56," ",L56," ",Z56,(IF((ISTEXT(AR56)),(CONCATENATE(", ",AR56)),"")))</f>
        <v xml:space="preserve">  </v>
      </c>
      <c r="BI56" s="130"/>
      <c r="BJ56" s="24"/>
      <c r="BW56" s="126"/>
    </row>
    <row r="57" spans="1:75" ht="19.5" customHeight="1" x14ac:dyDescent="0.25">
      <c r="A57" s="159"/>
      <c r="C57" s="1"/>
      <c r="D57" s="741" t="s">
        <v>40</v>
      </c>
      <c r="E57" s="767"/>
      <c r="F57" s="767"/>
      <c r="G57" s="767"/>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67"/>
      <c r="AL57" s="767"/>
      <c r="AM57" s="767"/>
      <c r="AN57" s="767"/>
      <c r="AO57" s="767"/>
      <c r="AP57" s="767"/>
      <c r="AQ57" s="767"/>
      <c r="AR57" s="767"/>
      <c r="AS57" s="767"/>
      <c r="AT57" s="767"/>
      <c r="AU57" s="767"/>
      <c r="AV57" s="767"/>
      <c r="AW57" s="767"/>
      <c r="AX57" s="767"/>
      <c r="AY57" s="767"/>
      <c r="AZ57" s="767"/>
      <c r="BA57" s="767"/>
      <c r="BB57" s="767"/>
      <c r="BC57" s="767"/>
      <c r="BD57" s="767"/>
      <c r="BE57" s="767"/>
      <c r="BF57" s="768"/>
      <c r="BG57" s="1"/>
      <c r="BH57" s="131"/>
      <c r="BI57" s="125"/>
      <c r="BW57" s="20"/>
    </row>
    <row r="58" spans="1:75" ht="19.5" customHeight="1" x14ac:dyDescent="0.25">
      <c r="A58" s="159"/>
      <c r="C58" s="1"/>
      <c r="D58" s="714" t="s">
        <v>7</v>
      </c>
      <c r="E58" s="814"/>
      <c r="F58" s="814"/>
      <c r="G58" s="814"/>
      <c r="H58" s="740" t="s">
        <v>5</v>
      </c>
      <c r="I58" s="814"/>
      <c r="J58" s="814"/>
      <c r="K58" s="814"/>
      <c r="L58" s="814"/>
      <c r="M58" s="814"/>
      <c r="N58" s="814"/>
      <c r="O58" s="814"/>
      <c r="P58" s="672" t="s">
        <v>6</v>
      </c>
      <c r="Q58" s="815"/>
      <c r="R58" s="815"/>
      <c r="S58" s="815"/>
      <c r="T58" s="815"/>
      <c r="U58" s="815"/>
      <c r="V58" s="815"/>
      <c r="W58" s="815"/>
      <c r="X58" s="815"/>
      <c r="Y58" s="815"/>
      <c r="Z58" s="815"/>
      <c r="AA58" s="815"/>
      <c r="AB58" s="814"/>
      <c r="AC58" s="814"/>
      <c r="AD58" s="814"/>
      <c r="AE58" s="672" t="s">
        <v>38</v>
      </c>
      <c r="AF58" s="814"/>
      <c r="AG58" s="814"/>
      <c r="AH58" s="814"/>
      <c r="AI58" s="672" t="s">
        <v>226</v>
      </c>
      <c r="AJ58" s="816"/>
      <c r="AK58" s="816"/>
      <c r="AL58" s="816"/>
      <c r="AM58" s="816"/>
      <c r="AN58" s="816"/>
      <c r="AO58" s="816"/>
      <c r="AP58" s="816"/>
      <c r="AQ58" s="740" t="s">
        <v>3</v>
      </c>
      <c r="AR58" s="814"/>
      <c r="AS58" s="814"/>
      <c r="AT58" s="814"/>
      <c r="AU58" s="814"/>
      <c r="AV58" s="814"/>
      <c r="AW58" s="814"/>
      <c r="AX58" s="814"/>
      <c r="AY58" s="814"/>
      <c r="AZ58" s="814"/>
      <c r="BA58" s="814"/>
      <c r="BB58" s="814"/>
      <c r="BC58" s="814"/>
      <c r="BD58" s="814"/>
      <c r="BE58" s="814"/>
      <c r="BF58" s="817"/>
      <c r="BG58" s="1"/>
      <c r="BH58" s="147"/>
      <c r="BI58" s="125"/>
      <c r="BW58" s="20"/>
    </row>
    <row r="59" spans="1:75" ht="19.5" customHeight="1" x14ac:dyDescent="0.2">
      <c r="A59" s="159"/>
      <c r="C59" s="1"/>
      <c r="D59" s="751"/>
      <c r="E59" s="752"/>
      <c r="F59" s="752"/>
      <c r="G59" s="752"/>
      <c r="H59" s="752"/>
      <c r="I59" s="1236"/>
      <c r="J59" s="1236"/>
      <c r="K59" s="1236"/>
      <c r="L59" s="1236"/>
      <c r="M59" s="1236"/>
      <c r="N59" s="1236"/>
      <c r="O59" s="1236"/>
      <c r="P59" s="752"/>
      <c r="Q59" s="1236"/>
      <c r="R59" s="1236"/>
      <c r="S59" s="1236"/>
      <c r="T59" s="1236"/>
      <c r="U59" s="1236"/>
      <c r="V59" s="1236"/>
      <c r="W59" s="1236"/>
      <c r="X59" s="1236"/>
      <c r="Y59" s="1236"/>
      <c r="Z59" s="1236"/>
      <c r="AA59" s="1236"/>
      <c r="AB59" s="1236"/>
      <c r="AC59" s="1236"/>
      <c r="AD59" s="1236"/>
      <c r="AE59" s="752"/>
      <c r="AF59" s="1236"/>
      <c r="AG59" s="1236"/>
      <c r="AH59" s="1236"/>
      <c r="AI59" s="752"/>
      <c r="AJ59" s="1236"/>
      <c r="AK59" s="1236"/>
      <c r="AL59" s="1236"/>
      <c r="AM59" s="1236"/>
      <c r="AN59" s="1236"/>
      <c r="AO59" s="1236"/>
      <c r="AP59" s="1236"/>
      <c r="AQ59" s="752"/>
      <c r="AR59" s="1236"/>
      <c r="AS59" s="1236"/>
      <c r="AT59" s="1236"/>
      <c r="AU59" s="1236"/>
      <c r="AV59" s="1236"/>
      <c r="AW59" s="1236"/>
      <c r="AX59" s="1236"/>
      <c r="AY59" s="1236"/>
      <c r="AZ59" s="1236"/>
      <c r="BA59" s="1236"/>
      <c r="BB59" s="1236"/>
      <c r="BC59" s="1236"/>
      <c r="BD59" s="1236"/>
      <c r="BE59" s="1236"/>
      <c r="BF59" s="1237"/>
      <c r="BG59" s="1"/>
      <c r="BH59" s="147"/>
      <c r="BI59" s="125"/>
      <c r="BW59" s="20"/>
    </row>
    <row r="60" spans="1:75" ht="19.5" hidden="1" customHeight="1" x14ac:dyDescent="0.2">
      <c r="D60" s="148"/>
      <c r="E60" s="149"/>
      <c r="F60" s="149"/>
      <c r="G60" s="175"/>
      <c r="H60" s="175"/>
      <c r="I60" s="175"/>
      <c r="J60" s="175"/>
      <c r="K60" s="175"/>
      <c r="L60" s="181"/>
      <c r="M60" s="182"/>
      <c r="N60" s="182"/>
      <c r="O60" s="182"/>
      <c r="P60" s="182"/>
      <c r="Q60" s="182"/>
      <c r="R60" s="182"/>
      <c r="S60" s="182"/>
      <c r="T60" s="182"/>
      <c r="U60" s="182"/>
      <c r="V60" s="182"/>
      <c r="W60" s="182"/>
      <c r="X60" s="182"/>
      <c r="Y60" s="182"/>
      <c r="Z60" s="182"/>
      <c r="AA60" s="182"/>
      <c r="AB60" s="182"/>
      <c r="AC60" s="182"/>
      <c r="AD60" s="182"/>
      <c r="AE60" s="149"/>
      <c r="AF60" s="149"/>
      <c r="AG60" s="149"/>
      <c r="AH60" s="149"/>
      <c r="AI60" s="149"/>
      <c r="AJ60" s="149"/>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4"/>
      <c r="BH60" s="97"/>
      <c r="BI60" s="24"/>
      <c r="BW60" s="20"/>
    </row>
    <row r="61" spans="1:75" ht="19.5" hidden="1" customHeight="1" x14ac:dyDescent="0.2">
      <c r="C61" s="107"/>
      <c r="D61" s="172"/>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69"/>
      <c r="AW61" s="170"/>
      <c r="AX61" s="170"/>
      <c r="AY61" s="170"/>
      <c r="AZ61" s="170"/>
      <c r="BA61" s="170"/>
      <c r="BB61" s="170"/>
      <c r="BC61" s="170"/>
      <c r="BD61" s="170"/>
      <c r="BE61" s="170"/>
      <c r="BF61" s="171"/>
      <c r="BG61" s="1"/>
    </row>
    <row r="62" spans="1:75" ht="28.15" hidden="1" customHeight="1" x14ac:dyDescent="0.2">
      <c r="C62" s="107"/>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8"/>
      <c r="AW62" s="179"/>
      <c r="AX62" s="179"/>
      <c r="AY62" s="179"/>
      <c r="AZ62" s="179"/>
      <c r="BA62" s="179"/>
      <c r="BB62" s="179"/>
      <c r="BC62" s="179"/>
      <c r="BD62" s="179"/>
      <c r="BE62" s="180"/>
      <c r="BF62" s="140"/>
      <c r="BG62" s="1"/>
    </row>
    <row r="63" spans="1:75" ht="10.5" hidden="1" customHeight="1" x14ac:dyDescent="0.2">
      <c r="C63" s="107"/>
      <c r="D63" s="176"/>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98"/>
      <c r="AW63" s="99"/>
      <c r="AX63" s="99"/>
      <c r="AY63" s="99"/>
      <c r="AZ63" s="99"/>
      <c r="BA63" s="99"/>
      <c r="BB63" s="99"/>
      <c r="BC63" s="99"/>
      <c r="BD63" s="99"/>
      <c r="BE63" s="99"/>
      <c r="BF63" s="100"/>
      <c r="BG63" s="1"/>
    </row>
    <row r="64" spans="1:75" ht="12.75" customHeight="1" x14ac:dyDescent="0.2">
      <c r="C64" s="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
      <c r="BH64" s="125"/>
      <c r="BI64" s="125"/>
      <c r="BW64" s="126"/>
    </row>
    <row r="65" spans="1:75" ht="28.5" hidden="1" customHeight="1" x14ac:dyDescent="0.25">
      <c r="C65" s="141"/>
      <c r="D65" s="890" t="s">
        <v>496</v>
      </c>
      <c r="E65" s="891"/>
      <c r="F65" s="891"/>
      <c r="G65" s="891"/>
      <c r="H65" s="891"/>
      <c r="I65" s="891"/>
      <c r="J65" s="891"/>
      <c r="K65" s="891"/>
      <c r="L65" s="891"/>
      <c r="M65" s="891"/>
      <c r="N65" s="891"/>
      <c r="O65" s="891"/>
      <c r="P65" s="891"/>
      <c r="Q65" s="891"/>
      <c r="R65" s="891"/>
      <c r="S65" s="891"/>
      <c r="T65" s="891"/>
      <c r="U65" s="891"/>
      <c r="V65" s="891"/>
      <c r="W65" s="891"/>
      <c r="X65" s="891"/>
      <c r="Y65" s="891"/>
      <c r="Z65" s="891"/>
      <c r="AA65" s="891"/>
      <c r="AB65" s="891"/>
      <c r="AC65" s="891"/>
      <c r="AD65" s="891"/>
      <c r="AE65" s="891"/>
      <c r="AF65" s="891"/>
      <c r="AG65" s="891"/>
      <c r="AH65" s="891"/>
      <c r="AI65" s="891"/>
      <c r="AJ65" s="891"/>
      <c r="AK65" s="891"/>
      <c r="AL65" s="891"/>
      <c r="AM65" s="891"/>
      <c r="AN65" s="891"/>
      <c r="AO65" s="891"/>
      <c r="AP65" s="891"/>
      <c r="AQ65" s="891"/>
      <c r="AR65" s="891"/>
      <c r="AS65" s="891"/>
      <c r="AT65" s="891"/>
      <c r="AU65" s="891"/>
      <c r="AV65" s="891"/>
      <c r="AW65" s="891"/>
      <c r="AX65" s="891"/>
      <c r="AY65" s="891"/>
      <c r="AZ65" s="891"/>
      <c r="BA65" s="891"/>
      <c r="BB65" s="891"/>
      <c r="BC65" s="891"/>
      <c r="BD65" s="891"/>
      <c r="BE65" s="891"/>
      <c r="BF65" s="891"/>
      <c r="BG65" s="1"/>
    </row>
    <row r="66" spans="1:75" ht="7.5" hidden="1" customHeight="1" x14ac:dyDescent="0.2">
      <c r="A66" s="17"/>
      <c r="C66" s="1"/>
      <c r="D66" s="742"/>
      <c r="E66" s="520"/>
      <c r="F66" s="520"/>
      <c r="G66" s="520"/>
      <c r="H66" s="520"/>
      <c r="I66" s="520"/>
      <c r="J66" s="520"/>
      <c r="K66" s="520"/>
      <c r="L66" s="520"/>
      <c r="M66" s="520"/>
      <c r="N66" s="520"/>
      <c r="O66" s="520"/>
      <c r="P66" s="520"/>
      <c r="Q66" s="520"/>
      <c r="R66" s="520"/>
      <c r="S66" s="520"/>
      <c r="T66" s="520"/>
      <c r="U66" s="520"/>
      <c r="V66" s="520"/>
      <c r="W66" s="520"/>
      <c r="X66" s="520"/>
      <c r="Y66" s="520"/>
      <c r="Z66" s="520"/>
      <c r="AA66" s="520"/>
      <c r="AB66" s="520"/>
      <c r="AC66" s="520"/>
      <c r="AD66" s="520"/>
      <c r="AE66" s="520"/>
      <c r="AF66" s="520"/>
      <c r="AG66" s="520"/>
      <c r="AH66" s="520"/>
      <c r="AI66" s="520"/>
      <c r="AJ66" s="520"/>
      <c r="AK66" s="520"/>
      <c r="AL66" s="520"/>
      <c r="AM66" s="520"/>
      <c r="AN66" s="520"/>
      <c r="AO66" s="520"/>
      <c r="AP66" s="520"/>
      <c r="AQ66" s="520"/>
      <c r="AR66" s="520"/>
      <c r="AS66" s="520"/>
      <c r="AT66" s="520"/>
      <c r="AU66" s="520"/>
      <c r="AV66" s="520"/>
      <c r="AW66" s="520"/>
      <c r="AX66" s="520"/>
      <c r="AY66" s="520"/>
      <c r="AZ66" s="520"/>
      <c r="BA66" s="520"/>
      <c r="BB66" s="520"/>
      <c r="BC66" s="520"/>
      <c r="BD66" s="520"/>
      <c r="BE66" s="520"/>
      <c r="BF66" s="521"/>
      <c r="BG66" s="1"/>
      <c r="BH66" s="168"/>
      <c r="BI66" s="125"/>
      <c r="BW66" s="162"/>
    </row>
    <row r="67" spans="1:75" ht="20.25" hidden="1" customHeight="1" x14ac:dyDescent="0.2">
      <c r="A67" s="17"/>
      <c r="C67" s="1"/>
      <c r="D67" s="10"/>
      <c r="E67" s="527" t="s">
        <v>46</v>
      </c>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8"/>
      <c r="AF67" s="528"/>
      <c r="AG67" s="528"/>
      <c r="AH67" s="528"/>
      <c r="AI67" s="528"/>
      <c r="AJ67" s="528"/>
      <c r="AK67" s="528"/>
      <c r="AL67" s="528"/>
      <c r="AM67" s="528"/>
      <c r="AN67" s="547"/>
      <c r="AO67" s="530" t="s">
        <v>249</v>
      </c>
      <c r="AP67" s="531"/>
      <c r="AQ67" s="531"/>
      <c r="AR67" s="531"/>
      <c r="AS67" s="531"/>
      <c r="AT67" s="531"/>
      <c r="AU67" s="531"/>
      <c r="AV67" s="531"/>
      <c r="AW67" s="531"/>
      <c r="AX67" s="531"/>
      <c r="AY67" s="531"/>
      <c r="AZ67" s="531"/>
      <c r="BA67" s="531"/>
      <c r="BB67" s="531"/>
      <c r="BC67" s="531"/>
      <c r="BD67" s="531"/>
      <c r="BE67" s="532"/>
      <c r="BF67" s="11"/>
      <c r="BG67" s="1"/>
      <c r="BH67" s="163"/>
      <c r="BI67" s="125"/>
    </row>
    <row r="68" spans="1:75" s="3" customFormat="1" ht="28.5" hidden="1" customHeight="1" x14ac:dyDescent="0.2">
      <c r="A68" s="164"/>
      <c r="D68" s="535" t="s">
        <v>258</v>
      </c>
      <c r="E68" s="536"/>
      <c r="F68" s="536"/>
      <c r="G68" s="536"/>
      <c r="H68" s="536"/>
      <c r="I68" s="536"/>
      <c r="J68" s="536"/>
      <c r="K68" s="536"/>
      <c r="L68" s="536"/>
      <c r="M68" s="536"/>
      <c r="N68" s="536"/>
      <c r="O68" s="536"/>
      <c r="P68" s="536"/>
      <c r="Q68" s="536"/>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6"/>
      <c r="AO68" s="536"/>
      <c r="AP68" s="536"/>
      <c r="AQ68" s="536"/>
      <c r="AR68" s="536"/>
      <c r="AS68" s="536"/>
      <c r="AT68" s="536"/>
      <c r="AU68" s="536"/>
      <c r="AV68" s="536"/>
      <c r="AW68" s="536"/>
      <c r="AX68" s="536"/>
      <c r="AY68" s="536"/>
      <c r="AZ68" s="536"/>
      <c r="BA68" s="536"/>
      <c r="BB68" s="536"/>
      <c r="BC68" s="536"/>
      <c r="BD68" s="536"/>
      <c r="BE68" s="536"/>
      <c r="BF68" s="537"/>
      <c r="BH68" s="163"/>
      <c r="BI68" s="125"/>
      <c r="BJ68" s="1"/>
      <c r="BK68" s="1"/>
    </row>
    <row r="69" spans="1:75" ht="18" hidden="1" customHeight="1" x14ac:dyDescent="0.2">
      <c r="A69" s="17"/>
      <c r="C69" s="1"/>
      <c r="D69" s="165"/>
      <c r="E69" s="538" t="s">
        <v>47</v>
      </c>
      <c r="F69" s="538"/>
      <c r="G69" s="538"/>
      <c r="H69" s="538"/>
      <c r="I69" s="538"/>
      <c r="J69" s="538"/>
      <c r="K69" s="538"/>
      <c r="L69" s="538"/>
      <c r="M69" s="538"/>
      <c r="N69" s="538"/>
      <c r="O69" s="538"/>
      <c r="P69" s="538"/>
      <c r="Q69" s="538"/>
      <c r="R69" s="538"/>
      <c r="S69" s="538"/>
      <c r="T69" s="538"/>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8"/>
      <c r="BD69" s="538"/>
      <c r="BE69" s="538"/>
      <c r="BF69" s="166"/>
      <c r="BG69" s="1"/>
      <c r="BI69" s="125"/>
    </row>
    <row r="70" spans="1:75" ht="28.5" hidden="1" customHeight="1" x14ac:dyDescent="0.2">
      <c r="A70" s="17"/>
      <c r="C70" s="1"/>
      <c r="D70" s="165"/>
      <c r="E70" s="659" t="s">
        <v>2</v>
      </c>
      <c r="F70" s="659"/>
      <c r="G70" s="659"/>
      <c r="H70" s="659"/>
      <c r="I70" s="659"/>
      <c r="J70" s="659"/>
      <c r="K70" s="659"/>
      <c r="L70" s="659"/>
      <c r="M70" s="659"/>
      <c r="N70" s="659" t="s">
        <v>48</v>
      </c>
      <c r="O70" s="659"/>
      <c r="P70" s="659"/>
      <c r="Q70" s="659"/>
      <c r="R70" s="659"/>
      <c r="S70" s="659"/>
      <c r="T70" s="659" t="s">
        <v>49</v>
      </c>
      <c r="U70" s="659"/>
      <c r="V70" s="659"/>
      <c r="W70" s="659"/>
      <c r="X70" s="659"/>
      <c r="Y70" s="659"/>
      <c r="Z70" s="659"/>
      <c r="AA70" s="659"/>
      <c r="AB70" s="659"/>
      <c r="AC70" s="659"/>
      <c r="AD70" s="659" t="s">
        <v>259</v>
      </c>
      <c r="AE70" s="659"/>
      <c r="AF70" s="659"/>
      <c r="AG70" s="659"/>
      <c r="AH70" s="659"/>
      <c r="AI70" s="659"/>
      <c r="AJ70" s="659"/>
      <c r="AK70" s="659" t="s">
        <v>8</v>
      </c>
      <c r="AL70" s="659"/>
      <c r="AM70" s="659"/>
      <c r="AN70" s="659"/>
      <c r="AO70" s="659"/>
      <c r="AP70" s="659"/>
      <c r="AQ70" s="659"/>
      <c r="AR70" s="659" t="s">
        <v>9</v>
      </c>
      <c r="AS70" s="659"/>
      <c r="AT70" s="659"/>
      <c r="AU70" s="659"/>
      <c r="AV70" s="659"/>
      <c r="AW70" s="659"/>
      <c r="AX70" s="659"/>
      <c r="AY70" s="659" t="s">
        <v>10</v>
      </c>
      <c r="AZ70" s="659"/>
      <c r="BA70" s="659"/>
      <c r="BB70" s="659"/>
      <c r="BC70" s="659"/>
      <c r="BD70" s="659"/>
      <c r="BE70" s="659"/>
      <c r="BF70" s="166"/>
      <c r="BG70" s="1"/>
      <c r="BI70" s="125"/>
    </row>
    <row r="71" spans="1:75" ht="29.25" hidden="1" customHeight="1" x14ac:dyDescent="0.2">
      <c r="A71" s="17"/>
      <c r="C71" s="1"/>
      <c r="D71" s="165"/>
      <c r="E71" s="660"/>
      <c r="F71" s="660"/>
      <c r="G71" s="660"/>
      <c r="H71" s="660"/>
      <c r="I71" s="660"/>
      <c r="J71" s="660"/>
      <c r="K71" s="660"/>
      <c r="L71" s="660"/>
      <c r="M71" s="660"/>
      <c r="N71" s="769"/>
      <c r="O71" s="769"/>
      <c r="P71" s="769"/>
      <c r="Q71" s="769"/>
      <c r="R71" s="769"/>
      <c r="S71" s="769"/>
      <c r="T71" s="660"/>
      <c r="U71" s="660"/>
      <c r="V71" s="660"/>
      <c r="W71" s="660"/>
      <c r="X71" s="660"/>
      <c r="Y71" s="660"/>
      <c r="Z71" s="660"/>
      <c r="AA71" s="660"/>
      <c r="AB71" s="660"/>
      <c r="AC71" s="660"/>
      <c r="AD71" s="679"/>
      <c r="AE71" s="679"/>
      <c r="AF71" s="679"/>
      <c r="AG71" s="679"/>
      <c r="AH71" s="679"/>
      <c r="AI71" s="679"/>
      <c r="AJ71" s="679"/>
      <c r="AK71" s="660"/>
      <c r="AL71" s="660"/>
      <c r="AM71" s="660"/>
      <c r="AN71" s="660"/>
      <c r="AO71" s="660"/>
      <c r="AP71" s="660"/>
      <c r="AQ71" s="660"/>
      <c r="AR71" s="660"/>
      <c r="AS71" s="660"/>
      <c r="AT71" s="660"/>
      <c r="AU71" s="660"/>
      <c r="AV71" s="660"/>
      <c r="AW71" s="660"/>
      <c r="AX71" s="660"/>
      <c r="AY71" s="660"/>
      <c r="AZ71" s="660"/>
      <c r="BA71" s="660"/>
      <c r="BB71" s="660"/>
      <c r="BC71" s="660"/>
      <c r="BD71" s="660"/>
      <c r="BE71" s="660"/>
      <c r="BF71" s="166"/>
      <c r="BG71" s="1"/>
      <c r="BI71" s="125"/>
    </row>
    <row r="72" spans="1:75" ht="29.25" hidden="1" customHeight="1" x14ac:dyDescent="0.2">
      <c r="A72" s="17"/>
      <c r="C72" s="1"/>
      <c r="D72" s="165"/>
      <c r="E72" s="660"/>
      <c r="F72" s="660"/>
      <c r="G72" s="660"/>
      <c r="H72" s="660"/>
      <c r="I72" s="660"/>
      <c r="J72" s="660"/>
      <c r="K72" s="660"/>
      <c r="L72" s="660"/>
      <c r="M72" s="660"/>
      <c r="N72" s="769"/>
      <c r="O72" s="769"/>
      <c r="P72" s="769"/>
      <c r="Q72" s="769"/>
      <c r="R72" s="769"/>
      <c r="S72" s="769"/>
      <c r="T72" s="660"/>
      <c r="U72" s="660"/>
      <c r="V72" s="660"/>
      <c r="W72" s="660"/>
      <c r="X72" s="660"/>
      <c r="Y72" s="660"/>
      <c r="Z72" s="660"/>
      <c r="AA72" s="660"/>
      <c r="AB72" s="660"/>
      <c r="AC72" s="660"/>
      <c r="AD72" s="679"/>
      <c r="AE72" s="679"/>
      <c r="AF72" s="679"/>
      <c r="AG72" s="679"/>
      <c r="AH72" s="679"/>
      <c r="AI72" s="679"/>
      <c r="AJ72" s="679"/>
      <c r="AK72" s="660"/>
      <c r="AL72" s="660"/>
      <c r="AM72" s="660"/>
      <c r="AN72" s="660"/>
      <c r="AO72" s="660"/>
      <c r="AP72" s="660"/>
      <c r="AQ72" s="660"/>
      <c r="AR72" s="660"/>
      <c r="AS72" s="660"/>
      <c r="AT72" s="660"/>
      <c r="AU72" s="660"/>
      <c r="AV72" s="660"/>
      <c r="AW72" s="660"/>
      <c r="AX72" s="660"/>
      <c r="AY72" s="660"/>
      <c r="AZ72" s="660"/>
      <c r="BA72" s="660"/>
      <c r="BB72" s="660"/>
      <c r="BC72" s="660"/>
      <c r="BD72" s="660"/>
      <c r="BE72" s="660"/>
      <c r="BF72" s="166"/>
      <c r="BG72" s="1"/>
      <c r="BI72" s="125"/>
    </row>
    <row r="73" spans="1:75" ht="29.25" hidden="1" customHeight="1" x14ac:dyDescent="0.2">
      <c r="A73" s="17"/>
      <c r="C73" s="1"/>
      <c r="D73" s="165"/>
      <c r="E73" s="660"/>
      <c r="F73" s="660"/>
      <c r="G73" s="660"/>
      <c r="H73" s="660"/>
      <c r="I73" s="660"/>
      <c r="J73" s="660"/>
      <c r="K73" s="660"/>
      <c r="L73" s="660"/>
      <c r="M73" s="660"/>
      <c r="N73" s="769"/>
      <c r="O73" s="769"/>
      <c r="P73" s="769"/>
      <c r="Q73" s="769"/>
      <c r="R73" s="769"/>
      <c r="S73" s="769"/>
      <c r="T73" s="660"/>
      <c r="U73" s="660"/>
      <c r="V73" s="660"/>
      <c r="W73" s="660"/>
      <c r="X73" s="660"/>
      <c r="Y73" s="660"/>
      <c r="Z73" s="660"/>
      <c r="AA73" s="660"/>
      <c r="AB73" s="660"/>
      <c r="AC73" s="660"/>
      <c r="AD73" s="679"/>
      <c r="AE73" s="679"/>
      <c r="AF73" s="679"/>
      <c r="AG73" s="679"/>
      <c r="AH73" s="679"/>
      <c r="AI73" s="679"/>
      <c r="AJ73" s="679"/>
      <c r="AK73" s="660"/>
      <c r="AL73" s="660"/>
      <c r="AM73" s="660"/>
      <c r="AN73" s="660"/>
      <c r="AO73" s="660"/>
      <c r="AP73" s="660"/>
      <c r="AQ73" s="660"/>
      <c r="AR73" s="660"/>
      <c r="AS73" s="660"/>
      <c r="AT73" s="660"/>
      <c r="AU73" s="660"/>
      <c r="AV73" s="660"/>
      <c r="AW73" s="660"/>
      <c r="AX73" s="660"/>
      <c r="AY73" s="660"/>
      <c r="AZ73" s="660"/>
      <c r="BA73" s="660"/>
      <c r="BB73" s="660"/>
      <c r="BC73" s="660"/>
      <c r="BD73" s="660"/>
      <c r="BE73" s="660"/>
      <c r="BF73" s="166"/>
      <c r="BG73" s="1"/>
      <c r="BI73" s="125"/>
    </row>
    <row r="74" spans="1:75" ht="29.25" hidden="1" customHeight="1" x14ac:dyDescent="0.2">
      <c r="A74" s="17"/>
      <c r="C74" s="1"/>
      <c r="D74" s="165"/>
      <c r="E74" s="660"/>
      <c r="F74" s="660"/>
      <c r="G74" s="660"/>
      <c r="H74" s="660"/>
      <c r="I74" s="660"/>
      <c r="J74" s="660"/>
      <c r="K74" s="660"/>
      <c r="L74" s="660"/>
      <c r="M74" s="660"/>
      <c r="N74" s="769"/>
      <c r="O74" s="769"/>
      <c r="P74" s="769"/>
      <c r="Q74" s="769"/>
      <c r="R74" s="769"/>
      <c r="S74" s="769"/>
      <c r="T74" s="660"/>
      <c r="U74" s="660"/>
      <c r="V74" s="660"/>
      <c r="W74" s="660"/>
      <c r="X74" s="660"/>
      <c r="Y74" s="660"/>
      <c r="Z74" s="660"/>
      <c r="AA74" s="660"/>
      <c r="AB74" s="660"/>
      <c r="AC74" s="660"/>
      <c r="AD74" s="679"/>
      <c r="AE74" s="679"/>
      <c r="AF74" s="679"/>
      <c r="AG74" s="679"/>
      <c r="AH74" s="679"/>
      <c r="AI74" s="679"/>
      <c r="AJ74" s="679"/>
      <c r="AK74" s="660"/>
      <c r="AL74" s="660"/>
      <c r="AM74" s="660"/>
      <c r="AN74" s="660"/>
      <c r="AO74" s="660"/>
      <c r="AP74" s="660"/>
      <c r="AQ74" s="660"/>
      <c r="AR74" s="660"/>
      <c r="AS74" s="660"/>
      <c r="AT74" s="660"/>
      <c r="AU74" s="660"/>
      <c r="AV74" s="660"/>
      <c r="AW74" s="660"/>
      <c r="AX74" s="660"/>
      <c r="AY74" s="660"/>
      <c r="AZ74" s="660"/>
      <c r="BA74" s="660"/>
      <c r="BB74" s="660"/>
      <c r="BC74" s="660"/>
      <c r="BD74" s="660"/>
      <c r="BE74" s="660"/>
      <c r="BF74" s="166"/>
      <c r="BG74" s="1"/>
      <c r="BI74" s="125"/>
    </row>
    <row r="75" spans="1:75" ht="29.25" hidden="1" customHeight="1" x14ac:dyDescent="0.2">
      <c r="A75" s="17"/>
      <c r="C75" s="1"/>
      <c r="D75" s="165"/>
      <c r="E75" s="660"/>
      <c r="F75" s="660"/>
      <c r="G75" s="660"/>
      <c r="H75" s="660"/>
      <c r="I75" s="660"/>
      <c r="J75" s="660"/>
      <c r="K75" s="660"/>
      <c r="L75" s="660"/>
      <c r="M75" s="660"/>
      <c r="N75" s="769"/>
      <c r="O75" s="769"/>
      <c r="P75" s="769"/>
      <c r="Q75" s="769"/>
      <c r="R75" s="769"/>
      <c r="S75" s="769"/>
      <c r="T75" s="660"/>
      <c r="U75" s="660"/>
      <c r="V75" s="660"/>
      <c r="W75" s="660"/>
      <c r="X75" s="660"/>
      <c r="Y75" s="660"/>
      <c r="Z75" s="660"/>
      <c r="AA75" s="660"/>
      <c r="AB75" s="660"/>
      <c r="AC75" s="660"/>
      <c r="AD75" s="679"/>
      <c r="AE75" s="679"/>
      <c r="AF75" s="679"/>
      <c r="AG75" s="679"/>
      <c r="AH75" s="679"/>
      <c r="AI75" s="679"/>
      <c r="AJ75" s="679"/>
      <c r="AK75" s="660"/>
      <c r="AL75" s="660"/>
      <c r="AM75" s="660"/>
      <c r="AN75" s="660"/>
      <c r="AO75" s="660"/>
      <c r="AP75" s="660"/>
      <c r="AQ75" s="660"/>
      <c r="AR75" s="660"/>
      <c r="AS75" s="660"/>
      <c r="AT75" s="660"/>
      <c r="AU75" s="660"/>
      <c r="AV75" s="660"/>
      <c r="AW75" s="660"/>
      <c r="AX75" s="660"/>
      <c r="AY75" s="660"/>
      <c r="AZ75" s="660"/>
      <c r="BA75" s="660"/>
      <c r="BB75" s="660"/>
      <c r="BC75" s="660"/>
      <c r="BD75" s="660"/>
      <c r="BE75" s="660"/>
      <c r="BF75" s="166"/>
      <c r="BG75" s="1"/>
      <c r="BI75" s="125"/>
    </row>
    <row r="76" spans="1:75" ht="29.25" hidden="1" customHeight="1" x14ac:dyDescent="0.2">
      <c r="A76" s="17"/>
      <c r="C76" s="1"/>
      <c r="D76" s="165"/>
      <c r="E76" s="660"/>
      <c r="F76" s="660"/>
      <c r="G76" s="660"/>
      <c r="H76" s="660"/>
      <c r="I76" s="660"/>
      <c r="J76" s="660"/>
      <c r="K76" s="660"/>
      <c r="L76" s="660"/>
      <c r="M76" s="660"/>
      <c r="N76" s="769"/>
      <c r="O76" s="769"/>
      <c r="P76" s="769"/>
      <c r="Q76" s="769"/>
      <c r="R76" s="769"/>
      <c r="S76" s="769"/>
      <c r="T76" s="660"/>
      <c r="U76" s="660"/>
      <c r="V76" s="660"/>
      <c r="W76" s="660"/>
      <c r="X76" s="660"/>
      <c r="Y76" s="660"/>
      <c r="Z76" s="660"/>
      <c r="AA76" s="660"/>
      <c r="AB76" s="660"/>
      <c r="AC76" s="660"/>
      <c r="AD76" s="679"/>
      <c r="AE76" s="679"/>
      <c r="AF76" s="679"/>
      <c r="AG76" s="679"/>
      <c r="AH76" s="679"/>
      <c r="AI76" s="679"/>
      <c r="AJ76" s="679"/>
      <c r="AK76" s="660"/>
      <c r="AL76" s="660"/>
      <c r="AM76" s="660"/>
      <c r="AN76" s="660"/>
      <c r="AO76" s="660"/>
      <c r="AP76" s="660"/>
      <c r="AQ76" s="660"/>
      <c r="AR76" s="660"/>
      <c r="AS76" s="660"/>
      <c r="AT76" s="660"/>
      <c r="AU76" s="660"/>
      <c r="AV76" s="660"/>
      <c r="AW76" s="660"/>
      <c r="AX76" s="660"/>
      <c r="AY76" s="660"/>
      <c r="AZ76" s="660"/>
      <c r="BA76" s="660"/>
      <c r="BB76" s="660"/>
      <c r="BC76" s="660"/>
      <c r="BD76" s="660"/>
      <c r="BE76" s="660"/>
      <c r="BF76" s="166"/>
      <c r="BG76" s="1"/>
      <c r="BI76" s="125"/>
    </row>
    <row r="77" spans="1:75" ht="29.25" hidden="1" customHeight="1" x14ac:dyDescent="0.2">
      <c r="A77" s="17"/>
      <c r="C77" s="1"/>
      <c r="D77" s="165"/>
      <c r="E77" s="660"/>
      <c r="F77" s="660"/>
      <c r="G77" s="660"/>
      <c r="H77" s="660"/>
      <c r="I77" s="660"/>
      <c r="J77" s="660"/>
      <c r="K77" s="660"/>
      <c r="L77" s="660"/>
      <c r="M77" s="660"/>
      <c r="N77" s="769"/>
      <c r="O77" s="769"/>
      <c r="P77" s="769"/>
      <c r="Q77" s="769"/>
      <c r="R77" s="769"/>
      <c r="S77" s="769"/>
      <c r="T77" s="660"/>
      <c r="U77" s="660"/>
      <c r="V77" s="660"/>
      <c r="W77" s="660"/>
      <c r="X77" s="660"/>
      <c r="Y77" s="660"/>
      <c r="Z77" s="660"/>
      <c r="AA77" s="660"/>
      <c r="AB77" s="660"/>
      <c r="AC77" s="660"/>
      <c r="AD77" s="679"/>
      <c r="AE77" s="679"/>
      <c r="AF77" s="679"/>
      <c r="AG77" s="679"/>
      <c r="AH77" s="679"/>
      <c r="AI77" s="679"/>
      <c r="AJ77" s="679"/>
      <c r="AK77" s="660"/>
      <c r="AL77" s="660"/>
      <c r="AM77" s="660"/>
      <c r="AN77" s="660"/>
      <c r="AO77" s="660"/>
      <c r="AP77" s="660"/>
      <c r="AQ77" s="660"/>
      <c r="AR77" s="660"/>
      <c r="AS77" s="660"/>
      <c r="AT77" s="660"/>
      <c r="AU77" s="660"/>
      <c r="AV77" s="660"/>
      <c r="AW77" s="660"/>
      <c r="AX77" s="660"/>
      <c r="AY77" s="660"/>
      <c r="AZ77" s="660"/>
      <c r="BA77" s="660"/>
      <c r="BB77" s="660"/>
      <c r="BC77" s="660"/>
      <c r="BD77" s="660"/>
      <c r="BE77" s="660"/>
      <c r="BF77" s="166"/>
      <c r="BG77" s="1"/>
      <c r="BI77" s="125"/>
    </row>
    <row r="78" spans="1:75" ht="18" hidden="1" customHeight="1" x14ac:dyDescent="0.2">
      <c r="A78" s="17"/>
      <c r="C78" s="1"/>
      <c r="D78" s="13"/>
      <c r="E78" s="770" t="s">
        <v>11</v>
      </c>
      <c r="F78" s="770"/>
      <c r="G78" s="770"/>
      <c r="H78" s="770"/>
      <c r="I78" s="770"/>
      <c r="J78" s="770"/>
      <c r="K78" s="770"/>
      <c r="L78" s="770"/>
      <c r="M78" s="770"/>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c r="AN78" s="770"/>
      <c r="AO78" s="770"/>
      <c r="AP78" s="770"/>
      <c r="AQ78" s="770"/>
      <c r="AR78" s="770"/>
      <c r="AS78" s="770"/>
      <c r="AT78" s="770"/>
      <c r="AU78" s="770"/>
      <c r="AV78" s="770"/>
      <c r="AW78" s="770"/>
      <c r="AX78" s="770"/>
      <c r="AY78" s="770"/>
      <c r="AZ78" s="770"/>
      <c r="BA78" s="770"/>
      <c r="BB78" s="770"/>
      <c r="BC78" s="770"/>
      <c r="BD78" s="770"/>
      <c r="BE78" s="770"/>
      <c r="BF78" s="15"/>
      <c r="BG78" s="1"/>
      <c r="BI78" s="125"/>
    </row>
    <row r="79" spans="1:75" ht="28.5" hidden="1" customHeight="1" x14ac:dyDescent="0.2">
      <c r="A79" s="17"/>
      <c r="C79" s="1"/>
      <c r="D79" s="13"/>
      <c r="E79" s="590" t="s">
        <v>12</v>
      </c>
      <c r="F79" s="590"/>
      <c r="G79" s="590"/>
      <c r="H79" s="590"/>
      <c r="I79" s="590"/>
      <c r="J79" s="590"/>
      <c r="K79" s="590"/>
      <c r="L79" s="590"/>
      <c r="M79" s="590"/>
      <c r="N79" s="590" t="s">
        <v>4</v>
      </c>
      <c r="O79" s="590"/>
      <c r="P79" s="590"/>
      <c r="Q79" s="590"/>
      <c r="R79" s="590"/>
      <c r="S79" s="590"/>
      <c r="T79" s="590"/>
      <c r="U79" s="590"/>
      <c r="V79" s="590"/>
      <c r="W79" s="590"/>
      <c r="X79" s="590"/>
      <c r="Y79" s="590"/>
      <c r="Z79" s="590"/>
      <c r="AA79" s="590"/>
      <c r="AB79" s="590"/>
      <c r="AC79" s="590"/>
      <c r="AD79" s="590" t="s">
        <v>267</v>
      </c>
      <c r="AE79" s="590"/>
      <c r="AF79" s="590"/>
      <c r="AG79" s="590"/>
      <c r="AH79" s="590"/>
      <c r="AI79" s="590"/>
      <c r="AJ79" s="590"/>
      <c r="AK79" s="590" t="s">
        <v>8</v>
      </c>
      <c r="AL79" s="590"/>
      <c r="AM79" s="590"/>
      <c r="AN79" s="590"/>
      <c r="AO79" s="590"/>
      <c r="AP79" s="590"/>
      <c r="AQ79" s="590"/>
      <c r="AR79" s="590" t="s">
        <v>9</v>
      </c>
      <c r="AS79" s="590"/>
      <c r="AT79" s="590"/>
      <c r="AU79" s="590"/>
      <c r="AV79" s="590"/>
      <c r="AW79" s="590"/>
      <c r="AX79" s="590"/>
      <c r="AY79" s="590" t="s">
        <v>10</v>
      </c>
      <c r="AZ79" s="590"/>
      <c r="BA79" s="590"/>
      <c r="BB79" s="590"/>
      <c r="BC79" s="590"/>
      <c r="BD79" s="590"/>
      <c r="BE79" s="590"/>
      <c r="BF79" s="15"/>
      <c r="BG79" s="1"/>
      <c r="BI79" s="125"/>
    </row>
    <row r="80" spans="1:75" ht="29.25" hidden="1" customHeight="1" x14ac:dyDescent="0.2">
      <c r="A80" s="17"/>
      <c r="C80" s="1"/>
      <c r="D80" s="13"/>
      <c r="E80" s="522"/>
      <c r="F80" s="522"/>
      <c r="G80" s="522"/>
      <c r="H80" s="522"/>
      <c r="I80" s="522"/>
      <c r="J80" s="522"/>
      <c r="K80" s="522"/>
      <c r="L80" s="522"/>
      <c r="M80" s="522"/>
      <c r="N80" s="522"/>
      <c r="O80" s="522"/>
      <c r="P80" s="522"/>
      <c r="Q80" s="522"/>
      <c r="R80" s="522"/>
      <c r="S80" s="522"/>
      <c r="T80" s="522"/>
      <c r="U80" s="522"/>
      <c r="V80" s="522"/>
      <c r="W80" s="522"/>
      <c r="X80" s="522"/>
      <c r="Y80" s="522"/>
      <c r="Z80" s="522"/>
      <c r="AA80" s="522"/>
      <c r="AB80" s="522"/>
      <c r="AC80" s="522"/>
      <c r="AD80" s="523"/>
      <c r="AE80" s="523"/>
      <c r="AF80" s="523"/>
      <c r="AG80" s="523"/>
      <c r="AH80" s="523"/>
      <c r="AI80" s="523"/>
      <c r="AJ80" s="523"/>
      <c r="AK80" s="524"/>
      <c r="AL80" s="524"/>
      <c r="AM80" s="524"/>
      <c r="AN80" s="524"/>
      <c r="AO80" s="524"/>
      <c r="AP80" s="524"/>
      <c r="AQ80" s="524"/>
      <c r="AR80" s="524"/>
      <c r="AS80" s="524"/>
      <c r="AT80" s="524"/>
      <c r="AU80" s="524"/>
      <c r="AV80" s="524"/>
      <c r="AW80" s="524"/>
      <c r="AX80" s="524"/>
      <c r="AY80" s="524"/>
      <c r="AZ80" s="524"/>
      <c r="BA80" s="524"/>
      <c r="BB80" s="524"/>
      <c r="BC80" s="524"/>
      <c r="BD80" s="524"/>
      <c r="BE80" s="524"/>
      <c r="BF80" s="15"/>
      <c r="BG80" s="1"/>
      <c r="BI80" s="125"/>
    </row>
    <row r="81" spans="1:63" ht="29.25" hidden="1" customHeight="1" x14ac:dyDescent="0.2">
      <c r="A81" s="17"/>
      <c r="C81" s="1"/>
      <c r="D81" s="13"/>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3"/>
      <c r="AE81" s="523"/>
      <c r="AF81" s="523"/>
      <c r="AG81" s="523"/>
      <c r="AH81" s="523"/>
      <c r="AI81" s="523"/>
      <c r="AJ81" s="523"/>
      <c r="AK81" s="524"/>
      <c r="AL81" s="524"/>
      <c r="AM81" s="524"/>
      <c r="AN81" s="524"/>
      <c r="AO81" s="524"/>
      <c r="AP81" s="524"/>
      <c r="AQ81" s="524"/>
      <c r="AR81" s="524"/>
      <c r="AS81" s="524"/>
      <c r="AT81" s="524"/>
      <c r="AU81" s="524"/>
      <c r="AV81" s="524"/>
      <c r="AW81" s="524"/>
      <c r="AX81" s="524"/>
      <c r="AY81" s="524"/>
      <c r="AZ81" s="524"/>
      <c r="BA81" s="524"/>
      <c r="BB81" s="524"/>
      <c r="BC81" s="524"/>
      <c r="BD81" s="524"/>
      <c r="BE81" s="524"/>
      <c r="BF81" s="15"/>
      <c r="BG81" s="1"/>
      <c r="BI81" s="125"/>
    </row>
    <row r="82" spans="1:63" ht="29.25" hidden="1" customHeight="1" x14ac:dyDescent="0.2">
      <c r="A82" s="17"/>
      <c r="C82" s="1"/>
      <c r="D82" s="13"/>
      <c r="E82" s="522"/>
      <c r="F82" s="522"/>
      <c r="G82" s="522"/>
      <c r="H82" s="522"/>
      <c r="I82" s="522"/>
      <c r="J82" s="522"/>
      <c r="K82" s="522"/>
      <c r="L82" s="522"/>
      <c r="M82" s="522"/>
      <c r="N82" s="522"/>
      <c r="O82" s="522"/>
      <c r="P82" s="522"/>
      <c r="Q82" s="522"/>
      <c r="R82" s="522"/>
      <c r="S82" s="522"/>
      <c r="T82" s="522"/>
      <c r="U82" s="522"/>
      <c r="V82" s="522"/>
      <c r="W82" s="522"/>
      <c r="X82" s="522"/>
      <c r="Y82" s="522"/>
      <c r="Z82" s="522"/>
      <c r="AA82" s="522"/>
      <c r="AB82" s="522"/>
      <c r="AC82" s="522"/>
      <c r="AD82" s="523"/>
      <c r="AE82" s="523"/>
      <c r="AF82" s="523"/>
      <c r="AG82" s="523"/>
      <c r="AH82" s="523"/>
      <c r="AI82" s="523"/>
      <c r="AJ82" s="523"/>
      <c r="AK82" s="524"/>
      <c r="AL82" s="524"/>
      <c r="AM82" s="524"/>
      <c r="AN82" s="524"/>
      <c r="AO82" s="524"/>
      <c r="AP82" s="524"/>
      <c r="AQ82" s="524"/>
      <c r="AR82" s="524"/>
      <c r="AS82" s="524"/>
      <c r="AT82" s="524"/>
      <c r="AU82" s="524"/>
      <c r="AV82" s="524"/>
      <c r="AW82" s="524"/>
      <c r="AX82" s="524"/>
      <c r="AY82" s="524"/>
      <c r="AZ82" s="524"/>
      <c r="BA82" s="524"/>
      <c r="BB82" s="524"/>
      <c r="BC82" s="524"/>
      <c r="BD82" s="524"/>
      <c r="BE82" s="524"/>
      <c r="BF82" s="15"/>
      <c r="BG82" s="1"/>
      <c r="BI82" s="125"/>
    </row>
    <row r="83" spans="1:63" ht="29.25" hidden="1" customHeight="1" x14ac:dyDescent="0.2">
      <c r="A83" s="17"/>
      <c r="C83" s="1"/>
      <c r="D83" s="13"/>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22"/>
      <c r="AC83" s="522"/>
      <c r="AD83" s="523"/>
      <c r="AE83" s="523"/>
      <c r="AF83" s="523"/>
      <c r="AG83" s="523"/>
      <c r="AH83" s="523"/>
      <c r="AI83" s="523"/>
      <c r="AJ83" s="523"/>
      <c r="AK83" s="524"/>
      <c r="AL83" s="524"/>
      <c r="AM83" s="524"/>
      <c r="AN83" s="524"/>
      <c r="AO83" s="524"/>
      <c r="AP83" s="524"/>
      <c r="AQ83" s="524"/>
      <c r="AR83" s="524"/>
      <c r="AS83" s="524"/>
      <c r="AT83" s="524"/>
      <c r="AU83" s="524"/>
      <c r="AV83" s="524"/>
      <c r="AW83" s="524"/>
      <c r="AX83" s="524"/>
      <c r="AY83" s="524"/>
      <c r="AZ83" s="524"/>
      <c r="BA83" s="524"/>
      <c r="BB83" s="524"/>
      <c r="BC83" s="524"/>
      <c r="BD83" s="524"/>
      <c r="BE83" s="524"/>
      <c r="BF83" s="15"/>
      <c r="BG83" s="1"/>
      <c r="BI83" s="125"/>
    </row>
    <row r="84" spans="1:63" ht="29.25" hidden="1" customHeight="1" x14ac:dyDescent="0.2">
      <c r="A84" s="17"/>
      <c r="C84" s="1"/>
      <c r="D84" s="13"/>
      <c r="E84" s="522"/>
      <c r="F84" s="522"/>
      <c r="G84" s="522"/>
      <c r="H84" s="522"/>
      <c r="I84" s="522"/>
      <c r="J84" s="522"/>
      <c r="K84" s="522"/>
      <c r="L84" s="522"/>
      <c r="M84" s="522"/>
      <c r="N84" s="522"/>
      <c r="O84" s="522"/>
      <c r="P84" s="522"/>
      <c r="Q84" s="522"/>
      <c r="R84" s="522"/>
      <c r="S84" s="522"/>
      <c r="T84" s="522"/>
      <c r="U84" s="522"/>
      <c r="V84" s="522"/>
      <c r="W84" s="522"/>
      <c r="X84" s="522"/>
      <c r="Y84" s="522"/>
      <c r="Z84" s="522"/>
      <c r="AA84" s="522"/>
      <c r="AB84" s="522"/>
      <c r="AC84" s="522"/>
      <c r="AD84" s="523"/>
      <c r="AE84" s="523"/>
      <c r="AF84" s="523"/>
      <c r="AG84" s="523"/>
      <c r="AH84" s="523"/>
      <c r="AI84" s="523"/>
      <c r="AJ84" s="523"/>
      <c r="AK84" s="524"/>
      <c r="AL84" s="524"/>
      <c r="AM84" s="524"/>
      <c r="AN84" s="524"/>
      <c r="AO84" s="524"/>
      <c r="AP84" s="524"/>
      <c r="AQ84" s="524"/>
      <c r="AR84" s="524"/>
      <c r="AS84" s="524"/>
      <c r="AT84" s="524"/>
      <c r="AU84" s="524"/>
      <c r="AV84" s="524"/>
      <c r="AW84" s="524"/>
      <c r="AX84" s="524"/>
      <c r="AY84" s="524"/>
      <c r="AZ84" s="524"/>
      <c r="BA84" s="524"/>
      <c r="BB84" s="524"/>
      <c r="BC84" s="524"/>
      <c r="BD84" s="524"/>
      <c r="BE84" s="524"/>
      <c r="BF84" s="15"/>
      <c r="BG84" s="1"/>
      <c r="BI84" s="125"/>
    </row>
    <row r="85" spans="1:63" ht="29.25" hidden="1" customHeight="1" x14ac:dyDescent="0.2">
      <c r="A85" s="17"/>
      <c r="C85" s="1"/>
      <c r="D85" s="13"/>
      <c r="E85" s="522"/>
      <c r="F85" s="522"/>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c r="AD85" s="523"/>
      <c r="AE85" s="523"/>
      <c r="AF85" s="523"/>
      <c r="AG85" s="523"/>
      <c r="AH85" s="523"/>
      <c r="AI85" s="523"/>
      <c r="AJ85" s="523"/>
      <c r="AK85" s="524"/>
      <c r="AL85" s="524"/>
      <c r="AM85" s="524"/>
      <c r="AN85" s="524"/>
      <c r="AO85" s="524"/>
      <c r="AP85" s="524"/>
      <c r="AQ85" s="524"/>
      <c r="AR85" s="524"/>
      <c r="AS85" s="524"/>
      <c r="AT85" s="524"/>
      <c r="AU85" s="524"/>
      <c r="AV85" s="524"/>
      <c r="AW85" s="524"/>
      <c r="AX85" s="524"/>
      <c r="AY85" s="524"/>
      <c r="AZ85" s="524"/>
      <c r="BA85" s="524"/>
      <c r="BB85" s="524"/>
      <c r="BC85" s="524"/>
      <c r="BD85" s="524"/>
      <c r="BE85" s="524"/>
      <c r="BF85" s="15"/>
      <c r="BG85" s="1"/>
      <c r="BI85" s="125"/>
    </row>
    <row r="86" spans="1:63" ht="29.25" hidden="1" customHeight="1" x14ac:dyDescent="0.2">
      <c r="A86" s="17"/>
      <c r="C86" s="1"/>
      <c r="D86" s="13"/>
      <c r="E86" s="522"/>
      <c r="F86" s="522"/>
      <c r="G86" s="522"/>
      <c r="H86" s="522"/>
      <c r="I86" s="522"/>
      <c r="J86" s="522"/>
      <c r="K86" s="522"/>
      <c r="L86" s="522"/>
      <c r="M86" s="522"/>
      <c r="N86" s="522"/>
      <c r="O86" s="522"/>
      <c r="P86" s="522"/>
      <c r="Q86" s="522"/>
      <c r="R86" s="522"/>
      <c r="S86" s="522"/>
      <c r="T86" s="522"/>
      <c r="U86" s="522"/>
      <c r="V86" s="522"/>
      <c r="W86" s="522"/>
      <c r="X86" s="522"/>
      <c r="Y86" s="522"/>
      <c r="Z86" s="522"/>
      <c r="AA86" s="522"/>
      <c r="AB86" s="522"/>
      <c r="AC86" s="522"/>
      <c r="AD86" s="523"/>
      <c r="AE86" s="523"/>
      <c r="AF86" s="523"/>
      <c r="AG86" s="523"/>
      <c r="AH86" s="523"/>
      <c r="AI86" s="523"/>
      <c r="AJ86" s="523"/>
      <c r="AK86" s="524"/>
      <c r="AL86" s="524"/>
      <c r="AM86" s="524"/>
      <c r="AN86" s="524"/>
      <c r="AO86" s="524"/>
      <c r="AP86" s="524"/>
      <c r="AQ86" s="524"/>
      <c r="AR86" s="524"/>
      <c r="AS86" s="524"/>
      <c r="AT86" s="524"/>
      <c r="AU86" s="524"/>
      <c r="AV86" s="524"/>
      <c r="AW86" s="524"/>
      <c r="AX86" s="524"/>
      <c r="AY86" s="524"/>
      <c r="AZ86" s="524"/>
      <c r="BA86" s="524"/>
      <c r="BB86" s="524"/>
      <c r="BC86" s="524"/>
      <c r="BD86" s="524"/>
      <c r="BE86" s="524"/>
      <c r="BF86" s="15"/>
      <c r="BG86" s="1"/>
      <c r="BI86" s="125"/>
    </row>
    <row r="87" spans="1:63" ht="8.25" hidden="1" customHeight="1" x14ac:dyDescent="0.2">
      <c r="A87" s="17"/>
      <c r="C87" s="1"/>
      <c r="D87" s="14"/>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6"/>
      <c r="BG87" s="1"/>
      <c r="BI87" s="125"/>
    </row>
    <row r="88" spans="1:63" ht="12.75" hidden="1" customHeight="1" x14ac:dyDescent="0.2">
      <c r="A88" s="17"/>
      <c r="C88" s="1"/>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
      <c r="BI88" s="125"/>
    </row>
    <row r="89" spans="1:63" ht="21" hidden="1" customHeight="1" x14ac:dyDescent="0.25">
      <c r="C89" s="141"/>
      <c r="D89" s="142" t="s">
        <v>504</v>
      </c>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c r="BF89" s="102"/>
      <c r="BG89" s="1"/>
    </row>
    <row r="90" spans="1:63" ht="7.5" hidden="1" customHeight="1" x14ac:dyDescent="0.2">
      <c r="C90" s="1"/>
      <c r="D90" s="519"/>
      <c r="E90" s="520"/>
      <c r="F90" s="520"/>
      <c r="G90" s="520"/>
      <c r="H90" s="520"/>
      <c r="I90" s="520"/>
      <c r="J90" s="520"/>
      <c r="K90" s="520"/>
      <c r="L90" s="520"/>
      <c r="M90" s="520"/>
      <c r="N90" s="520"/>
      <c r="O90" s="520"/>
      <c r="P90" s="520"/>
      <c r="Q90" s="520"/>
      <c r="R90" s="520"/>
      <c r="S90" s="520"/>
      <c r="T90" s="520"/>
      <c r="U90" s="520"/>
      <c r="V90" s="520"/>
      <c r="W90" s="520"/>
      <c r="X90" s="520"/>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c r="BB90" s="520"/>
      <c r="BC90" s="520"/>
      <c r="BD90" s="520"/>
      <c r="BE90" s="520"/>
      <c r="BF90" s="521"/>
      <c r="BG90" s="1"/>
      <c r="BI90" s="125"/>
    </row>
    <row r="91" spans="1:63" ht="20.25" hidden="1" customHeight="1" x14ac:dyDescent="0.2">
      <c r="C91" s="1"/>
      <c r="D91" s="10"/>
      <c r="E91" s="527" t="s">
        <v>21</v>
      </c>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8"/>
      <c r="AK91" s="528"/>
      <c r="AL91" s="528"/>
      <c r="AM91" s="528"/>
      <c r="AN91" s="529"/>
      <c r="AO91" s="530" t="s">
        <v>249</v>
      </c>
      <c r="AP91" s="531"/>
      <c r="AQ91" s="531"/>
      <c r="AR91" s="531"/>
      <c r="AS91" s="531"/>
      <c r="AT91" s="531"/>
      <c r="AU91" s="531"/>
      <c r="AV91" s="531"/>
      <c r="AW91" s="531"/>
      <c r="AX91" s="531"/>
      <c r="AY91" s="531"/>
      <c r="AZ91" s="531"/>
      <c r="BA91" s="531"/>
      <c r="BB91" s="531"/>
      <c r="BC91" s="531"/>
      <c r="BD91" s="531"/>
      <c r="BE91" s="532"/>
      <c r="BF91" s="11"/>
      <c r="BG91" s="1"/>
      <c r="BH91" s="124" t="s">
        <v>249</v>
      </c>
      <c r="BI91" s="124" t="s">
        <v>22</v>
      </c>
      <c r="BJ91" s="124" t="s">
        <v>23</v>
      </c>
    </row>
    <row r="92" spans="1:63" s="3" customFormat="1" ht="25.15" hidden="1" customHeight="1" x14ac:dyDescent="0.2">
      <c r="D92" s="535" t="s">
        <v>41</v>
      </c>
      <c r="E92" s="536"/>
      <c r="F92" s="536"/>
      <c r="G92" s="536"/>
      <c r="H92" s="536"/>
      <c r="I92" s="536"/>
      <c r="J92" s="536"/>
      <c r="K92" s="536"/>
      <c r="L92" s="536"/>
      <c r="M92" s="536"/>
      <c r="N92" s="536"/>
      <c r="O92" s="536"/>
      <c r="P92" s="536"/>
      <c r="Q92" s="536"/>
      <c r="R92" s="536"/>
      <c r="S92" s="536"/>
      <c r="T92" s="536"/>
      <c r="U92" s="536"/>
      <c r="V92" s="536"/>
      <c r="W92" s="536"/>
      <c r="X92" s="536"/>
      <c r="Y92" s="536"/>
      <c r="Z92" s="536"/>
      <c r="AA92" s="536"/>
      <c r="AB92" s="536"/>
      <c r="AC92" s="536"/>
      <c r="AD92" s="536"/>
      <c r="AE92" s="536"/>
      <c r="AF92" s="536"/>
      <c r="AG92" s="536"/>
      <c r="AH92" s="536"/>
      <c r="AI92" s="536"/>
      <c r="AJ92" s="536"/>
      <c r="AK92" s="536"/>
      <c r="AL92" s="536"/>
      <c r="AM92" s="536"/>
      <c r="AN92" s="536"/>
      <c r="AO92" s="536"/>
      <c r="AP92" s="536"/>
      <c r="AQ92" s="536"/>
      <c r="AR92" s="536"/>
      <c r="AS92" s="536"/>
      <c r="AT92" s="536"/>
      <c r="AU92" s="536"/>
      <c r="AV92" s="536"/>
      <c r="AW92" s="536"/>
      <c r="AX92" s="536"/>
      <c r="AY92" s="536"/>
      <c r="AZ92" s="536"/>
      <c r="BA92" s="536"/>
      <c r="BB92" s="536"/>
      <c r="BC92" s="536"/>
      <c r="BD92" s="536"/>
      <c r="BE92" s="536"/>
      <c r="BF92" s="537"/>
      <c r="BH92" s="131"/>
      <c r="BI92" s="125"/>
      <c r="BJ92" s="1"/>
      <c r="BK92" s="1"/>
    </row>
    <row r="93" spans="1:63" ht="18" hidden="1" customHeight="1" x14ac:dyDescent="0.2">
      <c r="C93" s="1"/>
      <c r="D93" s="13"/>
      <c r="E93" s="538" t="s">
        <v>11</v>
      </c>
      <c r="F93" s="538"/>
      <c r="G93" s="538"/>
      <c r="H93" s="538"/>
      <c r="I93" s="538"/>
      <c r="J93" s="538"/>
      <c r="K93" s="538"/>
      <c r="L93" s="538"/>
      <c r="M93" s="538"/>
      <c r="N93" s="538"/>
      <c r="O93" s="538"/>
      <c r="P93" s="538"/>
      <c r="Q93" s="538"/>
      <c r="R93" s="538"/>
      <c r="S93" s="538"/>
      <c r="T93" s="538"/>
      <c r="U93" s="538"/>
      <c r="V93" s="538"/>
      <c r="W93" s="538"/>
      <c r="X93" s="538"/>
      <c r="Y93" s="538"/>
      <c r="Z93" s="538"/>
      <c r="AA93" s="538"/>
      <c r="AB93" s="538"/>
      <c r="AC93" s="538"/>
      <c r="AD93" s="538"/>
      <c r="AE93" s="538"/>
      <c r="AF93" s="538"/>
      <c r="AG93" s="538"/>
      <c r="AH93" s="538"/>
      <c r="AI93" s="538"/>
      <c r="AJ93" s="538"/>
      <c r="AK93" s="538"/>
      <c r="AL93" s="538"/>
      <c r="AM93" s="538"/>
      <c r="AN93" s="538"/>
      <c r="AO93" s="538"/>
      <c r="AP93" s="538"/>
      <c r="AQ93" s="538"/>
      <c r="AR93" s="538"/>
      <c r="AS93" s="538"/>
      <c r="AT93" s="538"/>
      <c r="AU93" s="538"/>
      <c r="AV93" s="538"/>
      <c r="AW93" s="538"/>
      <c r="AX93" s="538"/>
      <c r="AY93" s="538"/>
      <c r="AZ93" s="538"/>
      <c r="BA93" s="538"/>
      <c r="BB93" s="538"/>
      <c r="BC93" s="538"/>
      <c r="BD93" s="538"/>
      <c r="BE93" s="538"/>
      <c r="BF93" s="15"/>
      <c r="BG93" s="1"/>
      <c r="BI93" s="125"/>
    </row>
    <row r="94" spans="1:63" ht="28.5" hidden="1" customHeight="1" x14ac:dyDescent="0.2">
      <c r="C94" s="1"/>
      <c r="D94" s="13"/>
      <c r="E94" s="568" t="s">
        <v>12</v>
      </c>
      <c r="F94" s="525"/>
      <c r="G94" s="525"/>
      <c r="H94" s="525"/>
      <c r="I94" s="525"/>
      <c r="J94" s="525"/>
      <c r="K94" s="525"/>
      <c r="L94" s="525"/>
      <c r="M94" s="525"/>
      <c r="N94" s="525" t="s">
        <v>4</v>
      </c>
      <c r="O94" s="525"/>
      <c r="P94" s="525"/>
      <c r="Q94" s="525"/>
      <c r="R94" s="525"/>
      <c r="S94" s="525"/>
      <c r="T94" s="525"/>
      <c r="U94" s="525"/>
      <c r="V94" s="525"/>
      <c r="W94" s="525"/>
      <c r="X94" s="525"/>
      <c r="Y94" s="525"/>
      <c r="Z94" s="525"/>
      <c r="AA94" s="525"/>
      <c r="AB94" s="525"/>
      <c r="AC94" s="525"/>
      <c r="AD94" s="525" t="s">
        <v>51</v>
      </c>
      <c r="AE94" s="525"/>
      <c r="AF94" s="525"/>
      <c r="AG94" s="525"/>
      <c r="AH94" s="525"/>
      <c r="AI94" s="525"/>
      <c r="AJ94" s="525"/>
      <c r="AK94" s="525" t="s">
        <v>8</v>
      </c>
      <c r="AL94" s="525"/>
      <c r="AM94" s="525"/>
      <c r="AN94" s="525"/>
      <c r="AO94" s="525"/>
      <c r="AP94" s="525"/>
      <c r="AQ94" s="525"/>
      <c r="AR94" s="541" t="s">
        <v>9</v>
      </c>
      <c r="AS94" s="541"/>
      <c r="AT94" s="541"/>
      <c r="AU94" s="541"/>
      <c r="AV94" s="541"/>
      <c r="AW94" s="541"/>
      <c r="AX94" s="541"/>
      <c r="AY94" s="525" t="s">
        <v>10</v>
      </c>
      <c r="AZ94" s="525"/>
      <c r="BA94" s="525"/>
      <c r="BB94" s="525"/>
      <c r="BC94" s="525"/>
      <c r="BD94" s="525"/>
      <c r="BE94" s="526"/>
      <c r="BF94" s="15"/>
      <c r="BG94" s="1"/>
      <c r="BI94" s="125"/>
    </row>
    <row r="95" spans="1:63" ht="29.25" hidden="1" customHeight="1" x14ac:dyDescent="0.2">
      <c r="C95" s="1"/>
      <c r="D95" s="13"/>
      <c r="E95" s="539"/>
      <c r="F95" s="534"/>
      <c r="G95" s="534"/>
      <c r="H95" s="534"/>
      <c r="I95" s="534"/>
      <c r="J95" s="534"/>
      <c r="K95" s="534"/>
      <c r="L95" s="534"/>
      <c r="M95" s="534"/>
      <c r="N95" s="534"/>
      <c r="O95" s="534"/>
      <c r="P95" s="534"/>
      <c r="Q95" s="534"/>
      <c r="R95" s="534"/>
      <c r="S95" s="534"/>
      <c r="T95" s="534"/>
      <c r="U95" s="534"/>
      <c r="V95" s="534"/>
      <c r="W95" s="534"/>
      <c r="X95" s="534"/>
      <c r="Y95" s="534"/>
      <c r="Z95" s="534"/>
      <c r="AA95" s="534"/>
      <c r="AB95" s="534"/>
      <c r="AC95" s="534"/>
      <c r="AD95" s="533"/>
      <c r="AE95" s="533"/>
      <c r="AF95" s="533"/>
      <c r="AG95" s="533"/>
      <c r="AH95" s="533"/>
      <c r="AI95" s="533"/>
      <c r="AJ95" s="533"/>
      <c r="AK95" s="518"/>
      <c r="AL95" s="518"/>
      <c r="AM95" s="518"/>
      <c r="AN95" s="518"/>
      <c r="AO95" s="518"/>
      <c r="AP95" s="518"/>
      <c r="AQ95" s="518"/>
      <c r="AR95" s="518"/>
      <c r="AS95" s="518"/>
      <c r="AT95" s="518"/>
      <c r="AU95" s="518"/>
      <c r="AV95" s="518"/>
      <c r="AW95" s="518"/>
      <c r="AX95" s="518"/>
      <c r="AY95" s="518"/>
      <c r="AZ95" s="518"/>
      <c r="BA95" s="518"/>
      <c r="BB95" s="518"/>
      <c r="BC95" s="518"/>
      <c r="BD95" s="518"/>
      <c r="BE95" s="542"/>
      <c r="BF95" s="15"/>
      <c r="BG95" s="1"/>
      <c r="BI95" s="125"/>
    </row>
    <row r="96" spans="1:63" ht="29.25" hidden="1" customHeight="1" x14ac:dyDescent="0.2">
      <c r="C96" s="1"/>
      <c r="D96" s="13"/>
      <c r="E96" s="539"/>
      <c r="F96" s="534"/>
      <c r="G96" s="534"/>
      <c r="H96" s="534"/>
      <c r="I96" s="534"/>
      <c r="J96" s="534"/>
      <c r="K96" s="534"/>
      <c r="L96" s="534"/>
      <c r="M96" s="534"/>
      <c r="N96" s="534"/>
      <c r="O96" s="534"/>
      <c r="P96" s="534"/>
      <c r="Q96" s="534"/>
      <c r="R96" s="534"/>
      <c r="S96" s="534"/>
      <c r="T96" s="534"/>
      <c r="U96" s="534"/>
      <c r="V96" s="534"/>
      <c r="W96" s="534"/>
      <c r="X96" s="534"/>
      <c r="Y96" s="534"/>
      <c r="Z96" s="534"/>
      <c r="AA96" s="534"/>
      <c r="AB96" s="534"/>
      <c r="AC96" s="534"/>
      <c r="AD96" s="533"/>
      <c r="AE96" s="533"/>
      <c r="AF96" s="533"/>
      <c r="AG96" s="533"/>
      <c r="AH96" s="533"/>
      <c r="AI96" s="533"/>
      <c r="AJ96" s="533"/>
      <c r="AK96" s="518"/>
      <c r="AL96" s="518"/>
      <c r="AM96" s="518"/>
      <c r="AN96" s="518"/>
      <c r="AO96" s="518"/>
      <c r="AP96" s="518"/>
      <c r="AQ96" s="518"/>
      <c r="AR96" s="518"/>
      <c r="AS96" s="518"/>
      <c r="AT96" s="518"/>
      <c r="AU96" s="518"/>
      <c r="AV96" s="518"/>
      <c r="AW96" s="518"/>
      <c r="AX96" s="518"/>
      <c r="AY96" s="518"/>
      <c r="AZ96" s="518"/>
      <c r="BA96" s="518"/>
      <c r="BB96" s="518"/>
      <c r="BC96" s="518"/>
      <c r="BD96" s="518"/>
      <c r="BE96" s="542"/>
      <c r="BF96" s="15"/>
      <c r="BG96" s="1"/>
    </row>
    <row r="97" spans="3:59" ht="29.25" hidden="1" customHeight="1" x14ac:dyDescent="0.2">
      <c r="C97" s="1"/>
      <c r="D97" s="13"/>
      <c r="E97" s="539"/>
      <c r="F97" s="534"/>
      <c r="G97" s="534"/>
      <c r="H97" s="534"/>
      <c r="I97" s="534"/>
      <c r="J97" s="534"/>
      <c r="K97" s="534"/>
      <c r="L97" s="534"/>
      <c r="M97" s="534"/>
      <c r="N97" s="534"/>
      <c r="O97" s="534"/>
      <c r="P97" s="534"/>
      <c r="Q97" s="534"/>
      <c r="R97" s="534"/>
      <c r="S97" s="534"/>
      <c r="T97" s="534"/>
      <c r="U97" s="534"/>
      <c r="V97" s="534"/>
      <c r="W97" s="534"/>
      <c r="X97" s="534"/>
      <c r="Y97" s="534"/>
      <c r="Z97" s="534"/>
      <c r="AA97" s="534"/>
      <c r="AB97" s="534"/>
      <c r="AC97" s="534"/>
      <c r="AD97" s="533"/>
      <c r="AE97" s="533"/>
      <c r="AF97" s="533"/>
      <c r="AG97" s="533"/>
      <c r="AH97" s="533"/>
      <c r="AI97" s="533"/>
      <c r="AJ97" s="533"/>
      <c r="AK97" s="518"/>
      <c r="AL97" s="518"/>
      <c r="AM97" s="518"/>
      <c r="AN97" s="518"/>
      <c r="AO97" s="518"/>
      <c r="AP97" s="518"/>
      <c r="AQ97" s="518"/>
      <c r="AR97" s="518"/>
      <c r="AS97" s="518"/>
      <c r="AT97" s="518"/>
      <c r="AU97" s="518"/>
      <c r="AV97" s="518"/>
      <c r="AW97" s="518"/>
      <c r="AX97" s="518"/>
      <c r="AY97" s="518"/>
      <c r="AZ97" s="518"/>
      <c r="BA97" s="518"/>
      <c r="BB97" s="518"/>
      <c r="BC97" s="518"/>
      <c r="BD97" s="518"/>
      <c r="BE97" s="542"/>
      <c r="BF97" s="15"/>
      <c r="BG97" s="1"/>
    </row>
    <row r="98" spans="3:59" ht="29.25" hidden="1" customHeight="1" x14ac:dyDescent="0.2">
      <c r="C98" s="1"/>
      <c r="D98" s="13"/>
      <c r="E98" s="539"/>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4"/>
      <c r="AD98" s="533"/>
      <c r="AE98" s="533"/>
      <c r="AF98" s="533"/>
      <c r="AG98" s="533"/>
      <c r="AH98" s="533"/>
      <c r="AI98" s="533"/>
      <c r="AJ98" s="533"/>
      <c r="AK98" s="518"/>
      <c r="AL98" s="518"/>
      <c r="AM98" s="518"/>
      <c r="AN98" s="518"/>
      <c r="AO98" s="518"/>
      <c r="AP98" s="518"/>
      <c r="AQ98" s="518"/>
      <c r="AR98" s="518"/>
      <c r="AS98" s="518"/>
      <c r="AT98" s="518"/>
      <c r="AU98" s="518"/>
      <c r="AV98" s="518"/>
      <c r="AW98" s="518"/>
      <c r="AX98" s="518"/>
      <c r="AY98" s="518"/>
      <c r="AZ98" s="518"/>
      <c r="BA98" s="518"/>
      <c r="BB98" s="518"/>
      <c r="BC98" s="518"/>
      <c r="BD98" s="518"/>
      <c r="BE98" s="542"/>
      <c r="BF98" s="15"/>
      <c r="BG98" s="1"/>
    </row>
    <row r="99" spans="3:59" ht="29.25" hidden="1" customHeight="1" x14ac:dyDescent="0.2">
      <c r="C99" s="1"/>
      <c r="D99" s="13"/>
      <c r="E99" s="539"/>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4"/>
      <c r="AD99" s="533"/>
      <c r="AE99" s="533"/>
      <c r="AF99" s="533"/>
      <c r="AG99" s="533"/>
      <c r="AH99" s="533"/>
      <c r="AI99" s="533"/>
      <c r="AJ99" s="533"/>
      <c r="AK99" s="518"/>
      <c r="AL99" s="518"/>
      <c r="AM99" s="518"/>
      <c r="AN99" s="518"/>
      <c r="AO99" s="518"/>
      <c r="AP99" s="518"/>
      <c r="AQ99" s="518"/>
      <c r="AR99" s="518"/>
      <c r="AS99" s="518"/>
      <c r="AT99" s="518"/>
      <c r="AU99" s="518"/>
      <c r="AV99" s="518"/>
      <c r="AW99" s="518"/>
      <c r="AX99" s="518"/>
      <c r="AY99" s="518"/>
      <c r="AZ99" s="518"/>
      <c r="BA99" s="518"/>
      <c r="BB99" s="518"/>
      <c r="BC99" s="518"/>
      <c r="BD99" s="518"/>
      <c r="BE99" s="542"/>
      <c r="BF99" s="15"/>
      <c r="BG99" s="1"/>
    </row>
    <row r="100" spans="3:59" ht="29.25" hidden="1" customHeight="1" x14ac:dyDescent="0.2">
      <c r="C100" s="1"/>
      <c r="D100" s="13"/>
      <c r="E100" s="539"/>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3"/>
      <c r="AE100" s="533"/>
      <c r="AF100" s="533"/>
      <c r="AG100" s="533"/>
      <c r="AH100" s="533"/>
      <c r="AI100" s="533"/>
      <c r="AJ100" s="533"/>
      <c r="AK100" s="518"/>
      <c r="AL100" s="518"/>
      <c r="AM100" s="518"/>
      <c r="AN100" s="518"/>
      <c r="AO100" s="518"/>
      <c r="AP100" s="518"/>
      <c r="AQ100" s="518"/>
      <c r="AR100" s="518"/>
      <c r="AS100" s="518"/>
      <c r="AT100" s="518"/>
      <c r="AU100" s="518"/>
      <c r="AV100" s="518"/>
      <c r="AW100" s="518"/>
      <c r="AX100" s="518"/>
      <c r="AY100" s="518"/>
      <c r="AZ100" s="518"/>
      <c r="BA100" s="518"/>
      <c r="BB100" s="518"/>
      <c r="BC100" s="518"/>
      <c r="BD100" s="518"/>
      <c r="BE100" s="542"/>
      <c r="BF100" s="15"/>
      <c r="BG100" s="1"/>
    </row>
    <row r="101" spans="3:59" ht="29.25" hidden="1" customHeight="1" x14ac:dyDescent="0.2">
      <c r="C101" s="1"/>
      <c r="D101" s="13"/>
      <c r="E101" s="539"/>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4"/>
      <c r="AD101" s="533"/>
      <c r="AE101" s="533"/>
      <c r="AF101" s="533"/>
      <c r="AG101" s="533"/>
      <c r="AH101" s="533"/>
      <c r="AI101" s="533"/>
      <c r="AJ101" s="533"/>
      <c r="AK101" s="518"/>
      <c r="AL101" s="518"/>
      <c r="AM101" s="518"/>
      <c r="AN101" s="518"/>
      <c r="AO101" s="518"/>
      <c r="AP101" s="518"/>
      <c r="AQ101" s="518"/>
      <c r="AR101" s="518"/>
      <c r="AS101" s="518"/>
      <c r="AT101" s="518"/>
      <c r="AU101" s="518"/>
      <c r="AV101" s="518"/>
      <c r="AW101" s="518"/>
      <c r="AX101" s="518"/>
      <c r="AY101" s="518"/>
      <c r="AZ101" s="518"/>
      <c r="BA101" s="518"/>
      <c r="BB101" s="518"/>
      <c r="BC101" s="518"/>
      <c r="BD101" s="518"/>
      <c r="BE101" s="542"/>
      <c r="BF101" s="15"/>
      <c r="BG101" s="1"/>
    </row>
    <row r="102" spans="3:59" ht="8.25" hidden="1" customHeight="1" x14ac:dyDescent="0.2">
      <c r="C102" s="1"/>
      <c r="D102" s="14"/>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6"/>
      <c r="BG102" s="1"/>
    </row>
    <row r="103" spans="3:59" ht="21" hidden="1" customHeight="1" x14ac:dyDescent="0.25">
      <c r="C103" s="141"/>
      <c r="D103" s="142" t="s">
        <v>505</v>
      </c>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c r="AQ103" s="102"/>
      <c r="AR103" s="102"/>
      <c r="AS103" s="102"/>
      <c r="AT103" s="102"/>
      <c r="AU103" s="102"/>
      <c r="AV103" s="102"/>
      <c r="AW103" s="102"/>
      <c r="AX103" s="102"/>
      <c r="AY103" s="102"/>
      <c r="AZ103" s="102"/>
      <c r="BA103" s="102"/>
      <c r="BB103" s="102"/>
      <c r="BC103" s="102"/>
      <c r="BD103" s="102"/>
      <c r="BE103" s="102"/>
      <c r="BF103" s="102"/>
      <c r="BG103" s="1"/>
    </row>
    <row r="104" spans="3:59" ht="19.5" hidden="1" customHeight="1" x14ac:dyDescent="0.2">
      <c r="C104" s="1"/>
      <c r="D104" s="618" t="s">
        <v>26</v>
      </c>
      <c r="E104" s="597"/>
      <c r="F104" s="597"/>
      <c r="G104" s="597"/>
      <c r="H104" s="597"/>
      <c r="I104" s="597"/>
      <c r="J104" s="597"/>
      <c r="K104" s="597"/>
      <c r="L104" s="597"/>
      <c r="M104" s="597"/>
      <c r="N104" s="597"/>
      <c r="O104" s="597"/>
      <c r="P104" s="597"/>
      <c r="Q104" s="597"/>
      <c r="R104" s="597"/>
      <c r="S104" s="597"/>
      <c r="T104" s="658"/>
      <c r="U104" s="570"/>
      <c r="V104" s="570"/>
      <c r="W104" s="570"/>
      <c r="X104" s="570"/>
      <c r="Y104" s="570"/>
      <c r="Z104" s="570"/>
      <c r="AA104" s="570"/>
      <c r="AB104" s="570"/>
      <c r="AC104" s="570"/>
      <c r="AD104" s="570"/>
      <c r="AE104" s="570"/>
      <c r="AF104" s="570"/>
      <c r="AG104" s="570"/>
      <c r="AH104" s="570"/>
      <c r="AI104" s="570"/>
      <c r="AJ104" s="570"/>
      <c r="AK104" s="570"/>
      <c r="AL104" s="570"/>
      <c r="AM104" s="570"/>
      <c r="AN104" s="570"/>
      <c r="AO104" s="570"/>
      <c r="AP104" s="570"/>
      <c r="AQ104" s="570"/>
      <c r="AR104" s="570"/>
      <c r="AS104" s="570"/>
      <c r="AT104" s="570"/>
      <c r="AU104" s="570"/>
      <c r="AV104" s="570"/>
      <c r="AW104" s="570"/>
      <c r="AX104" s="570"/>
      <c r="AY104" s="570"/>
      <c r="AZ104" s="570"/>
      <c r="BA104" s="570"/>
      <c r="BB104" s="570"/>
      <c r="BC104" s="570"/>
      <c r="BD104" s="570"/>
      <c r="BE104" s="570"/>
      <c r="BF104" s="571"/>
      <c r="BG104" s="1"/>
    </row>
    <row r="105" spans="3:59" ht="19.5" hidden="1" customHeight="1" x14ac:dyDescent="0.2">
      <c r="C105" s="1"/>
      <c r="D105" s="896" t="s">
        <v>27</v>
      </c>
      <c r="E105" s="897"/>
      <c r="F105" s="897"/>
      <c r="G105" s="897"/>
      <c r="H105" s="897"/>
      <c r="I105" s="897"/>
      <c r="J105" s="897"/>
      <c r="K105" s="897"/>
      <c r="L105" s="897"/>
      <c r="M105" s="897"/>
      <c r="N105" s="897"/>
      <c r="O105" s="897"/>
      <c r="P105" s="897"/>
      <c r="Q105" s="897"/>
      <c r="R105" s="897"/>
      <c r="S105" s="897"/>
      <c r="T105" s="900"/>
      <c r="U105" s="570"/>
      <c r="V105" s="570"/>
      <c r="W105" s="570"/>
      <c r="X105" s="570"/>
      <c r="Y105" s="570"/>
      <c r="Z105" s="570"/>
      <c r="AA105" s="570"/>
      <c r="AB105" s="570"/>
      <c r="AC105" s="570"/>
      <c r="AD105" s="570"/>
      <c r="AE105" s="570"/>
      <c r="AF105" s="570"/>
      <c r="AG105" s="570"/>
      <c r="AH105" s="570"/>
      <c r="AI105" s="570"/>
      <c r="AJ105" s="570"/>
      <c r="AK105" s="570"/>
      <c r="AL105" s="570"/>
      <c r="AM105" s="570"/>
      <c r="AN105" s="570"/>
      <c r="AO105" s="570"/>
      <c r="AP105" s="570"/>
      <c r="AQ105" s="570"/>
      <c r="AR105" s="570"/>
      <c r="AS105" s="570"/>
      <c r="AT105" s="570"/>
      <c r="AU105" s="570"/>
      <c r="AV105" s="570"/>
      <c r="AW105" s="570"/>
      <c r="AX105" s="570"/>
      <c r="AY105" s="570"/>
      <c r="AZ105" s="570"/>
      <c r="BA105" s="570"/>
      <c r="BB105" s="570"/>
      <c r="BC105" s="570"/>
      <c r="BD105" s="570"/>
      <c r="BE105" s="570"/>
      <c r="BF105" s="571"/>
      <c r="BG105" s="1"/>
    </row>
  </sheetData>
  <sheetProtection selectLockedCells="1"/>
  <protectedRanges>
    <protectedRange sqref="AO91 U104:BF105 AO67 E95:BE101 E80:BE86" name="STR7_1"/>
    <protectedRange sqref="U64:BF64 U88:BF88" name="STR5_1"/>
    <protectedRange sqref="D29:D30 D61:D63 D32 D18:D21" name="STR1_1"/>
    <protectedRange sqref="E71:BE77" name="STR6_1"/>
  </protectedRanges>
  <mergeCells count="290">
    <mergeCell ref="D104:T104"/>
    <mergeCell ref="U104:BF104"/>
    <mergeCell ref="D105:T105"/>
    <mergeCell ref="U105:BF105"/>
    <mergeCell ref="E101:M101"/>
    <mergeCell ref="N101:AC101"/>
    <mergeCell ref="AD101:AJ101"/>
    <mergeCell ref="AK101:AQ101"/>
    <mergeCell ref="AR101:AX101"/>
    <mergeCell ref="AY101:BE101"/>
    <mergeCell ref="E100:M100"/>
    <mergeCell ref="N100:AC100"/>
    <mergeCell ref="AD100:AJ100"/>
    <mergeCell ref="AK100:AQ100"/>
    <mergeCell ref="AR100:AX100"/>
    <mergeCell ref="AY100:BE100"/>
    <mergeCell ref="E99:M99"/>
    <mergeCell ref="N99:AC99"/>
    <mergeCell ref="AD99:AJ99"/>
    <mergeCell ref="AK99:AQ99"/>
    <mergeCell ref="AR99:AX99"/>
    <mergeCell ref="AY99:BE99"/>
    <mergeCell ref="E98:M98"/>
    <mergeCell ref="N98:AC98"/>
    <mergeCell ref="AD98:AJ98"/>
    <mergeCell ref="AK98:AQ98"/>
    <mergeCell ref="AR98:AX98"/>
    <mergeCell ref="AY98:BE98"/>
    <mergeCell ref="E97:M97"/>
    <mergeCell ref="N97:AC97"/>
    <mergeCell ref="AD97:AJ97"/>
    <mergeCell ref="AK97:AQ97"/>
    <mergeCell ref="AR97:AX97"/>
    <mergeCell ref="AY97:BE97"/>
    <mergeCell ref="E96:M96"/>
    <mergeCell ref="N96:AC96"/>
    <mergeCell ref="AD96:AJ96"/>
    <mergeCell ref="AK96:AQ96"/>
    <mergeCell ref="AR96:AX96"/>
    <mergeCell ref="AY96:BE96"/>
    <mergeCell ref="AY94:BE94"/>
    <mergeCell ref="E95:M95"/>
    <mergeCell ref="N95:AC95"/>
    <mergeCell ref="AD95:AJ95"/>
    <mergeCell ref="AK95:AQ95"/>
    <mergeCell ref="AR95:AX95"/>
    <mergeCell ref="AY95:BE95"/>
    <mergeCell ref="D90:BF90"/>
    <mergeCell ref="E91:AN91"/>
    <mergeCell ref="AO91:BE91"/>
    <mergeCell ref="D92:BF92"/>
    <mergeCell ref="E93:BE93"/>
    <mergeCell ref="E94:M94"/>
    <mergeCell ref="N94:AC94"/>
    <mergeCell ref="AD94:AJ94"/>
    <mergeCell ref="AK94:AQ94"/>
    <mergeCell ref="AR94:AX94"/>
    <mergeCell ref="E86:M86"/>
    <mergeCell ref="N86:AC86"/>
    <mergeCell ref="AD86:AJ86"/>
    <mergeCell ref="AK86:AQ86"/>
    <mergeCell ref="AR86:AX86"/>
    <mergeCell ref="AY86:BE86"/>
    <mergeCell ref="E85:M85"/>
    <mergeCell ref="N85:AC85"/>
    <mergeCell ref="AD85:AJ85"/>
    <mergeCell ref="AK85:AQ85"/>
    <mergeCell ref="AR85:AX85"/>
    <mergeCell ref="AY85:BE85"/>
    <mergeCell ref="E84:M84"/>
    <mergeCell ref="N84:AC84"/>
    <mergeCell ref="AD84:AJ84"/>
    <mergeCell ref="AK84:AQ84"/>
    <mergeCell ref="AR84:AX84"/>
    <mergeCell ref="AY84:BE84"/>
    <mergeCell ref="E83:M83"/>
    <mergeCell ref="N83:AC83"/>
    <mergeCell ref="AD83:AJ83"/>
    <mergeCell ref="AK83:AQ83"/>
    <mergeCell ref="AR83:AX83"/>
    <mergeCell ref="AY83:BE83"/>
    <mergeCell ref="E82:M82"/>
    <mergeCell ref="N82:AC82"/>
    <mergeCell ref="AD82:AJ82"/>
    <mergeCell ref="AK82:AQ82"/>
    <mergeCell ref="AR82:AX82"/>
    <mergeCell ref="AY82:BE82"/>
    <mergeCell ref="E81:M81"/>
    <mergeCell ref="N81:AC81"/>
    <mergeCell ref="AD81:AJ81"/>
    <mergeCell ref="AK81:AQ81"/>
    <mergeCell ref="AR81:AX81"/>
    <mergeCell ref="AY81:BE81"/>
    <mergeCell ref="E80:M80"/>
    <mergeCell ref="N80:AC80"/>
    <mergeCell ref="AD80:AJ80"/>
    <mergeCell ref="AK80:AQ80"/>
    <mergeCell ref="AR80:AX80"/>
    <mergeCell ref="AY80:BE80"/>
    <mergeCell ref="E78:BE78"/>
    <mergeCell ref="E79:M79"/>
    <mergeCell ref="N79:AC79"/>
    <mergeCell ref="AD79:AJ79"/>
    <mergeCell ref="AK79:AQ79"/>
    <mergeCell ref="AR79:AX79"/>
    <mergeCell ref="AY79:BE79"/>
    <mergeCell ref="AY76:BE76"/>
    <mergeCell ref="E77:M77"/>
    <mergeCell ref="N77:S77"/>
    <mergeCell ref="T77:AC77"/>
    <mergeCell ref="AD77:AJ77"/>
    <mergeCell ref="AK77:AQ77"/>
    <mergeCell ref="AR77:AX77"/>
    <mergeCell ref="AY77:BE77"/>
    <mergeCell ref="E76:M76"/>
    <mergeCell ref="N76:S76"/>
    <mergeCell ref="T76:AC76"/>
    <mergeCell ref="AD76:AJ76"/>
    <mergeCell ref="AK76:AQ76"/>
    <mergeCell ref="AR76:AX76"/>
    <mergeCell ref="AY74:BE74"/>
    <mergeCell ref="E75:M75"/>
    <mergeCell ref="N75:S75"/>
    <mergeCell ref="T75:AC75"/>
    <mergeCell ref="AD75:AJ75"/>
    <mergeCell ref="AK75:AQ75"/>
    <mergeCell ref="AR75:AX75"/>
    <mergeCell ref="AY75:BE75"/>
    <mergeCell ref="E74:M74"/>
    <mergeCell ref="N74:S74"/>
    <mergeCell ref="T74:AC74"/>
    <mergeCell ref="AD74:AJ74"/>
    <mergeCell ref="AK74:AQ74"/>
    <mergeCell ref="AR74:AX74"/>
    <mergeCell ref="AY72:BE72"/>
    <mergeCell ref="E73:M73"/>
    <mergeCell ref="N73:S73"/>
    <mergeCell ref="T73:AC73"/>
    <mergeCell ref="AD73:AJ73"/>
    <mergeCell ref="AK73:AQ73"/>
    <mergeCell ref="AR73:AX73"/>
    <mergeCell ref="AY73:BE73"/>
    <mergeCell ref="E72:M72"/>
    <mergeCell ref="N72:S72"/>
    <mergeCell ref="T72:AC72"/>
    <mergeCell ref="AD72:AJ72"/>
    <mergeCell ref="AK72:AQ72"/>
    <mergeCell ref="AR72:AX72"/>
    <mergeCell ref="AY70:BE70"/>
    <mergeCell ref="E71:M71"/>
    <mergeCell ref="N71:S71"/>
    <mergeCell ref="T71:AC71"/>
    <mergeCell ref="AD71:AJ71"/>
    <mergeCell ref="AK71:AQ71"/>
    <mergeCell ref="AR71:AX71"/>
    <mergeCell ref="AY71:BE71"/>
    <mergeCell ref="E70:M70"/>
    <mergeCell ref="N70:S70"/>
    <mergeCell ref="T70:AC70"/>
    <mergeCell ref="AD70:AJ70"/>
    <mergeCell ref="AK70:AQ70"/>
    <mergeCell ref="AR70:AX70"/>
    <mergeCell ref="D65:BF65"/>
    <mergeCell ref="D66:BF66"/>
    <mergeCell ref="E67:AN67"/>
    <mergeCell ref="AO67:BE67"/>
    <mergeCell ref="D68:BF68"/>
    <mergeCell ref="E69:BE69"/>
    <mergeCell ref="D59:G59"/>
    <mergeCell ref="H59:O59"/>
    <mergeCell ref="P59:AD59"/>
    <mergeCell ref="AE59:AH59"/>
    <mergeCell ref="AI59:AP59"/>
    <mergeCell ref="AQ59:BF59"/>
    <mergeCell ref="D57:BF57"/>
    <mergeCell ref="D58:G58"/>
    <mergeCell ref="H58:O58"/>
    <mergeCell ref="P58:AD58"/>
    <mergeCell ref="AE58:AH58"/>
    <mergeCell ref="AI58:AP58"/>
    <mergeCell ref="AQ58:BF58"/>
    <mergeCell ref="D56:E56"/>
    <mergeCell ref="F56:K56"/>
    <mergeCell ref="L56:Y56"/>
    <mergeCell ref="Z56:AQ56"/>
    <mergeCell ref="AR56:AV56"/>
    <mergeCell ref="AW56:BF56"/>
    <mergeCell ref="D55:E55"/>
    <mergeCell ref="F55:K55"/>
    <mergeCell ref="L55:Y55"/>
    <mergeCell ref="Z55:AQ55"/>
    <mergeCell ref="AR55:AV55"/>
    <mergeCell ref="AW55:BF55"/>
    <mergeCell ref="D54:E54"/>
    <mergeCell ref="F54:K54"/>
    <mergeCell ref="L54:Y54"/>
    <mergeCell ref="Z54:AQ54"/>
    <mergeCell ref="AR54:AV54"/>
    <mergeCell ref="AW54:BF54"/>
    <mergeCell ref="D52:BF52"/>
    <mergeCell ref="D53:E53"/>
    <mergeCell ref="F53:K53"/>
    <mergeCell ref="L53:Y53"/>
    <mergeCell ref="Z53:AQ53"/>
    <mergeCell ref="AR53:AV53"/>
    <mergeCell ref="AW53:BF53"/>
    <mergeCell ref="D51:R51"/>
    <mergeCell ref="S51:V51"/>
    <mergeCell ref="W51:AB51"/>
    <mergeCell ref="AC51:AP51"/>
    <mergeCell ref="AQ51:AZ51"/>
    <mergeCell ref="BA51:BF51"/>
    <mergeCell ref="D49:BF49"/>
    <mergeCell ref="D50:R50"/>
    <mergeCell ref="S50:V50"/>
    <mergeCell ref="W50:AB50"/>
    <mergeCell ref="AC50:AP50"/>
    <mergeCell ref="AQ50:AZ50"/>
    <mergeCell ref="BA50:BF50"/>
    <mergeCell ref="BA47:BF47"/>
    <mergeCell ref="D48:R48"/>
    <mergeCell ref="S48:V48"/>
    <mergeCell ref="W48:AB48"/>
    <mergeCell ref="AC48:AP48"/>
    <mergeCell ref="AQ48:AZ48"/>
    <mergeCell ref="BA48:BF48"/>
    <mergeCell ref="D44:W44"/>
    <mergeCell ref="X44:BF44"/>
    <mergeCell ref="D45:W45"/>
    <mergeCell ref="X45:BF45"/>
    <mergeCell ref="D46:BF46"/>
    <mergeCell ref="D47:R47"/>
    <mergeCell ref="S47:V47"/>
    <mergeCell ref="W47:AB47"/>
    <mergeCell ref="AC47:AP47"/>
    <mergeCell ref="AQ47:AZ47"/>
    <mergeCell ref="D42:W43"/>
    <mergeCell ref="X42:AL42"/>
    <mergeCell ref="AM42:AV42"/>
    <mergeCell ref="AW42:BF42"/>
    <mergeCell ref="X43:AL43"/>
    <mergeCell ref="AM43:AV43"/>
    <mergeCell ref="AW43:BF43"/>
    <mergeCell ref="D39:W39"/>
    <mergeCell ref="X39:BF39"/>
    <mergeCell ref="D40:W40"/>
    <mergeCell ref="X40:BF40"/>
    <mergeCell ref="D41:W41"/>
    <mergeCell ref="X41:BF41"/>
    <mergeCell ref="D34:BF34"/>
    <mergeCell ref="D36:W36"/>
    <mergeCell ref="X36:BF36"/>
    <mergeCell ref="D37:W37"/>
    <mergeCell ref="X37:BF37"/>
    <mergeCell ref="D38:W38"/>
    <mergeCell ref="X38:BF38"/>
    <mergeCell ref="D27:BF27"/>
    <mergeCell ref="D28:BF28"/>
    <mergeCell ref="D29:BF29"/>
    <mergeCell ref="D31:Z31"/>
    <mergeCell ref="AA31:BF31"/>
    <mergeCell ref="D33:Z33"/>
    <mergeCell ref="AA33:BF33"/>
    <mergeCell ref="G22:BF22"/>
    <mergeCell ref="G23:BF23"/>
    <mergeCell ref="D25:O25"/>
    <mergeCell ref="P25:BF25"/>
    <mergeCell ref="D26:O26"/>
    <mergeCell ref="P26:BF26"/>
    <mergeCell ref="D17:BF17"/>
    <mergeCell ref="D18:BF18"/>
    <mergeCell ref="D19:I19"/>
    <mergeCell ref="K19:BF19"/>
    <mergeCell ref="K20:BF20"/>
    <mergeCell ref="D21:I21"/>
    <mergeCell ref="K21:BF21"/>
    <mergeCell ref="C8:BG8"/>
    <mergeCell ref="C10:BG10"/>
    <mergeCell ref="C12:BG12"/>
    <mergeCell ref="C13:BG13"/>
    <mergeCell ref="C14:BG14"/>
    <mergeCell ref="D15:S15"/>
    <mergeCell ref="D1:S1"/>
    <mergeCell ref="C3:BG3"/>
    <mergeCell ref="C4:BG4"/>
    <mergeCell ref="D5:O5"/>
    <mergeCell ref="P5:BF5"/>
    <mergeCell ref="D6:O6"/>
    <mergeCell ref="P6:BF6"/>
    <mergeCell ref="C2:BG2"/>
  </mergeCells>
  <conditionalFormatting sqref="D61:AU63">
    <cfRule type="expression" dxfId="114" priority="30">
      <formula>$X$37="Příspěvková organizace"</formula>
    </cfRule>
    <cfRule type="expression" dxfId="113" priority="31">
      <formula>$X$37="Svazek obcí"</formula>
    </cfRule>
    <cfRule type="expression" dxfId="112" priority="32">
      <formula>$X$37="Vyberte ze seznamu"</formula>
    </cfRule>
    <cfRule type="expression" dxfId="111" priority="33">
      <formula>$X$37="Obec"</formula>
    </cfRule>
  </conditionalFormatting>
  <conditionalFormatting sqref="D68:BF87">
    <cfRule type="expression" dxfId="110" priority="25">
      <formula>$AO$67="Ne"</formula>
    </cfRule>
  </conditionalFormatting>
  <conditionalFormatting sqref="D92:BF101">
    <cfRule type="expression" dxfId="109" priority="22">
      <formula>$AO$91="Ne"</formula>
    </cfRule>
  </conditionalFormatting>
  <conditionalFormatting sqref="E69:BE80">
    <cfRule type="expression" dxfId="108" priority="24">
      <formula>$AO$67="Ne"</formula>
    </cfRule>
  </conditionalFormatting>
  <conditionalFormatting sqref="E87:BE87">
    <cfRule type="expression" dxfId="107" priority="23">
      <formula>$AO$67="Ne"</formula>
    </cfRule>
  </conditionalFormatting>
  <conditionalFormatting sqref="E93:BE101">
    <cfRule type="expression" dxfId="106" priority="21">
      <formula>$AO$91="ne"</formula>
    </cfRule>
  </conditionalFormatting>
  <conditionalFormatting sqref="G22:BF23">
    <cfRule type="cellIs" dxfId="105" priority="40" operator="equal">
      <formula>"Vyberte z následujícího seznamu"</formula>
    </cfRule>
  </conditionalFormatting>
  <conditionalFormatting sqref="X37:BF37">
    <cfRule type="cellIs" dxfId="104" priority="39" operator="equal">
      <formula>"Vyberte ze seznamu"</formula>
    </cfRule>
    <cfRule type="expression" dxfId="103" priority="41">
      <formula>OR(X36="Fyzická podnikající osoba",X36="Fyzická osoba")</formula>
    </cfRule>
  </conditionalFormatting>
  <conditionalFormatting sqref="AO67:BE67">
    <cfRule type="cellIs" dxfId="102" priority="29" operator="equal">
      <formula>"Vyberte ze seznamu"</formula>
    </cfRule>
  </conditionalFormatting>
  <conditionalFormatting sqref="AO91:BE91">
    <cfRule type="cellIs" dxfId="101" priority="36" operator="equal">
      <formula>"Vyberte ze seznamu"</formula>
    </cfRule>
  </conditionalFormatting>
  <conditionalFormatting sqref="AQ48:AZ48">
    <cfRule type="cellIs" dxfId="100" priority="38" operator="equal">
      <formula>"Vyberte ze seznamu"</formula>
    </cfRule>
  </conditionalFormatting>
  <conditionalFormatting sqref="AQ51:AZ51">
    <cfRule type="cellIs" dxfId="99" priority="20" operator="equal">
      <formula>"Vyberte ze seznamu"</formula>
    </cfRule>
  </conditionalFormatting>
  <conditionalFormatting sqref="AV62:BE62">
    <cfRule type="expression" dxfId="98" priority="34">
      <formula>$X$37&lt;&gt;"Obec"</formula>
    </cfRule>
  </conditionalFormatting>
  <conditionalFormatting sqref="AW54:BF56">
    <cfRule type="cellIs" dxfId="97" priority="37" operator="equal">
      <formula>"Vyberte ze seznamu"</formula>
    </cfRule>
  </conditionalFormatting>
  <conditionalFormatting sqref="BA48:BF48">
    <cfRule type="containsText" dxfId="96" priority="26" operator="containsText" text="Načítá se">
      <formula>NOT(ISERROR(SEARCH("Načítá se",BA48)))</formula>
    </cfRule>
  </conditionalFormatting>
  <conditionalFormatting sqref="BA51:BF51">
    <cfRule type="containsText" dxfId="95" priority="19" operator="containsText" text="Načítá se">
      <formula>NOT(ISERROR(SEARCH("Načítá se",BA51)))</formula>
    </cfRule>
  </conditionalFormatting>
  <dataValidations count="10">
    <dataValidation allowBlank="1" showInputMessage="1" showErrorMessage="1" promptTitle="ÚČEL PODPORY" prompt="Uveďte stručný a výstižný popis účelu, na který bude podpora použita." sqref="D30:BF30 D32:BF32" xr:uid="{00000000-0002-0000-0600-000000000000}"/>
    <dataValidation operator="equal" allowBlank="1" showInputMessage="1" showErrorMessage="1" error="IČ může obsahovat pouze číslice o  počtu 8 znaků" sqref="P25:BF25 P5:BF5" xr:uid="{00000000-0002-0000-0600-000001000000}"/>
    <dataValidation allowBlank="1" showInputMessage="1" showErrorMessage="1" prompt="FYZICKÉ OSOBY žádající o podporu uvádí jméno a příjmení._x000a_PRÁVNICKÉ OSOBY uvádí název žadatele." sqref="P26:BF26 P6:BF6" xr:uid="{00000000-0002-0000-0600-000002000000}"/>
    <dataValidation type="textLength" operator="equal" allowBlank="1" showInputMessage="1" showErrorMessage="1" error="IČ musí obsahovat přesně osm číslic." sqref="AD95:AJ101 AD71:AJ77 AD80:AJ86" xr:uid="{00000000-0002-0000-0600-000003000000}">
      <formula1>8</formula1>
    </dataValidation>
    <dataValidation type="list" allowBlank="1" showInputMessage="1" showErrorMessage="1" error="Vyberte ANO nebo NE z rozevíracího seznamu (klikněte na šipku vpravo)" prompt="Vyberte jednu z možností uvedených v rozevíracím seznamu:" sqref="AO91:BE91 AO67:BE67" xr:uid="{00000000-0002-0000-0600-000004000000}">
      <formula1>$BH$91:$BJ$91</formula1>
    </dataValidation>
    <dataValidation operator="equal" allowBlank="1" showInputMessage="1" showErrorMessage="1" sqref="X39:BF39" xr:uid="{00000000-0002-0000-0600-000005000000}"/>
    <dataValidation showInputMessage="1" showErrorMessage="1" errorTitle="Kontrola" error="Nejdříve se ujistěte, zda jsou vyplněna všechna povinná pole výše - Typ žadatele a Právní forma." sqref="X38:BF38" xr:uid="{00000000-0002-0000-0600-000006000000}"/>
    <dataValidation type="list" allowBlank="1" showInputMessage="1" prompt="Vybrat jednu z možností uvedených v rozevíracím seznamu." sqref="X37:BF37" xr:uid="{00000000-0002-0000-0600-000007000000}">
      <formula1>$BH$37:$CE$37</formula1>
    </dataValidation>
    <dataValidation type="list" allowBlank="1" showInputMessage="1" showErrorMessage="1" sqref="AW54:BF56" xr:uid="{00000000-0002-0000-0600-000008000000}">
      <formula1>$BH$53:$BJ$53</formula1>
    </dataValidation>
    <dataValidation type="list" allowBlank="1" showInputMessage="1" showErrorMessage="1" sqref="AQ48:AZ48 AQ51:AZ51" xr:uid="{00000000-0002-0000-0600-000009000000}">
      <formula1>$BH$48:$BU$48</formula1>
    </dataValidation>
  </dataValidations>
  <pageMargins left="0.39370078740157483" right="0.39370078740157483" top="0.39370078740157483" bottom="0.39370078740157483" header="0.19685039370078741" footer="0.19685039370078741"/>
  <pageSetup paperSize="9" scale="96" fitToHeight="0" orientation="portrait" r:id="rId1"/>
  <headerFooter>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tabColor theme="7" tint="0.79998168889431442"/>
    <pageSetUpPr fitToPage="1"/>
  </sheetPr>
  <dimension ref="A1:CE105"/>
  <sheetViews>
    <sheetView view="pageBreakPreview" topLeftCell="B1" zoomScale="110" zoomScaleNormal="100" zoomScaleSheetLayoutView="110" workbookViewId="0">
      <selection activeCell="X37" sqref="X37:BF37"/>
    </sheetView>
  </sheetViews>
  <sheetFormatPr defaultColWidth="1.7109375" defaultRowHeight="14.25" x14ac:dyDescent="0.2"/>
  <cols>
    <col min="1" max="1" width="1.7109375" style="1" hidden="1" customWidth="1"/>
    <col min="2" max="2" width="1.7109375" style="1" customWidth="1"/>
    <col min="3" max="29" width="1.7109375" style="4"/>
    <col min="30" max="30" width="1.85546875" style="4" customWidth="1"/>
    <col min="31" max="59" width="1.7109375" style="4"/>
    <col min="60" max="60" width="24.42578125" style="17" hidden="1" customWidth="1"/>
    <col min="61" max="61" width="16.7109375" style="17" hidden="1" customWidth="1"/>
    <col min="62" max="63" width="18.5703125" style="1" hidden="1" customWidth="1"/>
    <col min="64" max="83" width="17.7109375" style="1" hidden="1" customWidth="1"/>
    <col min="84" max="16384" width="1.7109375" style="1"/>
  </cols>
  <sheetData>
    <row r="1" spans="3:62" ht="11.25" customHeight="1" x14ac:dyDescent="0.2">
      <c r="C1" s="1"/>
      <c r="D1" s="572" t="s">
        <v>233</v>
      </c>
      <c r="E1" s="573"/>
      <c r="F1" s="573"/>
      <c r="G1" s="573"/>
      <c r="H1" s="573"/>
      <c r="I1" s="573"/>
      <c r="J1" s="573"/>
      <c r="K1" s="573"/>
      <c r="L1" s="573"/>
      <c r="M1" s="573"/>
      <c r="N1" s="573"/>
      <c r="O1" s="573"/>
      <c r="P1" s="573"/>
      <c r="Q1" s="573"/>
      <c r="R1" s="573"/>
      <c r="S1" s="574"/>
      <c r="T1" s="3"/>
      <c r="U1" s="3"/>
      <c r="V1" s="3"/>
      <c r="W1" s="1"/>
      <c r="X1" s="104"/>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3:62" ht="50.25" customHeight="1" x14ac:dyDescent="0.25">
      <c r="C2" s="406"/>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row>
    <row r="3" spans="3:62" s="102" customFormat="1" ht="18" customHeight="1" x14ac:dyDescent="0.2">
      <c r="C3" s="1020" t="s">
        <v>548</v>
      </c>
      <c r="D3" s="1021"/>
      <c r="E3" s="1021"/>
      <c r="F3" s="1021"/>
      <c r="G3" s="1021"/>
      <c r="H3" s="1021"/>
      <c r="I3" s="1021"/>
      <c r="J3" s="1021"/>
      <c r="K3" s="1021"/>
      <c r="L3" s="1021"/>
      <c r="M3" s="1021"/>
      <c r="N3" s="1021"/>
      <c r="O3" s="1021"/>
      <c r="P3" s="1021"/>
      <c r="Q3" s="1021"/>
      <c r="R3" s="1021"/>
      <c r="S3" s="1021"/>
      <c r="T3" s="1021"/>
      <c r="U3" s="1021"/>
      <c r="V3" s="1021"/>
      <c r="W3" s="1021"/>
      <c r="X3" s="1021"/>
      <c r="Y3" s="1021"/>
      <c r="Z3" s="1021"/>
      <c r="AA3" s="1021"/>
      <c r="AB3" s="1021"/>
      <c r="AC3" s="1021"/>
      <c r="AD3" s="1021"/>
      <c r="AE3" s="1021"/>
      <c r="AF3" s="1021"/>
      <c r="AG3" s="1021"/>
      <c r="AH3" s="1021"/>
      <c r="AI3" s="1021"/>
      <c r="AJ3" s="1021"/>
      <c r="AK3" s="1021"/>
      <c r="AL3" s="1021"/>
      <c r="AM3" s="1021"/>
      <c r="AN3" s="1021"/>
      <c r="AO3" s="1021"/>
      <c r="AP3" s="1021"/>
      <c r="AQ3" s="1021"/>
      <c r="AR3" s="1021"/>
      <c r="AS3" s="1021"/>
      <c r="AT3" s="1021"/>
      <c r="AU3" s="1021"/>
      <c r="AV3" s="1021"/>
      <c r="AW3" s="1021"/>
      <c r="AX3" s="1021"/>
      <c r="AY3" s="1021"/>
      <c r="AZ3" s="1021"/>
      <c r="BA3" s="1021"/>
      <c r="BB3" s="1021"/>
      <c r="BC3" s="1021"/>
      <c r="BD3" s="1021"/>
      <c r="BE3" s="1021"/>
      <c r="BF3" s="1021"/>
      <c r="BG3" s="1021"/>
    </row>
    <row r="4" spans="3:62" s="123" customFormat="1" ht="31.5" customHeight="1" thickBot="1" x14ac:dyDescent="0.3">
      <c r="C4" s="1250" t="s">
        <v>745</v>
      </c>
      <c r="D4" s="1023"/>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c r="AO4" s="1023"/>
      <c r="AP4" s="1023"/>
      <c r="AQ4" s="1023"/>
      <c r="AR4" s="1023"/>
      <c r="AS4" s="1023"/>
      <c r="AT4" s="1023"/>
      <c r="AU4" s="1023"/>
      <c r="AV4" s="1023"/>
      <c r="AW4" s="1023"/>
      <c r="AX4" s="1023"/>
      <c r="AY4" s="1023"/>
      <c r="AZ4" s="1023"/>
      <c r="BA4" s="1023"/>
      <c r="BB4" s="1023"/>
      <c r="BC4" s="1023"/>
      <c r="BD4" s="1023"/>
      <c r="BE4" s="1023"/>
      <c r="BF4" s="1023"/>
      <c r="BG4" s="1023"/>
    </row>
    <row r="5" spans="3:62" s="3" customFormat="1" ht="12.75" hidden="1" customHeight="1" x14ac:dyDescent="0.2">
      <c r="C5" s="204"/>
      <c r="D5" s="1002" t="s">
        <v>262</v>
      </c>
      <c r="E5" s="1003"/>
      <c r="F5" s="1003"/>
      <c r="G5" s="1003"/>
      <c r="H5" s="1003"/>
      <c r="I5" s="1003"/>
      <c r="J5" s="1003"/>
      <c r="K5" s="1003"/>
      <c r="L5" s="1003"/>
      <c r="M5" s="1003"/>
      <c r="N5" s="1003"/>
      <c r="O5" s="1004"/>
      <c r="P5" s="1005">
        <v>0</v>
      </c>
      <c r="Q5" s="1005"/>
      <c r="R5" s="1005"/>
      <c r="S5" s="1005"/>
      <c r="T5" s="1005"/>
      <c r="U5" s="1005"/>
      <c r="V5" s="1005"/>
      <c r="W5" s="1005"/>
      <c r="X5" s="1005"/>
      <c r="Y5" s="1005"/>
      <c r="Z5" s="1005"/>
      <c r="AA5" s="1005"/>
      <c r="AB5" s="1005"/>
      <c r="AC5" s="1005"/>
      <c r="AD5" s="1005"/>
      <c r="AE5" s="1005"/>
      <c r="AF5" s="1005"/>
      <c r="AG5" s="1005"/>
      <c r="AH5" s="1005"/>
      <c r="AI5" s="1005"/>
      <c r="AJ5" s="1005"/>
      <c r="AK5" s="1005"/>
      <c r="AL5" s="1005"/>
      <c r="AM5" s="1005"/>
      <c r="AN5" s="1005"/>
      <c r="AO5" s="1005"/>
      <c r="AP5" s="1005"/>
      <c r="AQ5" s="1005"/>
      <c r="AR5" s="1005"/>
      <c r="AS5" s="1005"/>
      <c r="AT5" s="1005"/>
      <c r="AU5" s="1005"/>
      <c r="AV5" s="1005"/>
      <c r="AW5" s="1005"/>
      <c r="AX5" s="1005"/>
      <c r="AY5" s="1005"/>
      <c r="AZ5" s="1005"/>
      <c r="BA5" s="1005"/>
      <c r="BB5" s="1005"/>
      <c r="BC5" s="1005"/>
      <c r="BD5" s="1005"/>
      <c r="BE5" s="1005"/>
      <c r="BF5" s="1006"/>
      <c r="BH5" s="205"/>
      <c r="BI5" s="164"/>
      <c r="BJ5" s="206"/>
    </row>
    <row r="6" spans="3:62" s="3" customFormat="1" ht="12.75" customHeight="1" thickTop="1" thickBot="1" x14ac:dyDescent="0.25">
      <c r="C6" s="204"/>
      <c r="D6" s="1007" t="s">
        <v>250</v>
      </c>
      <c r="E6" s="1008"/>
      <c r="F6" s="1008"/>
      <c r="G6" s="1008"/>
      <c r="H6" s="1008"/>
      <c r="I6" s="1008"/>
      <c r="J6" s="1008"/>
      <c r="K6" s="1008"/>
      <c r="L6" s="1008"/>
      <c r="M6" s="1008"/>
      <c r="N6" s="1008"/>
      <c r="O6" s="1009"/>
      <c r="P6" s="1010" t="str">
        <f>ZADOST!P25</f>
        <v>zde nevyplňovat,  toto pole se načítá automaticky!</v>
      </c>
      <c r="Q6" s="1011"/>
      <c r="R6" s="1011"/>
      <c r="S6" s="1011"/>
      <c r="T6" s="1011"/>
      <c r="U6" s="1011"/>
      <c r="V6" s="1011"/>
      <c r="W6" s="1011"/>
      <c r="X6" s="1011"/>
      <c r="Y6" s="1011"/>
      <c r="Z6" s="1011"/>
      <c r="AA6" s="1011"/>
      <c r="AB6" s="1011"/>
      <c r="AC6" s="1011"/>
      <c r="AD6" s="1011"/>
      <c r="AE6" s="1011"/>
      <c r="AF6" s="1011"/>
      <c r="AG6" s="1011"/>
      <c r="AH6" s="1011"/>
      <c r="AI6" s="1011"/>
      <c r="AJ6" s="1011"/>
      <c r="AK6" s="1011"/>
      <c r="AL6" s="1011"/>
      <c r="AM6" s="1011"/>
      <c r="AN6" s="1011"/>
      <c r="AO6" s="1011"/>
      <c r="AP6" s="1011"/>
      <c r="AQ6" s="1011"/>
      <c r="AR6" s="1011"/>
      <c r="AS6" s="1011"/>
      <c r="AT6" s="1011"/>
      <c r="AU6" s="1011"/>
      <c r="AV6" s="1011"/>
      <c r="AW6" s="1011"/>
      <c r="AX6" s="1011"/>
      <c r="AY6" s="1011"/>
      <c r="AZ6" s="1011"/>
      <c r="BA6" s="1011"/>
      <c r="BB6" s="1011"/>
      <c r="BC6" s="1011"/>
      <c r="BD6" s="1011"/>
      <c r="BE6" s="1011"/>
      <c r="BF6" s="1012"/>
      <c r="BH6" s="164"/>
      <c r="BI6" s="164"/>
      <c r="BJ6" s="206"/>
    </row>
    <row r="7" spans="3:62" s="102" customFormat="1" ht="11.25" customHeight="1" thickTop="1" x14ac:dyDescent="0.2">
      <c r="C7" s="156"/>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row>
    <row r="8" spans="3:62" s="102" customFormat="1" ht="42.75" hidden="1" customHeight="1" x14ac:dyDescent="0.2">
      <c r="C8" s="656" t="s">
        <v>433</v>
      </c>
      <c r="D8" s="657"/>
      <c r="E8" s="657"/>
      <c r="F8" s="657"/>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7"/>
      <c r="AW8" s="657"/>
      <c r="AX8" s="657"/>
      <c r="AY8" s="657"/>
      <c r="AZ8" s="657"/>
      <c r="BA8" s="657"/>
      <c r="BB8" s="657"/>
      <c r="BC8" s="657"/>
      <c r="BD8" s="657"/>
      <c r="BE8" s="657"/>
      <c r="BF8" s="657"/>
      <c r="BG8" s="657"/>
    </row>
    <row r="9" spans="3:62" s="102" customFormat="1" ht="5.25" hidden="1" customHeight="1" x14ac:dyDescent="0.2">
      <c r="C9" s="156"/>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row>
    <row r="10" spans="3:62" s="102" customFormat="1" ht="18" hidden="1" customHeight="1" x14ac:dyDescent="0.2">
      <c r="C10" s="821" t="s">
        <v>434</v>
      </c>
      <c r="D10" s="822"/>
      <c r="E10" s="822"/>
      <c r="F10" s="822"/>
      <c r="G10" s="822"/>
      <c r="H10" s="822"/>
      <c r="I10" s="822"/>
      <c r="J10" s="822"/>
      <c r="K10" s="822"/>
      <c r="L10" s="822"/>
      <c r="M10" s="822"/>
      <c r="N10" s="822"/>
      <c r="O10" s="822"/>
      <c r="P10" s="822"/>
      <c r="Q10" s="822"/>
      <c r="R10" s="822"/>
      <c r="S10" s="822"/>
      <c r="T10" s="822"/>
      <c r="U10" s="822"/>
      <c r="V10" s="822"/>
      <c r="W10" s="822"/>
      <c r="X10" s="822"/>
      <c r="Y10" s="822"/>
      <c r="Z10" s="822"/>
      <c r="AA10" s="822"/>
      <c r="AB10" s="822"/>
      <c r="AC10" s="822"/>
      <c r="AD10" s="822"/>
      <c r="AE10" s="822"/>
      <c r="AF10" s="822"/>
      <c r="AG10" s="822"/>
      <c r="AH10" s="822"/>
      <c r="AI10" s="822"/>
      <c r="AJ10" s="822"/>
      <c r="AK10" s="822"/>
      <c r="AL10" s="822"/>
      <c r="AM10" s="822"/>
      <c r="AN10" s="822"/>
      <c r="AO10" s="822"/>
      <c r="AP10" s="822"/>
      <c r="AQ10" s="822"/>
      <c r="AR10" s="822"/>
      <c r="AS10" s="822"/>
      <c r="AT10" s="822"/>
      <c r="AU10" s="822"/>
      <c r="AV10" s="822"/>
      <c r="AW10" s="822"/>
      <c r="AX10" s="822"/>
      <c r="AY10" s="822"/>
      <c r="AZ10" s="822"/>
      <c r="BA10" s="822"/>
      <c r="BB10" s="822"/>
      <c r="BC10" s="822"/>
      <c r="BD10" s="822"/>
      <c r="BE10" s="822"/>
      <c r="BF10" s="822"/>
      <c r="BG10" s="822"/>
    </row>
    <row r="11" spans="3:62" s="102" customFormat="1" ht="8.25" hidden="1" customHeight="1" x14ac:dyDescent="0.2">
      <c r="C11" s="133"/>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row>
    <row r="12" spans="3:62" s="123" customFormat="1" ht="16.5" hidden="1" customHeight="1" x14ac:dyDescent="0.25">
      <c r="C12" s="847" t="s">
        <v>435</v>
      </c>
      <c r="D12" s="848"/>
      <c r="E12" s="848"/>
      <c r="F12" s="848"/>
      <c r="G12" s="848"/>
      <c r="H12" s="848"/>
      <c r="I12" s="848"/>
      <c r="J12" s="848"/>
      <c r="K12" s="848"/>
      <c r="L12" s="848"/>
      <c r="M12" s="848"/>
      <c r="N12" s="848"/>
      <c r="O12" s="848"/>
      <c r="P12" s="848"/>
      <c r="Q12" s="848"/>
      <c r="R12" s="848"/>
      <c r="S12" s="848"/>
      <c r="T12" s="848"/>
      <c r="U12" s="848"/>
      <c r="V12" s="848"/>
      <c r="W12" s="848"/>
      <c r="X12" s="848"/>
      <c r="Y12" s="848"/>
      <c r="Z12" s="848"/>
      <c r="AA12" s="848"/>
      <c r="AB12" s="848"/>
      <c r="AC12" s="848"/>
      <c r="AD12" s="848"/>
      <c r="AE12" s="848"/>
      <c r="AF12" s="848"/>
      <c r="AG12" s="849"/>
      <c r="AH12" s="849"/>
      <c r="AI12" s="849"/>
      <c r="AJ12" s="849"/>
      <c r="AK12" s="849"/>
      <c r="AL12" s="849"/>
      <c r="AM12" s="849"/>
      <c r="AN12" s="849"/>
      <c r="AO12" s="849"/>
      <c r="AP12" s="849"/>
      <c r="AQ12" s="849"/>
      <c r="AR12" s="849"/>
      <c r="AS12" s="849"/>
      <c r="AT12" s="849"/>
      <c r="AU12" s="849"/>
      <c r="AV12" s="849"/>
      <c r="AW12" s="849"/>
      <c r="AX12" s="849"/>
      <c r="AY12" s="849"/>
      <c r="AZ12" s="849"/>
      <c r="BA12" s="849"/>
      <c r="BB12" s="849"/>
      <c r="BC12" s="849"/>
      <c r="BD12" s="849"/>
      <c r="BE12" s="849"/>
      <c r="BF12" s="849"/>
      <c r="BG12" s="849"/>
    </row>
    <row r="13" spans="3:62" s="102" customFormat="1" ht="36" hidden="1" customHeight="1" x14ac:dyDescent="0.4">
      <c r="C13" s="661" t="s">
        <v>263</v>
      </c>
      <c r="D13" s="662"/>
      <c r="E13" s="662"/>
      <c r="F13" s="662"/>
      <c r="G13" s="662"/>
      <c r="H13" s="662"/>
      <c r="I13" s="662"/>
      <c r="J13" s="662"/>
      <c r="K13" s="662"/>
      <c r="L13" s="662"/>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row>
    <row r="14" spans="3:62" s="102" customFormat="1" ht="15" hidden="1" customHeight="1" x14ac:dyDescent="0.2">
      <c r="C14" s="630" t="s">
        <v>234</v>
      </c>
      <c r="D14" s="630"/>
      <c r="E14" s="630"/>
      <c r="F14" s="630"/>
      <c r="G14" s="630"/>
      <c r="H14" s="630"/>
      <c r="I14" s="630"/>
      <c r="J14" s="630"/>
      <c r="K14" s="630"/>
      <c r="L14" s="630"/>
      <c r="M14" s="630"/>
      <c r="N14" s="630"/>
      <c r="O14" s="630"/>
      <c r="P14" s="630"/>
      <c r="Q14" s="630"/>
      <c r="R14" s="630"/>
      <c r="S14" s="630"/>
      <c r="T14" s="630"/>
      <c r="U14" s="630"/>
      <c r="V14" s="630"/>
      <c r="W14" s="630"/>
      <c r="X14" s="630"/>
      <c r="Y14" s="630"/>
      <c r="Z14" s="630"/>
      <c r="AA14" s="630"/>
      <c r="AB14" s="630"/>
      <c r="AC14" s="630"/>
      <c r="AD14" s="630"/>
      <c r="AE14" s="630"/>
      <c r="AF14" s="630"/>
      <c r="AG14" s="630"/>
      <c r="AH14" s="630"/>
      <c r="AI14" s="630"/>
      <c r="AJ14" s="630"/>
      <c r="AK14" s="630"/>
      <c r="AL14" s="630"/>
      <c r="AM14" s="630"/>
      <c r="AN14" s="630"/>
      <c r="AO14" s="630"/>
      <c r="AP14" s="630"/>
      <c r="AQ14" s="630"/>
      <c r="AR14" s="630"/>
      <c r="AS14" s="630"/>
      <c r="AT14" s="630"/>
      <c r="AU14" s="630"/>
      <c r="AV14" s="630"/>
      <c r="AW14" s="630"/>
      <c r="AX14" s="630"/>
      <c r="AY14" s="630"/>
      <c r="AZ14" s="630"/>
      <c r="BA14" s="630"/>
      <c r="BB14" s="630"/>
      <c r="BC14" s="631"/>
      <c r="BD14" s="631"/>
      <c r="BE14" s="631"/>
      <c r="BF14" s="631"/>
      <c r="BG14" s="631"/>
    </row>
    <row r="15" spans="3:62" ht="11.25" hidden="1" customHeight="1" x14ac:dyDescent="0.2">
      <c r="C15" s="1"/>
      <c r="D15" s="572" t="s">
        <v>233</v>
      </c>
      <c r="E15" s="573"/>
      <c r="F15" s="573"/>
      <c r="G15" s="573"/>
      <c r="H15" s="573"/>
      <c r="I15" s="573"/>
      <c r="J15" s="573"/>
      <c r="K15" s="573"/>
      <c r="L15" s="573"/>
      <c r="M15" s="573"/>
      <c r="N15" s="573"/>
      <c r="O15" s="573"/>
      <c r="P15" s="573"/>
      <c r="Q15" s="573"/>
      <c r="R15" s="573"/>
      <c r="S15" s="574"/>
      <c r="T15" s="3"/>
      <c r="U15" s="3"/>
      <c r="V15" s="3"/>
      <c r="W15" s="1"/>
      <c r="X15" s="104"/>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3:62" ht="6" hidden="1" customHeight="1" x14ac:dyDescent="0.2">
      <c r="C16" s="1"/>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
    </row>
    <row r="17" spans="1:62" ht="19.5" hidden="1" customHeight="1" x14ac:dyDescent="0.25">
      <c r="C17" s="105"/>
      <c r="D17" s="599" t="s">
        <v>266</v>
      </c>
      <c r="E17" s="600"/>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0"/>
      <c r="AF17" s="600"/>
      <c r="AG17" s="600"/>
      <c r="AH17" s="600"/>
      <c r="AI17" s="600"/>
      <c r="AJ17" s="600"/>
      <c r="AK17" s="600"/>
      <c r="AL17" s="600"/>
      <c r="AM17" s="600"/>
      <c r="AN17" s="600"/>
      <c r="AO17" s="600"/>
      <c r="AP17" s="600"/>
      <c r="AQ17" s="600"/>
      <c r="AR17" s="600"/>
      <c r="AS17" s="600"/>
      <c r="AT17" s="600"/>
      <c r="AU17" s="600"/>
      <c r="AV17" s="600"/>
      <c r="AW17" s="600"/>
      <c r="AX17" s="600"/>
      <c r="AY17" s="600"/>
      <c r="AZ17" s="600"/>
      <c r="BA17" s="600"/>
      <c r="BB17" s="600"/>
      <c r="BC17" s="600"/>
      <c r="BD17" s="600"/>
      <c r="BE17" s="600"/>
      <c r="BF17" s="601"/>
      <c r="BG17" s="106"/>
    </row>
    <row r="18" spans="1:62" s="67" customFormat="1" ht="14.25" hidden="1" customHeight="1" x14ac:dyDescent="0.25">
      <c r="C18" s="107"/>
      <c r="D18" s="850" t="s">
        <v>485</v>
      </c>
      <c r="E18" s="851"/>
      <c r="F18" s="851"/>
      <c r="G18" s="851"/>
      <c r="H18" s="851"/>
      <c r="I18" s="851"/>
      <c r="J18" s="851"/>
      <c r="K18" s="851"/>
      <c r="L18" s="851"/>
      <c r="M18" s="851"/>
      <c r="N18" s="851"/>
      <c r="O18" s="851"/>
      <c r="P18" s="851"/>
      <c r="Q18" s="851"/>
      <c r="R18" s="851"/>
      <c r="S18" s="851"/>
      <c r="T18" s="851"/>
      <c r="U18" s="851"/>
      <c r="V18" s="851"/>
      <c r="W18" s="851"/>
      <c r="X18" s="851"/>
      <c r="Y18" s="851"/>
      <c r="Z18" s="851"/>
      <c r="AA18" s="851"/>
      <c r="AB18" s="851"/>
      <c r="AC18" s="851"/>
      <c r="AD18" s="851"/>
      <c r="AE18" s="851"/>
      <c r="AF18" s="851"/>
      <c r="AG18" s="851"/>
      <c r="AH18" s="851"/>
      <c r="AI18" s="851"/>
      <c r="AJ18" s="851"/>
      <c r="AK18" s="851"/>
      <c r="AL18" s="851"/>
      <c r="AM18" s="851"/>
      <c r="AN18" s="851"/>
      <c r="AO18" s="851"/>
      <c r="AP18" s="851"/>
      <c r="AQ18" s="851"/>
      <c r="AR18" s="851"/>
      <c r="AS18" s="851"/>
      <c r="AT18" s="851"/>
      <c r="AU18" s="851"/>
      <c r="AV18" s="851"/>
      <c r="AW18" s="851"/>
      <c r="AX18" s="851"/>
      <c r="AY18" s="851"/>
      <c r="AZ18" s="851"/>
      <c r="BA18" s="851"/>
      <c r="BB18" s="851"/>
      <c r="BC18" s="851"/>
      <c r="BD18" s="851"/>
      <c r="BE18" s="851"/>
      <c r="BF18" s="852"/>
      <c r="BH18" s="191"/>
      <c r="BI18" s="191"/>
      <c r="BJ18" s="191"/>
    </row>
    <row r="19" spans="1:62" ht="14.25" hidden="1" customHeight="1" x14ac:dyDescent="0.25">
      <c r="C19" s="105"/>
      <c r="D19" s="860" t="s">
        <v>482</v>
      </c>
      <c r="E19" s="861"/>
      <c r="F19" s="861"/>
      <c r="G19" s="861"/>
      <c r="H19" s="861"/>
      <c r="I19" s="861"/>
      <c r="J19" s="186" t="s">
        <v>436</v>
      </c>
      <c r="K19" s="885" t="s">
        <v>484</v>
      </c>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c r="AZ19" s="885"/>
      <c r="BA19" s="885"/>
      <c r="BB19" s="885"/>
      <c r="BC19" s="885"/>
      <c r="BD19" s="885"/>
      <c r="BE19" s="885"/>
      <c r="BF19" s="886"/>
      <c r="BG19" s="106"/>
      <c r="BH19" s="125"/>
      <c r="BI19" s="125"/>
      <c r="BJ19" s="125"/>
    </row>
    <row r="20" spans="1:62" ht="30" hidden="1" customHeight="1" x14ac:dyDescent="0.25">
      <c r="C20" s="105"/>
      <c r="D20" s="189"/>
      <c r="E20" s="190"/>
      <c r="F20" s="190"/>
      <c r="G20" s="190"/>
      <c r="H20" s="190"/>
      <c r="I20" s="190"/>
      <c r="J20" s="186"/>
      <c r="K20" s="885" t="s">
        <v>483</v>
      </c>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c r="AK20" s="887"/>
      <c r="AL20" s="887"/>
      <c r="AM20" s="887"/>
      <c r="AN20" s="887"/>
      <c r="AO20" s="887"/>
      <c r="AP20" s="887"/>
      <c r="AQ20" s="887"/>
      <c r="AR20" s="887"/>
      <c r="AS20" s="887"/>
      <c r="AT20" s="887"/>
      <c r="AU20" s="887"/>
      <c r="AV20" s="887"/>
      <c r="AW20" s="887"/>
      <c r="AX20" s="887"/>
      <c r="AY20" s="887"/>
      <c r="AZ20" s="887"/>
      <c r="BA20" s="887"/>
      <c r="BB20" s="887"/>
      <c r="BC20" s="887"/>
      <c r="BD20" s="887"/>
      <c r="BE20" s="887"/>
      <c r="BF20" s="888"/>
      <c r="BG20" s="106"/>
      <c r="BH20" s="125"/>
      <c r="BI20" s="125"/>
      <c r="BJ20" s="125"/>
    </row>
    <row r="21" spans="1:62" ht="31.5" hidden="1" customHeight="1" x14ac:dyDescent="0.25">
      <c r="C21" s="105"/>
      <c r="D21" s="860"/>
      <c r="E21" s="861"/>
      <c r="F21" s="861"/>
      <c r="G21" s="861"/>
      <c r="H21" s="861"/>
      <c r="I21" s="861"/>
      <c r="J21" s="186" t="s">
        <v>436</v>
      </c>
      <c r="K21" s="885" t="s">
        <v>437</v>
      </c>
      <c r="L21" s="885"/>
      <c r="M21" s="885"/>
      <c r="N21" s="885"/>
      <c r="O21" s="885"/>
      <c r="P21" s="885"/>
      <c r="Q21" s="885"/>
      <c r="R21" s="885"/>
      <c r="S21" s="885"/>
      <c r="T21" s="885"/>
      <c r="U21" s="885"/>
      <c r="V21" s="885"/>
      <c r="W21" s="885"/>
      <c r="X21" s="885"/>
      <c r="Y21" s="885"/>
      <c r="Z21" s="885"/>
      <c r="AA21" s="885"/>
      <c r="AB21" s="885"/>
      <c r="AC21" s="885"/>
      <c r="AD21" s="885"/>
      <c r="AE21" s="885"/>
      <c r="AF21" s="885"/>
      <c r="AG21" s="885"/>
      <c r="AH21" s="885"/>
      <c r="AI21" s="885"/>
      <c r="AJ21" s="885"/>
      <c r="AK21" s="885"/>
      <c r="AL21" s="885"/>
      <c r="AM21" s="885"/>
      <c r="AN21" s="885"/>
      <c r="AO21" s="885"/>
      <c r="AP21" s="885"/>
      <c r="AQ21" s="885"/>
      <c r="AR21" s="885"/>
      <c r="AS21" s="885"/>
      <c r="AT21" s="885"/>
      <c r="AU21" s="885"/>
      <c r="AV21" s="885"/>
      <c r="AW21" s="885"/>
      <c r="AX21" s="885"/>
      <c r="AY21" s="885"/>
      <c r="AZ21" s="885"/>
      <c r="BA21" s="885"/>
      <c r="BB21" s="885"/>
      <c r="BC21" s="885"/>
      <c r="BD21" s="885"/>
      <c r="BE21" s="885"/>
      <c r="BF21" s="886"/>
      <c r="BG21" s="106"/>
      <c r="BH21" s="125"/>
      <c r="BI21" s="125"/>
      <c r="BJ21" s="125"/>
    </row>
    <row r="22" spans="1:62" ht="19.5" hidden="1" customHeight="1" x14ac:dyDescent="0.25">
      <c r="C22" s="105"/>
      <c r="D22" s="112"/>
      <c r="E22" s="109"/>
      <c r="F22" s="109"/>
      <c r="G22" s="575"/>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7"/>
      <c r="BG22" s="106"/>
      <c r="BH22" s="120"/>
      <c r="BI22" s="120"/>
      <c r="BJ22" s="120"/>
    </row>
    <row r="23" spans="1:62" ht="19.5" hidden="1" customHeight="1" x14ac:dyDescent="0.2">
      <c r="C23" s="107"/>
      <c r="D23" s="113"/>
      <c r="E23" s="110"/>
      <c r="F23" s="110"/>
      <c r="G23" s="578"/>
      <c r="H23" s="579"/>
      <c r="I23" s="579"/>
      <c r="J23" s="579"/>
      <c r="K23" s="579"/>
      <c r="L23" s="579"/>
      <c r="M23" s="579"/>
      <c r="N23" s="579"/>
      <c r="O23" s="579"/>
      <c r="P23" s="579"/>
      <c r="Q23" s="579"/>
      <c r="R23" s="579"/>
      <c r="S23" s="579"/>
      <c r="T23" s="579"/>
      <c r="U23" s="579"/>
      <c r="V23" s="579"/>
      <c r="W23" s="579"/>
      <c r="X23" s="579"/>
      <c r="Y23" s="579"/>
      <c r="Z23" s="579"/>
      <c r="AA23" s="579"/>
      <c r="AB23" s="579"/>
      <c r="AC23" s="579"/>
      <c r="AD23" s="579"/>
      <c r="AE23" s="579"/>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80"/>
      <c r="BG23" s="1"/>
      <c r="BH23" s="120"/>
    </row>
    <row r="24" spans="1:62" ht="15.75" hidden="1" customHeight="1" x14ac:dyDescent="0.2">
      <c r="C24" s="108"/>
      <c r="D24" s="114"/>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5"/>
      <c r="BG24" s="106"/>
      <c r="BH24" s="121"/>
    </row>
    <row r="25" spans="1:62" ht="19.5" hidden="1" customHeight="1" x14ac:dyDescent="0.25">
      <c r="C25" s="105"/>
      <c r="D25" s="587" t="s">
        <v>262</v>
      </c>
      <c r="E25" s="588"/>
      <c r="F25" s="588"/>
      <c r="G25" s="588"/>
      <c r="H25" s="588"/>
      <c r="I25" s="588"/>
      <c r="J25" s="588"/>
      <c r="K25" s="588"/>
      <c r="L25" s="588"/>
      <c r="M25" s="588"/>
      <c r="N25" s="588"/>
      <c r="O25" s="589"/>
      <c r="P25" s="597" t="str">
        <f>IF((X39)="","zde nevyplňovat,  toto pole se načítá automaticky!",X39)</f>
        <v>zde nevyplňovat,  toto pole se načítá automaticky!</v>
      </c>
      <c r="Q25" s="597"/>
      <c r="R25" s="597"/>
      <c r="S25" s="597"/>
      <c r="T25" s="597"/>
      <c r="U25" s="597"/>
      <c r="V25" s="597"/>
      <c r="W25" s="597"/>
      <c r="X25" s="597"/>
      <c r="Y25" s="597"/>
      <c r="Z25" s="597"/>
      <c r="AA25" s="597"/>
      <c r="AB25" s="597"/>
      <c r="AC25" s="597"/>
      <c r="AD25" s="597"/>
      <c r="AE25" s="597"/>
      <c r="AF25" s="597"/>
      <c r="AG25" s="597"/>
      <c r="AH25" s="597"/>
      <c r="AI25" s="597"/>
      <c r="AJ25" s="597"/>
      <c r="AK25" s="597"/>
      <c r="AL25" s="597"/>
      <c r="AM25" s="597"/>
      <c r="AN25" s="597"/>
      <c r="AO25" s="597"/>
      <c r="AP25" s="597"/>
      <c r="AQ25" s="597"/>
      <c r="AR25" s="597"/>
      <c r="AS25" s="597"/>
      <c r="AT25" s="597"/>
      <c r="AU25" s="597"/>
      <c r="AV25" s="597"/>
      <c r="AW25" s="597"/>
      <c r="AX25" s="597"/>
      <c r="AY25" s="597"/>
      <c r="AZ25" s="597"/>
      <c r="BA25" s="597"/>
      <c r="BB25" s="597"/>
      <c r="BC25" s="597"/>
      <c r="BD25" s="597"/>
      <c r="BE25" s="597"/>
      <c r="BF25" s="598"/>
      <c r="BG25" s="106"/>
      <c r="BH25" s="121"/>
      <c r="BJ25" s="21"/>
    </row>
    <row r="26" spans="1:62" ht="11.25" hidden="1" customHeight="1" x14ac:dyDescent="0.25">
      <c r="C26" s="105"/>
      <c r="D26" s="587" t="s">
        <v>250</v>
      </c>
      <c r="E26" s="588"/>
      <c r="F26" s="588"/>
      <c r="G26" s="588"/>
      <c r="H26" s="588"/>
      <c r="I26" s="588"/>
      <c r="J26" s="588"/>
      <c r="K26" s="588"/>
      <c r="L26" s="588"/>
      <c r="M26" s="588"/>
      <c r="N26" s="588"/>
      <c r="O26" s="589"/>
      <c r="P26" s="675" t="str">
        <f>IF((X38)="","zde nevyplňovat,  toto pole se načítá automaticky!",X38)</f>
        <v>Generuje se automaticky - v žádosti momentálně není Partner 6 vyplněn</v>
      </c>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7"/>
      <c r="BG26" s="106"/>
      <c r="BJ26" s="21"/>
    </row>
    <row r="27" spans="1:62" ht="16.5" hidden="1" customHeight="1" x14ac:dyDescent="0.25">
      <c r="C27" s="105"/>
      <c r="D27" s="685" t="s">
        <v>480</v>
      </c>
      <c r="E27" s="686"/>
      <c r="F27" s="686"/>
      <c r="G27" s="686"/>
      <c r="H27" s="686"/>
      <c r="I27" s="686"/>
      <c r="J27" s="686"/>
      <c r="K27" s="686"/>
      <c r="L27" s="686"/>
      <c r="M27" s="686"/>
      <c r="N27" s="686"/>
      <c r="O27" s="686"/>
      <c r="P27" s="686"/>
      <c r="Q27" s="686"/>
      <c r="R27" s="686"/>
      <c r="S27" s="686"/>
      <c r="T27" s="686"/>
      <c r="U27" s="686"/>
      <c r="V27" s="686"/>
      <c r="W27" s="686"/>
      <c r="X27" s="686"/>
      <c r="Y27" s="686"/>
      <c r="Z27" s="686"/>
      <c r="AA27" s="686"/>
      <c r="AB27" s="686"/>
      <c r="AC27" s="686"/>
      <c r="AD27" s="686"/>
      <c r="AE27" s="686"/>
      <c r="AF27" s="686"/>
      <c r="AG27" s="686"/>
      <c r="AH27" s="686"/>
      <c r="AI27" s="686"/>
      <c r="AJ27" s="686"/>
      <c r="AK27" s="686"/>
      <c r="AL27" s="686"/>
      <c r="AM27" s="686"/>
      <c r="AN27" s="686"/>
      <c r="AO27" s="686"/>
      <c r="AP27" s="686"/>
      <c r="AQ27" s="686"/>
      <c r="AR27" s="686"/>
      <c r="AS27" s="686"/>
      <c r="AT27" s="686"/>
      <c r="AU27" s="686"/>
      <c r="AV27" s="686"/>
      <c r="AW27" s="686"/>
      <c r="AX27" s="686"/>
      <c r="AY27" s="686"/>
      <c r="AZ27" s="686"/>
      <c r="BA27" s="686"/>
      <c r="BB27" s="686"/>
      <c r="BC27" s="686"/>
      <c r="BD27" s="686"/>
      <c r="BE27" s="686"/>
      <c r="BF27" s="687"/>
      <c r="BG27" s="106"/>
    </row>
    <row r="28" spans="1:62" s="5" customFormat="1" ht="9.75" hidden="1" customHeight="1" x14ac:dyDescent="0.25">
      <c r="C28" s="117"/>
      <c r="D28" s="663"/>
      <c r="E28" s="664"/>
      <c r="F28" s="664"/>
      <c r="G28" s="664"/>
      <c r="H28" s="664"/>
      <c r="I28" s="664"/>
      <c r="J28" s="664"/>
      <c r="K28" s="664"/>
      <c r="L28" s="664"/>
      <c r="M28" s="664"/>
      <c r="N28" s="664"/>
      <c r="O28" s="664"/>
      <c r="P28" s="664"/>
      <c r="Q28" s="664"/>
      <c r="R28" s="664"/>
      <c r="S28" s="664"/>
      <c r="T28" s="664"/>
      <c r="U28" s="664"/>
      <c r="V28" s="664"/>
      <c r="W28" s="664"/>
      <c r="X28" s="664"/>
      <c r="Y28" s="664"/>
      <c r="Z28" s="664"/>
      <c r="AA28" s="664"/>
      <c r="AB28" s="664"/>
      <c r="AC28" s="664"/>
      <c r="AD28" s="664"/>
      <c r="AE28" s="664"/>
      <c r="AF28" s="664"/>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5"/>
      <c r="BG28" s="118"/>
      <c r="BH28" s="18"/>
      <c r="BI28" s="18"/>
    </row>
    <row r="29" spans="1:62" ht="30.75" hidden="1" customHeight="1" x14ac:dyDescent="0.2">
      <c r="A29" s="159"/>
      <c r="C29" s="107"/>
      <c r="D29" s="594" t="s">
        <v>481</v>
      </c>
      <c r="E29" s="595"/>
      <c r="F29" s="595"/>
      <c r="G29" s="595"/>
      <c r="H29" s="595"/>
      <c r="I29" s="595"/>
      <c r="J29" s="595"/>
      <c r="K29" s="595"/>
      <c r="L29" s="595"/>
      <c r="M29" s="595"/>
      <c r="N29" s="595"/>
      <c r="O29" s="595"/>
      <c r="P29" s="595"/>
      <c r="Q29" s="595"/>
      <c r="R29" s="595"/>
      <c r="S29" s="595"/>
      <c r="T29" s="595"/>
      <c r="U29" s="595"/>
      <c r="V29" s="595"/>
      <c r="W29" s="595"/>
      <c r="X29" s="595"/>
      <c r="Y29" s="595"/>
      <c r="Z29" s="595"/>
      <c r="AA29" s="595"/>
      <c r="AB29" s="595"/>
      <c r="AC29" s="595"/>
      <c r="AD29" s="595"/>
      <c r="AE29" s="595"/>
      <c r="AF29" s="595"/>
      <c r="AG29" s="595"/>
      <c r="AH29" s="595"/>
      <c r="AI29" s="595"/>
      <c r="AJ29" s="595"/>
      <c r="AK29" s="595"/>
      <c r="AL29" s="595"/>
      <c r="AM29" s="595"/>
      <c r="AN29" s="595"/>
      <c r="AO29" s="595"/>
      <c r="AP29" s="595"/>
      <c r="AQ29" s="595"/>
      <c r="AR29" s="595"/>
      <c r="AS29" s="595"/>
      <c r="AT29" s="595"/>
      <c r="AU29" s="595"/>
      <c r="AV29" s="595"/>
      <c r="AW29" s="595"/>
      <c r="AX29" s="595"/>
      <c r="AY29" s="595"/>
      <c r="AZ29" s="595"/>
      <c r="BA29" s="595"/>
      <c r="BB29" s="595"/>
      <c r="BC29" s="595"/>
      <c r="BD29" s="595"/>
      <c r="BE29" s="595"/>
      <c r="BF29" s="596"/>
      <c r="BG29" s="1"/>
    </row>
    <row r="30" spans="1:62" ht="15.75" hidden="1" customHeight="1" x14ac:dyDescent="0.25">
      <c r="C30" s="105"/>
      <c r="D30" s="116"/>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5"/>
      <c r="BG30" s="106"/>
    </row>
    <row r="31" spans="1:62" ht="27.75" hidden="1" customHeight="1" x14ac:dyDescent="0.25">
      <c r="A31" s="159"/>
      <c r="C31" s="105"/>
      <c r="D31" s="581" t="s">
        <v>235</v>
      </c>
      <c r="E31" s="582"/>
      <c r="F31" s="582"/>
      <c r="G31" s="582"/>
      <c r="H31" s="582"/>
      <c r="I31" s="582"/>
      <c r="J31" s="582"/>
      <c r="K31" s="582"/>
      <c r="L31" s="582"/>
      <c r="M31" s="582"/>
      <c r="N31" s="582"/>
      <c r="O31" s="582"/>
      <c r="P31" s="582"/>
      <c r="Q31" s="582"/>
      <c r="R31" s="582"/>
      <c r="S31" s="582"/>
      <c r="T31" s="582"/>
      <c r="U31" s="582"/>
      <c r="V31" s="582"/>
      <c r="W31" s="582"/>
      <c r="X31" s="582"/>
      <c r="Y31" s="582"/>
      <c r="Z31" s="583"/>
      <c r="AA31" s="584"/>
      <c r="AB31" s="585"/>
      <c r="AC31" s="585"/>
      <c r="AD31" s="585"/>
      <c r="AE31" s="585"/>
      <c r="AF31" s="585"/>
      <c r="AG31" s="585"/>
      <c r="AH31" s="585"/>
      <c r="AI31" s="585"/>
      <c r="AJ31" s="585"/>
      <c r="AK31" s="585"/>
      <c r="AL31" s="585"/>
      <c r="AM31" s="585"/>
      <c r="AN31" s="585"/>
      <c r="AO31" s="585"/>
      <c r="AP31" s="585"/>
      <c r="AQ31" s="585"/>
      <c r="AR31" s="585"/>
      <c r="AS31" s="585"/>
      <c r="AT31" s="585"/>
      <c r="AU31" s="585"/>
      <c r="AV31" s="585"/>
      <c r="AW31" s="585"/>
      <c r="AX31" s="585"/>
      <c r="AY31" s="585"/>
      <c r="AZ31" s="585"/>
      <c r="BA31" s="585"/>
      <c r="BB31" s="585"/>
      <c r="BC31" s="585"/>
      <c r="BD31" s="585"/>
      <c r="BE31" s="585"/>
      <c r="BF31" s="586"/>
      <c r="BG31" s="106"/>
      <c r="BJ31" s="21"/>
    </row>
    <row r="32" spans="1:62" ht="15.75" hidden="1" customHeight="1" x14ac:dyDescent="0.25">
      <c r="C32" s="105"/>
      <c r="D32" s="116"/>
      <c r="E32" s="111"/>
      <c r="F32" s="111"/>
      <c r="G32" s="111"/>
      <c r="H32" s="111"/>
      <c r="I32" s="111"/>
      <c r="J32" s="111"/>
      <c r="K32" s="111"/>
      <c r="L32" s="111"/>
      <c r="M32" s="111"/>
      <c r="N32" s="111"/>
      <c r="O32" s="111"/>
      <c r="P32" s="111"/>
      <c r="Q32" s="111"/>
      <c r="R32" s="111"/>
      <c r="S32" s="111"/>
      <c r="T32" s="111"/>
      <c r="U32" s="111"/>
      <c r="V32" s="111"/>
      <c r="W32" s="111"/>
      <c r="X32" s="111"/>
      <c r="Y32" s="111"/>
      <c r="Z32" s="119"/>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5"/>
      <c r="BG32" s="106"/>
    </row>
    <row r="33" spans="1:83" ht="19.5" hidden="1" customHeight="1" x14ac:dyDescent="0.25">
      <c r="C33" s="105"/>
      <c r="D33" s="669" t="s">
        <v>42</v>
      </c>
      <c r="E33" s="670"/>
      <c r="F33" s="670"/>
      <c r="G33" s="670"/>
      <c r="H33" s="670"/>
      <c r="I33" s="670"/>
      <c r="J33" s="670"/>
      <c r="K33" s="670"/>
      <c r="L33" s="670"/>
      <c r="M33" s="670"/>
      <c r="N33" s="670"/>
      <c r="O33" s="670"/>
      <c r="P33" s="670"/>
      <c r="Q33" s="670"/>
      <c r="R33" s="670"/>
      <c r="S33" s="670"/>
      <c r="T33" s="670"/>
      <c r="U33" s="670"/>
      <c r="V33" s="670"/>
      <c r="W33" s="670"/>
      <c r="X33" s="670"/>
      <c r="Y33" s="670"/>
      <c r="Z33" s="671"/>
      <c r="AA33" s="666" t="e">
        <f>IF(#REF!="","Zde nevyplňovat, toto pole se načítá automaticky!",(#REF!))</f>
        <v>#REF!</v>
      </c>
      <c r="AB33" s="667"/>
      <c r="AC33" s="667"/>
      <c r="AD33" s="667"/>
      <c r="AE33" s="667"/>
      <c r="AF33" s="667"/>
      <c r="AG33" s="667"/>
      <c r="AH33" s="667"/>
      <c r="AI33" s="667"/>
      <c r="AJ33" s="667"/>
      <c r="AK33" s="667"/>
      <c r="AL33" s="667"/>
      <c r="AM33" s="667"/>
      <c r="AN33" s="667"/>
      <c r="AO33" s="667"/>
      <c r="AP33" s="667"/>
      <c r="AQ33" s="667"/>
      <c r="AR33" s="667"/>
      <c r="AS33" s="667"/>
      <c r="AT33" s="667"/>
      <c r="AU33" s="667"/>
      <c r="AV33" s="667"/>
      <c r="AW33" s="667"/>
      <c r="AX33" s="667"/>
      <c r="AY33" s="667"/>
      <c r="AZ33" s="667"/>
      <c r="BA33" s="667"/>
      <c r="BB33" s="667"/>
      <c r="BC33" s="667"/>
      <c r="BD33" s="667"/>
      <c r="BE33" s="667"/>
      <c r="BF33" s="668"/>
      <c r="BG33" s="106"/>
      <c r="BJ33" s="17"/>
    </row>
    <row r="34" spans="1:83" ht="13.15" hidden="1" customHeight="1" x14ac:dyDescent="0.2">
      <c r="C34" s="1"/>
      <c r="D34" s="709"/>
      <c r="E34" s="710"/>
      <c r="F34" s="710"/>
      <c r="G34" s="710"/>
      <c r="H34" s="710"/>
      <c r="I34" s="710"/>
      <c r="J34" s="710"/>
      <c r="K34" s="710"/>
      <c r="L34" s="710"/>
      <c r="M34" s="710"/>
      <c r="N34" s="710"/>
      <c r="O34" s="710"/>
      <c r="P34" s="710"/>
      <c r="Q34" s="710"/>
      <c r="R34" s="710"/>
      <c r="S34" s="710"/>
      <c r="T34" s="710"/>
      <c r="U34" s="710"/>
      <c r="V34" s="710"/>
      <c r="W34" s="710"/>
      <c r="X34" s="710"/>
      <c r="Y34" s="710"/>
      <c r="Z34" s="710"/>
      <c r="AA34" s="710"/>
      <c r="AB34" s="710"/>
      <c r="AC34" s="710"/>
      <c r="AD34" s="710"/>
      <c r="AE34" s="710"/>
      <c r="AF34" s="710"/>
      <c r="AG34" s="710"/>
      <c r="AH34" s="710"/>
      <c r="AI34" s="710"/>
      <c r="AJ34" s="710"/>
      <c r="AK34" s="710"/>
      <c r="AL34" s="710"/>
      <c r="AM34" s="710"/>
      <c r="AN34" s="710"/>
      <c r="AO34" s="710"/>
      <c r="AP34" s="710"/>
      <c r="AQ34" s="710"/>
      <c r="AR34" s="710"/>
      <c r="AS34" s="710"/>
      <c r="AT34" s="710"/>
      <c r="AU34" s="710"/>
      <c r="AV34" s="710"/>
      <c r="AW34" s="710"/>
      <c r="AX34" s="710"/>
      <c r="AY34" s="710"/>
      <c r="AZ34" s="710"/>
      <c r="BA34" s="710"/>
      <c r="BB34" s="710"/>
      <c r="BC34" s="710"/>
      <c r="BD34" s="710"/>
      <c r="BE34" s="710"/>
      <c r="BF34" s="710"/>
      <c r="BG34" s="1"/>
      <c r="BH34" s="23"/>
      <c r="BI34" s="23"/>
    </row>
    <row r="35" spans="1:83" s="5" customFormat="1" ht="28.9" hidden="1" customHeight="1" x14ac:dyDescent="0.4">
      <c r="C35" s="122"/>
      <c r="D35" s="137" t="s">
        <v>500</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H35" s="101"/>
      <c r="BI35" s="23"/>
    </row>
    <row r="36" spans="1:83" ht="18.75" customHeight="1" x14ac:dyDescent="0.25">
      <c r="A36" s="159"/>
      <c r="C36" s="1"/>
      <c r="D36" s="673" t="s">
        <v>502</v>
      </c>
      <c r="E36" s="674"/>
      <c r="F36" s="674"/>
      <c r="G36" s="674"/>
      <c r="H36" s="674"/>
      <c r="I36" s="674"/>
      <c r="J36" s="674"/>
      <c r="K36" s="674"/>
      <c r="L36" s="674"/>
      <c r="M36" s="674"/>
      <c r="N36" s="674"/>
      <c r="O36" s="674"/>
      <c r="P36" s="674"/>
      <c r="Q36" s="674"/>
      <c r="R36" s="674"/>
      <c r="S36" s="674"/>
      <c r="T36" s="674"/>
      <c r="U36" s="674"/>
      <c r="V36" s="588"/>
      <c r="W36" s="589"/>
      <c r="X36" s="582" t="s">
        <v>219</v>
      </c>
      <c r="Y36" s="582"/>
      <c r="Z36" s="582"/>
      <c r="AA36" s="582"/>
      <c r="AB36" s="582"/>
      <c r="AC36" s="582"/>
      <c r="AD36" s="582"/>
      <c r="AE36" s="582"/>
      <c r="AF36" s="582"/>
      <c r="AG36" s="582"/>
      <c r="AH36" s="582"/>
      <c r="AI36" s="582"/>
      <c r="AJ36" s="582"/>
      <c r="AK36" s="582"/>
      <c r="AL36" s="582"/>
      <c r="AM36" s="582"/>
      <c r="AN36" s="582"/>
      <c r="AO36" s="582"/>
      <c r="AP36" s="582"/>
      <c r="AQ36" s="582"/>
      <c r="AR36" s="582"/>
      <c r="AS36" s="582"/>
      <c r="AT36" s="582"/>
      <c r="AU36" s="582"/>
      <c r="AV36" s="582"/>
      <c r="AW36" s="582"/>
      <c r="AX36" s="582"/>
      <c r="AY36" s="582"/>
      <c r="AZ36" s="582"/>
      <c r="BA36" s="582"/>
      <c r="BB36" s="582"/>
      <c r="BC36" s="582"/>
      <c r="BD36" s="582"/>
      <c r="BE36" s="582"/>
      <c r="BF36" s="678"/>
      <c r="BG36" s="1"/>
      <c r="BH36" s="167"/>
      <c r="BI36" s="23"/>
      <c r="BJ36" s="21"/>
    </row>
    <row r="37" spans="1:83" ht="19.149999999999999" customHeight="1" x14ac:dyDescent="0.2">
      <c r="A37" s="159"/>
      <c r="C37" s="1"/>
      <c r="D37" s="699" t="s">
        <v>220</v>
      </c>
      <c r="E37" s="674"/>
      <c r="F37" s="674"/>
      <c r="G37" s="674"/>
      <c r="H37" s="674"/>
      <c r="I37" s="674"/>
      <c r="J37" s="674"/>
      <c r="K37" s="674"/>
      <c r="L37" s="674"/>
      <c r="M37" s="674"/>
      <c r="N37" s="674"/>
      <c r="O37" s="674"/>
      <c r="P37" s="674"/>
      <c r="Q37" s="674"/>
      <c r="R37" s="674"/>
      <c r="S37" s="674"/>
      <c r="T37" s="674"/>
      <c r="U37" s="674"/>
      <c r="V37" s="588"/>
      <c r="W37" s="589"/>
      <c r="X37" s="707" t="s">
        <v>249</v>
      </c>
      <c r="Y37" s="707"/>
      <c r="Z37" s="707"/>
      <c r="AA37" s="707"/>
      <c r="AB37" s="707"/>
      <c r="AC37" s="707"/>
      <c r="AD37" s="707"/>
      <c r="AE37" s="707"/>
      <c r="AF37" s="707"/>
      <c r="AG37" s="707"/>
      <c r="AH37" s="707"/>
      <c r="AI37" s="707"/>
      <c r="AJ37" s="707"/>
      <c r="AK37" s="707"/>
      <c r="AL37" s="707"/>
      <c r="AM37" s="707"/>
      <c r="AN37" s="707"/>
      <c r="AO37" s="707"/>
      <c r="AP37" s="707"/>
      <c r="AQ37" s="707"/>
      <c r="AR37" s="707"/>
      <c r="AS37" s="707"/>
      <c r="AT37" s="707"/>
      <c r="AU37" s="707"/>
      <c r="AV37" s="707"/>
      <c r="AW37" s="707"/>
      <c r="AX37" s="707"/>
      <c r="AY37" s="707"/>
      <c r="AZ37" s="707"/>
      <c r="BA37" s="707"/>
      <c r="BB37" s="707"/>
      <c r="BC37" s="707"/>
      <c r="BD37" s="707"/>
      <c r="BE37" s="707"/>
      <c r="BF37" s="708"/>
      <c r="BG37" s="1"/>
      <c r="BH37" s="132" t="s">
        <v>249</v>
      </c>
      <c r="BI37" s="132" t="s">
        <v>555</v>
      </c>
      <c r="BJ37" s="132" t="s">
        <v>195</v>
      </c>
      <c r="BK37" s="132" t="s">
        <v>559</v>
      </c>
      <c r="BL37" s="132" t="s">
        <v>561</v>
      </c>
      <c r="BM37" s="132" t="s">
        <v>553</v>
      </c>
      <c r="BN37" s="132" t="s">
        <v>554</v>
      </c>
      <c r="BO37" s="132" t="s">
        <v>256</v>
      </c>
      <c r="BP37" s="132" t="s">
        <v>254</v>
      </c>
      <c r="BQ37" s="132" t="s">
        <v>556</v>
      </c>
      <c r="BR37" s="132" t="s">
        <v>560</v>
      </c>
      <c r="BS37" s="132" t="s">
        <v>549</v>
      </c>
      <c r="BT37" s="132" t="s">
        <v>252</v>
      </c>
      <c r="BU37" s="132" t="s">
        <v>552</v>
      </c>
      <c r="BV37" s="132" t="s">
        <v>551</v>
      </c>
      <c r="BW37" s="132" t="s">
        <v>253</v>
      </c>
      <c r="BX37" s="132" t="s">
        <v>196</v>
      </c>
      <c r="BY37" s="132" t="s">
        <v>221</v>
      </c>
      <c r="BZ37" s="132" t="s">
        <v>558</v>
      </c>
      <c r="CA37" s="132" t="s">
        <v>264</v>
      </c>
      <c r="CB37" s="132" t="s">
        <v>550</v>
      </c>
      <c r="CC37" s="132" t="s">
        <v>557</v>
      </c>
      <c r="CD37" s="132" t="s">
        <v>562</v>
      </c>
      <c r="CE37" s="132" t="s">
        <v>563</v>
      </c>
    </row>
    <row r="38" spans="1:83" ht="33" customHeight="1" x14ac:dyDescent="0.25">
      <c r="C38" s="1"/>
      <c r="D38" s="673" t="s">
        <v>470</v>
      </c>
      <c r="E38" s="674"/>
      <c r="F38" s="674"/>
      <c r="G38" s="674"/>
      <c r="H38" s="674"/>
      <c r="I38" s="674"/>
      <c r="J38" s="674"/>
      <c r="K38" s="674"/>
      <c r="L38" s="674"/>
      <c r="M38" s="674"/>
      <c r="N38" s="674"/>
      <c r="O38" s="674"/>
      <c r="P38" s="674"/>
      <c r="Q38" s="674"/>
      <c r="R38" s="674"/>
      <c r="S38" s="674"/>
      <c r="T38" s="674"/>
      <c r="U38" s="674"/>
      <c r="V38" s="588"/>
      <c r="W38" s="589"/>
      <c r="X38" s="1251" t="str">
        <f>IF(ZADOST!U127=0,"Generuje se automaticky - v žádosti momentálně není Partner 6 vyplněn",ZADOST!U127)</f>
        <v>Generuje se automaticky - v žádosti momentálně není Partner 6 vyplněn</v>
      </c>
      <c r="Y38" s="1251"/>
      <c r="Z38" s="1251"/>
      <c r="AA38" s="1251"/>
      <c r="AB38" s="1251"/>
      <c r="AC38" s="1251"/>
      <c r="AD38" s="1251"/>
      <c r="AE38" s="1251"/>
      <c r="AF38" s="1251"/>
      <c r="AG38" s="1251"/>
      <c r="AH38" s="1251"/>
      <c r="AI38" s="1251"/>
      <c r="AJ38" s="1251"/>
      <c r="AK38" s="1251"/>
      <c r="AL38" s="1251"/>
      <c r="AM38" s="1251"/>
      <c r="AN38" s="1251"/>
      <c r="AO38" s="1251"/>
      <c r="AP38" s="1251"/>
      <c r="AQ38" s="1251"/>
      <c r="AR38" s="1251"/>
      <c r="AS38" s="1251"/>
      <c r="AT38" s="1251"/>
      <c r="AU38" s="1251"/>
      <c r="AV38" s="1251"/>
      <c r="AW38" s="1251"/>
      <c r="AX38" s="1251"/>
      <c r="AY38" s="1251"/>
      <c r="AZ38" s="1251"/>
      <c r="BA38" s="1251"/>
      <c r="BB38" s="1251"/>
      <c r="BC38" s="1251"/>
      <c r="BD38" s="1251"/>
      <c r="BE38" s="1251"/>
      <c r="BF38" s="1252"/>
      <c r="BG38" s="1"/>
      <c r="BH38" s="188"/>
      <c r="BI38" s="125"/>
      <c r="BJ38" s="21"/>
      <c r="BW38" s="126"/>
    </row>
    <row r="39" spans="1:83" ht="18.75" customHeight="1" x14ac:dyDescent="0.25">
      <c r="A39" s="159"/>
      <c r="C39" s="1"/>
      <c r="D39" s="673" t="s">
        <v>255</v>
      </c>
      <c r="E39" s="674"/>
      <c r="F39" s="674"/>
      <c r="G39" s="674"/>
      <c r="H39" s="674"/>
      <c r="I39" s="674"/>
      <c r="J39" s="674"/>
      <c r="K39" s="674"/>
      <c r="L39" s="674"/>
      <c r="M39" s="674"/>
      <c r="N39" s="674"/>
      <c r="O39" s="674"/>
      <c r="P39" s="674"/>
      <c r="Q39" s="674"/>
      <c r="R39" s="674"/>
      <c r="S39" s="674"/>
      <c r="T39" s="674"/>
      <c r="U39" s="674"/>
      <c r="V39" s="588"/>
      <c r="W39" s="589"/>
      <c r="X39" s="591"/>
      <c r="Y39" s="592"/>
      <c r="Z39" s="592"/>
      <c r="AA39" s="592"/>
      <c r="AB39" s="592"/>
      <c r="AC39" s="592"/>
      <c r="AD39" s="592"/>
      <c r="AE39" s="592"/>
      <c r="AF39" s="592"/>
      <c r="AG39" s="592"/>
      <c r="AH39" s="592"/>
      <c r="AI39" s="592"/>
      <c r="AJ39" s="592"/>
      <c r="AK39" s="592"/>
      <c r="AL39" s="592"/>
      <c r="AM39" s="592"/>
      <c r="AN39" s="592"/>
      <c r="AO39" s="592"/>
      <c r="AP39" s="592"/>
      <c r="AQ39" s="592"/>
      <c r="AR39" s="592"/>
      <c r="AS39" s="592"/>
      <c r="AT39" s="592"/>
      <c r="AU39" s="592"/>
      <c r="AV39" s="592"/>
      <c r="AW39" s="592"/>
      <c r="AX39" s="592"/>
      <c r="AY39" s="592"/>
      <c r="AZ39" s="592"/>
      <c r="BA39" s="592"/>
      <c r="BB39" s="592"/>
      <c r="BC39" s="592"/>
      <c r="BD39" s="592"/>
      <c r="BE39" s="592"/>
      <c r="BF39" s="593"/>
      <c r="BG39" s="1"/>
      <c r="BH39" s="125"/>
      <c r="BI39" s="125"/>
      <c r="BJ39" s="21"/>
      <c r="BW39" s="126"/>
    </row>
    <row r="40" spans="1:83" s="7" customFormat="1" ht="18.75" customHeight="1" x14ac:dyDescent="0.2">
      <c r="A40" s="160"/>
      <c r="D40" s="673" t="s">
        <v>227</v>
      </c>
      <c r="E40" s="674"/>
      <c r="F40" s="674"/>
      <c r="G40" s="674"/>
      <c r="H40" s="674"/>
      <c r="I40" s="674"/>
      <c r="J40" s="674"/>
      <c r="K40" s="674"/>
      <c r="L40" s="674"/>
      <c r="M40" s="674"/>
      <c r="N40" s="674"/>
      <c r="O40" s="674"/>
      <c r="P40" s="674"/>
      <c r="Q40" s="674"/>
      <c r="R40" s="674"/>
      <c r="S40" s="674"/>
      <c r="T40" s="674"/>
      <c r="U40" s="674"/>
      <c r="V40" s="588"/>
      <c r="W40" s="589"/>
      <c r="X40" s="683"/>
      <c r="Y40" s="683"/>
      <c r="Z40" s="683"/>
      <c r="AA40" s="683"/>
      <c r="AB40" s="683"/>
      <c r="AC40" s="683"/>
      <c r="AD40" s="683"/>
      <c r="AE40" s="683"/>
      <c r="AF40" s="683"/>
      <c r="AG40" s="683"/>
      <c r="AH40" s="683"/>
      <c r="AI40" s="683"/>
      <c r="AJ40" s="683"/>
      <c r="AK40" s="683"/>
      <c r="AL40" s="683"/>
      <c r="AM40" s="683"/>
      <c r="AN40" s="683"/>
      <c r="AO40" s="683"/>
      <c r="AP40" s="683"/>
      <c r="AQ40" s="683"/>
      <c r="AR40" s="683"/>
      <c r="AS40" s="683"/>
      <c r="AT40" s="683"/>
      <c r="AU40" s="683"/>
      <c r="AV40" s="683"/>
      <c r="AW40" s="683"/>
      <c r="AX40" s="683"/>
      <c r="AY40" s="683"/>
      <c r="AZ40" s="683"/>
      <c r="BA40" s="683"/>
      <c r="BB40" s="683"/>
      <c r="BC40" s="683"/>
      <c r="BD40" s="683"/>
      <c r="BE40" s="683"/>
      <c r="BF40" s="684"/>
      <c r="BH40" s="125"/>
      <c r="BI40" s="125"/>
      <c r="BW40" s="126"/>
    </row>
    <row r="41" spans="1:83" s="7" customFormat="1" ht="18.75" customHeight="1" x14ac:dyDescent="0.2">
      <c r="D41" s="673" t="s">
        <v>232</v>
      </c>
      <c r="E41" s="674"/>
      <c r="F41" s="674"/>
      <c r="G41" s="674"/>
      <c r="H41" s="674"/>
      <c r="I41" s="674"/>
      <c r="J41" s="674"/>
      <c r="K41" s="674"/>
      <c r="L41" s="674"/>
      <c r="M41" s="674"/>
      <c r="N41" s="674"/>
      <c r="O41" s="674"/>
      <c r="P41" s="674"/>
      <c r="Q41" s="674"/>
      <c r="R41" s="674"/>
      <c r="S41" s="674"/>
      <c r="T41" s="674"/>
      <c r="U41" s="674"/>
      <c r="V41" s="588"/>
      <c r="W41" s="589"/>
      <c r="X41" s="683"/>
      <c r="Y41" s="683"/>
      <c r="Z41" s="683"/>
      <c r="AA41" s="683"/>
      <c r="AB41" s="683"/>
      <c r="AC41" s="683"/>
      <c r="AD41" s="683"/>
      <c r="AE41" s="683"/>
      <c r="AF41" s="683"/>
      <c r="AG41" s="683"/>
      <c r="AH41" s="683"/>
      <c r="AI41" s="683"/>
      <c r="AJ41" s="683"/>
      <c r="AK41" s="683"/>
      <c r="AL41" s="683"/>
      <c r="AM41" s="683"/>
      <c r="AN41" s="683"/>
      <c r="AO41" s="683"/>
      <c r="AP41" s="683"/>
      <c r="AQ41" s="683"/>
      <c r="AR41" s="683"/>
      <c r="AS41" s="683"/>
      <c r="AT41" s="683"/>
      <c r="AU41" s="683"/>
      <c r="AV41" s="683"/>
      <c r="AW41" s="683"/>
      <c r="AX41" s="683"/>
      <c r="AY41" s="683"/>
      <c r="AZ41" s="683"/>
      <c r="BA41" s="683"/>
      <c r="BB41" s="683"/>
      <c r="BC41" s="683"/>
      <c r="BD41" s="683"/>
      <c r="BE41" s="683"/>
      <c r="BF41" s="684"/>
      <c r="BH41" s="125"/>
      <c r="BI41" s="125"/>
      <c r="BW41" s="126"/>
    </row>
    <row r="42" spans="1:83" ht="15" x14ac:dyDescent="0.2">
      <c r="C42" s="1"/>
      <c r="D42" s="691" t="s">
        <v>467</v>
      </c>
      <c r="E42" s="692"/>
      <c r="F42" s="692"/>
      <c r="G42" s="692"/>
      <c r="H42" s="692"/>
      <c r="I42" s="692"/>
      <c r="J42" s="692"/>
      <c r="K42" s="692"/>
      <c r="L42" s="692"/>
      <c r="M42" s="692"/>
      <c r="N42" s="692"/>
      <c r="O42" s="692"/>
      <c r="P42" s="692"/>
      <c r="Q42" s="692"/>
      <c r="R42" s="692"/>
      <c r="S42" s="692"/>
      <c r="T42" s="692"/>
      <c r="U42" s="692"/>
      <c r="V42" s="693"/>
      <c r="W42" s="694"/>
      <c r="X42" s="546" t="s">
        <v>31</v>
      </c>
      <c r="Y42" s="528"/>
      <c r="Z42" s="528"/>
      <c r="AA42" s="528"/>
      <c r="AB42" s="528"/>
      <c r="AC42" s="528"/>
      <c r="AD42" s="528"/>
      <c r="AE42" s="528"/>
      <c r="AF42" s="528"/>
      <c r="AG42" s="528"/>
      <c r="AH42" s="528"/>
      <c r="AI42" s="528"/>
      <c r="AJ42" s="528"/>
      <c r="AK42" s="528"/>
      <c r="AL42" s="547"/>
      <c r="AM42" s="546" t="s">
        <v>32</v>
      </c>
      <c r="AN42" s="528"/>
      <c r="AO42" s="528"/>
      <c r="AP42" s="528"/>
      <c r="AQ42" s="528"/>
      <c r="AR42" s="528"/>
      <c r="AS42" s="528"/>
      <c r="AT42" s="528"/>
      <c r="AU42" s="528"/>
      <c r="AV42" s="547"/>
      <c r="AW42" s="546" t="s">
        <v>33</v>
      </c>
      <c r="AX42" s="528"/>
      <c r="AY42" s="528"/>
      <c r="AZ42" s="528"/>
      <c r="BA42" s="528"/>
      <c r="BB42" s="528"/>
      <c r="BC42" s="528"/>
      <c r="BD42" s="528"/>
      <c r="BE42" s="528"/>
      <c r="BF42" s="547"/>
      <c r="BG42" s="1"/>
      <c r="BH42" s="125"/>
      <c r="BI42" s="125"/>
      <c r="BW42" s="126"/>
    </row>
    <row r="43" spans="1:83" ht="19.5" customHeight="1" x14ac:dyDescent="0.25">
      <c r="C43" s="1"/>
      <c r="D43" s="695"/>
      <c r="E43" s="696"/>
      <c r="F43" s="696"/>
      <c r="G43" s="696"/>
      <c r="H43" s="696"/>
      <c r="I43" s="696"/>
      <c r="J43" s="696"/>
      <c r="K43" s="696"/>
      <c r="L43" s="696"/>
      <c r="M43" s="696"/>
      <c r="N43" s="696"/>
      <c r="O43" s="696"/>
      <c r="P43" s="696"/>
      <c r="Q43" s="696"/>
      <c r="R43" s="696"/>
      <c r="S43" s="696"/>
      <c r="T43" s="696"/>
      <c r="U43" s="696"/>
      <c r="V43" s="697"/>
      <c r="W43" s="698"/>
      <c r="X43" s="680"/>
      <c r="Y43" s="681"/>
      <c r="Z43" s="681"/>
      <c r="AA43" s="681"/>
      <c r="AB43" s="681"/>
      <c r="AC43" s="681"/>
      <c r="AD43" s="681"/>
      <c r="AE43" s="681"/>
      <c r="AF43" s="681"/>
      <c r="AG43" s="681"/>
      <c r="AH43" s="681"/>
      <c r="AI43" s="681"/>
      <c r="AJ43" s="681"/>
      <c r="AK43" s="681"/>
      <c r="AL43" s="682"/>
      <c r="AM43" s="680"/>
      <c r="AN43" s="681"/>
      <c r="AO43" s="681"/>
      <c r="AP43" s="681"/>
      <c r="AQ43" s="681"/>
      <c r="AR43" s="681"/>
      <c r="AS43" s="681"/>
      <c r="AT43" s="681"/>
      <c r="AU43" s="681"/>
      <c r="AV43" s="682"/>
      <c r="AW43" s="680"/>
      <c r="AX43" s="681"/>
      <c r="AY43" s="681"/>
      <c r="AZ43" s="681"/>
      <c r="BA43" s="681"/>
      <c r="BB43" s="681"/>
      <c r="BC43" s="681"/>
      <c r="BD43" s="681"/>
      <c r="BE43" s="681"/>
      <c r="BF43" s="682"/>
      <c r="BG43" s="1"/>
      <c r="BH43" s="125"/>
      <c r="BI43" s="125"/>
      <c r="BJ43" s="21"/>
      <c r="BW43" s="126"/>
    </row>
    <row r="44" spans="1:83" ht="27" customHeight="1" x14ac:dyDescent="0.2">
      <c r="C44" s="1"/>
      <c r="D44" s="699" t="s">
        <v>468</v>
      </c>
      <c r="E44" s="700"/>
      <c r="F44" s="700"/>
      <c r="G44" s="700"/>
      <c r="H44" s="700"/>
      <c r="I44" s="700"/>
      <c r="J44" s="700"/>
      <c r="K44" s="700"/>
      <c r="L44" s="700"/>
      <c r="M44" s="700"/>
      <c r="N44" s="700"/>
      <c r="O44" s="700"/>
      <c r="P44" s="700"/>
      <c r="Q44" s="700"/>
      <c r="R44" s="700"/>
      <c r="S44" s="700"/>
      <c r="T44" s="700"/>
      <c r="U44" s="700"/>
      <c r="V44" s="700"/>
      <c r="W44" s="700"/>
      <c r="X44" s="701"/>
      <c r="Y44" s="637"/>
      <c r="Z44" s="637"/>
      <c r="AA44" s="637"/>
      <c r="AB44" s="637"/>
      <c r="AC44" s="637"/>
      <c r="AD44" s="637"/>
      <c r="AE44" s="637"/>
      <c r="AF44" s="637"/>
      <c r="AG44" s="637"/>
      <c r="AH44" s="637"/>
      <c r="AI44" s="637"/>
      <c r="AJ44" s="637"/>
      <c r="AK44" s="637"/>
      <c r="AL44" s="637"/>
      <c r="AM44" s="637"/>
      <c r="AN44" s="637"/>
      <c r="AO44" s="637"/>
      <c r="AP44" s="637"/>
      <c r="AQ44" s="637"/>
      <c r="AR44" s="637"/>
      <c r="AS44" s="637"/>
      <c r="AT44" s="637"/>
      <c r="AU44" s="637"/>
      <c r="AV44" s="637"/>
      <c r="AW44" s="637"/>
      <c r="AX44" s="637"/>
      <c r="AY44" s="637"/>
      <c r="AZ44" s="637"/>
      <c r="BA44" s="637"/>
      <c r="BB44" s="637"/>
      <c r="BC44" s="637"/>
      <c r="BD44" s="637"/>
      <c r="BE44" s="637"/>
      <c r="BF44" s="702"/>
      <c r="BG44" s="1"/>
      <c r="BH44" s="125"/>
      <c r="BI44" s="125"/>
      <c r="BW44" s="127"/>
    </row>
    <row r="45" spans="1:83" ht="36.75" customHeight="1" x14ac:dyDescent="0.2">
      <c r="C45" s="1"/>
      <c r="D45" s="699" t="s">
        <v>469</v>
      </c>
      <c r="E45" s="700"/>
      <c r="F45" s="700"/>
      <c r="G45" s="700"/>
      <c r="H45" s="700"/>
      <c r="I45" s="700"/>
      <c r="J45" s="700"/>
      <c r="K45" s="700"/>
      <c r="L45" s="700"/>
      <c r="M45" s="700"/>
      <c r="N45" s="700"/>
      <c r="O45" s="700"/>
      <c r="P45" s="700"/>
      <c r="Q45" s="700"/>
      <c r="R45" s="700"/>
      <c r="S45" s="700"/>
      <c r="T45" s="700"/>
      <c r="U45" s="700"/>
      <c r="V45" s="700"/>
      <c r="W45" s="700"/>
      <c r="X45" s="701"/>
      <c r="Y45" s="637"/>
      <c r="Z45" s="637"/>
      <c r="AA45" s="637"/>
      <c r="AB45" s="637"/>
      <c r="AC45" s="637"/>
      <c r="AD45" s="637"/>
      <c r="AE45" s="637"/>
      <c r="AF45" s="637"/>
      <c r="AG45" s="637"/>
      <c r="AH45" s="637"/>
      <c r="AI45" s="637"/>
      <c r="AJ45" s="637"/>
      <c r="AK45" s="637"/>
      <c r="AL45" s="637"/>
      <c r="AM45" s="637"/>
      <c r="AN45" s="637"/>
      <c r="AO45" s="637"/>
      <c r="AP45" s="637"/>
      <c r="AQ45" s="637"/>
      <c r="AR45" s="637"/>
      <c r="AS45" s="637"/>
      <c r="AT45" s="637"/>
      <c r="AU45" s="637"/>
      <c r="AV45" s="637"/>
      <c r="AW45" s="637"/>
      <c r="AX45" s="637"/>
      <c r="AY45" s="637"/>
      <c r="AZ45" s="637"/>
      <c r="BA45" s="637"/>
      <c r="BB45" s="637"/>
      <c r="BC45" s="637"/>
      <c r="BD45" s="637"/>
      <c r="BE45" s="637"/>
      <c r="BF45" s="702"/>
      <c r="BG45" s="1"/>
      <c r="BH45" s="125"/>
      <c r="BI45" s="125"/>
      <c r="BW45" s="127"/>
    </row>
    <row r="46" spans="1:83" s="28" customFormat="1" ht="18.75" customHeight="1" x14ac:dyDescent="0.25">
      <c r="A46" s="161"/>
      <c r="D46" s="688" t="s">
        <v>4</v>
      </c>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89"/>
      <c r="AK46" s="689"/>
      <c r="AL46" s="689"/>
      <c r="AM46" s="689"/>
      <c r="AN46" s="689"/>
      <c r="AO46" s="689"/>
      <c r="AP46" s="689"/>
      <c r="AQ46" s="689"/>
      <c r="AR46" s="689"/>
      <c r="AS46" s="689"/>
      <c r="AT46" s="689"/>
      <c r="AU46" s="689"/>
      <c r="AV46" s="689"/>
      <c r="AW46" s="689"/>
      <c r="AX46" s="689"/>
      <c r="AY46" s="689"/>
      <c r="AZ46" s="689"/>
      <c r="BA46" s="689"/>
      <c r="BB46" s="689"/>
      <c r="BC46" s="689"/>
      <c r="BD46" s="689"/>
      <c r="BE46" s="689"/>
      <c r="BF46" s="690"/>
      <c r="BH46" s="128"/>
      <c r="BI46" s="125"/>
      <c r="BW46" s="129"/>
    </row>
    <row r="47" spans="1:83" ht="18.75" customHeight="1" x14ac:dyDescent="0.2">
      <c r="A47" s="159"/>
      <c r="C47" s="1"/>
      <c r="D47" s="714" t="s">
        <v>35</v>
      </c>
      <c r="E47" s="712"/>
      <c r="F47" s="712"/>
      <c r="G47" s="712"/>
      <c r="H47" s="712"/>
      <c r="I47" s="712"/>
      <c r="J47" s="712"/>
      <c r="K47" s="712"/>
      <c r="L47" s="712"/>
      <c r="M47" s="712"/>
      <c r="N47" s="712"/>
      <c r="O47" s="712"/>
      <c r="P47" s="712"/>
      <c r="Q47" s="712"/>
      <c r="R47" s="712"/>
      <c r="S47" s="715" t="s">
        <v>36</v>
      </c>
      <c r="T47" s="712"/>
      <c r="U47" s="712"/>
      <c r="V47" s="712"/>
      <c r="W47" s="716" t="s">
        <v>34</v>
      </c>
      <c r="X47" s="712"/>
      <c r="Y47" s="712"/>
      <c r="Z47" s="712"/>
      <c r="AA47" s="712"/>
      <c r="AB47" s="712"/>
      <c r="AC47" s="716" t="s">
        <v>37</v>
      </c>
      <c r="AD47" s="716"/>
      <c r="AE47" s="716"/>
      <c r="AF47" s="716"/>
      <c r="AG47" s="716"/>
      <c r="AH47" s="712"/>
      <c r="AI47" s="712"/>
      <c r="AJ47" s="712"/>
      <c r="AK47" s="712"/>
      <c r="AL47" s="712"/>
      <c r="AM47" s="712"/>
      <c r="AN47" s="712"/>
      <c r="AO47" s="712"/>
      <c r="AP47" s="712"/>
      <c r="AQ47" s="711" t="s">
        <v>230</v>
      </c>
      <c r="AR47" s="712"/>
      <c r="AS47" s="712"/>
      <c r="AT47" s="712"/>
      <c r="AU47" s="712"/>
      <c r="AV47" s="712"/>
      <c r="AW47" s="712"/>
      <c r="AX47" s="712"/>
      <c r="AY47" s="712"/>
      <c r="AZ47" s="712"/>
      <c r="BA47" s="711" t="s">
        <v>228</v>
      </c>
      <c r="BB47" s="712"/>
      <c r="BC47" s="712"/>
      <c r="BD47" s="712"/>
      <c r="BE47" s="712"/>
      <c r="BF47" s="713"/>
      <c r="BG47" s="1"/>
      <c r="BH47" s="135" t="str">
        <f>CONCATENATE(D48," ",S48,", ",W48," ",AC48)</f>
        <v xml:space="preserve"> ,  </v>
      </c>
      <c r="BI47" s="136"/>
      <c r="BJ47" s="136"/>
      <c r="BK47" s="136"/>
      <c r="BL47" s="136"/>
      <c r="BM47" s="136"/>
      <c r="BN47" s="136"/>
      <c r="BO47" s="136"/>
      <c r="BP47" s="136"/>
      <c r="BQ47" s="136"/>
      <c r="BR47" s="136"/>
      <c r="BS47" s="136"/>
      <c r="BT47" s="136"/>
      <c r="BU47" s="136"/>
      <c r="BV47" s="125"/>
    </row>
    <row r="48" spans="1:83" ht="30" customHeight="1" x14ac:dyDescent="0.2">
      <c r="A48" s="159"/>
      <c r="C48" s="1"/>
      <c r="D48" s="717"/>
      <c r="E48" s="718"/>
      <c r="F48" s="718"/>
      <c r="G48" s="718"/>
      <c r="H48" s="718"/>
      <c r="I48" s="718"/>
      <c r="J48" s="718"/>
      <c r="K48" s="718"/>
      <c r="L48" s="718"/>
      <c r="M48" s="718"/>
      <c r="N48" s="718"/>
      <c r="O48" s="718"/>
      <c r="P48" s="718"/>
      <c r="Q48" s="718"/>
      <c r="R48" s="719"/>
      <c r="S48" s="720"/>
      <c r="T48" s="721"/>
      <c r="U48" s="721"/>
      <c r="V48" s="722"/>
      <c r="W48" s="720"/>
      <c r="X48" s="721"/>
      <c r="Y48" s="721"/>
      <c r="Z48" s="721"/>
      <c r="AA48" s="721"/>
      <c r="AB48" s="722"/>
      <c r="AC48" s="723"/>
      <c r="AD48" s="724"/>
      <c r="AE48" s="724"/>
      <c r="AF48" s="724"/>
      <c r="AG48" s="724"/>
      <c r="AH48" s="724"/>
      <c r="AI48" s="724"/>
      <c r="AJ48" s="724"/>
      <c r="AK48" s="724"/>
      <c r="AL48" s="724"/>
      <c r="AM48" s="724"/>
      <c r="AN48" s="724"/>
      <c r="AO48" s="724"/>
      <c r="AP48" s="725"/>
      <c r="AQ48" s="726" t="s">
        <v>249</v>
      </c>
      <c r="AR48" s="727"/>
      <c r="AS48" s="727"/>
      <c r="AT48" s="727"/>
      <c r="AU48" s="727"/>
      <c r="AV48" s="727"/>
      <c r="AW48" s="727"/>
      <c r="AX48" s="727"/>
      <c r="AY48" s="727"/>
      <c r="AZ48" s="728"/>
      <c r="BA48" s="729" t="str">
        <f>IF(AQ48="Bystřice pod Host.","Kroměříž",IF(AQ48="Holešov","Kroměříž",IF(AQ48="Kroměříž","Kroměříž",IF(AQ48="Luhačovice","Zlín",IF(AQ48="Otrokovice","Zlín",IF(AQ48="Rožnov pod Radh.","Vsetín",IF(AQ48="Uherské Hradiště","Uh. Hradiště",IF(AQ48="Uherský Brod","Uh. Hradiště",IF(AQ48="Valašské Klobouky","Zlín",IF(AQ48="Valašské Meziříčí","Vsetín",IF(AQ48="Vizovice","Zlín",IF(AQ48="Vsetín","Vsetín",IF(AQ48="Zlín","Zlín","Načítá se")))))))))))))</f>
        <v>Načítá se</v>
      </c>
      <c r="BB48" s="730"/>
      <c r="BC48" s="730"/>
      <c r="BD48" s="730"/>
      <c r="BE48" s="730"/>
      <c r="BF48" s="731"/>
      <c r="BG48" s="1"/>
      <c r="BH48" s="132" t="s">
        <v>249</v>
      </c>
      <c r="BI48" s="132" t="s">
        <v>248</v>
      </c>
      <c r="BJ48" s="132" t="s">
        <v>236</v>
      </c>
      <c r="BK48" s="132" t="s">
        <v>237</v>
      </c>
      <c r="BL48" s="132" t="s">
        <v>238</v>
      </c>
      <c r="BM48" s="132" t="s">
        <v>239</v>
      </c>
      <c r="BN48" s="132" t="s">
        <v>247</v>
      </c>
      <c r="BO48" s="132" t="s">
        <v>240</v>
      </c>
      <c r="BP48" s="132" t="s">
        <v>241</v>
      </c>
      <c r="BQ48" s="132" t="s">
        <v>242</v>
      </c>
      <c r="BR48" s="132" t="s">
        <v>243</v>
      </c>
      <c r="BS48" s="132" t="s">
        <v>244</v>
      </c>
      <c r="BT48" s="132" t="s">
        <v>245</v>
      </c>
      <c r="BU48" s="132" t="s">
        <v>246</v>
      </c>
      <c r="BV48" s="155"/>
      <c r="BW48" s="126"/>
    </row>
    <row r="49" spans="1:75" s="195" customFormat="1" ht="18.75" hidden="1" customHeight="1" x14ac:dyDescent="0.25">
      <c r="A49" s="194"/>
      <c r="D49" s="543" t="s">
        <v>492</v>
      </c>
      <c r="E49" s="544"/>
      <c r="F49" s="544"/>
      <c r="G49" s="544"/>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4"/>
      <c r="AF49" s="544"/>
      <c r="AG49" s="544"/>
      <c r="AH49" s="544"/>
      <c r="AI49" s="544"/>
      <c r="AJ49" s="544"/>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5"/>
      <c r="BH49" s="196"/>
      <c r="BI49" s="197"/>
      <c r="BW49" s="198"/>
    </row>
    <row r="50" spans="1:75" s="7" customFormat="1" ht="18.75" hidden="1" customHeight="1" x14ac:dyDescent="0.2">
      <c r="A50" s="160"/>
      <c r="D50" s="604" t="s">
        <v>35</v>
      </c>
      <c r="E50" s="549"/>
      <c r="F50" s="549"/>
      <c r="G50" s="549"/>
      <c r="H50" s="549"/>
      <c r="I50" s="549"/>
      <c r="J50" s="549"/>
      <c r="K50" s="549"/>
      <c r="L50" s="549"/>
      <c r="M50" s="549"/>
      <c r="N50" s="549"/>
      <c r="O50" s="549"/>
      <c r="P50" s="549"/>
      <c r="Q50" s="549"/>
      <c r="R50" s="549"/>
      <c r="S50" s="548" t="s">
        <v>36</v>
      </c>
      <c r="T50" s="549"/>
      <c r="U50" s="549"/>
      <c r="V50" s="549"/>
      <c r="W50" s="550" t="s">
        <v>34</v>
      </c>
      <c r="X50" s="549"/>
      <c r="Y50" s="549"/>
      <c r="Z50" s="549"/>
      <c r="AA50" s="549"/>
      <c r="AB50" s="549"/>
      <c r="AC50" s="550" t="s">
        <v>37</v>
      </c>
      <c r="AD50" s="550"/>
      <c r="AE50" s="550"/>
      <c r="AF50" s="550"/>
      <c r="AG50" s="550"/>
      <c r="AH50" s="549"/>
      <c r="AI50" s="549"/>
      <c r="AJ50" s="549"/>
      <c r="AK50" s="549"/>
      <c r="AL50" s="549"/>
      <c r="AM50" s="549"/>
      <c r="AN50" s="549"/>
      <c r="AO50" s="549"/>
      <c r="AP50" s="549"/>
      <c r="AQ50" s="551" t="s">
        <v>230</v>
      </c>
      <c r="AR50" s="549"/>
      <c r="AS50" s="549"/>
      <c r="AT50" s="549"/>
      <c r="AU50" s="549"/>
      <c r="AV50" s="549"/>
      <c r="AW50" s="549"/>
      <c r="AX50" s="549"/>
      <c r="AY50" s="549"/>
      <c r="AZ50" s="549"/>
      <c r="BA50" s="551" t="s">
        <v>228</v>
      </c>
      <c r="BB50" s="549"/>
      <c r="BC50" s="549"/>
      <c r="BD50" s="549"/>
      <c r="BE50" s="549"/>
      <c r="BF50" s="552"/>
      <c r="BH50" s="199" t="str">
        <f>CONCATENATE(D51," ",S51,", ",W51," ",AC51)</f>
        <v xml:space="preserve"> ,  </v>
      </c>
      <c r="BI50" s="200"/>
      <c r="BJ50" s="200"/>
      <c r="BK50" s="200"/>
      <c r="BL50" s="200"/>
      <c r="BM50" s="200"/>
      <c r="BN50" s="200"/>
      <c r="BO50" s="200"/>
      <c r="BP50" s="200"/>
      <c r="BQ50" s="200"/>
      <c r="BR50" s="200"/>
      <c r="BS50" s="200"/>
      <c r="BT50" s="200"/>
      <c r="BU50" s="200"/>
      <c r="BV50" s="197"/>
    </row>
    <row r="51" spans="1:75" s="7" customFormat="1" ht="30" hidden="1" customHeight="1" x14ac:dyDescent="0.2">
      <c r="A51" s="160"/>
      <c r="D51" s="553"/>
      <c r="E51" s="554"/>
      <c r="F51" s="554"/>
      <c r="G51" s="554"/>
      <c r="H51" s="554"/>
      <c r="I51" s="554"/>
      <c r="J51" s="554"/>
      <c r="K51" s="554"/>
      <c r="L51" s="554"/>
      <c r="M51" s="554"/>
      <c r="N51" s="554"/>
      <c r="O51" s="554"/>
      <c r="P51" s="554"/>
      <c r="Q51" s="554"/>
      <c r="R51" s="555"/>
      <c r="S51" s="556"/>
      <c r="T51" s="557"/>
      <c r="U51" s="557"/>
      <c r="V51" s="558"/>
      <c r="W51" s="556"/>
      <c r="X51" s="557"/>
      <c r="Y51" s="557"/>
      <c r="Z51" s="557"/>
      <c r="AA51" s="557"/>
      <c r="AB51" s="558"/>
      <c r="AC51" s="559"/>
      <c r="AD51" s="560"/>
      <c r="AE51" s="560"/>
      <c r="AF51" s="560"/>
      <c r="AG51" s="560"/>
      <c r="AH51" s="560"/>
      <c r="AI51" s="560"/>
      <c r="AJ51" s="560"/>
      <c r="AK51" s="560"/>
      <c r="AL51" s="560"/>
      <c r="AM51" s="560"/>
      <c r="AN51" s="560"/>
      <c r="AO51" s="560"/>
      <c r="AP51" s="561"/>
      <c r="AQ51" s="562" t="s">
        <v>249</v>
      </c>
      <c r="AR51" s="563"/>
      <c r="AS51" s="563"/>
      <c r="AT51" s="563"/>
      <c r="AU51" s="563"/>
      <c r="AV51" s="563"/>
      <c r="AW51" s="563"/>
      <c r="AX51" s="563"/>
      <c r="AY51" s="563"/>
      <c r="AZ51" s="564"/>
      <c r="BA51" s="565" t="str">
        <f>IF(AQ51="Bystřice pod Host.","Kroměříž",IF(AQ51="Holešov","Kroměříž",IF(AQ51="Kroměříž","Kroměříž",IF(AQ51="Luhačovice","Zlín",IF(AQ51="Otrokovice","Zlín",IF(AQ51="Rožnov pod Radh.","Vsetín",IF(AQ51="Uherské Hradiště","Uh. Hradiště",IF(AQ51="Uherský Brod","Uh. Hradiště",IF(AQ51="Valašské Klobouky","Zlín",IF(AQ51="Valašské Meziříčí","Vsetín",IF(AQ51="Vizovice","Zlín",IF(AQ51="Vsetín","Vsetín",IF(AQ51="Zlín","Zlín","Načítá se")))))))))))))</f>
        <v>Načítá se</v>
      </c>
      <c r="BB51" s="566"/>
      <c r="BC51" s="566"/>
      <c r="BD51" s="566"/>
      <c r="BE51" s="566"/>
      <c r="BF51" s="567"/>
      <c r="BH51" s="201" t="s">
        <v>249</v>
      </c>
      <c r="BI51" s="201" t="s">
        <v>248</v>
      </c>
      <c r="BJ51" s="201" t="s">
        <v>236</v>
      </c>
      <c r="BK51" s="201" t="s">
        <v>237</v>
      </c>
      <c r="BL51" s="201" t="s">
        <v>238</v>
      </c>
      <c r="BM51" s="201" t="s">
        <v>239</v>
      </c>
      <c r="BN51" s="201" t="s">
        <v>247</v>
      </c>
      <c r="BO51" s="201" t="s">
        <v>240</v>
      </c>
      <c r="BP51" s="201" t="s">
        <v>241</v>
      </c>
      <c r="BQ51" s="201" t="s">
        <v>242</v>
      </c>
      <c r="BR51" s="201" t="s">
        <v>243</v>
      </c>
      <c r="BS51" s="201" t="s">
        <v>244</v>
      </c>
      <c r="BT51" s="201" t="s">
        <v>245</v>
      </c>
      <c r="BU51" s="201" t="s">
        <v>246</v>
      </c>
      <c r="BV51" s="202"/>
      <c r="BW51" s="203"/>
    </row>
    <row r="52" spans="1:75" ht="21" customHeight="1" x14ac:dyDescent="0.25">
      <c r="C52" s="1"/>
      <c r="D52" s="741" t="s">
        <v>503</v>
      </c>
      <c r="E52" s="520"/>
      <c r="F52" s="520"/>
      <c r="G52" s="520"/>
      <c r="H52" s="520"/>
      <c r="I52" s="520"/>
      <c r="J52" s="520"/>
      <c r="K52" s="520"/>
      <c r="L52" s="520"/>
      <c r="M52" s="520"/>
      <c r="N52" s="520"/>
      <c r="O52" s="520"/>
      <c r="P52" s="520"/>
      <c r="Q52" s="520"/>
      <c r="R52" s="520"/>
      <c r="S52" s="520"/>
      <c r="T52" s="520"/>
      <c r="U52" s="520"/>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689"/>
      <c r="AY52" s="689"/>
      <c r="AZ52" s="689"/>
      <c r="BA52" s="689"/>
      <c r="BB52" s="689"/>
      <c r="BC52" s="689"/>
      <c r="BD52" s="689"/>
      <c r="BE52" s="689"/>
      <c r="BF52" s="690"/>
      <c r="BG52" s="1"/>
      <c r="BH52" s="138" t="str">
        <f>IF(X38=0," ",X38)</f>
        <v>Generuje se automaticky - v žádosti momentálně není Partner 6 vyplněn</v>
      </c>
      <c r="BI52" s="130"/>
      <c r="BW52" s="126"/>
    </row>
    <row r="53" spans="1:75" ht="24" customHeight="1" x14ac:dyDescent="0.2">
      <c r="C53" s="1"/>
      <c r="D53" s="749"/>
      <c r="E53" s="750"/>
      <c r="F53" s="716" t="s">
        <v>7</v>
      </c>
      <c r="G53" s="739"/>
      <c r="H53" s="739"/>
      <c r="I53" s="739"/>
      <c r="J53" s="740"/>
      <c r="K53" s="740"/>
      <c r="L53" s="740" t="s">
        <v>5</v>
      </c>
      <c r="M53" s="740"/>
      <c r="N53" s="740"/>
      <c r="O53" s="740"/>
      <c r="P53" s="740"/>
      <c r="Q53" s="740"/>
      <c r="R53" s="740"/>
      <c r="S53" s="740"/>
      <c r="T53" s="740"/>
      <c r="U53" s="740"/>
      <c r="V53" s="740"/>
      <c r="W53" s="740"/>
      <c r="X53" s="740"/>
      <c r="Y53" s="740"/>
      <c r="Z53" s="740" t="s">
        <v>6</v>
      </c>
      <c r="AA53" s="740"/>
      <c r="AB53" s="740"/>
      <c r="AC53" s="740"/>
      <c r="AD53" s="740"/>
      <c r="AE53" s="740"/>
      <c r="AF53" s="740"/>
      <c r="AG53" s="740"/>
      <c r="AH53" s="740"/>
      <c r="AI53" s="740"/>
      <c r="AJ53" s="740"/>
      <c r="AK53" s="740"/>
      <c r="AL53" s="740"/>
      <c r="AM53" s="740"/>
      <c r="AN53" s="740"/>
      <c r="AO53" s="740"/>
      <c r="AP53" s="740"/>
      <c r="AQ53" s="740"/>
      <c r="AR53" s="672" t="s">
        <v>38</v>
      </c>
      <c r="AS53" s="672"/>
      <c r="AT53" s="672"/>
      <c r="AU53" s="672"/>
      <c r="AV53" s="672"/>
      <c r="AW53" s="736" t="s">
        <v>223</v>
      </c>
      <c r="AX53" s="737"/>
      <c r="AY53" s="737"/>
      <c r="AZ53" s="737"/>
      <c r="BA53" s="737"/>
      <c r="BB53" s="737"/>
      <c r="BC53" s="737"/>
      <c r="BD53" s="737"/>
      <c r="BE53" s="737"/>
      <c r="BF53" s="738"/>
      <c r="BG53" s="1"/>
      <c r="BH53" s="132" t="s">
        <v>249</v>
      </c>
      <c r="BI53" s="132" t="s">
        <v>225</v>
      </c>
      <c r="BJ53" s="96" t="s">
        <v>224</v>
      </c>
      <c r="BW53" s="126"/>
    </row>
    <row r="54" spans="1:75" ht="19.5" customHeight="1" x14ac:dyDescent="0.2">
      <c r="C54" s="1"/>
      <c r="D54" s="732" t="s">
        <v>0</v>
      </c>
      <c r="E54" s="733"/>
      <c r="F54" s="744"/>
      <c r="G54" s="745"/>
      <c r="H54" s="745"/>
      <c r="I54" s="745"/>
      <c r="J54" s="745"/>
      <c r="K54" s="746"/>
      <c r="L54" s="747"/>
      <c r="M54" s="576"/>
      <c r="N54" s="576"/>
      <c r="O54" s="576"/>
      <c r="P54" s="576"/>
      <c r="Q54" s="576"/>
      <c r="R54" s="576"/>
      <c r="S54" s="576"/>
      <c r="T54" s="576"/>
      <c r="U54" s="576"/>
      <c r="V54" s="576"/>
      <c r="W54" s="576"/>
      <c r="X54" s="576"/>
      <c r="Y54" s="748"/>
      <c r="Z54" s="757"/>
      <c r="AA54" s="758"/>
      <c r="AB54" s="758"/>
      <c r="AC54" s="758"/>
      <c r="AD54" s="758"/>
      <c r="AE54" s="758"/>
      <c r="AF54" s="758"/>
      <c r="AG54" s="758"/>
      <c r="AH54" s="758"/>
      <c r="AI54" s="758"/>
      <c r="AJ54" s="758"/>
      <c r="AK54" s="758"/>
      <c r="AL54" s="758"/>
      <c r="AM54" s="758"/>
      <c r="AN54" s="758"/>
      <c r="AO54" s="758"/>
      <c r="AP54" s="758"/>
      <c r="AQ54" s="759"/>
      <c r="AR54" s="726"/>
      <c r="AS54" s="727"/>
      <c r="AT54" s="727"/>
      <c r="AU54" s="727"/>
      <c r="AV54" s="728"/>
      <c r="AW54" s="726" t="s">
        <v>249</v>
      </c>
      <c r="AX54" s="727"/>
      <c r="AY54" s="727"/>
      <c r="AZ54" s="727"/>
      <c r="BA54" s="727"/>
      <c r="BB54" s="727"/>
      <c r="BC54" s="727"/>
      <c r="BD54" s="727"/>
      <c r="BE54" s="727"/>
      <c r="BF54" s="743"/>
      <c r="BG54" s="1"/>
      <c r="BH54" s="139" t="str">
        <f>CONCATENATE(F54," ",L54," ",Z54,(IF((ISTEXT(AR54)),(CONCATENATE(", ",AR54)),"")))</f>
        <v xml:space="preserve">  </v>
      </c>
      <c r="BI54" s="130"/>
      <c r="BW54" s="126"/>
    </row>
    <row r="55" spans="1:75" ht="19.5" customHeight="1" x14ac:dyDescent="0.2">
      <c r="C55" s="1"/>
      <c r="D55" s="734" t="s">
        <v>1</v>
      </c>
      <c r="E55" s="735"/>
      <c r="F55" s="744"/>
      <c r="G55" s="745"/>
      <c r="H55" s="745"/>
      <c r="I55" s="745"/>
      <c r="J55" s="745"/>
      <c r="K55" s="746"/>
      <c r="L55" s="747"/>
      <c r="M55" s="576"/>
      <c r="N55" s="576"/>
      <c r="O55" s="576"/>
      <c r="P55" s="576"/>
      <c r="Q55" s="576"/>
      <c r="R55" s="576"/>
      <c r="S55" s="576"/>
      <c r="T55" s="576"/>
      <c r="U55" s="576"/>
      <c r="V55" s="576"/>
      <c r="W55" s="576"/>
      <c r="X55" s="576"/>
      <c r="Y55" s="748"/>
      <c r="Z55" s="757"/>
      <c r="AA55" s="758"/>
      <c r="AB55" s="758"/>
      <c r="AC55" s="758"/>
      <c r="AD55" s="758"/>
      <c r="AE55" s="758"/>
      <c r="AF55" s="758"/>
      <c r="AG55" s="758"/>
      <c r="AH55" s="758"/>
      <c r="AI55" s="758"/>
      <c r="AJ55" s="758"/>
      <c r="AK55" s="758"/>
      <c r="AL55" s="758"/>
      <c r="AM55" s="758"/>
      <c r="AN55" s="758"/>
      <c r="AO55" s="758"/>
      <c r="AP55" s="758"/>
      <c r="AQ55" s="759"/>
      <c r="AR55" s="726"/>
      <c r="AS55" s="727"/>
      <c r="AT55" s="727"/>
      <c r="AU55" s="727"/>
      <c r="AV55" s="728"/>
      <c r="AW55" s="726" t="s">
        <v>249</v>
      </c>
      <c r="AX55" s="727"/>
      <c r="AY55" s="727"/>
      <c r="AZ55" s="727"/>
      <c r="BA55" s="727"/>
      <c r="BB55" s="727"/>
      <c r="BC55" s="727"/>
      <c r="BD55" s="727"/>
      <c r="BE55" s="727"/>
      <c r="BF55" s="743"/>
      <c r="BG55" s="1"/>
      <c r="BH55" s="139" t="str">
        <f>CONCATENATE(F55," ",L55," ",Z55,(IF((ISTEXT(AR55)),(CONCATENATE(", ",AR55)),"")))</f>
        <v xml:space="preserve">  </v>
      </c>
      <c r="BI55" s="130"/>
      <c r="BW55" s="126"/>
    </row>
    <row r="56" spans="1:75" ht="19.5" customHeight="1" x14ac:dyDescent="0.2">
      <c r="C56" s="1"/>
      <c r="D56" s="760" t="s">
        <v>52</v>
      </c>
      <c r="E56" s="761"/>
      <c r="F56" s="762"/>
      <c r="G56" s="579"/>
      <c r="H56" s="579"/>
      <c r="I56" s="579"/>
      <c r="J56" s="579"/>
      <c r="K56" s="704"/>
      <c r="L56" s="703"/>
      <c r="M56" s="579"/>
      <c r="N56" s="579"/>
      <c r="O56" s="579"/>
      <c r="P56" s="579"/>
      <c r="Q56" s="579"/>
      <c r="R56" s="579"/>
      <c r="S56" s="579"/>
      <c r="T56" s="579"/>
      <c r="U56" s="579"/>
      <c r="V56" s="579"/>
      <c r="W56" s="579"/>
      <c r="X56" s="579"/>
      <c r="Y56" s="704"/>
      <c r="Z56" s="763"/>
      <c r="AA56" s="764"/>
      <c r="AB56" s="764"/>
      <c r="AC56" s="764"/>
      <c r="AD56" s="764"/>
      <c r="AE56" s="764"/>
      <c r="AF56" s="764"/>
      <c r="AG56" s="764"/>
      <c r="AH56" s="764"/>
      <c r="AI56" s="764"/>
      <c r="AJ56" s="764"/>
      <c r="AK56" s="764"/>
      <c r="AL56" s="764"/>
      <c r="AM56" s="764"/>
      <c r="AN56" s="764"/>
      <c r="AO56" s="764"/>
      <c r="AP56" s="764"/>
      <c r="AQ56" s="765"/>
      <c r="AR56" s="766"/>
      <c r="AS56" s="754"/>
      <c r="AT56" s="754"/>
      <c r="AU56" s="754"/>
      <c r="AV56" s="755"/>
      <c r="AW56" s="726" t="s">
        <v>249</v>
      </c>
      <c r="AX56" s="727"/>
      <c r="AY56" s="727"/>
      <c r="AZ56" s="727"/>
      <c r="BA56" s="727"/>
      <c r="BB56" s="727"/>
      <c r="BC56" s="727"/>
      <c r="BD56" s="727"/>
      <c r="BE56" s="727"/>
      <c r="BF56" s="743"/>
      <c r="BG56" s="1"/>
      <c r="BH56" s="132" t="str">
        <f>CONCATENATE(F56," ",L56," ",Z56,(IF((ISTEXT(AR56)),(CONCATENATE(", ",AR56)),"")))</f>
        <v xml:space="preserve">  </v>
      </c>
      <c r="BI56" s="130"/>
      <c r="BJ56" s="24"/>
      <c r="BW56" s="126"/>
    </row>
    <row r="57" spans="1:75" ht="19.5" customHeight="1" x14ac:dyDescent="0.25">
      <c r="A57" s="159"/>
      <c r="C57" s="1"/>
      <c r="D57" s="741" t="s">
        <v>40</v>
      </c>
      <c r="E57" s="767"/>
      <c r="F57" s="767"/>
      <c r="G57" s="767"/>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67"/>
      <c r="AL57" s="767"/>
      <c r="AM57" s="767"/>
      <c r="AN57" s="767"/>
      <c r="AO57" s="767"/>
      <c r="AP57" s="767"/>
      <c r="AQ57" s="767"/>
      <c r="AR57" s="767"/>
      <c r="AS57" s="767"/>
      <c r="AT57" s="767"/>
      <c r="AU57" s="767"/>
      <c r="AV57" s="767"/>
      <c r="AW57" s="767"/>
      <c r="AX57" s="767"/>
      <c r="AY57" s="767"/>
      <c r="AZ57" s="767"/>
      <c r="BA57" s="767"/>
      <c r="BB57" s="767"/>
      <c r="BC57" s="767"/>
      <c r="BD57" s="767"/>
      <c r="BE57" s="767"/>
      <c r="BF57" s="768"/>
      <c r="BG57" s="1"/>
      <c r="BH57" s="131"/>
      <c r="BI57" s="125"/>
      <c r="BW57" s="20"/>
    </row>
    <row r="58" spans="1:75" ht="19.5" customHeight="1" x14ac:dyDescent="0.25">
      <c r="A58" s="159"/>
      <c r="C58" s="1"/>
      <c r="D58" s="714" t="s">
        <v>7</v>
      </c>
      <c r="E58" s="814"/>
      <c r="F58" s="814"/>
      <c r="G58" s="814"/>
      <c r="H58" s="740" t="s">
        <v>5</v>
      </c>
      <c r="I58" s="814"/>
      <c r="J58" s="814"/>
      <c r="K58" s="814"/>
      <c r="L58" s="814"/>
      <c r="M58" s="814"/>
      <c r="N58" s="814"/>
      <c r="O58" s="814"/>
      <c r="P58" s="672" t="s">
        <v>6</v>
      </c>
      <c r="Q58" s="815"/>
      <c r="R58" s="815"/>
      <c r="S58" s="815"/>
      <c r="T58" s="815"/>
      <c r="U58" s="815"/>
      <c r="V58" s="815"/>
      <c r="W58" s="815"/>
      <c r="X58" s="815"/>
      <c r="Y58" s="815"/>
      <c r="Z58" s="815"/>
      <c r="AA58" s="815"/>
      <c r="AB58" s="814"/>
      <c r="AC58" s="814"/>
      <c r="AD58" s="814"/>
      <c r="AE58" s="672" t="s">
        <v>38</v>
      </c>
      <c r="AF58" s="814"/>
      <c r="AG58" s="814"/>
      <c r="AH58" s="814"/>
      <c r="AI58" s="672" t="s">
        <v>226</v>
      </c>
      <c r="AJ58" s="816"/>
      <c r="AK58" s="816"/>
      <c r="AL58" s="816"/>
      <c r="AM58" s="816"/>
      <c r="AN58" s="816"/>
      <c r="AO58" s="816"/>
      <c r="AP58" s="816"/>
      <c r="AQ58" s="740" t="s">
        <v>3</v>
      </c>
      <c r="AR58" s="814"/>
      <c r="AS58" s="814"/>
      <c r="AT58" s="814"/>
      <c r="AU58" s="814"/>
      <c r="AV58" s="814"/>
      <c r="AW58" s="814"/>
      <c r="AX58" s="814"/>
      <c r="AY58" s="814"/>
      <c r="AZ58" s="814"/>
      <c r="BA58" s="814"/>
      <c r="BB58" s="814"/>
      <c r="BC58" s="814"/>
      <c r="BD58" s="814"/>
      <c r="BE58" s="814"/>
      <c r="BF58" s="817"/>
      <c r="BG58" s="1"/>
      <c r="BH58" s="147"/>
      <c r="BI58" s="125"/>
      <c r="BW58" s="20"/>
    </row>
    <row r="59" spans="1:75" ht="19.5" customHeight="1" x14ac:dyDescent="0.2">
      <c r="A59" s="159"/>
      <c r="C59" s="1"/>
      <c r="D59" s="751"/>
      <c r="E59" s="752"/>
      <c r="F59" s="752"/>
      <c r="G59" s="752"/>
      <c r="H59" s="752"/>
      <c r="I59" s="1236"/>
      <c r="J59" s="1236"/>
      <c r="K59" s="1236"/>
      <c r="L59" s="1236"/>
      <c r="M59" s="1236"/>
      <c r="N59" s="1236"/>
      <c r="O59" s="1236"/>
      <c r="P59" s="752"/>
      <c r="Q59" s="1236"/>
      <c r="R59" s="1236"/>
      <c r="S59" s="1236"/>
      <c r="T59" s="1236"/>
      <c r="U59" s="1236"/>
      <c r="V59" s="1236"/>
      <c r="W59" s="1236"/>
      <c r="X59" s="1236"/>
      <c r="Y59" s="1236"/>
      <c r="Z59" s="1236"/>
      <c r="AA59" s="1236"/>
      <c r="AB59" s="1236"/>
      <c r="AC59" s="1236"/>
      <c r="AD59" s="1236"/>
      <c r="AE59" s="752"/>
      <c r="AF59" s="1236"/>
      <c r="AG59" s="1236"/>
      <c r="AH59" s="1236"/>
      <c r="AI59" s="752"/>
      <c r="AJ59" s="1236"/>
      <c r="AK59" s="1236"/>
      <c r="AL59" s="1236"/>
      <c r="AM59" s="1236"/>
      <c r="AN59" s="1236"/>
      <c r="AO59" s="1236"/>
      <c r="AP59" s="1236"/>
      <c r="AQ59" s="752"/>
      <c r="AR59" s="1236"/>
      <c r="AS59" s="1236"/>
      <c r="AT59" s="1236"/>
      <c r="AU59" s="1236"/>
      <c r="AV59" s="1236"/>
      <c r="AW59" s="1236"/>
      <c r="AX59" s="1236"/>
      <c r="AY59" s="1236"/>
      <c r="AZ59" s="1236"/>
      <c r="BA59" s="1236"/>
      <c r="BB59" s="1236"/>
      <c r="BC59" s="1236"/>
      <c r="BD59" s="1236"/>
      <c r="BE59" s="1236"/>
      <c r="BF59" s="1237"/>
      <c r="BG59" s="1"/>
      <c r="BH59" s="147"/>
      <c r="BI59" s="125"/>
      <c r="BW59" s="20"/>
    </row>
    <row r="60" spans="1:75" ht="19.5" hidden="1" customHeight="1" x14ac:dyDescent="0.2">
      <c r="D60" s="148"/>
      <c r="E60" s="149"/>
      <c r="F60" s="149"/>
      <c r="G60" s="175"/>
      <c r="H60" s="175"/>
      <c r="I60" s="175"/>
      <c r="J60" s="175"/>
      <c r="K60" s="175"/>
      <c r="L60" s="181"/>
      <c r="M60" s="182"/>
      <c r="N60" s="182"/>
      <c r="O60" s="182"/>
      <c r="P60" s="182"/>
      <c r="Q60" s="182"/>
      <c r="R60" s="182"/>
      <c r="S60" s="182"/>
      <c r="T60" s="182"/>
      <c r="U60" s="182"/>
      <c r="V60" s="182"/>
      <c r="W60" s="182"/>
      <c r="X60" s="182"/>
      <c r="Y60" s="182"/>
      <c r="Z60" s="182"/>
      <c r="AA60" s="182"/>
      <c r="AB60" s="182"/>
      <c r="AC60" s="182"/>
      <c r="AD60" s="182"/>
      <c r="AE60" s="149"/>
      <c r="AF60" s="149"/>
      <c r="AG60" s="149"/>
      <c r="AH60" s="149"/>
      <c r="AI60" s="149"/>
      <c r="AJ60" s="149"/>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4"/>
      <c r="BH60" s="97"/>
      <c r="BI60" s="24"/>
      <c r="BW60" s="20"/>
    </row>
    <row r="61" spans="1:75" ht="19.5" hidden="1" customHeight="1" x14ac:dyDescent="0.2">
      <c r="C61" s="107"/>
      <c r="D61" s="172"/>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69"/>
      <c r="AW61" s="170"/>
      <c r="AX61" s="170"/>
      <c r="AY61" s="170"/>
      <c r="AZ61" s="170"/>
      <c r="BA61" s="170"/>
      <c r="BB61" s="170"/>
      <c r="BC61" s="170"/>
      <c r="BD61" s="170"/>
      <c r="BE61" s="170"/>
      <c r="BF61" s="171"/>
      <c r="BG61" s="1"/>
    </row>
    <row r="62" spans="1:75" ht="28.15" hidden="1" customHeight="1" x14ac:dyDescent="0.2">
      <c r="C62" s="107"/>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8"/>
      <c r="AW62" s="179"/>
      <c r="AX62" s="179"/>
      <c r="AY62" s="179"/>
      <c r="AZ62" s="179"/>
      <c r="BA62" s="179"/>
      <c r="BB62" s="179"/>
      <c r="BC62" s="179"/>
      <c r="BD62" s="179"/>
      <c r="BE62" s="180"/>
      <c r="BF62" s="140"/>
      <c r="BG62" s="1"/>
    </row>
    <row r="63" spans="1:75" ht="10.5" hidden="1" customHeight="1" x14ac:dyDescent="0.2">
      <c r="C63" s="107"/>
      <c r="D63" s="176"/>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98"/>
      <c r="AW63" s="99"/>
      <c r="AX63" s="99"/>
      <c r="AY63" s="99"/>
      <c r="AZ63" s="99"/>
      <c r="BA63" s="99"/>
      <c r="BB63" s="99"/>
      <c r="BC63" s="99"/>
      <c r="BD63" s="99"/>
      <c r="BE63" s="99"/>
      <c r="BF63" s="100"/>
      <c r="BG63" s="1"/>
    </row>
    <row r="64" spans="1:75" ht="12.75" customHeight="1" x14ac:dyDescent="0.2">
      <c r="C64" s="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
      <c r="BH64" s="125"/>
      <c r="BI64" s="125"/>
      <c r="BW64" s="126"/>
    </row>
    <row r="65" spans="1:75" ht="28.5" hidden="1" customHeight="1" x14ac:dyDescent="0.25">
      <c r="C65" s="141"/>
      <c r="D65" s="890" t="s">
        <v>496</v>
      </c>
      <c r="E65" s="891"/>
      <c r="F65" s="891"/>
      <c r="G65" s="891"/>
      <c r="H65" s="891"/>
      <c r="I65" s="891"/>
      <c r="J65" s="891"/>
      <c r="K65" s="891"/>
      <c r="L65" s="891"/>
      <c r="M65" s="891"/>
      <c r="N65" s="891"/>
      <c r="O65" s="891"/>
      <c r="P65" s="891"/>
      <c r="Q65" s="891"/>
      <c r="R65" s="891"/>
      <c r="S65" s="891"/>
      <c r="T65" s="891"/>
      <c r="U65" s="891"/>
      <c r="V65" s="891"/>
      <c r="W65" s="891"/>
      <c r="X65" s="891"/>
      <c r="Y65" s="891"/>
      <c r="Z65" s="891"/>
      <c r="AA65" s="891"/>
      <c r="AB65" s="891"/>
      <c r="AC65" s="891"/>
      <c r="AD65" s="891"/>
      <c r="AE65" s="891"/>
      <c r="AF65" s="891"/>
      <c r="AG65" s="891"/>
      <c r="AH65" s="891"/>
      <c r="AI65" s="891"/>
      <c r="AJ65" s="891"/>
      <c r="AK65" s="891"/>
      <c r="AL65" s="891"/>
      <c r="AM65" s="891"/>
      <c r="AN65" s="891"/>
      <c r="AO65" s="891"/>
      <c r="AP65" s="891"/>
      <c r="AQ65" s="891"/>
      <c r="AR65" s="891"/>
      <c r="AS65" s="891"/>
      <c r="AT65" s="891"/>
      <c r="AU65" s="891"/>
      <c r="AV65" s="891"/>
      <c r="AW65" s="891"/>
      <c r="AX65" s="891"/>
      <c r="AY65" s="891"/>
      <c r="AZ65" s="891"/>
      <c r="BA65" s="891"/>
      <c r="BB65" s="891"/>
      <c r="BC65" s="891"/>
      <c r="BD65" s="891"/>
      <c r="BE65" s="891"/>
      <c r="BF65" s="891"/>
      <c r="BG65" s="1"/>
    </row>
    <row r="66" spans="1:75" ht="7.5" hidden="1" customHeight="1" x14ac:dyDescent="0.2">
      <c r="A66" s="17"/>
      <c r="C66" s="1"/>
      <c r="D66" s="742"/>
      <c r="E66" s="520"/>
      <c r="F66" s="520"/>
      <c r="G66" s="520"/>
      <c r="H66" s="520"/>
      <c r="I66" s="520"/>
      <c r="J66" s="520"/>
      <c r="K66" s="520"/>
      <c r="L66" s="520"/>
      <c r="M66" s="520"/>
      <c r="N66" s="520"/>
      <c r="O66" s="520"/>
      <c r="P66" s="520"/>
      <c r="Q66" s="520"/>
      <c r="R66" s="520"/>
      <c r="S66" s="520"/>
      <c r="T66" s="520"/>
      <c r="U66" s="520"/>
      <c r="V66" s="520"/>
      <c r="W66" s="520"/>
      <c r="X66" s="520"/>
      <c r="Y66" s="520"/>
      <c r="Z66" s="520"/>
      <c r="AA66" s="520"/>
      <c r="AB66" s="520"/>
      <c r="AC66" s="520"/>
      <c r="AD66" s="520"/>
      <c r="AE66" s="520"/>
      <c r="AF66" s="520"/>
      <c r="AG66" s="520"/>
      <c r="AH66" s="520"/>
      <c r="AI66" s="520"/>
      <c r="AJ66" s="520"/>
      <c r="AK66" s="520"/>
      <c r="AL66" s="520"/>
      <c r="AM66" s="520"/>
      <c r="AN66" s="520"/>
      <c r="AO66" s="520"/>
      <c r="AP66" s="520"/>
      <c r="AQ66" s="520"/>
      <c r="AR66" s="520"/>
      <c r="AS66" s="520"/>
      <c r="AT66" s="520"/>
      <c r="AU66" s="520"/>
      <c r="AV66" s="520"/>
      <c r="AW66" s="520"/>
      <c r="AX66" s="520"/>
      <c r="AY66" s="520"/>
      <c r="AZ66" s="520"/>
      <c r="BA66" s="520"/>
      <c r="BB66" s="520"/>
      <c r="BC66" s="520"/>
      <c r="BD66" s="520"/>
      <c r="BE66" s="520"/>
      <c r="BF66" s="521"/>
      <c r="BG66" s="1"/>
      <c r="BH66" s="168"/>
      <c r="BI66" s="125"/>
      <c r="BW66" s="162"/>
    </row>
    <row r="67" spans="1:75" ht="20.25" hidden="1" customHeight="1" x14ac:dyDescent="0.2">
      <c r="A67" s="17"/>
      <c r="C67" s="1"/>
      <c r="D67" s="10"/>
      <c r="E67" s="527" t="s">
        <v>46</v>
      </c>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8"/>
      <c r="AF67" s="528"/>
      <c r="AG67" s="528"/>
      <c r="AH67" s="528"/>
      <c r="AI67" s="528"/>
      <c r="AJ67" s="528"/>
      <c r="AK67" s="528"/>
      <c r="AL67" s="528"/>
      <c r="AM67" s="528"/>
      <c r="AN67" s="547"/>
      <c r="AO67" s="530" t="s">
        <v>249</v>
      </c>
      <c r="AP67" s="531"/>
      <c r="AQ67" s="531"/>
      <c r="AR67" s="531"/>
      <c r="AS67" s="531"/>
      <c r="AT67" s="531"/>
      <c r="AU67" s="531"/>
      <c r="AV67" s="531"/>
      <c r="AW67" s="531"/>
      <c r="AX67" s="531"/>
      <c r="AY67" s="531"/>
      <c r="AZ67" s="531"/>
      <c r="BA67" s="531"/>
      <c r="BB67" s="531"/>
      <c r="BC67" s="531"/>
      <c r="BD67" s="531"/>
      <c r="BE67" s="532"/>
      <c r="BF67" s="11"/>
      <c r="BG67" s="1"/>
      <c r="BH67" s="163"/>
      <c r="BI67" s="125"/>
    </row>
    <row r="68" spans="1:75" s="3" customFormat="1" ht="28.5" hidden="1" customHeight="1" x14ac:dyDescent="0.2">
      <c r="A68" s="164"/>
      <c r="D68" s="535" t="s">
        <v>258</v>
      </c>
      <c r="E68" s="536"/>
      <c r="F68" s="536"/>
      <c r="G68" s="536"/>
      <c r="H68" s="536"/>
      <c r="I68" s="536"/>
      <c r="J68" s="536"/>
      <c r="K68" s="536"/>
      <c r="L68" s="536"/>
      <c r="M68" s="536"/>
      <c r="N68" s="536"/>
      <c r="O68" s="536"/>
      <c r="P68" s="536"/>
      <c r="Q68" s="536"/>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6"/>
      <c r="AO68" s="536"/>
      <c r="AP68" s="536"/>
      <c r="AQ68" s="536"/>
      <c r="AR68" s="536"/>
      <c r="AS68" s="536"/>
      <c r="AT68" s="536"/>
      <c r="AU68" s="536"/>
      <c r="AV68" s="536"/>
      <c r="AW68" s="536"/>
      <c r="AX68" s="536"/>
      <c r="AY68" s="536"/>
      <c r="AZ68" s="536"/>
      <c r="BA68" s="536"/>
      <c r="BB68" s="536"/>
      <c r="BC68" s="536"/>
      <c r="BD68" s="536"/>
      <c r="BE68" s="536"/>
      <c r="BF68" s="537"/>
      <c r="BH68" s="163"/>
      <c r="BI68" s="125"/>
      <c r="BJ68" s="1"/>
      <c r="BK68" s="1"/>
    </row>
    <row r="69" spans="1:75" ht="18" hidden="1" customHeight="1" x14ac:dyDescent="0.2">
      <c r="A69" s="17"/>
      <c r="C69" s="1"/>
      <c r="D69" s="165"/>
      <c r="E69" s="538" t="s">
        <v>47</v>
      </c>
      <c r="F69" s="538"/>
      <c r="G69" s="538"/>
      <c r="H69" s="538"/>
      <c r="I69" s="538"/>
      <c r="J69" s="538"/>
      <c r="K69" s="538"/>
      <c r="L69" s="538"/>
      <c r="M69" s="538"/>
      <c r="N69" s="538"/>
      <c r="O69" s="538"/>
      <c r="P69" s="538"/>
      <c r="Q69" s="538"/>
      <c r="R69" s="538"/>
      <c r="S69" s="538"/>
      <c r="T69" s="538"/>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8"/>
      <c r="BD69" s="538"/>
      <c r="BE69" s="538"/>
      <c r="BF69" s="166"/>
      <c r="BG69" s="1"/>
      <c r="BI69" s="125"/>
    </row>
    <row r="70" spans="1:75" ht="28.5" hidden="1" customHeight="1" x14ac:dyDescent="0.2">
      <c r="A70" s="17"/>
      <c r="C70" s="1"/>
      <c r="D70" s="165"/>
      <c r="E70" s="659" t="s">
        <v>2</v>
      </c>
      <c r="F70" s="659"/>
      <c r="G70" s="659"/>
      <c r="H70" s="659"/>
      <c r="I70" s="659"/>
      <c r="J70" s="659"/>
      <c r="K70" s="659"/>
      <c r="L70" s="659"/>
      <c r="M70" s="659"/>
      <c r="N70" s="659" t="s">
        <v>48</v>
      </c>
      <c r="O70" s="659"/>
      <c r="P70" s="659"/>
      <c r="Q70" s="659"/>
      <c r="R70" s="659"/>
      <c r="S70" s="659"/>
      <c r="T70" s="659" t="s">
        <v>49</v>
      </c>
      <c r="U70" s="659"/>
      <c r="V70" s="659"/>
      <c r="W70" s="659"/>
      <c r="X70" s="659"/>
      <c r="Y70" s="659"/>
      <c r="Z70" s="659"/>
      <c r="AA70" s="659"/>
      <c r="AB70" s="659"/>
      <c r="AC70" s="659"/>
      <c r="AD70" s="659" t="s">
        <v>259</v>
      </c>
      <c r="AE70" s="659"/>
      <c r="AF70" s="659"/>
      <c r="AG70" s="659"/>
      <c r="AH70" s="659"/>
      <c r="AI70" s="659"/>
      <c r="AJ70" s="659"/>
      <c r="AK70" s="659" t="s">
        <v>8</v>
      </c>
      <c r="AL70" s="659"/>
      <c r="AM70" s="659"/>
      <c r="AN70" s="659"/>
      <c r="AO70" s="659"/>
      <c r="AP70" s="659"/>
      <c r="AQ70" s="659"/>
      <c r="AR70" s="659" t="s">
        <v>9</v>
      </c>
      <c r="AS70" s="659"/>
      <c r="AT70" s="659"/>
      <c r="AU70" s="659"/>
      <c r="AV70" s="659"/>
      <c r="AW70" s="659"/>
      <c r="AX70" s="659"/>
      <c r="AY70" s="659" t="s">
        <v>10</v>
      </c>
      <c r="AZ70" s="659"/>
      <c r="BA70" s="659"/>
      <c r="BB70" s="659"/>
      <c r="BC70" s="659"/>
      <c r="BD70" s="659"/>
      <c r="BE70" s="659"/>
      <c r="BF70" s="166"/>
      <c r="BG70" s="1"/>
      <c r="BI70" s="125"/>
    </row>
    <row r="71" spans="1:75" ht="29.25" hidden="1" customHeight="1" x14ac:dyDescent="0.2">
      <c r="A71" s="17"/>
      <c r="C71" s="1"/>
      <c r="D71" s="165"/>
      <c r="E71" s="660"/>
      <c r="F71" s="660"/>
      <c r="G71" s="660"/>
      <c r="H71" s="660"/>
      <c r="I71" s="660"/>
      <c r="J71" s="660"/>
      <c r="K71" s="660"/>
      <c r="L71" s="660"/>
      <c r="M71" s="660"/>
      <c r="N71" s="769"/>
      <c r="O71" s="769"/>
      <c r="P71" s="769"/>
      <c r="Q71" s="769"/>
      <c r="R71" s="769"/>
      <c r="S71" s="769"/>
      <c r="T71" s="660"/>
      <c r="U71" s="660"/>
      <c r="V71" s="660"/>
      <c r="W71" s="660"/>
      <c r="X71" s="660"/>
      <c r="Y71" s="660"/>
      <c r="Z71" s="660"/>
      <c r="AA71" s="660"/>
      <c r="AB71" s="660"/>
      <c r="AC71" s="660"/>
      <c r="AD71" s="679"/>
      <c r="AE71" s="679"/>
      <c r="AF71" s="679"/>
      <c r="AG71" s="679"/>
      <c r="AH71" s="679"/>
      <c r="AI71" s="679"/>
      <c r="AJ71" s="679"/>
      <c r="AK71" s="660"/>
      <c r="AL71" s="660"/>
      <c r="AM71" s="660"/>
      <c r="AN71" s="660"/>
      <c r="AO71" s="660"/>
      <c r="AP71" s="660"/>
      <c r="AQ71" s="660"/>
      <c r="AR71" s="660"/>
      <c r="AS71" s="660"/>
      <c r="AT71" s="660"/>
      <c r="AU71" s="660"/>
      <c r="AV71" s="660"/>
      <c r="AW71" s="660"/>
      <c r="AX71" s="660"/>
      <c r="AY71" s="660"/>
      <c r="AZ71" s="660"/>
      <c r="BA71" s="660"/>
      <c r="BB71" s="660"/>
      <c r="BC71" s="660"/>
      <c r="BD71" s="660"/>
      <c r="BE71" s="660"/>
      <c r="BF71" s="166"/>
      <c r="BG71" s="1"/>
      <c r="BI71" s="125"/>
    </row>
    <row r="72" spans="1:75" ht="29.25" hidden="1" customHeight="1" x14ac:dyDescent="0.2">
      <c r="A72" s="17"/>
      <c r="C72" s="1"/>
      <c r="D72" s="165"/>
      <c r="E72" s="660"/>
      <c r="F72" s="660"/>
      <c r="G72" s="660"/>
      <c r="H72" s="660"/>
      <c r="I72" s="660"/>
      <c r="J72" s="660"/>
      <c r="K72" s="660"/>
      <c r="L72" s="660"/>
      <c r="M72" s="660"/>
      <c r="N72" s="769"/>
      <c r="O72" s="769"/>
      <c r="P72" s="769"/>
      <c r="Q72" s="769"/>
      <c r="R72" s="769"/>
      <c r="S72" s="769"/>
      <c r="T72" s="660"/>
      <c r="U72" s="660"/>
      <c r="V72" s="660"/>
      <c r="W72" s="660"/>
      <c r="X72" s="660"/>
      <c r="Y72" s="660"/>
      <c r="Z72" s="660"/>
      <c r="AA72" s="660"/>
      <c r="AB72" s="660"/>
      <c r="AC72" s="660"/>
      <c r="AD72" s="679"/>
      <c r="AE72" s="679"/>
      <c r="AF72" s="679"/>
      <c r="AG72" s="679"/>
      <c r="AH72" s="679"/>
      <c r="AI72" s="679"/>
      <c r="AJ72" s="679"/>
      <c r="AK72" s="660"/>
      <c r="AL72" s="660"/>
      <c r="AM72" s="660"/>
      <c r="AN72" s="660"/>
      <c r="AO72" s="660"/>
      <c r="AP72" s="660"/>
      <c r="AQ72" s="660"/>
      <c r="AR72" s="660"/>
      <c r="AS72" s="660"/>
      <c r="AT72" s="660"/>
      <c r="AU72" s="660"/>
      <c r="AV72" s="660"/>
      <c r="AW72" s="660"/>
      <c r="AX72" s="660"/>
      <c r="AY72" s="660"/>
      <c r="AZ72" s="660"/>
      <c r="BA72" s="660"/>
      <c r="BB72" s="660"/>
      <c r="BC72" s="660"/>
      <c r="BD72" s="660"/>
      <c r="BE72" s="660"/>
      <c r="BF72" s="166"/>
      <c r="BG72" s="1"/>
      <c r="BI72" s="125"/>
    </row>
    <row r="73" spans="1:75" ht="29.25" hidden="1" customHeight="1" x14ac:dyDescent="0.2">
      <c r="A73" s="17"/>
      <c r="C73" s="1"/>
      <c r="D73" s="165"/>
      <c r="E73" s="660"/>
      <c r="F73" s="660"/>
      <c r="G73" s="660"/>
      <c r="H73" s="660"/>
      <c r="I73" s="660"/>
      <c r="J73" s="660"/>
      <c r="K73" s="660"/>
      <c r="L73" s="660"/>
      <c r="M73" s="660"/>
      <c r="N73" s="769"/>
      <c r="O73" s="769"/>
      <c r="P73" s="769"/>
      <c r="Q73" s="769"/>
      <c r="R73" s="769"/>
      <c r="S73" s="769"/>
      <c r="T73" s="660"/>
      <c r="U73" s="660"/>
      <c r="V73" s="660"/>
      <c r="W73" s="660"/>
      <c r="X73" s="660"/>
      <c r="Y73" s="660"/>
      <c r="Z73" s="660"/>
      <c r="AA73" s="660"/>
      <c r="AB73" s="660"/>
      <c r="AC73" s="660"/>
      <c r="AD73" s="679"/>
      <c r="AE73" s="679"/>
      <c r="AF73" s="679"/>
      <c r="AG73" s="679"/>
      <c r="AH73" s="679"/>
      <c r="AI73" s="679"/>
      <c r="AJ73" s="679"/>
      <c r="AK73" s="660"/>
      <c r="AL73" s="660"/>
      <c r="AM73" s="660"/>
      <c r="AN73" s="660"/>
      <c r="AO73" s="660"/>
      <c r="AP73" s="660"/>
      <c r="AQ73" s="660"/>
      <c r="AR73" s="660"/>
      <c r="AS73" s="660"/>
      <c r="AT73" s="660"/>
      <c r="AU73" s="660"/>
      <c r="AV73" s="660"/>
      <c r="AW73" s="660"/>
      <c r="AX73" s="660"/>
      <c r="AY73" s="660"/>
      <c r="AZ73" s="660"/>
      <c r="BA73" s="660"/>
      <c r="BB73" s="660"/>
      <c r="BC73" s="660"/>
      <c r="BD73" s="660"/>
      <c r="BE73" s="660"/>
      <c r="BF73" s="166"/>
      <c r="BG73" s="1"/>
      <c r="BI73" s="125"/>
    </row>
    <row r="74" spans="1:75" ht="29.25" hidden="1" customHeight="1" x14ac:dyDescent="0.2">
      <c r="A74" s="17"/>
      <c r="C74" s="1"/>
      <c r="D74" s="165"/>
      <c r="E74" s="660"/>
      <c r="F74" s="660"/>
      <c r="G74" s="660"/>
      <c r="H74" s="660"/>
      <c r="I74" s="660"/>
      <c r="J74" s="660"/>
      <c r="K74" s="660"/>
      <c r="L74" s="660"/>
      <c r="M74" s="660"/>
      <c r="N74" s="769"/>
      <c r="O74" s="769"/>
      <c r="P74" s="769"/>
      <c r="Q74" s="769"/>
      <c r="R74" s="769"/>
      <c r="S74" s="769"/>
      <c r="T74" s="660"/>
      <c r="U74" s="660"/>
      <c r="V74" s="660"/>
      <c r="W74" s="660"/>
      <c r="X74" s="660"/>
      <c r="Y74" s="660"/>
      <c r="Z74" s="660"/>
      <c r="AA74" s="660"/>
      <c r="AB74" s="660"/>
      <c r="AC74" s="660"/>
      <c r="AD74" s="679"/>
      <c r="AE74" s="679"/>
      <c r="AF74" s="679"/>
      <c r="AG74" s="679"/>
      <c r="AH74" s="679"/>
      <c r="AI74" s="679"/>
      <c r="AJ74" s="679"/>
      <c r="AK74" s="660"/>
      <c r="AL74" s="660"/>
      <c r="AM74" s="660"/>
      <c r="AN74" s="660"/>
      <c r="AO74" s="660"/>
      <c r="AP74" s="660"/>
      <c r="AQ74" s="660"/>
      <c r="AR74" s="660"/>
      <c r="AS74" s="660"/>
      <c r="AT74" s="660"/>
      <c r="AU74" s="660"/>
      <c r="AV74" s="660"/>
      <c r="AW74" s="660"/>
      <c r="AX74" s="660"/>
      <c r="AY74" s="660"/>
      <c r="AZ74" s="660"/>
      <c r="BA74" s="660"/>
      <c r="BB74" s="660"/>
      <c r="BC74" s="660"/>
      <c r="BD74" s="660"/>
      <c r="BE74" s="660"/>
      <c r="BF74" s="166"/>
      <c r="BG74" s="1"/>
      <c r="BI74" s="125"/>
    </row>
    <row r="75" spans="1:75" ht="29.25" hidden="1" customHeight="1" x14ac:dyDescent="0.2">
      <c r="A75" s="17"/>
      <c r="C75" s="1"/>
      <c r="D75" s="165"/>
      <c r="E75" s="660"/>
      <c r="F75" s="660"/>
      <c r="G75" s="660"/>
      <c r="H75" s="660"/>
      <c r="I75" s="660"/>
      <c r="J75" s="660"/>
      <c r="K75" s="660"/>
      <c r="L75" s="660"/>
      <c r="M75" s="660"/>
      <c r="N75" s="769"/>
      <c r="O75" s="769"/>
      <c r="P75" s="769"/>
      <c r="Q75" s="769"/>
      <c r="R75" s="769"/>
      <c r="S75" s="769"/>
      <c r="T75" s="660"/>
      <c r="U75" s="660"/>
      <c r="V75" s="660"/>
      <c r="W75" s="660"/>
      <c r="X75" s="660"/>
      <c r="Y75" s="660"/>
      <c r="Z75" s="660"/>
      <c r="AA75" s="660"/>
      <c r="AB75" s="660"/>
      <c r="AC75" s="660"/>
      <c r="AD75" s="679"/>
      <c r="AE75" s="679"/>
      <c r="AF75" s="679"/>
      <c r="AG75" s="679"/>
      <c r="AH75" s="679"/>
      <c r="AI75" s="679"/>
      <c r="AJ75" s="679"/>
      <c r="AK75" s="660"/>
      <c r="AL75" s="660"/>
      <c r="AM75" s="660"/>
      <c r="AN75" s="660"/>
      <c r="AO75" s="660"/>
      <c r="AP75" s="660"/>
      <c r="AQ75" s="660"/>
      <c r="AR75" s="660"/>
      <c r="AS75" s="660"/>
      <c r="AT75" s="660"/>
      <c r="AU75" s="660"/>
      <c r="AV75" s="660"/>
      <c r="AW75" s="660"/>
      <c r="AX75" s="660"/>
      <c r="AY75" s="660"/>
      <c r="AZ75" s="660"/>
      <c r="BA75" s="660"/>
      <c r="BB75" s="660"/>
      <c r="BC75" s="660"/>
      <c r="BD75" s="660"/>
      <c r="BE75" s="660"/>
      <c r="BF75" s="166"/>
      <c r="BG75" s="1"/>
      <c r="BI75" s="125"/>
    </row>
    <row r="76" spans="1:75" ht="29.25" hidden="1" customHeight="1" x14ac:dyDescent="0.2">
      <c r="A76" s="17"/>
      <c r="C76" s="1"/>
      <c r="D76" s="165"/>
      <c r="E76" s="660"/>
      <c r="F76" s="660"/>
      <c r="G76" s="660"/>
      <c r="H76" s="660"/>
      <c r="I76" s="660"/>
      <c r="J76" s="660"/>
      <c r="K76" s="660"/>
      <c r="L76" s="660"/>
      <c r="M76" s="660"/>
      <c r="N76" s="769"/>
      <c r="O76" s="769"/>
      <c r="P76" s="769"/>
      <c r="Q76" s="769"/>
      <c r="R76" s="769"/>
      <c r="S76" s="769"/>
      <c r="T76" s="660"/>
      <c r="U76" s="660"/>
      <c r="V76" s="660"/>
      <c r="W76" s="660"/>
      <c r="X76" s="660"/>
      <c r="Y76" s="660"/>
      <c r="Z76" s="660"/>
      <c r="AA76" s="660"/>
      <c r="AB76" s="660"/>
      <c r="AC76" s="660"/>
      <c r="AD76" s="679"/>
      <c r="AE76" s="679"/>
      <c r="AF76" s="679"/>
      <c r="AG76" s="679"/>
      <c r="AH76" s="679"/>
      <c r="AI76" s="679"/>
      <c r="AJ76" s="679"/>
      <c r="AK76" s="660"/>
      <c r="AL76" s="660"/>
      <c r="AM76" s="660"/>
      <c r="AN76" s="660"/>
      <c r="AO76" s="660"/>
      <c r="AP76" s="660"/>
      <c r="AQ76" s="660"/>
      <c r="AR76" s="660"/>
      <c r="AS76" s="660"/>
      <c r="AT76" s="660"/>
      <c r="AU76" s="660"/>
      <c r="AV76" s="660"/>
      <c r="AW76" s="660"/>
      <c r="AX76" s="660"/>
      <c r="AY76" s="660"/>
      <c r="AZ76" s="660"/>
      <c r="BA76" s="660"/>
      <c r="BB76" s="660"/>
      <c r="BC76" s="660"/>
      <c r="BD76" s="660"/>
      <c r="BE76" s="660"/>
      <c r="BF76" s="166"/>
      <c r="BG76" s="1"/>
      <c r="BI76" s="125"/>
    </row>
    <row r="77" spans="1:75" ht="29.25" hidden="1" customHeight="1" x14ac:dyDescent="0.2">
      <c r="A77" s="17"/>
      <c r="C77" s="1"/>
      <c r="D77" s="165"/>
      <c r="E77" s="660"/>
      <c r="F77" s="660"/>
      <c r="G77" s="660"/>
      <c r="H77" s="660"/>
      <c r="I77" s="660"/>
      <c r="J77" s="660"/>
      <c r="K77" s="660"/>
      <c r="L77" s="660"/>
      <c r="M77" s="660"/>
      <c r="N77" s="769"/>
      <c r="O77" s="769"/>
      <c r="P77" s="769"/>
      <c r="Q77" s="769"/>
      <c r="R77" s="769"/>
      <c r="S77" s="769"/>
      <c r="T77" s="660"/>
      <c r="U77" s="660"/>
      <c r="V77" s="660"/>
      <c r="W77" s="660"/>
      <c r="X77" s="660"/>
      <c r="Y77" s="660"/>
      <c r="Z77" s="660"/>
      <c r="AA77" s="660"/>
      <c r="AB77" s="660"/>
      <c r="AC77" s="660"/>
      <c r="AD77" s="679"/>
      <c r="AE77" s="679"/>
      <c r="AF77" s="679"/>
      <c r="AG77" s="679"/>
      <c r="AH77" s="679"/>
      <c r="AI77" s="679"/>
      <c r="AJ77" s="679"/>
      <c r="AK77" s="660"/>
      <c r="AL77" s="660"/>
      <c r="AM77" s="660"/>
      <c r="AN77" s="660"/>
      <c r="AO77" s="660"/>
      <c r="AP77" s="660"/>
      <c r="AQ77" s="660"/>
      <c r="AR77" s="660"/>
      <c r="AS77" s="660"/>
      <c r="AT77" s="660"/>
      <c r="AU77" s="660"/>
      <c r="AV77" s="660"/>
      <c r="AW77" s="660"/>
      <c r="AX77" s="660"/>
      <c r="AY77" s="660"/>
      <c r="AZ77" s="660"/>
      <c r="BA77" s="660"/>
      <c r="BB77" s="660"/>
      <c r="BC77" s="660"/>
      <c r="BD77" s="660"/>
      <c r="BE77" s="660"/>
      <c r="BF77" s="166"/>
      <c r="BG77" s="1"/>
      <c r="BI77" s="125"/>
    </row>
    <row r="78" spans="1:75" ht="18" hidden="1" customHeight="1" x14ac:dyDescent="0.2">
      <c r="A78" s="17"/>
      <c r="C78" s="1"/>
      <c r="D78" s="13"/>
      <c r="E78" s="770" t="s">
        <v>11</v>
      </c>
      <c r="F78" s="770"/>
      <c r="G78" s="770"/>
      <c r="H78" s="770"/>
      <c r="I78" s="770"/>
      <c r="J78" s="770"/>
      <c r="K78" s="770"/>
      <c r="L78" s="770"/>
      <c r="M78" s="770"/>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c r="AN78" s="770"/>
      <c r="AO78" s="770"/>
      <c r="AP78" s="770"/>
      <c r="AQ78" s="770"/>
      <c r="AR78" s="770"/>
      <c r="AS78" s="770"/>
      <c r="AT78" s="770"/>
      <c r="AU78" s="770"/>
      <c r="AV78" s="770"/>
      <c r="AW78" s="770"/>
      <c r="AX78" s="770"/>
      <c r="AY78" s="770"/>
      <c r="AZ78" s="770"/>
      <c r="BA78" s="770"/>
      <c r="BB78" s="770"/>
      <c r="BC78" s="770"/>
      <c r="BD78" s="770"/>
      <c r="BE78" s="770"/>
      <c r="BF78" s="15"/>
      <c r="BG78" s="1"/>
      <c r="BI78" s="125"/>
    </row>
    <row r="79" spans="1:75" ht="28.5" hidden="1" customHeight="1" x14ac:dyDescent="0.2">
      <c r="A79" s="17"/>
      <c r="C79" s="1"/>
      <c r="D79" s="13"/>
      <c r="E79" s="590" t="s">
        <v>12</v>
      </c>
      <c r="F79" s="590"/>
      <c r="G79" s="590"/>
      <c r="H79" s="590"/>
      <c r="I79" s="590"/>
      <c r="J79" s="590"/>
      <c r="K79" s="590"/>
      <c r="L79" s="590"/>
      <c r="M79" s="590"/>
      <c r="N79" s="590" t="s">
        <v>4</v>
      </c>
      <c r="O79" s="590"/>
      <c r="P79" s="590"/>
      <c r="Q79" s="590"/>
      <c r="R79" s="590"/>
      <c r="S79" s="590"/>
      <c r="T79" s="590"/>
      <c r="U79" s="590"/>
      <c r="V79" s="590"/>
      <c r="W79" s="590"/>
      <c r="X79" s="590"/>
      <c r="Y79" s="590"/>
      <c r="Z79" s="590"/>
      <c r="AA79" s="590"/>
      <c r="AB79" s="590"/>
      <c r="AC79" s="590"/>
      <c r="AD79" s="590" t="s">
        <v>267</v>
      </c>
      <c r="AE79" s="590"/>
      <c r="AF79" s="590"/>
      <c r="AG79" s="590"/>
      <c r="AH79" s="590"/>
      <c r="AI79" s="590"/>
      <c r="AJ79" s="590"/>
      <c r="AK79" s="590" t="s">
        <v>8</v>
      </c>
      <c r="AL79" s="590"/>
      <c r="AM79" s="590"/>
      <c r="AN79" s="590"/>
      <c r="AO79" s="590"/>
      <c r="AP79" s="590"/>
      <c r="AQ79" s="590"/>
      <c r="AR79" s="590" t="s">
        <v>9</v>
      </c>
      <c r="AS79" s="590"/>
      <c r="AT79" s="590"/>
      <c r="AU79" s="590"/>
      <c r="AV79" s="590"/>
      <c r="AW79" s="590"/>
      <c r="AX79" s="590"/>
      <c r="AY79" s="590" t="s">
        <v>10</v>
      </c>
      <c r="AZ79" s="590"/>
      <c r="BA79" s="590"/>
      <c r="BB79" s="590"/>
      <c r="BC79" s="590"/>
      <c r="BD79" s="590"/>
      <c r="BE79" s="590"/>
      <c r="BF79" s="15"/>
      <c r="BG79" s="1"/>
      <c r="BI79" s="125"/>
    </row>
    <row r="80" spans="1:75" ht="29.25" hidden="1" customHeight="1" x14ac:dyDescent="0.2">
      <c r="A80" s="17"/>
      <c r="C80" s="1"/>
      <c r="D80" s="13"/>
      <c r="E80" s="522"/>
      <c r="F80" s="522"/>
      <c r="G80" s="522"/>
      <c r="H80" s="522"/>
      <c r="I80" s="522"/>
      <c r="J80" s="522"/>
      <c r="K80" s="522"/>
      <c r="L80" s="522"/>
      <c r="M80" s="522"/>
      <c r="N80" s="522"/>
      <c r="O80" s="522"/>
      <c r="P80" s="522"/>
      <c r="Q80" s="522"/>
      <c r="R80" s="522"/>
      <c r="S80" s="522"/>
      <c r="T80" s="522"/>
      <c r="U80" s="522"/>
      <c r="V80" s="522"/>
      <c r="W80" s="522"/>
      <c r="X80" s="522"/>
      <c r="Y80" s="522"/>
      <c r="Z80" s="522"/>
      <c r="AA80" s="522"/>
      <c r="AB80" s="522"/>
      <c r="AC80" s="522"/>
      <c r="AD80" s="523"/>
      <c r="AE80" s="523"/>
      <c r="AF80" s="523"/>
      <c r="AG80" s="523"/>
      <c r="AH80" s="523"/>
      <c r="AI80" s="523"/>
      <c r="AJ80" s="523"/>
      <c r="AK80" s="524"/>
      <c r="AL80" s="524"/>
      <c r="AM80" s="524"/>
      <c r="AN80" s="524"/>
      <c r="AO80" s="524"/>
      <c r="AP80" s="524"/>
      <c r="AQ80" s="524"/>
      <c r="AR80" s="524"/>
      <c r="AS80" s="524"/>
      <c r="AT80" s="524"/>
      <c r="AU80" s="524"/>
      <c r="AV80" s="524"/>
      <c r="AW80" s="524"/>
      <c r="AX80" s="524"/>
      <c r="AY80" s="524"/>
      <c r="AZ80" s="524"/>
      <c r="BA80" s="524"/>
      <c r="BB80" s="524"/>
      <c r="BC80" s="524"/>
      <c r="BD80" s="524"/>
      <c r="BE80" s="524"/>
      <c r="BF80" s="15"/>
      <c r="BG80" s="1"/>
      <c r="BI80" s="125"/>
    </row>
    <row r="81" spans="1:63" ht="29.25" hidden="1" customHeight="1" x14ac:dyDescent="0.2">
      <c r="A81" s="17"/>
      <c r="C81" s="1"/>
      <c r="D81" s="13"/>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3"/>
      <c r="AE81" s="523"/>
      <c r="AF81" s="523"/>
      <c r="AG81" s="523"/>
      <c r="AH81" s="523"/>
      <c r="AI81" s="523"/>
      <c r="AJ81" s="523"/>
      <c r="AK81" s="524"/>
      <c r="AL81" s="524"/>
      <c r="AM81" s="524"/>
      <c r="AN81" s="524"/>
      <c r="AO81" s="524"/>
      <c r="AP81" s="524"/>
      <c r="AQ81" s="524"/>
      <c r="AR81" s="524"/>
      <c r="AS81" s="524"/>
      <c r="AT81" s="524"/>
      <c r="AU81" s="524"/>
      <c r="AV81" s="524"/>
      <c r="AW81" s="524"/>
      <c r="AX81" s="524"/>
      <c r="AY81" s="524"/>
      <c r="AZ81" s="524"/>
      <c r="BA81" s="524"/>
      <c r="BB81" s="524"/>
      <c r="BC81" s="524"/>
      <c r="BD81" s="524"/>
      <c r="BE81" s="524"/>
      <c r="BF81" s="15"/>
      <c r="BG81" s="1"/>
      <c r="BI81" s="125"/>
    </row>
    <row r="82" spans="1:63" ht="29.25" hidden="1" customHeight="1" x14ac:dyDescent="0.2">
      <c r="A82" s="17"/>
      <c r="C82" s="1"/>
      <c r="D82" s="13"/>
      <c r="E82" s="522"/>
      <c r="F82" s="522"/>
      <c r="G82" s="522"/>
      <c r="H82" s="522"/>
      <c r="I82" s="522"/>
      <c r="J82" s="522"/>
      <c r="K82" s="522"/>
      <c r="L82" s="522"/>
      <c r="M82" s="522"/>
      <c r="N82" s="522"/>
      <c r="O82" s="522"/>
      <c r="P82" s="522"/>
      <c r="Q82" s="522"/>
      <c r="R82" s="522"/>
      <c r="S82" s="522"/>
      <c r="T82" s="522"/>
      <c r="U82" s="522"/>
      <c r="V82" s="522"/>
      <c r="W82" s="522"/>
      <c r="X82" s="522"/>
      <c r="Y82" s="522"/>
      <c r="Z82" s="522"/>
      <c r="AA82" s="522"/>
      <c r="AB82" s="522"/>
      <c r="AC82" s="522"/>
      <c r="AD82" s="523"/>
      <c r="AE82" s="523"/>
      <c r="AF82" s="523"/>
      <c r="AG82" s="523"/>
      <c r="AH82" s="523"/>
      <c r="AI82" s="523"/>
      <c r="AJ82" s="523"/>
      <c r="AK82" s="524"/>
      <c r="AL82" s="524"/>
      <c r="AM82" s="524"/>
      <c r="AN82" s="524"/>
      <c r="AO82" s="524"/>
      <c r="AP82" s="524"/>
      <c r="AQ82" s="524"/>
      <c r="AR82" s="524"/>
      <c r="AS82" s="524"/>
      <c r="AT82" s="524"/>
      <c r="AU82" s="524"/>
      <c r="AV82" s="524"/>
      <c r="AW82" s="524"/>
      <c r="AX82" s="524"/>
      <c r="AY82" s="524"/>
      <c r="AZ82" s="524"/>
      <c r="BA82" s="524"/>
      <c r="BB82" s="524"/>
      <c r="BC82" s="524"/>
      <c r="BD82" s="524"/>
      <c r="BE82" s="524"/>
      <c r="BF82" s="15"/>
      <c r="BG82" s="1"/>
      <c r="BI82" s="125"/>
    </row>
    <row r="83" spans="1:63" ht="29.25" hidden="1" customHeight="1" x14ac:dyDescent="0.2">
      <c r="A83" s="17"/>
      <c r="C83" s="1"/>
      <c r="D83" s="13"/>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22"/>
      <c r="AC83" s="522"/>
      <c r="AD83" s="523"/>
      <c r="AE83" s="523"/>
      <c r="AF83" s="523"/>
      <c r="AG83" s="523"/>
      <c r="AH83" s="523"/>
      <c r="AI83" s="523"/>
      <c r="AJ83" s="523"/>
      <c r="AK83" s="524"/>
      <c r="AL83" s="524"/>
      <c r="AM83" s="524"/>
      <c r="AN83" s="524"/>
      <c r="AO83" s="524"/>
      <c r="AP83" s="524"/>
      <c r="AQ83" s="524"/>
      <c r="AR83" s="524"/>
      <c r="AS83" s="524"/>
      <c r="AT83" s="524"/>
      <c r="AU83" s="524"/>
      <c r="AV83" s="524"/>
      <c r="AW83" s="524"/>
      <c r="AX83" s="524"/>
      <c r="AY83" s="524"/>
      <c r="AZ83" s="524"/>
      <c r="BA83" s="524"/>
      <c r="BB83" s="524"/>
      <c r="BC83" s="524"/>
      <c r="BD83" s="524"/>
      <c r="BE83" s="524"/>
      <c r="BF83" s="15"/>
      <c r="BG83" s="1"/>
      <c r="BI83" s="125"/>
    </row>
    <row r="84" spans="1:63" ht="29.25" hidden="1" customHeight="1" x14ac:dyDescent="0.2">
      <c r="A84" s="17"/>
      <c r="C84" s="1"/>
      <c r="D84" s="13"/>
      <c r="E84" s="522"/>
      <c r="F84" s="522"/>
      <c r="G84" s="522"/>
      <c r="H84" s="522"/>
      <c r="I84" s="522"/>
      <c r="J84" s="522"/>
      <c r="K84" s="522"/>
      <c r="L84" s="522"/>
      <c r="M84" s="522"/>
      <c r="N84" s="522"/>
      <c r="O84" s="522"/>
      <c r="P84" s="522"/>
      <c r="Q84" s="522"/>
      <c r="R84" s="522"/>
      <c r="S84" s="522"/>
      <c r="T84" s="522"/>
      <c r="U84" s="522"/>
      <c r="V84" s="522"/>
      <c r="W84" s="522"/>
      <c r="X84" s="522"/>
      <c r="Y84" s="522"/>
      <c r="Z84" s="522"/>
      <c r="AA84" s="522"/>
      <c r="AB84" s="522"/>
      <c r="AC84" s="522"/>
      <c r="AD84" s="523"/>
      <c r="AE84" s="523"/>
      <c r="AF84" s="523"/>
      <c r="AG84" s="523"/>
      <c r="AH84" s="523"/>
      <c r="AI84" s="523"/>
      <c r="AJ84" s="523"/>
      <c r="AK84" s="524"/>
      <c r="AL84" s="524"/>
      <c r="AM84" s="524"/>
      <c r="AN84" s="524"/>
      <c r="AO84" s="524"/>
      <c r="AP84" s="524"/>
      <c r="AQ84" s="524"/>
      <c r="AR84" s="524"/>
      <c r="AS84" s="524"/>
      <c r="AT84" s="524"/>
      <c r="AU84" s="524"/>
      <c r="AV84" s="524"/>
      <c r="AW84" s="524"/>
      <c r="AX84" s="524"/>
      <c r="AY84" s="524"/>
      <c r="AZ84" s="524"/>
      <c r="BA84" s="524"/>
      <c r="BB84" s="524"/>
      <c r="BC84" s="524"/>
      <c r="BD84" s="524"/>
      <c r="BE84" s="524"/>
      <c r="BF84" s="15"/>
      <c r="BG84" s="1"/>
      <c r="BI84" s="125"/>
    </row>
    <row r="85" spans="1:63" ht="29.25" hidden="1" customHeight="1" x14ac:dyDescent="0.2">
      <c r="A85" s="17"/>
      <c r="C85" s="1"/>
      <c r="D85" s="13"/>
      <c r="E85" s="522"/>
      <c r="F85" s="522"/>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c r="AD85" s="523"/>
      <c r="AE85" s="523"/>
      <c r="AF85" s="523"/>
      <c r="AG85" s="523"/>
      <c r="AH85" s="523"/>
      <c r="AI85" s="523"/>
      <c r="AJ85" s="523"/>
      <c r="AK85" s="524"/>
      <c r="AL85" s="524"/>
      <c r="AM85" s="524"/>
      <c r="AN85" s="524"/>
      <c r="AO85" s="524"/>
      <c r="AP85" s="524"/>
      <c r="AQ85" s="524"/>
      <c r="AR85" s="524"/>
      <c r="AS85" s="524"/>
      <c r="AT85" s="524"/>
      <c r="AU85" s="524"/>
      <c r="AV85" s="524"/>
      <c r="AW85" s="524"/>
      <c r="AX85" s="524"/>
      <c r="AY85" s="524"/>
      <c r="AZ85" s="524"/>
      <c r="BA85" s="524"/>
      <c r="BB85" s="524"/>
      <c r="BC85" s="524"/>
      <c r="BD85" s="524"/>
      <c r="BE85" s="524"/>
      <c r="BF85" s="15"/>
      <c r="BG85" s="1"/>
      <c r="BI85" s="125"/>
    </row>
    <row r="86" spans="1:63" ht="29.25" hidden="1" customHeight="1" x14ac:dyDescent="0.2">
      <c r="A86" s="17"/>
      <c r="C86" s="1"/>
      <c r="D86" s="13"/>
      <c r="E86" s="522"/>
      <c r="F86" s="522"/>
      <c r="G86" s="522"/>
      <c r="H86" s="522"/>
      <c r="I86" s="522"/>
      <c r="J86" s="522"/>
      <c r="K86" s="522"/>
      <c r="L86" s="522"/>
      <c r="M86" s="522"/>
      <c r="N86" s="522"/>
      <c r="O86" s="522"/>
      <c r="P86" s="522"/>
      <c r="Q86" s="522"/>
      <c r="R86" s="522"/>
      <c r="S86" s="522"/>
      <c r="T86" s="522"/>
      <c r="U86" s="522"/>
      <c r="V86" s="522"/>
      <c r="W86" s="522"/>
      <c r="X86" s="522"/>
      <c r="Y86" s="522"/>
      <c r="Z86" s="522"/>
      <c r="AA86" s="522"/>
      <c r="AB86" s="522"/>
      <c r="AC86" s="522"/>
      <c r="AD86" s="523"/>
      <c r="AE86" s="523"/>
      <c r="AF86" s="523"/>
      <c r="AG86" s="523"/>
      <c r="AH86" s="523"/>
      <c r="AI86" s="523"/>
      <c r="AJ86" s="523"/>
      <c r="AK86" s="524"/>
      <c r="AL86" s="524"/>
      <c r="AM86" s="524"/>
      <c r="AN86" s="524"/>
      <c r="AO86" s="524"/>
      <c r="AP86" s="524"/>
      <c r="AQ86" s="524"/>
      <c r="AR86" s="524"/>
      <c r="AS86" s="524"/>
      <c r="AT86" s="524"/>
      <c r="AU86" s="524"/>
      <c r="AV86" s="524"/>
      <c r="AW86" s="524"/>
      <c r="AX86" s="524"/>
      <c r="AY86" s="524"/>
      <c r="AZ86" s="524"/>
      <c r="BA86" s="524"/>
      <c r="BB86" s="524"/>
      <c r="BC86" s="524"/>
      <c r="BD86" s="524"/>
      <c r="BE86" s="524"/>
      <c r="BF86" s="15"/>
      <c r="BG86" s="1"/>
      <c r="BI86" s="125"/>
    </row>
    <row r="87" spans="1:63" ht="8.25" hidden="1" customHeight="1" x14ac:dyDescent="0.2">
      <c r="A87" s="17"/>
      <c r="C87" s="1"/>
      <c r="D87" s="14"/>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6"/>
      <c r="BG87" s="1"/>
      <c r="BI87" s="125"/>
    </row>
    <row r="88" spans="1:63" ht="12.75" hidden="1" customHeight="1" x14ac:dyDescent="0.2">
      <c r="A88" s="17"/>
      <c r="C88" s="1"/>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
      <c r="BI88" s="125"/>
    </row>
    <row r="89" spans="1:63" ht="21" hidden="1" customHeight="1" x14ac:dyDescent="0.25">
      <c r="C89" s="141"/>
      <c r="D89" s="142" t="s">
        <v>504</v>
      </c>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c r="BF89" s="102"/>
      <c r="BG89" s="1"/>
    </row>
    <row r="90" spans="1:63" ht="7.5" hidden="1" customHeight="1" x14ac:dyDescent="0.2">
      <c r="C90" s="1"/>
      <c r="D90" s="519"/>
      <c r="E90" s="520"/>
      <c r="F90" s="520"/>
      <c r="G90" s="520"/>
      <c r="H90" s="520"/>
      <c r="I90" s="520"/>
      <c r="J90" s="520"/>
      <c r="K90" s="520"/>
      <c r="L90" s="520"/>
      <c r="M90" s="520"/>
      <c r="N90" s="520"/>
      <c r="O90" s="520"/>
      <c r="P90" s="520"/>
      <c r="Q90" s="520"/>
      <c r="R90" s="520"/>
      <c r="S90" s="520"/>
      <c r="T90" s="520"/>
      <c r="U90" s="520"/>
      <c r="V90" s="520"/>
      <c r="W90" s="520"/>
      <c r="X90" s="520"/>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c r="BB90" s="520"/>
      <c r="BC90" s="520"/>
      <c r="BD90" s="520"/>
      <c r="BE90" s="520"/>
      <c r="BF90" s="521"/>
      <c r="BG90" s="1"/>
      <c r="BI90" s="125"/>
    </row>
    <row r="91" spans="1:63" ht="20.25" hidden="1" customHeight="1" x14ac:dyDescent="0.2">
      <c r="C91" s="1"/>
      <c r="D91" s="10"/>
      <c r="E91" s="527" t="s">
        <v>21</v>
      </c>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8"/>
      <c r="AK91" s="528"/>
      <c r="AL91" s="528"/>
      <c r="AM91" s="528"/>
      <c r="AN91" s="529"/>
      <c r="AO91" s="530" t="s">
        <v>249</v>
      </c>
      <c r="AP91" s="531"/>
      <c r="AQ91" s="531"/>
      <c r="AR91" s="531"/>
      <c r="AS91" s="531"/>
      <c r="AT91" s="531"/>
      <c r="AU91" s="531"/>
      <c r="AV91" s="531"/>
      <c r="AW91" s="531"/>
      <c r="AX91" s="531"/>
      <c r="AY91" s="531"/>
      <c r="AZ91" s="531"/>
      <c r="BA91" s="531"/>
      <c r="BB91" s="531"/>
      <c r="BC91" s="531"/>
      <c r="BD91" s="531"/>
      <c r="BE91" s="532"/>
      <c r="BF91" s="11"/>
      <c r="BG91" s="1"/>
      <c r="BH91" s="124" t="s">
        <v>249</v>
      </c>
      <c r="BI91" s="124" t="s">
        <v>22</v>
      </c>
      <c r="BJ91" s="124" t="s">
        <v>23</v>
      </c>
    </row>
    <row r="92" spans="1:63" s="3" customFormat="1" ht="25.15" hidden="1" customHeight="1" x14ac:dyDescent="0.2">
      <c r="D92" s="535" t="s">
        <v>41</v>
      </c>
      <c r="E92" s="536"/>
      <c r="F92" s="536"/>
      <c r="G92" s="536"/>
      <c r="H92" s="536"/>
      <c r="I92" s="536"/>
      <c r="J92" s="536"/>
      <c r="K92" s="536"/>
      <c r="L92" s="536"/>
      <c r="M92" s="536"/>
      <c r="N92" s="536"/>
      <c r="O92" s="536"/>
      <c r="P92" s="536"/>
      <c r="Q92" s="536"/>
      <c r="R92" s="536"/>
      <c r="S92" s="536"/>
      <c r="T92" s="536"/>
      <c r="U92" s="536"/>
      <c r="V92" s="536"/>
      <c r="W92" s="536"/>
      <c r="X92" s="536"/>
      <c r="Y92" s="536"/>
      <c r="Z92" s="536"/>
      <c r="AA92" s="536"/>
      <c r="AB92" s="536"/>
      <c r="AC92" s="536"/>
      <c r="AD92" s="536"/>
      <c r="AE92" s="536"/>
      <c r="AF92" s="536"/>
      <c r="AG92" s="536"/>
      <c r="AH92" s="536"/>
      <c r="AI92" s="536"/>
      <c r="AJ92" s="536"/>
      <c r="AK92" s="536"/>
      <c r="AL92" s="536"/>
      <c r="AM92" s="536"/>
      <c r="AN92" s="536"/>
      <c r="AO92" s="536"/>
      <c r="AP92" s="536"/>
      <c r="AQ92" s="536"/>
      <c r="AR92" s="536"/>
      <c r="AS92" s="536"/>
      <c r="AT92" s="536"/>
      <c r="AU92" s="536"/>
      <c r="AV92" s="536"/>
      <c r="AW92" s="536"/>
      <c r="AX92" s="536"/>
      <c r="AY92" s="536"/>
      <c r="AZ92" s="536"/>
      <c r="BA92" s="536"/>
      <c r="BB92" s="536"/>
      <c r="BC92" s="536"/>
      <c r="BD92" s="536"/>
      <c r="BE92" s="536"/>
      <c r="BF92" s="537"/>
      <c r="BH92" s="131"/>
      <c r="BI92" s="125"/>
      <c r="BJ92" s="1"/>
      <c r="BK92" s="1"/>
    </row>
    <row r="93" spans="1:63" ht="18" hidden="1" customHeight="1" x14ac:dyDescent="0.2">
      <c r="C93" s="1"/>
      <c r="D93" s="13"/>
      <c r="E93" s="538" t="s">
        <v>11</v>
      </c>
      <c r="F93" s="538"/>
      <c r="G93" s="538"/>
      <c r="H93" s="538"/>
      <c r="I93" s="538"/>
      <c r="J93" s="538"/>
      <c r="K93" s="538"/>
      <c r="L93" s="538"/>
      <c r="M93" s="538"/>
      <c r="N93" s="538"/>
      <c r="O93" s="538"/>
      <c r="P93" s="538"/>
      <c r="Q93" s="538"/>
      <c r="R93" s="538"/>
      <c r="S93" s="538"/>
      <c r="T93" s="538"/>
      <c r="U93" s="538"/>
      <c r="V93" s="538"/>
      <c r="W93" s="538"/>
      <c r="X93" s="538"/>
      <c r="Y93" s="538"/>
      <c r="Z93" s="538"/>
      <c r="AA93" s="538"/>
      <c r="AB93" s="538"/>
      <c r="AC93" s="538"/>
      <c r="AD93" s="538"/>
      <c r="AE93" s="538"/>
      <c r="AF93" s="538"/>
      <c r="AG93" s="538"/>
      <c r="AH93" s="538"/>
      <c r="AI93" s="538"/>
      <c r="AJ93" s="538"/>
      <c r="AK93" s="538"/>
      <c r="AL93" s="538"/>
      <c r="AM93" s="538"/>
      <c r="AN93" s="538"/>
      <c r="AO93" s="538"/>
      <c r="AP93" s="538"/>
      <c r="AQ93" s="538"/>
      <c r="AR93" s="538"/>
      <c r="AS93" s="538"/>
      <c r="AT93" s="538"/>
      <c r="AU93" s="538"/>
      <c r="AV93" s="538"/>
      <c r="AW93" s="538"/>
      <c r="AX93" s="538"/>
      <c r="AY93" s="538"/>
      <c r="AZ93" s="538"/>
      <c r="BA93" s="538"/>
      <c r="BB93" s="538"/>
      <c r="BC93" s="538"/>
      <c r="BD93" s="538"/>
      <c r="BE93" s="538"/>
      <c r="BF93" s="15"/>
      <c r="BG93" s="1"/>
      <c r="BI93" s="125"/>
    </row>
    <row r="94" spans="1:63" ht="28.5" hidden="1" customHeight="1" x14ac:dyDescent="0.2">
      <c r="C94" s="1"/>
      <c r="D94" s="13"/>
      <c r="E94" s="568" t="s">
        <v>12</v>
      </c>
      <c r="F94" s="525"/>
      <c r="G94" s="525"/>
      <c r="H94" s="525"/>
      <c r="I94" s="525"/>
      <c r="J94" s="525"/>
      <c r="K94" s="525"/>
      <c r="L94" s="525"/>
      <c r="M94" s="525"/>
      <c r="N94" s="525" t="s">
        <v>4</v>
      </c>
      <c r="O94" s="525"/>
      <c r="P94" s="525"/>
      <c r="Q94" s="525"/>
      <c r="R94" s="525"/>
      <c r="S94" s="525"/>
      <c r="T94" s="525"/>
      <c r="U94" s="525"/>
      <c r="V94" s="525"/>
      <c r="W94" s="525"/>
      <c r="X94" s="525"/>
      <c r="Y94" s="525"/>
      <c r="Z94" s="525"/>
      <c r="AA94" s="525"/>
      <c r="AB94" s="525"/>
      <c r="AC94" s="525"/>
      <c r="AD94" s="525" t="s">
        <v>51</v>
      </c>
      <c r="AE94" s="525"/>
      <c r="AF94" s="525"/>
      <c r="AG94" s="525"/>
      <c r="AH94" s="525"/>
      <c r="AI94" s="525"/>
      <c r="AJ94" s="525"/>
      <c r="AK94" s="525" t="s">
        <v>8</v>
      </c>
      <c r="AL94" s="525"/>
      <c r="AM94" s="525"/>
      <c r="AN94" s="525"/>
      <c r="AO94" s="525"/>
      <c r="AP94" s="525"/>
      <c r="AQ94" s="525"/>
      <c r="AR94" s="541" t="s">
        <v>9</v>
      </c>
      <c r="AS94" s="541"/>
      <c r="AT94" s="541"/>
      <c r="AU94" s="541"/>
      <c r="AV94" s="541"/>
      <c r="AW94" s="541"/>
      <c r="AX94" s="541"/>
      <c r="AY94" s="525" t="s">
        <v>10</v>
      </c>
      <c r="AZ94" s="525"/>
      <c r="BA94" s="525"/>
      <c r="BB94" s="525"/>
      <c r="BC94" s="525"/>
      <c r="BD94" s="525"/>
      <c r="BE94" s="526"/>
      <c r="BF94" s="15"/>
      <c r="BG94" s="1"/>
      <c r="BI94" s="125"/>
    </row>
    <row r="95" spans="1:63" ht="29.25" hidden="1" customHeight="1" x14ac:dyDescent="0.2">
      <c r="C95" s="1"/>
      <c r="D95" s="13"/>
      <c r="E95" s="539"/>
      <c r="F95" s="534"/>
      <c r="G95" s="534"/>
      <c r="H95" s="534"/>
      <c r="I95" s="534"/>
      <c r="J95" s="534"/>
      <c r="K95" s="534"/>
      <c r="L95" s="534"/>
      <c r="M95" s="534"/>
      <c r="N95" s="534"/>
      <c r="O95" s="534"/>
      <c r="P95" s="534"/>
      <c r="Q95" s="534"/>
      <c r="R95" s="534"/>
      <c r="S95" s="534"/>
      <c r="T95" s="534"/>
      <c r="U95" s="534"/>
      <c r="V95" s="534"/>
      <c r="W95" s="534"/>
      <c r="X95" s="534"/>
      <c r="Y95" s="534"/>
      <c r="Z95" s="534"/>
      <c r="AA95" s="534"/>
      <c r="AB95" s="534"/>
      <c r="AC95" s="534"/>
      <c r="AD95" s="533"/>
      <c r="AE95" s="533"/>
      <c r="AF95" s="533"/>
      <c r="AG95" s="533"/>
      <c r="AH95" s="533"/>
      <c r="AI95" s="533"/>
      <c r="AJ95" s="533"/>
      <c r="AK95" s="518"/>
      <c r="AL95" s="518"/>
      <c r="AM95" s="518"/>
      <c r="AN95" s="518"/>
      <c r="AO95" s="518"/>
      <c r="AP95" s="518"/>
      <c r="AQ95" s="518"/>
      <c r="AR95" s="518"/>
      <c r="AS95" s="518"/>
      <c r="AT95" s="518"/>
      <c r="AU95" s="518"/>
      <c r="AV95" s="518"/>
      <c r="AW95" s="518"/>
      <c r="AX95" s="518"/>
      <c r="AY95" s="518"/>
      <c r="AZ95" s="518"/>
      <c r="BA95" s="518"/>
      <c r="BB95" s="518"/>
      <c r="BC95" s="518"/>
      <c r="BD95" s="518"/>
      <c r="BE95" s="542"/>
      <c r="BF95" s="15"/>
      <c r="BG95" s="1"/>
      <c r="BI95" s="125"/>
    </row>
    <row r="96" spans="1:63" ht="29.25" hidden="1" customHeight="1" x14ac:dyDescent="0.2">
      <c r="C96" s="1"/>
      <c r="D96" s="13"/>
      <c r="E96" s="539"/>
      <c r="F96" s="534"/>
      <c r="G96" s="534"/>
      <c r="H96" s="534"/>
      <c r="I96" s="534"/>
      <c r="J96" s="534"/>
      <c r="K96" s="534"/>
      <c r="L96" s="534"/>
      <c r="M96" s="534"/>
      <c r="N96" s="534"/>
      <c r="O96" s="534"/>
      <c r="P96" s="534"/>
      <c r="Q96" s="534"/>
      <c r="R96" s="534"/>
      <c r="S96" s="534"/>
      <c r="T96" s="534"/>
      <c r="U96" s="534"/>
      <c r="V96" s="534"/>
      <c r="W96" s="534"/>
      <c r="X96" s="534"/>
      <c r="Y96" s="534"/>
      <c r="Z96" s="534"/>
      <c r="AA96" s="534"/>
      <c r="AB96" s="534"/>
      <c r="AC96" s="534"/>
      <c r="AD96" s="533"/>
      <c r="AE96" s="533"/>
      <c r="AF96" s="533"/>
      <c r="AG96" s="533"/>
      <c r="AH96" s="533"/>
      <c r="AI96" s="533"/>
      <c r="AJ96" s="533"/>
      <c r="AK96" s="518"/>
      <c r="AL96" s="518"/>
      <c r="AM96" s="518"/>
      <c r="AN96" s="518"/>
      <c r="AO96" s="518"/>
      <c r="AP96" s="518"/>
      <c r="AQ96" s="518"/>
      <c r="AR96" s="518"/>
      <c r="AS96" s="518"/>
      <c r="AT96" s="518"/>
      <c r="AU96" s="518"/>
      <c r="AV96" s="518"/>
      <c r="AW96" s="518"/>
      <c r="AX96" s="518"/>
      <c r="AY96" s="518"/>
      <c r="AZ96" s="518"/>
      <c r="BA96" s="518"/>
      <c r="BB96" s="518"/>
      <c r="BC96" s="518"/>
      <c r="BD96" s="518"/>
      <c r="BE96" s="542"/>
      <c r="BF96" s="15"/>
      <c r="BG96" s="1"/>
    </row>
    <row r="97" spans="3:59" ht="29.25" hidden="1" customHeight="1" x14ac:dyDescent="0.2">
      <c r="C97" s="1"/>
      <c r="D97" s="13"/>
      <c r="E97" s="539"/>
      <c r="F97" s="534"/>
      <c r="G97" s="534"/>
      <c r="H97" s="534"/>
      <c r="I97" s="534"/>
      <c r="J97" s="534"/>
      <c r="K97" s="534"/>
      <c r="L97" s="534"/>
      <c r="M97" s="534"/>
      <c r="N97" s="534"/>
      <c r="O97" s="534"/>
      <c r="P97" s="534"/>
      <c r="Q97" s="534"/>
      <c r="R97" s="534"/>
      <c r="S97" s="534"/>
      <c r="T97" s="534"/>
      <c r="U97" s="534"/>
      <c r="V97" s="534"/>
      <c r="W97" s="534"/>
      <c r="X97" s="534"/>
      <c r="Y97" s="534"/>
      <c r="Z97" s="534"/>
      <c r="AA97" s="534"/>
      <c r="AB97" s="534"/>
      <c r="AC97" s="534"/>
      <c r="AD97" s="533"/>
      <c r="AE97" s="533"/>
      <c r="AF97" s="533"/>
      <c r="AG97" s="533"/>
      <c r="AH97" s="533"/>
      <c r="AI97" s="533"/>
      <c r="AJ97" s="533"/>
      <c r="AK97" s="518"/>
      <c r="AL97" s="518"/>
      <c r="AM97" s="518"/>
      <c r="AN97" s="518"/>
      <c r="AO97" s="518"/>
      <c r="AP97" s="518"/>
      <c r="AQ97" s="518"/>
      <c r="AR97" s="518"/>
      <c r="AS97" s="518"/>
      <c r="AT97" s="518"/>
      <c r="AU97" s="518"/>
      <c r="AV97" s="518"/>
      <c r="AW97" s="518"/>
      <c r="AX97" s="518"/>
      <c r="AY97" s="518"/>
      <c r="AZ97" s="518"/>
      <c r="BA97" s="518"/>
      <c r="BB97" s="518"/>
      <c r="BC97" s="518"/>
      <c r="BD97" s="518"/>
      <c r="BE97" s="542"/>
      <c r="BF97" s="15"/>
      <c r="BG97" s="1"/>
    </row>
    <row r="98" spans="3:59" ht="29.25" hidden="1" customHeight="1" x14ac:dyDescent="0.2">
      <c r="C98" s="1"/>
      <c r="D98" s="13"/>
      <c r="E98" s="539"/>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4"/>
      <c r="AD98" s="533"/>
      <c r="AE98" s="533"/>
      <c r="AF98" s="533"/>
      <c r="AG98" s="533"/>
      <c r="AH98" s="533"/>
      <c r="AI98" s="533"/>
      <c r="AJ98" s="533"/>
      <c r="AK98" s="518"/>
      <c r="AL98" s="518"/>
      <c r="AM98" s="518"/>
      <c r="AN98" s="518"/>
      <c r="AO98" s="518"/>
      <c r="AP98" s="518"/>
      <c r="AQ98" s="518"/>
      <c r="AR98" s="518"/>
      <c r="AS98" s="518"/>
      <c r="AT98" s="518"/>
      <c r="AU98" s="518"/>
      <c r="AV98" s="518"/>
      <c r="AW98" s="518"/>
      <c r="AX98" s="518"/>
      <c r="AY98" s="518"/>
      <c r="AZ98" s="518"/>
      <c r="BA98" s="518"/>
      <c r="BB98" s="518"/>
      <c r="BC98" s="518"/>
      <c r="BD98" s="518"/>
      <c r="BE98" s="542"/>
      <c r="BF98" s="15"/>
      <c r="BG98" s="1"/>
    </row>
    <row r="99" spans="3:59" ht="29.25" hidden="1" customHeight="1" x14ac:dyDescent="0.2">
      <c r="C99" s="1"/>
      <c r="D99" s="13"/>
      <c r="E99" s="539"/>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4"/>
      <c r="AD99" s="533"/>
      <c r="AE99" s="533"/>
      <c r="AF99" s="533"/>
      <c r="AG99" s="533"/>
      <c r="AH99" s="533"/>
      <c r="AI99" s="533"/>
      <c r="AJ99" s="533"/>
      <c r="AK99" s="518"/>
      <c r="AL99" s="518"/>
      <c r="AM99" s="518"/>
      <c r="AN99" s="518"/>
      <c r="AO99" s="518"/>
      <c r="AP99" s="518"/>
      <c r="AQ99" s="518"/>
      <c r="AR99" s="518"/>
      <c r="AS99" s="518"/>
      <c r="AT99" s="518"/>
      <c r="AU99" s="518"/>
      <c r="AV99" s="518"/>
      <c r="AW99" s="518"/>
      <c r="AX99" s="518"/>
      <c r="AY99" s="518"/>
      <c r="AZ99" s="518"/>
      <c r="BA99" s="518"/>
      <c r="BB99" s="518"/>
      <c r="BC99" s="518"/>
      <c r="BD99" s="518"/>
      <c r="BE99" s="542"/>
      <c r="BF99" s="15"/>
      <c r="BG99" s="1"/>
    </row>
    <row r="100" spans="3:59" ht="29.25" hidden="1" customHeight="1" x14ac:dyDescent="0.2">
      <c r="C100" s="1"/>
      <c r="D100" s="13"/>
      <c r="E100" s="539"/>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3"/>
      <c r="AE100" s="533"/>
      <c r="AF100" s="533"/>
      <c r="AG100" s="533"/>
      <c r="AH100" s="533"/>
      <c r="AI100" s="533"/>
      <c r="AJ100" s="533"/>
      <c r="AK100" s="518"/>
      <c r="AL100" s="518"/>
      <c r="AM100" s="518"/>
      <c r="AN100" s="518"/>
      <c r="AO100" s="518"/>
      <c r="AP100" s="518"/>
      <c r="AQ100" s="518"/>
      <c r="AR100" s="518"/>
      <c r="AS100" s="518"/>
      <c r="AT100" s="518"/>
      <c r="AU100" s="518"/>
      <c r="AV100" s="518"/>
      <c r="AW100" s="518"/>
      <c r="AX100" s="518"/>
      <c r="AY100" s="518"/>
      <c r="AZ100" s="518"/>
      <c r="BA100" s="518"/>
      <c r="BB100" s="518"/>
      <c r="BC100" s="518"/>
      <c r="BD100" s="518"/>
      <c r="BE100" s="542"/>
      <c r="BF100" s="15"/>
      <c r="BG100" s="1"/>
    </row>
    <row r="101" spans="3:59" ht="29.25" hidden="1" customHeight="1" x14ac:dyDescent="0.2">
      <c r="C101" s="1"/>
      <c r="D101" s="13"/>
      <c r="E101" s="539"/>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4"/>
      <c r="AD101" s="533"/>
      <c r="AE101" s="533"/>
      <c r="AF101" s="533"/>
      <c r="AG101" s="533"/>
      <c r="AH101" s="533"/>
      <c r="AI101" s="533"/>
      <c r="AJ101" s="533"/>
      <c r="AK101" s="518"/>
      <c r="AL101" s="518"/>
      <c r="AM101" s="518"/>
      <c r="AN101" s="518"/>
      <c r="AO101" s="518"/>
      <c r="AP101" s="518"/>
      <c r="AQ101" s="518"/>
      <c r="AR101" s="518"/>
      <c r="AS101" s="518"/>
      <c r="AT101" s="518"/>
      <c r="AU101" s="518"/>
      <c r="AV101" s="518"/>
      <c r="AW101" s="518"/>
      <c r="AX101" s="518"/>
      <c r="AY101" s="518"/>
      <c r="AZ101" s="518"/>
      <c r="BA101" s="518"/>
      <c r="BB101" s="518"/>
      <c r="BC101" s="518"/>
      <c r="BD101" s="518"/>
      <c r="BE101" s="542"/>
      <c r="BF101" s="15"/>
      <c r="BG101" s="1"/>
    </row>
    <row r="102" spans="3:59" ht="8.25" hidden="1" customHeight="1" x14ac:dyDescent="0.2">
      <c r="C102" s="1"/>
      <c r="D102" s="14"/>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6"/>
      <c r="BG102" s="1"/>
    </row>
    <row r="103" spans="3:59" ht="21" hidden="1" customHeight="1" x14ac:dyDescent="0.25">
      <c r="C103" s="141"/>
      <c r="D103" s="142" t="s">
        <v>505</v>
      </c>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c r="AQ103" s="102"/>
      <c r="AR103" s="102"/>
      <c r="AS103" s="102"/>
      <c r="AT103" s="102"/>
      <c r="AU103" s="102"/>
      <c r="AV103" s="102"/>
      <c r="AW103" s="102"/>
      <c r="AX103" s="102"/>
      <c r="AY103" s="102"/>
      <c r="AZ103" s="102"/>
      <c r="BA103" s="102"/>
      <c r="BB103" s="102"/>
      <c r="BC103" s="102"/>
      <c r="BD103" s="102"/>
      <c r="BE103" s="102"/>
      <c r="BF103" s="102"/>
      <c r="BG103" s="1"/>
    </row>
    <row r="104" spans="3:59" ht="19.5" hidden="1" customHeight="1" x14ac:dyDescent="0.2">
      <c r="C104" s="1"/>
      <c r="D104" s="618" t="s">
        <v>26</v>
      </c>
      <c r="E104" s="597"/>
      <c r="F104" s="597"/>
      <c r="G104" s="597"/>
      <c r="H104" s="597"/>
      <c r="I104" s="597"/>
      <c r="J104" s="597"/>
      <c r="K104" s="597"/>
      <c r="L104" s="597"/>
      <c r="M104" s="597"/>
      <c r="N104" s="597"/>
      <c r="O104" s="597"/>
      <c r="P104" s="597"/>
      <c r="Q104" s="597"/>
      <c r="R104" s="597"/>
      <c r="S104" s="597"/>
      <c r="T104" s="658"/>
      <c r="U104" s="570"/>
      <c r="V104" s="570"/>
      <c r="W104" s="570"/>
      <c r="X104" s="570"/>
      <c r="Y104" s="570"/>
      <c r="Z104" s="570"/>
      <c r="AA104" s="570"/>
      <c r="AB104" s="570"/>
      <c r="AC104" s="570"/>
      <c r="AD104" s="570"/>
      <c r="AE104" s="570"/>
      <c r="AF104" s="570"/>
      <c r="AG104" s="570"/>
      <c r="AH104" s="570"/>
      <c r="AI104" s="570"/>
      <c r="AJ104" s="570"/>
      <c r="AK104" s="570"/>
      <c r="AL104" s="570"/>
      <c r="AM104" s="570"/>
      <c r="AN104" s="570"/>
      <c r="AO104" s="570"/>
      <c r="AP104" s="570"/>
      <c r="AQ104" s="570"/>
      <c r="AR104" s="570"/>
      <c r="AS104" s="570"/>
      <c r="AT104" s="570"/>
      <c r="AU104" s="570"/>
      <c r="AV104" s="570"/>
      <c r="AW104" s="570"/>
      <c r="AX104" s="570"/>
      <c r="AY104" s="570"/>
      <c r="AZ104" s="570"/>
      <c r="BA104" s="570"/>
      <c r="BB104" s="570"/>
      <c r="BC104" s="570"/>
      <c r="BD104" s="570"/>
      <c r="BE104" s="570"/>
      <c r="BF104" s="571"/>
      <c r="BG104" s="1"/>
    </row>
    <row r="105" spans="3:59" ht="19.5" hidden="1" customHeight="1" x14ac:dyDescent="0.2">
      <c r="C105" s="1"/>
      <c r="D105" s="896" t="s">
        <v>27</v>
      </c>
      <c r="E105" s="897"/>
      <c r="F105" s="897"/>
      <c r="G105" s="897"/>
      <c r="H105" s="897"/>
      <c r="I105" s="897"/>
      <c r="J105" s="897"/>
      <c r="K105" s="897"/>
      <c r="L105" s="897"/>
      <c r="M105" s="897"/>
      <c r="N105" s="897"/>
      <c r="O105" s="897"/>
      <c r="P105" s="897"/>
      <c r="Q105" s="897"/>
      <c r="R105" s="897"/>
      <c r="S105" s="897"/>
      <c r="T105" s="900"/>
      <c r="U105" s="570"/>
      <c r="V105" s="570"/>
      <c r="W105" s="570"/>
      <c r="X105" s="570"/>
      <c r="Y105" s="570"/>
      <c r="Z105" s="570"/>
      <c r="AA105" s="570"/>
      <c r="AB105" s="570"/>
      <c r="AC105" s="570"/>
      <c r="AD105" s="570"/>
      <c r="AE105" s="570"/>
      <c r="AF105" s="570"/>
      <c r="AG105" s="570"/>
      <c r="AH105" s="570"/>
      <c r="AI105" s="570"/>
      <c r="AJ105" s="570"/>
      <c r="AK105" s="570"/>
      <c r="AL105" s="570"/>
      <c r="AM105" s="570"/>
      <c r="AN105" s="570"/>
      <c r="AO105" s="570"/>
      <c r="AP105" s="570"/>
      <c r="AQ105" s="570"/>
      <c r="AR105" s="570"/>
      <c r="AS105" s="570"/>
      <c r="AT105" s="570"/>
      <c r="AU105" s="570"/>
      <c r="AV105" s="570"/>
      <c r="AW105" s="570"/>
      <c r="AX105" s="570"/>
      <c r="AY105" s="570"/>
      <c r="AZ105" s="570"/>
      <c r="BA105" s="570"/>
      <c r="BB105" s="570"/>
      <c r="BC105" s="570"/>
      <c r="BD105" s="570"/>
      <c r="BE105" s="570"/>
      <c r="BF105" s="571"/>
      <c r="BG105" s="1"/>
    </row>
  </sheetData>
  <sheetProtection selectLockedCells="1"/>
  <protectedRanges>
    <protectedRange sqref="AO91 U104:BF105 AO67 E95:BE101 E80:BE86" name="STR7_1"/>
    <protectedRange sqref="U64:BF64 U88:BF88" name="STR5_1"/>
    <protectedRange sqref="D29:D30 D61:D63 D32 D18:D21" name="STR1_1"/>
    <protectedRange sqref="E71:BE77" name="STR6_1"/>
  </protectedRanges>
  <mergeCells count="290">
    <mergeCell ref="D104:T104"/>
    <mergeCell ref="U104:BF104"/>
    <mergeCell ref="D105:T105"/>
    <mergeCell ref="U105:BF105"/>
    <mergeCell ref="E101:M101"/>
    <mergeCell ref="N101:AC101"/>
    <mergeCell ref="AD101:AJ101"/>
    <mergeCell ref="AK101:AQ101"/>
    <mergeCell ref="AR101:AX101"/>
    <mergeCell ref="AY101:BE101"/>
    <mergeCell ref="E100:M100"/>
    <mergeCell ref="N100:AC100"/>
    <mergeCell ref="AD100:AJ100"/>
    <mergeCell ref="AK100:AQ100"/>
    <mergeCell ref="AR100:AX100"/>
    <mergeCell ref="AY100:BE100"/>
    <mergeCell ref="E99:M99"/>
    <mergeCell ref="N99:AC99"/>
    <mergeCell ref="AD99:AJ99"/>
    <mergeCell ref="AK99:AQ99"/>
    <mergeCell ref="AR99:AX99"/>
    <mergeCell ref="AY99:BE99"/>
    <mergeCell ref="E98:M98"/>
    <mergeCell ref="N98:AC98"/>
    <mergeCell ref="AD98:AJ98"/>
    <mergeCell ref="AK98:AQ98"/>
    <mergeCell ref="AR98:AX98"/>
    <mergeCell ref="AY98:BE98"/>
    <mergeCell ref="E97:M97"/>
    <mergeCell ref="N97:AC97"/>
    <mergeCell ref="AD97:AJ97"/>
    <mergeCell ref="AK97:AQ97"/>
    <mergeCell ref="AR97:AX97"/>
    <mergeCell ref="AY97:BE97"/>
    <mergeCell ref="E96:M96"/>
    <mergeCell ref="N96:AC96"/>
    <mergeCell ref="AD96:AJ96"/>
    <mergeCell ref="AK96:AQ96"/>
    <mergeCell ref="AR96:AX96"/>
    <mergeCell ref="AY96:BE96"/>
    <mergeCell ref="AY94:BE94"/>
    <mergeCell ref="E95:M95"/>
    <mergeCell ref="N95:AC95"/>
    <mergeCell ref="AD95:AJ95"/>
    <mergeCell ref="AK95:AQ95"/>
    <mergeCell ref="AR95:AX95"/>
    <mergeCell ref="AY95:BE95"/>
    <mergeCell ref="D90:BF90"/>
    <mergeCell ref="E91:AN91"/>
    <mergeCell ref="AO91:BE91"/>
    <mergeCell ref="D92:BF92"/>
    <mergeCell ref="E93:BE93"/>
    <mergeCell ref="E94:M94"/>
    <mergeCell ref="N94:AC94"/>
    <mergeCell ref="AD94:AJ94"/>
    <mergeCell ref="AK94:AQ94"/>
    <mergeCell ref="AR94:AX94"/>
    <mergeCell ref="E86:M86"/>
    <mergeCell ref="N86:AC86"/>
    <mergeCell ref="AD86:AJ86"/>
    <mergeCell ref="AK86:AQ86"/>
    <mergeCell ref="AR86:AX86"/>
    <mergeCell ref="AY86:BE86"/>
    <mergeCell ref="E85:M85"/>
    <mergeCell ref="N85:AC85"/>
    <mergeCell ref="AD85:AJ85"/>
    <mergeCell ref="AK85:AQ85"/>
    <mergeCell ref="AR85:AX85"/>
    <mergeCell ref="AY85:BE85"/>
    <mergeCell ref="E84:M84"/>
    <mergeCell ref="N84:AC84"/>
    <mergeCell ref="AD84:AJ84"/>
    <mergeCell ref="AK84:AQ84"/>
    <mergeCell ref="AR84:AX84"/>
    <mergeCell ref="AY84:BE84"/>
    <mergeCell ref="E83:M83"/>
    <mergeCell ref="N83:AC83"/>
    <mergeCell ref="AD83:AJ83"/>
    <mergeCell ref="AK83:AQ83"/>
    <mergeCell ref="AR83:AX83"/>
    <mergeCell ref="AY83:BE83"/>
    <mergeCell ref="E82:M82"/>
    <mergeCell ref="N82:AC82"/>
    <mergeCell ref="AD82:AJ82"/>
    <mergeCell ref="AK82:AQ82"/>
    <mergeCell ref="AR82:AX82"/>
    <mergeCell ref="AY82:BE82"/>
    <mergeCell ref="E81:M81"/>
    <mergeCell ref="N81:AC81"/>
    <mergeCell ref="AD81:AJ81"/>
    <mergeCell ref="AK81:AQ81"/>
    <mergeCell ref="AR81:AX81"/>
    <mergeCell ref="AY81:BE81"/>
    <mergeCell ref="E80:M80"/>
    <mergeCell ref="N80:AC80"/>
    <mergeCell ref="AD80:AJ80"/>
    <mergeCell ref="AK80:AQ80"/>
    <mergeCell ref="AR80:AX80"/>
    <mergeCell ref="AY80:BE80"/>
    <mergeCell ref="E78:BE78"/>
    <mergeCell ref="E79:M79"/>
    <mergeCell ref="N79:AC79"/>
    <mergeCell ref="AD79:AJ79"/>
    <mergeCell ref="AK79:AQ79"/>
    <mergeCell ref="AR79:AX79"/>
    <mergeCell ref="AY79:BE79"/>
    <mergeCell ref="AY76:BE76"/>
    <mergeCell ref="E77:M77"/>
    <mergeCell ref="N77:S77"/>
    <mergeCell ref="T77:AC77"/>
    <mergeCell ref="AD77:AJ77"/>
    <mergeCell ref="AK77:AQ77"/>
    <mergeCell ref="AR77:AX77"/>
    <mergeCell ref="AY77:BE77"/>
    <mergeCell ref="E76:M76"/>
    <mergeCell ref="N76:S76"/>
    <mergeCell ref="T76:AC76"/>
    <mergeCell ref="AD76:AJ76"/>
    <mergeCell ref="AK76:AQ76"/>
    <mergeCell ref="AR76:AX76"/>
    <mergeCell ref="AY74:BE74"/>
    <mergeCell ref="E75:M75"/>
    <mergeCell ref="N75:S75"/>
    <mergeCell ref="T75:AC75"/>
    <mergeCell ref="AD75:AJ75"/>
    <mergeCell ref="AK75:AQ75"/>
    <mergeCell ref="AR75:AX75"/>
    <mergeCell ref="AY75:BE75"/>
    <mergeCell ref="E74:M74"/>
    <mergeCell ref="N74:S74"/>
    <mergeCell ref="T74:AC74"/>
    <mergeCell ref="AD74:AJ74"/>
    <mergeCell ref="AK74:AQ74"/>
    <mergeCell ref="AR74:AX74"/>
    <mergeCell ref="AY72:BE72"/>
    <mergeCell ref="E73:M73"/>
    <mergeCell ref="N73:S73"/>
    <mergeCell ref="T73:AC73"/>
    <mergeCell ref="AD73:AJ73"/>
    <mergeCell ref="AK73:AQ73"/>
    <mergeCell ref="AR73:AX73"/>
    <mergeCell ref="AY73:BE73"/>
    <mergeCell ref="E72:M72"/>
    <mergeCell ref="N72:S72"/>
    <mergeCell ref="T72:AC72"/>
    <mergeCell ref="AD72:AJ72"/>
    <mergeCell ref="AK72:AQ72"/>
    <mergeCell ref="AR72:AX72"/>
    <mergeCell ref="AY70:BE70"/>
    <mergeCell ref="E71:M71"/>
    <mergeCell ref="N71:S71"/>
    <mergeCell ref="T71:AC71"/>
    <mergeCell ref="AD71:AJ71"/>
    <mergeCell ref="AK71:AQ71"/>
    <mergeCell ref="AR71:AX71"/>
    <mergeCell ref="AY71:BE71"/>
    <mergeCell ref="E70:M70"/>
    <mergeCell ref="N70:S70"/>
    <mergeCell ref="T70:AC70"/>
    <mergeCell ref="AD70:AJ70"/>
    <mergeCell ref="AK70:AQ70"/>
    <mergeCell ref="AR70:AX70"/>
    <mergeCell ref="D65:BF65"/>
    <mergeCell ref="D66:BF66"/>
    <mergeCell ref="E67:AN67"/>
    <mergeCell ref="AO67:BE67"/>
    <mergeCell ref="D68:BF68"/>
    <mergeCell ref="E69:BE69"/>
    <mergeCell ref="D59:G59"/>
    <mergeCell ref="H59:O59"/>
    <mergeCell ref="P59:AD59"/>
    <mergeCell ref="AE59:AH59"/>
    <mergeCell ref="AI59:AP59"/>
    <mergeCell ref="AQ59:BF59"/>
    <mergeCell ref="D57:BF57"/>
    <mergeCell ref="D58:G58"/>
    <mergeCell ref="H58:O58"/>
    <mergeCell ref="P58:AD58"/>
    <mergeCell ref="AE58:AH58"/>
    <mergeCell ref="AI58:AP58"/>
    <mergeCell ref="AQ58:BF58"/>
    <mergeCell ref="D56:E56"/>
    <mergeCell ref="F56:K56"/>
    <mergeCell ref="L56:Y56"/>
    <mergeCell ref="Z56:AQ56"/>
    <mergeCell ref="AR56:AV56"/>
    <mergeCell ref="AW56:BF56"/>
    <mergeCell ref="D55:E55"/>
    <mergeCell ref="F55:K55"/>
    <mergeCell ref="L55:Y55"/>
    <mergeCell ref="Z55:AQ55"/>
    <mergeCell ref="AR55:AV55"/>
    <mergeCell ref="AW55:BF55"/>
    <mergeCell ref="D54:E54"/>
    <mergeCell ref="F54:K54"/>
    <mergeCell ref="L54:Y54"/>
    <mergeCell ref="Z54:AQ54"/>
    <mergeCell ref="AR54:AV54"/>
    <mergeCell ref="AW54:BF54"/>
    <mergeCell ref="D52:BF52"/>
    <mergeCell ref="D53:E53"/>
    <mergeCell ref="F53:K53"/>
    <mergeCell ref="L53:Y53"/>
    <mergeCell ref="Z53:AQ53"/>
    <mergeCell ref="AR53:AV53"/>
    <mergeCell ref="AW53:BF53"/>
    <mergeCell ref="D51:R51"/>
    <mergeCell ref="S51:V51"/>
    <mergeCell ref="W51:AB51"/>
    <mergeCell ref="AC51:AP51"/>
    <mergeCell ref="AQ51:AZ51"/>
    <mergeCell ref="BA51:BF51"/>
    <mergeCell ref="D49:BF49"/>
    <mergeCell ref="D50:R50"/>
    <mergeCell ref="S50:V50"/>
    <mergeCell ref="W50:AB50"/>
    <mergeCell ref="AC50:AP50"/>
    <mergeCell ref="AQ50:AZ50"/>
    <mergeCell ref="BA50:BF50"/>
    <mergeCell ref="BA47:BF47"/>
    <mergeCell ref="D48:R48"/>
    <mergeCell ref="S48:V48"/>
    <mergeCell ref="W48:AB48"/>
    <mergeCell ref="AC48:AP48"/>
    <mergeCell ref="AQ48:AZ48"/>
    <mergeCell ref="BA48:BF48"/>
    <mergeCell ref="D44:W44"/>
    <mergeCell ref="X44:BF44"/>
    <mergeCell ref="D45:W45"/>
    <mergeCell ref="X45:BF45"/>
    <mergeCell ref="D46:BF46"/>
    <mergeCell ref="D47:R47"/>
    <mergeCell ref="S47:V47"/>
    <mergeCell ref="W47:AB47"/>
    <mergeCell ref="AC47:AP47"/>
    <mergeCell ref="AQ47:AZ47"/>
    <mergeCell ref="D42:W43"/>
    <mergeCell ref="X42:AL42"/>
    <mergeCell ref="AM42:AV42"/>
    <mergeCell ref="AW42:BF42"/>
    <mergeCell ref="X43:AL43"/>
    <mergeCell ref="AM43:AV43"/>
    <mergeCell ref="AW43:BF43"/>
    <mergeCell ref="D39:W39"/>
    <mergeCell ref="X39:BF39"/>
    <mergeCell ref="D40:W40"/>
    <mergeCell ref="X40:BF40"/>
    <mergeCell ref="D41:W41"/>
    <mergeCell ref="X41:BF41"/>
    <mergeCell ref="D34:BF34"/>
    <mergeCell ref="D36:W36"/>
    <mergeCell ref="X36:BF36"/>
    <mergeCell ref="D37:W37"/>
    <mergeCell ref="X37:BF37"/>
    <mergeCell ref="D38:W38"/>
    <mergeCell ref="X38:BF38"/>
    <mergeCell ref="D27:BF27"/>
    <mergeCell ref="D28:BF28"/>
    <mergeCell ref="D29:BF29"/>
    <mergeCell ref="D31:Z31"/>
    <mergeCell ref="AA31:BF31"/>
    <mergeCell ref="D33:Z33"/>
    <mergeCell ref="AA33:BF33"/>
    <mergeCell ref="G22:BF22"/>
    <mergeCell ref="G23:BF23"/>
    <mergeCell ref="D25:O25"/>
    <mergeCell ref="P25:BF25"/>
    <mergeCell ref="D26:O26"/>
    <mergeCell ref="P26:BF26"/>
    <mergeCell ref="D17:BF17"/>
    <mergeCell ref="D18:BF18"/>
    <mergeCell ref="D19:I19"/>
    <mergeCell ref="K19:BF19"/>
    <mergeCell ref="K20:BF20"/>
    <mergeCell ref="D21:I21"/>
    <mergeCell ref="K21:BF21"/>
    <mergeCell ref="C8:BG8"/>
    <mergeCell ref="C10:BG10"/>
    <mergeCell ref="C12:BG12"/>
    <mergeCell ref="C13:BG13"/>
    <mergeCell ref="C14:BG14"/>
    <mergeCell ref="D15:S15"/>
    <mergeCell ref="D1:S1"/>
    <mergeCell ref="C3:BG3"/>
    <mergeCell ref="C4:BG4"/>
    <mergeCell ref="D5:O5"/>
    <mergeCell ref="P5:BF5"/>
    <mergeCell ref="D6:O6"/>
    <mergeCell ref="P6:BF6"/>
    <mergeCell ref="C2:BG2"/>
  </mergeCells>
  <conditionalFormatting sqref="D61:AU63">
    <cfRule type="expression" dxfId="94" priority="30">
      <formula>$X$37="Příspěvková organizace"</formula>
    </cfRule>
    <cfRule type="expression" dxfId="93" priority="31">
      <formula>$X$37="Svazek obcí"</formula>
    </cfRule>
    <cfRule type="expression" dxfId="92" priority="32">
      <formula>$X$37="Vyberte ze seznamu"</formula>
    </cfRule>
    <cfRule type="expression" dxfId="91" priority="33">
      <formula>$X$37="Obec"</formula>
    </cfRule>
  </conditionalFormatting>
  <conditionalFormatting sqref="D68:BF87">
    <cfRule type="expression" dxfId="90" priority="25">
      <formula>$AO$67="Ne"</formula>
    </cfRule>
  </conditionalFormatting>
  <conditionalFormatting sqref="D92:BF101">
    <cfRule type="expression" dxfId="89" priority="22">
      <formula>$AO$91="Ne"</formula>
    </cfRule>
  </conditionalFormatting>
  <conditionalFormatting sqref="E69:BE80">
    <cfRule type="expression" dxfId="88" priority="24">
      <formula>$AO$67="Ne"</formula>
    </cfRule>
  </conditionalFormatting>
  <conditionalFormatting sqref="E87:BE87">
    <cfRule type="expression" dxfId="87" priority="23">
      <formula>$AO$67="Ne"</formula>
    </cfRule>
  </conditionalFormatting>
  <conditionalFormatting sqref="E93:BE101">
    <cfRule type="expression" dxfId="86" priority="21">
      <formula>$AO$91="ne"</formula>
    </cfRule>
  </conditionalFormatting>
  <conditionalFormatting sqref="G22:BF23">
    <cfRule type="cellIs" dxfId="85" priority="40" operator="equal">
      <formula>"Vyberte z následujícího seznamu"</formula>
    </cfRule>
  </conditionalFormatting>
  <conditionalFormatting sqref="X37:BF37">
    <cfRule type="cellIs" dxfId="84" priority="39" operator="equal">
      <formula>"Vyberte ze seznamu"</formula>
    </cfRule>
    <cfRule type="expression" dxfId="83" priority="41">
      <formula>OR(X36="Fyzická podnikající osoba",X36="Fyzická osoba")</formula>
    </cfRule>
  </conditionalFormatting>
  <conditionalFormatting sqref="AO67:BE67">
    <cfRule type="cellIs" dxfId="82" priority="29" operator="equal">
      <formula>"Vyberte ze seznamu"</formula>
    </cfRule>
  </conditionalFormatting>
  <conditionalFormatting sqref="AO91:BE91">
    <cfRule type="cellIs" dxfId="81" priority="36" operator="equal">
      <formula>"Vyberte ze seznamu"</formula>
    </cfRule>
  </conditionalFormatting>
  <conditionalFormatting sqref="AQ48:AZ48">
    <cfRule type="cellIs" dxfId="80" priority="38" operator="equal">
      <formula>"Vyberte ze seznamu"</formula>
    </cfRule>
  </conditionalFormatting>
  <conditionalFormatting sqref="AQ51:AZ51">
    <cfRule type="cellIs" dxfId="79" priority="20" operator="equal">
      <formula>"Vyberte ze seznamu"</formula>
    </cfRule>
  </conditionalFormatting>
  <conditionalFormatting sqref="AV62:BE62">
    <cfRule type="expression" dxfId="78" priority="34">
      <formula>$X$37&lt;&gt;"Obec"</formula>
    </cfRule>
  </conditionalFormatting>
  <conditionalFormatting sqref="AW54:BF56">
    <cfRule type="cellIs" dxfId="77" priority="37" operator="equal">
      <formula>"Vyberte ze seznamu"</formula>
    </cfRule>
  </conditionalFormatting>
  <conditionalFormatting sqref="BA48:BF48">
    <cfRule type="containsText" dxfId="76" priority="26" operator="containsText" text="Načítá se">
      <formula>NOT(ISERROR(SEARCH("Načítá se",BA48)))</formula>
    </cfRule>
  </conditionalFormatting>
  <conditionalFormatting sqref="BA51:BF51">
    <cfRule type="containsText" dxfId="75" priority="19" operator="containsText" text="Načítá se">
      <formula>NOT(ISERROR(SEARCH("Načítá se",BA51)))</formula>
    </cfRule>
  </conditionalFormatting>
  <dataValidations count="10">
    <dataValidation allowBlank="1" showInputMessage="1" showErrorMessage="1" promptTitle="ÚČEL PODPORY" prompt="Uveďte stručný a výstižný popis účelu, na který bude podpora použita." sqref="D30:BF30 D32:BF32" xr:uid="{00000000-0002-0000-0700-000000000000}"/>
    <dataValidation operator="equal" allowBlank="1" showInputMessage="1" showErrorMessage="1" error="IČ může obsahovat pouze číslice o  počtu 8 znaků" sqref="P25:BF25 P5:BF5" xr:uid="{00000000-0002-0000-0700-000001000000}"/>
    <dataValidation allowBlank="1" showInputMessage="1" showErrorMessage="1" prompt="FYZICKÉ OSOBY žádající o podporu uvádí jméno a příjmení._x000a_PRÁVNICKÉ OSOBY uvádí název žadatele." sqref="P26:BF26 P6:BF6" xr:uid="{00000000-0002-0000-0700-000002000000}"/>
    <dataValidation type="textLength" operator="equal" allowBlank="1" showInputMessage="1" showErrorMessage="1" error="IČ musí obsahovat přesně osm číslic." sqref="AD95:AJ101 AD71:AJ77 AD80:AJ86" xr:uid="{00000000-0002-0000-0700-000003000000}">
      <formula1>8</formula1>
    </dataValidation>
    <dataValidation type="list" allowBlank="1" showInputMessage="1" showErrorMessage="1" error="Vyberte ANO nebo NE z rozevíracího seznamu (klikněte na šipku vpravo)" prompt="Vyberte jednu z možností uvedených v rozevíracím seznamu:" sqref="AO91:BE91 AO67:BE67" xr:uid="{00000000-0002-0000-0700-000004000000}">
      <formula1>$BH$91:$BJ$91</formula1>
    </dataValidation>
    <dataValidation operator="equal" allowBlank="1" showInputMessage="1" showErrorMessage="1" sqref="X39:BF39" xr:uid="{00000000-0002-0000-0700-000005000000}"/>
    <dataValidation showInputMessage="1" showErrorMessage="1" errorTitle="Kontrola" error="Nejdříve se ujistěte, zda jsou vyplněna všechna povinná pole výše - Typ žadatele a Právní forma." sqref="X38:BF38" xr:uid="{00000000-0002-0000-0700-000006000000}"/>
    <dataValidation type="list" allowBlank="1" showInputMessage="1" prompt="Vybrat jednu z možností uvedených v rozevíracím seznamu." sqref="X37:BF37" xr:uid="{00000000-0002-0000-0700-000007000000}">
      <formula1>$BH$37:$CE$37</formula1>
    </dataValidation>
    <dataValidation type="list" allowBlank="1" showInputMessage="1" showErrorMessage="1" sqref="AW54:BF56" xr:uid="{00000000-0002-0000-0700-000008000000}">
      <formula1>$BH$53:$BJ$53</formula1>
    </dataValidation>
    <dataValidation type="list" allowBlank="1" showInputMessage="1" showErrorMessage="1" sqref="AQ48:AZ48 AQ51:AZ51" xr:uid="{00000000-0002-0000-0700-000009000000}">
      <formula1>$BH$48:$BU$48</formula1>
    </dataValidation>
  </dataValidations>
  <pageMargins left="0.39370078740157483" right="0.39370078740157483" top="0.39370078740157483" bottom="0.39370078740157483" header="0.19685039370078741" footer="0.19685039370078741"/>
  <pageSetup paperSize="9" scale="96" fitToHeight="0" orientation="portrait" r:id="rId1"/>
  <headerFooter>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tabColor theme="7" tint="0.79998168889431442"/>
    <pageSetUpPr fitToPage="1"/>
  </sheetPr>
  <dimension ref="A1:CE105"/>
  <sheetViews>
    <sheetView view="pageBreakPreview" topLeftCell="B1" zoomScale="110" zoomScaleNormal="100" zoomScaleSheetLayoutView="110" workbookViewId="0">
      <selection activeCell="X37" sqref="X37:BF37"/>
    </sheetView>
  </sheetViews>
  <sheetFormatPr defaultColWidth="1.7109375" defaultRowHeight="14.25" x14ac:dyDescent="0.2"/>
  <cols>
    <col min="1" max="1" width="1.7109375" style="1" hidden="1" customWidth="1"/>
    <col min="2" max="2" width="1.7109375" style="1" customWidth="1"/>
    <col min="3" max="29" width="1.7109375" style="4"/>
    <col min="30" max="30" width="1.85546875" style="4" customWidth="1"/>
    <col min="31" max="59" width="1.7109375" style="4"/>
    <col min="60" max="60" width="24.42578125" style="17" hidden="1" customWidth="1"/>
    <col min="61" max="61" width="16.7109375" style="17" hidden="1" customWidth="1"/>
    <col min="62" max="63" width="18.5703125" style="1" hidden="1" customWidth="1"/>
    <col min="64" max="75" width="17.7109375" style="1" hidden="1" customWidth="1"/>
    <col min="76" max="83" width="17.85546875" style="1" hidden="1" customWidth="1"/>
    <col min="84" max="16384" width="1.7109375" style="1"/>
  </cols>
  <sheetData>
    <row r="1" spans="3:62" ht="11.25" customHeight="1" x14ac:dyDescent="0.2">
      <c r="C1" s="1"/>
      <c r="D1" s="572" t="s">
        <v>233</v>
      </c>
      <c r="E1" s="573"/>
      <c r="F1" s="573"/>
      <c r="G1" s="573"/>
      <c r="H1" s="573"/>
      <c r="I1" s="573"/>
      <c r="J1" s="573"/>
      <c r="K1" s="573"/>
      <c r="L1" s="573"/>
      <c r="M1" s="573"/>
      <c r="N1" s="573"/>
      <c r="O1" s="573"/>
      <c r="P1" s="573"/>
      <c r="Q1" s="573"/>
      <c r="R1" s="573"/>
      <c r="S1" s="574"/>
      <c r="T1" s="3"/>
      <c r="U1" s="3"/>
      <c r="V1" s="3"/>
      <c r="W1" s="1"/>
      <c r="X1" s="104"/>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3:62" ht="50.25" customHeight="1" x14ac:dyDescent="0.25">
      <c r="C2" s="406"/>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row>
    <row r="3" spans="3:62" s="102" customFormat="1" ht="18" customHeight="1" x14ac:dyDescent="0.2">
      <c r="C3" s="1020" t="s">
        <v>548</v>
      </c>
      <c r="D3" s="1021"/>
      <c r="E3" s="1021"/>
      <c r="F3" s="1021"/>
      <c r="G3" s="1021"/>
      <c r="H3" s="1021"/>
      <c r="I3" s="1021"/>
      <c r="J3" s="1021"/>
      <c r="K3" s="1021"/>
      <c r="L3" s="1021"/>
      <c r="M3" s="1021"/>
      <c r="N3" s="1021"/>
      <c r="O3" s="1021"/>
      <c r="P3" s="1021"/>
      <c r="Q3" s="1021"/>
      <c r="R3" s="1021"/>
      <c r="S3" s="1021"/>
      <c r="T3" s="1021"/>
      <c r="U3" s="1021"/>
      <c r="V3" s="1021"/>
      <c r="W3" s="1021"/>
      <c r="X3" s="1021"/>
      <c r="Y3" s="1021"/>
      <c r="Z3" s="1021"/>
      <c r="AA3" s="1021"/>
      <c r="AB3" s="1021"/>
      <c r="AC3" s="1021"/>
      <c r="AD3" s="1021"/>
      <c r="AE3" s="1021"/>
      <c r="AF3" s="1021"/>
      <c r="AG3" s="1021"/>
      <c r="AH3" s="1021"/>
      <c r="AI3" s="1021"/>
      <c r="AJ3" s="1021"/>
      <c r="AK3" s="1021"/>
      <c r="AL3" s="1021"/>
      <c r="AM3" s="1021"/>
      <c r="AN3" s="1021"/>
      <c r="AO3" s="1021"/>
      <c r="AP3" s="1021"/>
      <c r="AQ3" s="1021"/>
      <c r="AR3" s="1021"/>
      <c r="AS3" s="1021"/>
      <c r="AT3" s="1021"/>
      <c r="AU3" s="1021"/>
      <c r="AV3" s="1021"/>
      <c r="AW3" s="1021"/>
      <c r="AX3" s="1021"/>
      <c r="AY3" s="1021"/>
      <c r="AZ3" s="1021"/>
      <c r="BA3" s="1021"/>
      <c r="BB3" s="1021"/>
      <c r="BC3" s="1021"/>
      <c r="BD3" s="1021"/>
      <c r="BE3" s="1021"/>
      <c r="BF3" s="1021"/>
      <c r="BG3" s="1021"/>
    </row>
    <row r="4" spans="3:62" s="123" customFormat="1" ht="31.5" customHeight="1" thickBot="1" x14ac:dyDescent="0.3">
      <c r="C4" s="1250" t="s">
        <v>746</v>
      </c>
      <c r="D4" s="1023"/>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c r="AO4" s="1023"/>
      <c r="AP4" s="1023"/>
      <c r="AQ4" s="1023"/>
      <c r="AR4" s="1023"/>
      <c r="AS4" s="1023"/>
      <c r="AT4" s="1023"/>
      <c r="AU4" s="1023"/>
      <c r="AV4" s="1023"/>
      <c r="AW4" s="1023"/>
      <c r="AX4" s="1023"/>
      <c r="AY4" s="1023"/>
      <c r="AZ4" s="1023"/>
      <c r="BA4" s="1023"/>
      <c r="BB4" s="1023"/>
      <c r="BC4" s="1023"/>
      <c r="BD4" s="1023"/>
      <c r="BE4" s="1023"/>
      <c r="BF4" s="1023"/>
      <c r="BG4" s="1023"/>
    </row>
    <row r="5" spans="3:62" s="3" customFormat="1" ht="12.75" hidden="1" customHeight="1" x14ac:dyDescent="0.2">
      <c r="C5" s="204"/>
      <c r="D5" s="1002" t="s">
        <v>262</v>
      </c>
      <c r="E5" s="1003"/>
      <c r="F5" s="1003"/>
      <c r="G5" s="1003"/>
      <c r="H5" s="1003"/>
      <c r="I5" s="1003"/>
      <c r="J5" s="1003"/>
      <c r="K5" s="1003"/>
      <c r="L5" s="1003"/>
      <c r="M5" s="1003"/>
      <c r="N5" s="1003"/>
      <c r="O5" s="1004"/>
      <c r="P5" s="1005">
        <v>0</v>
      </c>
      <c r="Q5" s="1005"/>
      <c r="R5" s="1005"/>
      <c r="S5" s="1005"/>
      <c r="T5" s="1005"/>
      <c r="U5" s="1005"/>
      <c r="V5" s="1005"/>
      <c r="W5" s="1005"/>
      <c r="X5" s="1005"/>
      <c r="Y5" s="1005"/>
      <c r="Z5" s="1005"/>
      <c r="AA5" s="1005"/>
      <c r="AB5" s="1005"/>
      <c r="AC5" s="1005"/>
      <c r="AD5" s="1005"/>
      <c r="AE5" s="1005"/>
      <c r="AF5" s="1005"/>
      <c r="AG5" s="1005"/>
      <c r="AH5" s="1005"/>
      <c r="AI5" s="1005"/>
      <c r="AJ5" s="1005"/>
      <c r="AK5" s="1005"/>
      <c r="AL5" s="1005"/>
      <c r="AM5" s="1005"/>
      <c r="AN5" s="1005"/>
      <c r="AO5" s="1005"/>
      <c r="AP5" s="1005"/>
      <c r="AQ5" s="1005"/>
      <c r="AR5" s="1005"/>
      <c r="AS5" s="1005"/>
      <c r="AT5" s="1005"/>
      <c r="AU5" s="1005"/>
      <c r="AV5" s="1005"/>
      <c r="AW5" s="1005"/>
      <c r="AX5" s="1005"/>
      <c r="AY5" s="1005"/>
      <c r="AZ5" s="1005"/>
      <c r="BA5" s="1005"/>
      <c r="BB5" s="1005"/>
      <c r="BC5" s="1005"/>
      <c r="BD5" s="1005"/>
      <c r="BE5" s="1005"/>
      <c r="BF5" s="1006"/>
      <c r="BH5" s="205"/>
      <c r="BI5" s="164"/>
      <c r="BJ5" s="206"/>
    </row>
    <row r="6" spans="3:62" s="3" customFormat="1" ht="12.75" customHeight="1" thickTop="1" thickBot="1" x14ac:dyDescent="0.25">
      <c r="C6" s="204"/>
      <c r="D6" s="1007" t="s">
        <v>250</v>
      </c>
      <c r="E6" s="1008"/>
      <c r="F6" s="1008"/>
      <c r="G6" s="1008"/>
      <c r="H6" s="1008"/>
      <c r="I6" s="1008"/>
      <c r="J6" s="1008"/>
      <c r="K6" s="1008"/>
      <c r="L6" s="1008"/>
      <c r="M6" s="1008"/>
      <c r="N6" s="1008"/>
      <c r="O6" s="1009"/>
      <c r="P6" s="1010" t="str">
        <f>ZADOST!P25</f>
        <v>zde nevyplňovat,  toto pole se načítá automaticky!</v>
      </c>
      <c r="Q6" s="1011"/>
      <c r="R6" s="1011"/>
      <c r="S6" s="1011"/>
      <c r="T6" s="1011"/>
      <c r="U6" s="1011"/>
      <c r="V6" s="1011"/>
      <c r="W6" s="1011"/>
      <c r="X6" s="1011"/>
      <c r="Y6" s="1011"/>
      <c r="Z6" s="1011"/>
      <c r="AA6" s="1011"/>
      <c r="AB6" s="1011"/>
      <c r="AC6" s="1011"/>
      <c r="AD6" s="1011"/>
      <c r="AE6" s="1011"/>
      <c r="AF6" s="1011"/>
      <c r="AG6" s="1011"/>
      <c r="AH6" s="1011"/>
      <c r="AI6" s="1011"/>
      <c r="AJ6" s="1011"/>
      <c r="AK6" s="1011"/>
      <c r="AL6" s="1011"/>
      <c r="AM6" s="1011"/>
      <c r="AN6" s="1011"/>
      <c r="AO6" s="1011"/>
      <c r="AP6" s="1011"/>
      <c r="AQ6" s="1011"/>
      <c r="AR6" s="1011"/>
      <c r="AS6" s="1011"/>
      <c r="AT6" s="1011"/>
      <c r="AU6" s="1011"/>
      <c r="AV6" s="1011"/>
      <c r="AW6" s="1011"/>
      <c r="AX6" s="1011"/>
      <c r="AY6" s="1011"/>
      <c r="AZ6" s="1011"/>
      <c r="BA6" s="1011"/>
      <c r="BB6" s="1011"/>
      <c r="BC6" s="1011"/>
      <c r="BD6" s="1011"/>
      <c r="BE6" s="1011"/>
      <c r="BF6" s="1012"/>
      <c r="BH6" s="164"/>
      <c r="BI6" s="164"/>
      <c r="BJ6" s="206"/>
    </row>
    <row r="7" spans="3:62" s="102" customFormat="1" ht="11.25" customHeight="1" thickTop="1" x14ac:dyDescent="0.2">
      <c r="C7" s="156"/>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row>
    <row r="8" spans="3:62" s="102" customFormat="1" ht="42.75" hidden="1" customHeight="1" x14ac:dyDescent="0.2">
      <c r="C8" s="656" t="s">
        <v>433</v>
      </c>
      <c r="D8" s="657"/>
      <c r="E8" s="657"/>
      <c r="F8" s="657"/>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7"/>
      <c r="AW8" s="657"/>
      <c r="AX8" s="657"/>
      <c r="AY8" s="657"/>
      <c r="AZ8" s="657"/>
      <c r="BA8" s="657"/>
      <c r="BB8" s="657"/>
      <c r="BC8" s="657"/>
      <c r="BD8" s="657"/>
      <c r="BE8" s="657"/>
      <c r="BF8" s="657"/>
      <c r="BG8" s="657"/>
    </row>
    <row r="9" spans="3:62" s="102" customFormat="1" ht="5.25" hidden="1" customHeight="1" x14ac:dyDescent="0.2">
      <c r="C9" s="156"/>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row>
    <row r="10" spans="3:62" s="102" customFormat="1" ht="18" hidden="1" customHeight="1" x14ac:dyDescent="0.2">
      <c r="C10" s="821" t="s">
        <v>434</v>
      </c>
      <c r="D10" s="822"/>
      <c r="E10" s="822"/>
      <c r="F10" s="822"/>
      <c r="G10" s="822"/>
      <c r="H10" s="822"/>
      <c r="I10" s="822"/>
      <c r="J10" s="822"/>
      <c r="K10" s="822"/>
      <c r="L10" s="822"/>
      <c r="M10" s="822"/>
      <c r="N10" s="822"/>
      <c r="O10" s="822"/>
      <c r="P10" s="822"/>
      <c r="Q10" s="822"/>
      <c r="R10" s="822"/>
      <c r="S10" s="822"/>
      <c r="T10" s="822"/>
      <c r="U10" s="822"/>
      <c r="V10" s="822"/>
      <c r="W10" s="822"/>
      <c r="X10" s="822"/>
      <c r="Y10" s="822"/>
      <c r="Z10" s="822"/>
      <c r="AA10" s="822"/>
      <c r="AB10" s="822"/>
      <c r="AC10" s="822"/>
      <c r="AD10" s="822"/>
      <c r="AE10" s="822"/>
      <c r="AF10" s="822"/>
      <c r="AG10" s="822"/>
      <c r="AH10" s="822"/>
      <c r="AI10" s="822"/>
      <c r="AJ10" s="822"/>
      <c r="AK10" s="822"/>
      <c r="AL10" s="822"/>
      <c r="AM10" s="822"/>
      <c r="AN10" s="822"/>
      <c r="AO10" s="822"/>
      <c r="AP10" s="822"/>
      <c r="AQ10" s="822"/>
      <c r="AR10" s="822"/>
      <c r="AS10" s="822"/>
      <c r="AT10" s="822"/>
      <c r="AU10" s="822"/>
      <c r="AV10" s="822"/>
      <c r="AW10" s="822"/>
      <c r="AX10" s="822"/>
      <c r="AY10" s="822"/>
      <c r="AZ10" s="822"/>
      <c r="BA10" s="822"/>
      <c r="BB10" s="822"/>
      <c r="BC10" s="822"/>
      <c r="BD10" s="822"/>
      <c r="BE10" s="822"/>
      <c r="BF10" s="822"/>
      <c r="BG10" s="822"/>
    </row>
    <row r="11" spans="3:62" s="102" customFormat="1" ht="8.25" hidden="1" customHeight="1" x14ac:dyDescent="0.2">
      <c r="C11" s="133"/>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row>
    <row r="12" spans="3:62" s="123" customFormat="1" ht="16.5" hidden="1" customHeight="1" x14ac:dyDescent="0.25">
      <c r="C12" s="847" t="s">
        <v>435</v>
      </c>
      <c r="D12" s="848"/>
      <c r="E12" s="848"/>
      <c r="F12" s="848"/>
      <c r="G12" s="848"/>
      <c r="H12" s="848"/>
      <c r="I12" s="848"/>
      <c r="J12" s="848"/>
      <c r="K12" s="848"/>
      <c r="L12" s="848"/>
      <c r="M12" s="848"/>
      <c r="N12" s="848"/>
      <c r="O12" s="848"/>
      <c r="P12" s="848"/>
      <c r="Q12" s="848"/>
      <c r="R12" s="848"/>
      <c r="S12" s="848"/>
      <c r="T12" s="848"/>
      <c r="U12" s="848"/>
      <c r="V12" s="848"/>
      <c r="W12" s="848"/>
      <c r="X12" s="848"/>
      <c r="Y12" s="848"/>
      <c r="Z12" s="848"/>
      <c r="AA12" s="848"/>
      <c r="AB12" s="848"/>
      <c r="AC12" s="848"/>
      <c r="AD12" s="848"/>
      <c r="AE12" s="848"/>
      <c r="AF12" s="848"/>
      <c r="AG12" s="849"/>
      <c r="AH12" s="849"/>
      <c r="AI12" s="849"/>
      <c r="AJ12" s="849"/>
      <c r="AK12" s="849"/>
      <c r="AL12" s="849"/>
      <c r="AM12" s="849"/>
      <c r="AN12" s="849"/>
      <c r="AO12" s="849"/>
      <c r="AP12" s="849"/>
      <c r="AQ12" s="849"/>
      <c r="AR12" s="849"/>
      <c r="AS12" s="849"/>
      <c r="AT12" s="849"/>
      <c r="AU12" s="849"/>
      <c r="AV12" s="849"/>
      <c r="AW12" s="849"/>
      <c r="AX12" s="849"/>
      <c r="AY12" s="849"/>
      <c r="AZ12" s="849"/>
      <c r="BA12" s="849"/>
      <c r="BB12" s="849"/>
      <c r="BC12" s="849"/>
      <c r="BD12" s="849"/>
      <c r="BE12" s="849"/>
      <c r="BF12" s="849"/>
      <c r="BG12" s="849"/>
    </row>
    <row r="13" spans="3:62" s="102" customFormat="1" ht="36" hidden="1" customHeight="1" x14ac:dyDescent="0.4">
      <c r="C13" s="661" t="s">
        <v>263</v>
      </c>
      <c r="D13" s="662"/>
      <c r="E13" s="662"/>
      <c r="F13" s="662"/>
      <c r="G13" s="662"/>
      <c r="H13" s="662"/>
      <c r="I13" s="662"/>
      <c r="J13" s="662"/>
      <c r="K13" s="662"/>
      <c r="L13" s="662"/>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row>
    <row r="14" spans="3:62" s="102" customFormat="1" ht="15" hidden="1" customHeight="1" x14ac:dyDescent="0.2">
      <c r="C14" s="630" t="s">
        <v>234</v>
      </c>
      <c r="D14" s="630"/>
      <c r="E14" s="630"/>
      <c r="F14" s="630"/>
      <c r="G14" s="630"/>
      <c r="H14" s="630"/>
      <c r="I14" s="630"/>
      <c r="J14" s="630"/>
      <c r="K14" s="630"/>
      <c r="L14" s="630"/>
      <c r="M14" s="630"/>
      <c r="N14" s="630"/>
      <c r="O14" s="630"/>
      <c r="P14" s="630"/>
      <c r="Q14" s="630"/>
      <c r="R14" s="630"/>
      <c r="S14" s="630"/>
      <c r="T14" s="630"/>
      <c r="U14" s="630"/>
      <c r="V14" s="630"/>
      <c r="W14" s="630"/>
      <c r="X14" s="630"/>
      <c r="Y14" s="630"/>
      <c r="Z14" s="630"/>
      <c r="AA14" s="630"/>
      <c r="AB14" s="630"/>
      <c r="AC14" s="630"/>
      <c r="AD14" s="630"/>
      <c r="AE14" s="630"/>
      <c r="AF14" s="630"/>
      <c r="AG14" s="630"/>
      <c r="AH14" s="630"/>
      <c r="AI14" s="630"/>
      <c r="AJ14" s="630"/>
      <c r="AK14" s="630"/>
      <c r="AL14" s="630"/>
      <c r="AM14" s="630"/>
      <c r="AN14" s="630"/>
      <c r="AO14" s="630"/>
      <c r="AP14" s="630"/>
      <c r="AQ14" s="630"/>
      <c r="AR14" s="630"/>
      <c r="AS14" s="630"/>
      <c r="AT14" s="630"/>
      <c r="AU14" s="630"/>
      <c r="AV14" s="630"/>
      <c r="AW14" s="630"/>
      <c r="AX14" s="630"/>
      <c r="AY14" s="630"/>
      <c r="AZ14" s="630"/>
      <c r="BA14" s="630"/>
      <c r="BB14" s="630"/>
      <c r="BC14" s="631"/>
      <c r="BD14" s="631"/>
      <c r="BE14" s="631"/>
      <c r="BF14" s="631"/>
      <c r="BG14" s="631"/>
    </row>
    <row r="15" spans="3:62" ht="11.25" hidden="1" customHeight="1" x14ac:dyDescent="0.2">
      <c r="C15" s="1"/>
      <c r="D15" s="572" t="s">
        <v>233</v>
      </c>
      <c r="E15" s="573"/>
      <c r="F15" s="573"/>
      <c r="G15" s="573"/>
      <c r="H15" s="573"/>
      <c r="I15" s="573"/>
      <c r="J15" s="573"/>
      <c r="K15" s="573"/>
      <c r="L15" s="573"/>
      <c r="M15" s="573"/>
      <c r="N15" s="573"/>
      <c r="O15" s="573"/>
      <c r="P15" s="573"/>
      <c r="Q15" s="573"/>
      <c r="R15" s="573"/>
      <c r="S15" s="574"/>
      <c r="T15" s="3"/>
      <c r="U15" s="3"/>
      <c r="V15" s="3"/>
      <c r="W15" s="1"/>
      <c r="X15" s="104"/>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3:62" ht="6" hidden="1" customHeight="1" x14ac:dyDescent="0.2">
      <c r="C16" s="1"/>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
    </row>
    <row r="17" spans="1:62" ht="19.5" hidden="1" customHeight="1" x14ac:dyDescent="0.25">
      <c r="C17" s="105"/>
      <c r="D17" s="599" t="s">
        <v>266</v>
      </c>
      <c r="E17" s="600"/>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0"/>
      <c r="AF17" s="600"/>
      <c r="AG17" s="600"/>
      <c r="AH17" s="600"/>
      <c r="AI17" s="600"/>
      <c r="AJ17" s="600"/>
      <c r="AK17" s="600"/>
      <c r="AL17" s="600"/>
      <c r="AM17" s="600"/>
      <c r="AN17" s="600"/>
      <c r="AO17" s="600"/>
      <c r="AP17" s="600"/>
      <c r="AQ17" s="600"/>
      <c r="AR17" s="600"/>
      <c r="AS17" s="600"/>
      <c r="AT17" s="600"/>
      <c r="AU17" s="600"/>
      <c r="AV17" s="600"/>
      <c r="AW17" s="600"/>
      <c r="AX17" s="600"/>
      <c r="AY17" s="600"/>
      <c r="AZ17" s="600"/>
      <c r="BA17" s="600"/>
      <c r="BB17" s="600"/>
      <c r="BC17" s="600"/>
      <c r="BD17" s="600"/>
      <c r="BE17" s="600"/>
      <c r="BF17" s="601"/>
      <c r="BG17" s="106"/>
    </row>
    <row r="18" spans="1:62" s="67" customFormat="1" ht="14.25" hidden="1" customHeight="1" x14ac:dyDescent="0.25">
      <c r="C18" s="107"/>
      <c r="D18" s="850" t="s">
        <v>485</v>
      </c>
      <c r="E18" s="851"/>
      <c r="F18" s="851"/>
      <c r="G18" s="851"/>
      <c r="H18" s="851"/>
      <c r="I18" s="851"/>
      <c r="J18" s="851"/>
      <c r="K18" s="851"/>
      <c r="L18" s="851"/>
      <c r="M18" s="851"/>
      <c r="N18" s="851"/>
      <c r="O18" s="851"/>
      <c r="P18" s="851"/>
      <c r="Q18" s="851"/>
      <c r="R18" s="851"/>
      <c r="S18" s="851"/>
      <c r="T18" s="851"/>
      <c r="U18" s="851"/>
      <c r="V18" s="851"/>
      <c r="W18" s="851"/>
      <c r="X18" s="851"/>
      <c r="Y18" s="851"/>
      <c r="Z18" s="851"/>
      <c r="AA18" s="851"/>
      <c r="AB18" s="851"/>
      <c r="AC18" s="851"/>
      <c r="AD18" s="851"/>
      <c r="AE18" s="851"/>
      <c r="AF18" s="851"/>
      <c r="AG18" s="851"/>
      <c r="AH18" s="851"/>
      <c r="AI18" s="851"/>
      <c r="AJ18" s="851"/>
      <c r="AK18" s="851"/>
      <c r="AL18" s="851"/>
      <c r="AM18" s="851"/>
      <c r="AN18" s="851"/>
      <c r="AO18" s="851"/>
      <c r="AP18" s="851"/>
      <c r="AQ18" s="851"/>
      <c r="AR18" s="851"/>
      <c r="AS18" s="851"/>
      <c r="AT18" s="851"/>
      <c r="AU18" s="851"/>
      <c r="AV18" s="851"/>
      <c r="AW18" s="851"/>
      <c r="AX18" s="851"/>
      <c r="AY18" s="851"/>
      <c r="AZ18" s="851"/>
      <c r="BA18" s="851"/>
      <c r="BB18" s="851"/>
      <c r="BC18" s="851"/>
      <c r="BD18" s="851"/>
      <c r="BE18" s="851"/>
      <c r="BF18" s="852"/>
      <c r="BH18" s="191"/>
      <c r="BI18" s="191"/>
      <c r="BJ18" s="191"/>
    </row>
    <row r="19" spans="1:62" ht="14.25" hidden="1" customHeight="1" x14ac:dyDescent="0.25">
      <c r="C19" s="105"/>
      <c r="D19" s="860" t="s">
        <v>482</v>
      </c>
      <c r="E19" s="861"/>
      <c r="F19" s="861"/>
      <c r="G19" s="861"/>
      <c r="H19" s="861"/>
      <c r="I19" s="861"/>
      <c r="J19" s="186" t="s">
        <v>436</v>
      </c>
      <c r="K19" s="885" t="s">
        <v>484</v>
      </c>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c r="AZ19" s="885"/>
      <c r="BA19" s="885"/>
      <c r="BB19" s="885"/>
      <c r="BC19" s="885"/>
      <c r="BD19" s="885"/>
      <c r="BE19" s="885"/>
      <c r="BF19" s="886"/>
      <c r="BG19" s="106"/>
      <c r="BH19" s="125"/>
      <c r="BI19" s="125"/>
      <c r="BJ19" s="125"/>
    </row>
    <row r="20" spans="1:62" ht="30" hidden="1" customHeight="1" x14ac:dyDescent="0.25">
      <c r="C20" s="105"/>
      <c r="D20" s="189"/>
      <c r="E20" s="190"/>
      <c r="F20" s="190"/>
      <c r="G20" s="190"/>
      <c r="H20" s="190"/>
      <c r="I20" s="190"/>
      <c r="J20" s="186"/>
      <c r="K20" s="885" t="s">
        <v>483</v>
      </c>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c r="AK20" s="887"/>
      <c r="AL20" s="887"/>
      <c r="AM20" s="887"/>
      <c r="AN20" s="887"/>
      <c r="AO20" s="887"/>
      <c r="AP20" s="887"/>
      <c r="AQ20" s="887"/>
      <c r="AR20" s="887"/>
      <c r="AS20" s="887"/>
      <c r="AT20" s="887"/>
      <c r="AU20" s="887"/>
      <c r="AV20" s="887"/>
      <c r="AW20" s="887"/>
      <c r="AX20" s="887"/>
      <c r="AY20" s="887"/>
      <c r="AZ20" s="887"/>
      <c r="BA20" s="887"/>
      <c r="BB20" s="887"/>
      <c r="BC20" s="887"/>
      <c r="BD20" s="887"/>
      <c r="BE20" s="887"/>
      <c r="BF20" s="888"/>
      <c r="BG20" s="106"/>
      <c r="BH20" s="125"/>
      <c r="BI20" s="125"/>
      <c r="BJ20" s="125"/>
    </row>
    <row r="21" spans="1:62" ht="31.5" hidden="1" customHeight="1" x14ac:dyDescent="0.25">
      <c r="C21" s="105"/>
      <c r="D21" s="860"/>
      <c r="E21" s="861"/>
      <c r="F21" s="861"/>
      <c r="G21" s="861"/>
      <c r="H21" s="861"/>
      <c r="I21" s="861"/>
      <c r="J21" s="186" t="s">
        <v>436</v>
      </c>
      <c r="K21" s="885" t="s">
        <v>437</v>
      </c>
      <c r="L21" s="885"/>
      <c r="M21" s="885"/>
      <c r="N21" s="885"/>
      <c r="O21" s="885"/>
      <c r="P21" s="885"/>
      <c r="Q21" s="885"/>
      <c r="R21" s="885"/>
      <c r="S21" s="885"/>
      <c r="T21" s="885"/>
      <c r="U21" s="885"/>
      <c r="V21" s="885"/>
      <c r="W21" s="885"/>
      <c r="X21" s="885"/>
      <c r="Y21" s="885"/>
      <c r="Z21" s="885"/>
      <c r="AA21" s="885"/>
      <c r="AB21" s="885"/>
      <c r="AC21" s="885"/>
      <c r="AD21" s="885"/>
      <c r="AE21" s="885"/>
      <c r="AF21" s="885"/>
      <c r="AG21" s="885"/>
      <c r="AH21" s="885"/>
      <c r="AI21" s="885"/>
      <c r="AJ21" s="885"/>
      <c r="AK21" s="885"/>
      <c r="AL21" s="885"/>
      <c r="AM21" s="885"/>
      <c r="AN21" s="885"/>
      <c r="AO21" s="885"/>
      <c r="AP21" s="885"/>
      <c r="AQ21" s="885"/>
      <c r="AR21" s="885"/>
      <c r="AS21" s="885"/>
      <c r="AT21" s="885"/>
      <c r="AU21" s="885"/>
      <c r="AV21" s="885"/>
      <c r="AW21" s="885"/>
      <c r="AX21" s="885"/>
      <c r="AY21" s="885"/>
      <c r="AZ21" s="885"/>
      <c r="BA21" s="885"/>
      <c r="BB21" s="885"/>
      <c r="BC21" s="885"/>
      <c r="BD21" s="885"/>
      <c r="BE21" s="885"/>
      <c r="BF21" s="886"/>
      <c r="BG21" s="106"/>
      <c r="BH21" s="125"/>
      <c r="BI21" s="125"/>
      <c r="BJ21" s="125"/>
    </row>
    <row r="22" spans="1:62" ht="19.5" hidden="1" customHeight="1" x14ac:dyDescent="0.25">
      <c r="C22" s="105"/>
      <c r="D22" s="112"/>
      <c r="E22" s="109"/>
      <c r="F22" s="109"/>
      <c r="G22" s="575"/>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7"/>
      <c r="BG22" s="106"/>
      <c r="BH22" s="120"/>
      <c r="BI22" s="120"/>
      <c r="BJ22" s="120"/>
    </row>
    <row r="23" spans="1:62" ht="19.5" hidden="1" customHeight="1" x14ac:dyDescent="0.2">
      <c r="C23" s="107"/>
      <c r="D23" s="113"/>
      <c r="E23" s="110"/>
      <c r="F23" s="110"/>
      <c r="G23" s="578"/>
      <c r="H23" s="579"/>
      <c r="I23" s="579"/>
      <c r="J23" s="579"/>
      <c r="K23" s="579"/>
      <c r="L23" s="579"/>
      <c r="M23" s="579"/>
      <c r="N23" s="579"/>
      <c r="O23" s="579"/>
      <c r="P23" s="579"/>
      <c r="Q23" s="579"/>
      <c r="R23" s="579"/>
      <c r="S23" s="579"/>
      <c r="T23" s="579"/>
      <c r="U23" s="579"/>
      <c r="V23" s="579"/>
      <c r="W23" s="579"/>
      <c r="X23" s="579"/>
      <c r="Y23" s="579"/>
      <c r="Z23" s="579"/>
      <c r="AA23" s="579"/>
      <c r="AB23" s="579"/>
      <c r="AC23" s="579"/>
      <c r="AD23" s="579"/>
      <c r="AE23" s="579"/>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80"/>
      <c r="BG23" s="1"/>
      <c r="BH23" s="120"/>
    </row>
    <row r="24" spans="1:62" ht="15.75" hidden="1" customHeight="1" x14ac:dyDescent="0.2">
      <c r="C24" s="108"/>
      <c r="D24" s="114"/>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5"/>
      <c r="BG24" s="106"/>
      <c r="BH24" s="121"/>
    </row>
    <row r="25" spans="1:62" ht="19.5" hidden="1" customHeight="1" x14ac:dyDescent="0.25">
      <c r="C25" s="105"/>
      <c r="D25" s="587" t="s">
        <v>262</v>
      </c>
      <c r="E25" s="588"/>
      <c r="F25" s="588"/>
      <c r="G25" s="588"/>
      <c r="H25" s="588"/>
      <c r="I25" s="588"/>
      <c r="J25" s="588"/>
      <c r="K25" s="588"/>
      <c r="L25" s="588"/>
      <c r="M25" s="588"/>
      <c r="N25" s="588"/>
      <c r="O25" s="589"/>
      <c r="P25" s="597" t="str">
        <f>IF((X39)="","zde nevyplňovat,  toto pole se načítá automaticky!",X39)</f>
        <v>zde nevyplňovat,  toto pole se načítá automaticky!</v>
      </c>
      <c r="Q25" s="597"/>
      <c r="R25" s="597"/>
      <c r="S25" s="597"/>
      <c r="T25" s="597"/>
      <c r="U25" s="597"/>
      <c r="V25" s="597"/>
      <c r="W25" s="597"/>
      <c r="X25" s="597"/>
      <c r="Y25" s="597"/>
      <c r="Z25" s="597"/>
      <c r="AA25" s="597"/>
      <c r="AB25" s="597"/>
      <c r="AC25" s="597"/>
      <c r="AD25" s="597"/>
      <c r="AE25" s="597"/>
      <c r="AF25" s="597"/>
      <c r="AG25" s="597"/>
      <c r="AH25" s="597"/>
      <c r="AI25" s="597"/>
      <c r="AJ25" s="597"/>
      <c r="AK25" s="597"/>
      <c r="AL25" s="597"/>
      <c r="AM25" s="597"/>
      <c r="AN25" s="597"/>
      <c r="AO25" s="597"/>
      <c r="AP25" s="597"/>
      <c r="AQ25" s="597"/>
      <c r="AR25" s="597"/>
      <c r="AS25" s="597"/>
      <c r="AT25" s="597"/>
      <c r="AU25" s="597"/>
      <c r="AV25" s="597"/>
      <c r="AW25" s="597"/>
      <c r="AX25" s="597"/>
      <c r="AY25" s="597"/>
      <c r="AZ25" s="597"/>
      <c r="BA25" s="597"/>
      <c r="BB25" s="597"/>
      <c r="BC25" s="597"/>
      <c r="BD25" s="597"/>
      <c r="BE25" s="597"/>
      <c r="BF25" s="598"/>
      <c r="BG25" s="106"/>
      <c r="BH25" s="121"/>
      <c r="BJ25" s="21"/>
    </row>
    <row r="26" spans="1:62" ht="11.25" hidden="1" customHeight="1" x14ac:dyDescent="0.25">
      <c r="C26" s="105"/>
      <c r="D26" s="587" t="s">
        <v>250</v>
      </c>
      <c r="E26" s="588"/>
      <c r="F26" s="588"/>
      <c r="G26" s="588"/>
      <c r="H26" s="588"/>
      <c r="I26" s="588"/>
      <c r="J26" s="588"/>
      <c r="K26" s="588"/>
      <c r="L26" s="588"/>
      <c r="M26" s="588"/>
      <c r="N26" s="588"/>
      <c r="O26" s="589"/>
      <c r="P26" s="675" t="str">
        <f>IF((X38)="","zde nevyplňovat,  toto pole se načítá automaticky!",X38)</f>
        <v>Generuje se automaticky - v žádosti momentálně není Partner 7 vyplněn</v>
      </c>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7"/>
      <c r="BG26" s="106"/>
      <c r="BJ26" s="21"/>
    </row>
    <row r="27" spans="1:62" ht="16.5" hidden="1" customHeight="1" x14ac:dyDescent="0.25">
      <c r="C27" s="105"/>
      <c r="D27" s="685" t="s">
        <v>480</v>
      </c>
      <c r="E27" s="686"/>
      <c r="F27" s="686"/>
      <c r="G27" s="686"/>
      <c r="H27" s="686"/>
      <c r="I27" s="686"/>
      <c r="J27" s="686"/>
      <c r="K27" s="686"/>
      <c r="L27" s="686"/>
      <c r="M27" s="686"/>
      <c r="N27" s="686"/>
      <c r="O27" s="686"/>
      <c r="P27" s="686"/>
      <c r="Q27" s="686"/>
      <c r="R27" s="686"/>
      <c r="S27" s="686"/>
      <c r="T27" s="686"/>
      <c r="U27" s="686"/>
      <c r="V27" s="686"/>
      <c r="W27" s="686"/>
      <c r="X27" s="686"/>
      <c r="Y27" s="686"/>
      <c r="Z27" s="686"/>
      <c r="AA27" s="686"/>
      <c r="AB27" s="686"/>
      <c r="AC27" s="686"/>
      <c r="AD27" s="686"/>
      <c r="AE27" s="686"/>
      <c r="AF27" s="686"/>
      <c r="AG27" s="686"/>
      <c r="AH27" s="686"/>
      <c r="AI27" s="686"/>
      <c r="AJ27" s="686"/>
      <c r="AK27" s="686"/>
      <c r="AL27" s="686"/>
      <c r="AM27" s="686"/>
      <c r="AN27" s="686"/>
      <c r="AO27" s="686"/>
      <c r="AP27" s="686"/>
      <c r="AQ27" s="686"/>
      <c r="AR27" s="686"/>
      <c r="AS27" s="686"/>
      <c r="AT27" s="686"/>
      <c r="AU27" s="686"/>
      <c r="AV27" s="686"/>
      <c r="AW27" s="686"/>
      <c r="AX27" s="686"/>
      <c r="AY27" s="686"/>
      <c r="AZ27" s="686"/>
      <c r="BA27" s="686"/>
      <c r="BB27" s="686"/>
      <c r="BC27" s="686"/>
      <c r="BD27" s="686"/>
      <c r="BE27" s="686"/>
      <c r="BF27" s="687"/>
      <c r="BG27" s="106"/>
    </row>
    <row r="28" spans="1:62" s="5" customFormat="1" ht="9.75" hidden="1" customHeight="1" x14ac:dyDescent="0.25">
      <c r="C28" s="117"/>
      <c r="D28" s="663"/>
      <c r="E28" s="664"/>
      <c r="F28" s="664"/>
      <c r="G28" s="664"/>
      <c r="H28" s="664"/>
      <c r="I28" s="664"/>
      <c r="J28" s="664"/>
      <c r="K28" s="664"/>
      <c r="L28" s="664"/>
      <c r="M28" s="664"/>
      <c r="N28" s="664"/>
      <c r="O28" s="664"/>
      <c r="P28" s="664"/>
      <c r="Q28" s="664"/>
      <c r="R28" s="664"/>
      <c r="S28" s="664"/>
      <c r="T28" s="664"/>
      <c r="U28" s="664"/>
      <c r="V28" s="664"/>
      <c r="W28" s="664"/>
      <c r="X28" s="664"/>
      <c r="Y28" s="664"/>
      <c r="Z28" s="664"/>
      <c r="AA28" s="664"/>
      <c r="AB28" s="664"/>
      <c r="AC28" s="664"/>
      <c r="AD28" s="664"/>
      <c r="AE28" s="664"/>
      <c r="AF28" s="664"/>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5"/>
      <c r="BG28" s="118"/>
      <c r="BH28" s="18"/>
      <c r="BI28" s="18"/>
    </row>
    <row r="29" spans="1:62" ht="30.75" hidden="1" customHeight="1" x14ac:dyDescent="0.2">
      <c r="A29" s="159"/>
      <c r="C29" s="107"/>
      <c r="D29" s="594" t="s">
        <v>481</v>
      </c>
      <c r="E29" s="595"/>
      <c r="F29" s="595"/>
      <c r="G29" s="595"/>
      <c r="H29" s="595"/>
      <c r="I29" s="595"/>
      <c r="J29" s="595"/>
      <c r="K29" s="595"/>
      <c r="L29" s="595"/>
      <c r="M29" s="595"/>
      <c r="N29" s="595"/>
      <c r="O29" s="595"/>
      <c r="P29" s="595"/>
      <c r="Q29" s="595"/>
      <c r="R29" s="595"/>
      <c r="S29" s="595"/>
      <c r="T29" s="595"/>
      <c r="U29" s="595"/>
      <c r="V29" s="595"/>
      <c r="W29" s="595"/>
      <c r="X29" s="595"/>
      <c r="Y29" s="595"/>
      <c r="Z29" s="595"/>
      <c r="AA29" s="595"/>
      <c r="AB29" s="595"/>
      <c r="AC29" s="595"/>
      <c r="AD29" s="595"/>
      <c r="AE29" s="595"/>
      <c r="AF29" s="595"/>
      <c r="AG29" s="595"/>
      <c r="AH29" s="595"/>
      <c r="AI29" s="595"/>
      <c r="AJ29" s="595"/>
      <c r="AK29" s="595"/>
      <c r="AL29" s="595"/>
      <c r="AM29" s="595"/>
      <c r="AN29" s="595"/>
      <c r="AO29" s="595"/>
      <c r="AP29" s="595"/>
      <c r="AQ29" s="595"/>
      <c r="AR29" s="595"/>
      <c r="AS29" s="595"/>
      <c r="AT29" s="595"/>
      <c r="AU29" s="595"/>
      <c r="AV29" s="595"/>
      <c r="AW29" s="595"/>
      <c r="AX29" s="595"/>
      <c r="AY29" s="595"/>
      <c r="AZ29" s="595"/>
      <c r="BA29" s="595"/>
      <c r="BB29" s="595"/>
      <c r="BC29" s="595"/>
      <c r="BD29" s="595"/>
      <c r="BE29" s="595"/>
      <c r="BF29" s="596"/>
      <c r="BG29" s="1"/>
    </row>
    <row r="30" spans="1:62" ht="15.75" hidden="1" customHeight="1" x14ac:dyDescent="0.25">
      <c r="C30" s="105"/>
      <c r="D30" s="116"/>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5"/>
      <c r="BG30" s="106"/>
    </row>
    <row r="31" spans="1:62" ht="27.75" hidden="1" customHeight="1" x14ac:dyDescent="0.25">
      <c r="A31" s="159"/>
      <c r="C31" s="105"/>
      <c r="D31" s="581" t="s">
        <v>235</v>
      </c>
      <c r="E31" s="582"/>
      <c r="F31" s="582"/>
      <c r="G31" s="582"/>
      <c r="H31" s="582"/>
      <c r="I31" s="582"/>
      <c r="J31" s="582"/>
      <c r="K31" s="582"/>
      <c r="L31" s="582"/>
      <c r="M31" s="582"/>
      <c r="N31" s="582"/>
      <c r="O31" s="582"/>
      <c r="P31" s="582"/>
      <c r="Q31" s="582"/>
      <c r="R31" s="582"/>
      <c r="S31" s="582"/>
      <c r="T31" s="582"/>
      <c r="U31" s="582"/>
      <c r="V31" s="582"/>
      <c r="W31" s="582"/>
      <c r="X31" s="582"/>
      <c r="Y31" s="582"/>
      <c r="Z31" s="583"/>
      <c r="AA31" s="584"/>
      <c r="AB31" s="585"/>
      <c r="AC31" s="585"/>
      <c r="AD31" s="585"/>
      <c r="AE31" s="585"/>
      <c r="AF31" s="585"/>
      <c r="AG31" s="585"/>
      <c r="AH31" s="585"/>
      <c r="AI31" s="585"/>
      <c r="AJ31" s="585"/>
      <c r="AK31" s="585"/>
      <c r="AL31" s="585"/>
      <c r="AM31" s="585"/>
      <c r="AN31" s="585"/>
      <c r="AO31" s="585"/>
      <c r="AP31" s="585"/>
      <c r="AQ31" s="585"/>
      <c r="AR31" s="585"/>
      <c r="AS31" s="585"/>
      <c r="AT31" s="585"/>
      <c r="AU31" s="585"/>
      <c r="AV31" s="585"/>
      <c r="AW31" s="585"/>
      <c r="AX31" s="585"/>
      <c r="AY31" s="585"/>
      <c r="AZ31" s="585"/>
      <c r="BA31" s="585"/>
      <c r="BB31" s="585"/>
      <c r="BC31" s="585"/>
      <c r="BD31" s="585"/>
      <c r="BE31" s="585"/>
      <c r="BF31" s="586"/>
      <c r="BG31" s="106"/>
      <c r="BJ31" s="21"/>
    </row>
    <row r="32" spans="1:62" ht="15.75" hidden="1" customHeight="1" x14ac:dyDescent="0.25">
      <c r="C32" s="105"/>
      <c r="D32" s="116"/>
      <c r="E32" s="111"/>
      <c r="F32" s="111"/>
      <c r="G32" s="111"/>
      <c r="H32" s="111"/>
      <c r="I32" s="111"/>
      <c r="J32" s="111"/>
      <c r="K32" s="111"/>
      <c r="L32" s="111"/>
      <c r="M32" s="111"/>
      <c r="N32" s="111"/>
      <c r="O32" s="111"/>
      <c r="P32" s="111"/>
      <c r="Q32" s="111"/>
      <c r="R32" s="111"/>
      <c r="S32" s="111"/>
      <c r="T32" s="111"/>
      <c r="U32" s="111"/>
      <c r="V32" s="111"/>
      <c r="W32" s="111"/>
      <c r="X32" s="111"/>
      <c r="Y32" s="111"/>
      <c r="Z32" s="119"/>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5"/>
      <c r="BG32" s="106"/>
    </row>
    <row r="33" spans="1:83" ht="19.5" hidden="1" customHeight="1" x14ac:dyDescent="0.25">
      <c r="C33" s="105"/>
      <c r="D33" s="669" t="s">
        <v>42</v>
      </c>
      <c r="E33" s="670"/>
      <c r="F33" s="670"/>
      <c r="G33" s="670"/>
      <c r="H33" s="670"/>
      <c r="I33" s="670"/>
      <c r="J33" s="670"/>
      <c r="K33" s="670"/>
      <c r="L33" s="670"/>
      <c r="M33" s="670"/>
      <c r="N33" s="670"/>
      <c r="O33" s="670"/>
      <c r="P33" s="670"/>
      <c r="Q33" s="670"/>
      <c r="R33" s="670"/>
      <c r="S33" s="670"/>
      <c r="T33" s="670"/>
      <c r="U33" s="670"/>
      <c r="V33" s="670"/>
      <c r="W33" s="670"/>
      <c r="X33" s="670"/>
      <c r="Y33" s="670"/>
      <c r="Z33" s="671"/>
      <c r="AA33" s="666" t="e">
        <f>IF(#REF!="","Zde nevyplňovat, toto pole se načítá automaticky!",(#REF!))</f>
        <v>#REF!</v>
      </c>
      <c r="AB33" s="667"/>
      <c r="AC33" s="667"/>
      <c r="AD33" s="667"/>
      <c r="AE33" s="667"/>
      <c r="AF33" s="667"/>
      <c r="AG33" s="667"/>
      <c r="AH33" s="667"/>
      <c r="AI33" s="667"/>
      <c r="AJ33" s="667"/>
      <c r="AK33" s="667"/>
      <c r="AL33" s="667"/>
      <c r="AM33" s="667"/>
      <c r="AN33" s="667"/>
      <c r="AO33" s="667"/>
      <c r="AP33" s="667"/>
      <c r="AQ33" s="667"/>
      <c r="AR33" s="667"/>
      <c r="AS33" s="667"/>
      <c r="AT33" s="667"/>
      <c r="AU33" s="667"/>
      <c r="AV33" s="667"/>
      <c r="AW33" s="667"/>
      <c r="AX33" s="667"/>
      <c r="AY33" s="667"/>
      <c r="AZ33" s="667"/>
      <c r="BA33" s="667"/>
      <c r="BB33" s="667"/>
      <c r="BC33" s="667"/>
      <c r="BD33" s="667"/>
      <c r="BE33" s="667"/>
      <c r="BF33" s="668"/>
      <c r="BG33" s="106"/>
      <c r="BJ33" s="17"/>
    </row>
    <row r="34" spans="1:83" ht="13.15" hidden="1" customHeight="1" x14ac:dyDescent="0.2">
      <c r="C34" s="1"/>
      <c r="D34" s="709"/>
      <c r="E34" s="710"/>
      <c r="F34" s="710"/>
      <c r="G34" s="710"/>
      <c r="H34" s="710"/>
      <c r="I34" s="710"/>
      <c r="J34" s="710"/>
      <c r="K34" s="710"/>
      <c r="L34" s="710"/>
      <c r="M34" s="710"/>
      <c r="N34" s="710"/>
      <c r="O34" s="710"/>
      <c r="P34" s="710"/>
      <c r="Q34" s="710"/>
      <c r="R34" s="710"/>
      <c r="S34" s="710"/>
      <c r="T34" s="710"/>
      <c r="U34" s="710"/>
      <c r="V34" s="710"/>
      <c r="W34" s="710"/>
      <c r="X34" s="710"/>
      <c r="Y34" s="710"/>
      <c r="Z34" s="710"/>
      <c r="AA34" s="710"/>
      <c r="AB34" s="710"/>
      <c r="AC34" s="710"/>
      <c r="AD34" s="710"/>
      <c r="AE34" s="710"/>
      <c r="AF34" s="710"/>
      <c r="AG34" s="710"/>
      <c r="AH34" s="710"/>
      <c r="AI34" s="710"/>
      <c r="AJ34" s="710"/>
      <c r="AK34" s="710"/>
      <c r="AL34" s="710"/>
      <c r="AM34" s="710"/>
      <c r="AN34" s="710"/>
      <c r="AO34" s="710"/>
      <c r="AP34" s="710"/>
      <c r="AQ34" s="710"/>
      <c r="AR34" s="710"/>
      <c r="AS34" s="710"/>
      <c r="AT34" s="710"/>
      <c r="AU34" s="710"/>
      <c r="AV34" s="710"/>
      <c r="AW34" s="710"/>
      <c r="AX34" s="710"/>
      <c r="AY34" s="710"/>
      <c r="AZ34" s="710"/>
      <c r="BA34" s="710"/>
      <c r="BB34" s="710"/>
      <c r="BC34" s="710"/>
      <c r="BD34" s="710"/>
      <c r="BE34" s="710"/>
      <c r="BF34" s="710"/>
      <c r="BG34" s="1"/>
      <c r="BH34" s="23"/>
      <c r="BI34" s="23"/>
    </row>
    <row r="35" spans="1:83" s="5" customFormat="1" ht="28.9" hidden="1" customHeight="1" x14ac:dyDescent="0.4">
      <c r="C35" s="122"/>
      <c r="D35" s="137" t="s">
        <v>500</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H35" s="101"/>
      <c r="BI35" s="23"/>
    </row>
    <row r="36" spans="1:83" ht="18.75" customHeight="1" x14ac:dyDescent="0.25">
      <c r="A36" s="159"/>
      <c r="C36" s="1"/>
      <c r="D36" s="673" t="s">
        <v>502</v>
      </c>
      <c r="E36" s="674"/>
      <c r="F36" s="674"/>
      <c r="G36" s="674"/>
      <c r="H36" s="674"/>
      <c r="I36" s="674"/>
      <c r="J36" s="674"/>
      <c r="K36" s="674"/>
      <c r="L36" s="674"/>
      <c r="M36" s="674"/>
      <c r="N36" s="674"/>
      <c r="O36" s="674"/>
      <c r="P36" s="674"/>
      <c r="Q36" s="674"/>
      <c r="R36" s="674"/>
      <c r="S36" s="674"/>
      <c r="T36" s="674"/>
      <c r="U36" s="674"/>
      <c r="V36" s="588"/>
      <c r="W36" s="589"/>
      <c r="X36" s="582" t="s">
        <v>219</v>
      </c>
      <c r="Y36" s="582"/>
      <c r="Z36" s="582"/>
      <c r="AA36" s="582"/>
      <c r="AB36" s="582"/>
      <c r="AC36" s="582"/>
      <c r="AD36" s="582"/>
      <c r="AE36" s="582"/>
      <c r="AF36" s="582"/>
      <c r="AG36" s="582"/>
      <c r="AH36" s="582"/>
      <c r="AI36" s="582"/>
      <c r="AJ36" s="582"/>
      <c r="AK36" s="582"/>
      <c r="AL36" s="582"/>
      <c r="AM36" s="582"/>
      <c r="AN36" s="582"/>
      <c r="AO36" s="582"/>
      <c r="AP36" s="582"/>
      <c r="AQ36" s="582"/>
      <c r="AR36" s="582"/>
      <c r="AS36" s="582"/>
      <c r="AT36" s="582"/>
      <c r="AU36" s="582"/>
      <c r="AV36" s="582"/>
      <c r="AW36" s="582"/>
      <c r="AX36" s="582"/>
      <c r="AY36" s="582"/>
      <c r="AZ36" s="582"/>
      <c r="BA36" s="582"/>
      <c r="BB36" s="582"/>
      <c r="BC36" s="582"/>
      <c r="BD36" s="582"/>
      <c r="BE36" s="582"/>
      <c r="BF36" s="678"/>
      <c r="BG36" s="1"/>
      <c r="BH36" s="167"/>
      <c r="BI36" s="23"/>
      <c r="BJ36" s="21"/>
    </row>
    <row r="37" spans="1:83" ht="19.149999999999999" customHeight="1" x14ac:dyDescent="0.2">
      <c r="A37" s="159"/>
      <c r="C37" s="1"/>
      <c r="D37" s="699" t="s">
        <v>220</v>
      </c>
      <c r="E37" s="674"/>
      <c r="F37" s="674"/>
      <c r="G37" s="674"/>
      <c r="H37" s="674"/>
      <c r="I37" s="674"/>
      <c r="J37" s="674"/>
      <c r="K37" s="674"/>
      <c r="L37" s="674"/>
      <c r="M37" s="674"/>
      <c r="N37" s="674"/>
      <c r="O37" s="674"/>
      <c r="P37" s="674"/>
      <c r="Q37" s="674"/>
      <c r="R37" s="674"/>
      <c r="S37" s="674"/>
      <c r="T37" s="674"/>
      <c r="U37" s="674"/>
      <c r="V37" s="588"/>
      <c r="W37" s="589"/>
      <c r="X37" s="707" t="s">
        <v>249</v>
      </c>
      <c r="Y37" s="707"/>
      <c r="Z37" s="707"/>
      <c r="AA37" s="707"/>
      <c r="AB37" s="707"/>
      <c r="AC37" s="707"/>
      <c r="AD37" s="707"/>
      <c r="AE37" s="707"/>
      <c r="AF37" s="707"/>
      <c r="AG37" s="707"/>
      <c r="AH37" s="707"/>
      <c r="AI37" s="707"/>
      <c r="AJ37" s="707"/>
      <c r="AK37" s="707"/>
      <c r="AL37" s="707"/>
      <c r="AM37" s="707"/>
      <c r="AN37" s="707"/>
      <c r="AO37" s="707"/>
      <c r="AP37" s="707"/>
      <c r="AQ37" s="707"/>
      <c r="AR37" s="707"/>
      <c r="AS37" s="707"/>
      <c r="AT37" s="707"/>
      <c r="AU37" s="707"/>
      <c r="AV37" s="707"/>
      <c r="AW37" s="707"/>
      <c r="AX37" s="707"/>
      <c r="AY37" s="707"/>
      <c r="AZ37" s="707"/>
      <c r="BA37" s="707"/>
      <c r="BB37" s="707"/>
      <c r="BC37" s="707"/>
      <c r="BD37" s="707"/>
      <c r="BE37" s="707"/>
      <c r="BF37" s="708"/>
      <c r="BG37" s="1"/>
      <c r="BH37" s="132" t="s">
        <v>249</v>
      </c>
      <c r="BI37" s="132" t="s">
        <v>555</v>
      </c>
      <c r="BJ37" s="132" t="s">
        <v>195</v>
      </c>
      <c r="BK37" s="132" t="s">
        <v>559</v>
      </c>
      <c r="BL37" s="132" t="s">
        <v>561</v>
      </c>
      <c r="BM37" s="132" t="s">
        <v>553</v>
      </c>
      <c r="BN37" s="132" t="s">
        <v>554</v>
      </c>
      <c r="BO37" s="132" t="s">
        <v>256</v>
      </c>
      <c r="BP37" s="132" t="s">
        <v>254</v>
      </c>
      <c r="BQ37" s="132" t="s">
        <v>556</v>
      </c>
      <c r="BR37" s="132" t="s">
        <v>560</v>
      </c>
      <c r="BS37" s="132" t="s">
        <v>549</v>
      </c>
      <c r="BT37" s="132" t="s">
        <v>252</v>
      </c>
      <c r="BU37" s="132" t="s">
        <v>552</v>
      </c>
      <c r="BV37" s="132" t="s">
        <v>551</v>
      </c>
      <c r="BW37" s="132" t="s">
        <v>253</v>
      </c>
      <c r="BX37" s="132" t="s">
        <v>196</v>
      </c>
      <c r="BY37" s="132" t="s">
        <v>221</v>
      </c>
      <c r="BZ37" s="132" t="s">
        <v>558</v>
      </c>
      <c r="CA37" s="132" t="s">
        <v>264</v>
      </c>
      <c r="CB37" s="132" t="s">
        <v>550</v>
      </c>
      <c r="CC37" s="132" t="s">
        <v>557</v>
      </c>
      <c r="CD37" s="132" t="s">
        <v>562</v>
      </c>
      <c r="CE37" s="132" t="s">
        <v>563</v>
      </c>
    </row>
    <row r="38" spans="1:83" ht="33" customHeight="1" x14ac:dyDescent="0.25">
      <c r="C38" s="1"/>
      <c r="D38" s="673" t="s">
        <v>470</v>
      </c>
      <c r="E38" s="674"/>
      <c r="F38" s="674"/>
      <c r="G38" s="674"/>
      <c r="H38" s="674"/>
      <c r="I38" s="674"/>
      <c r="J38" s="674"/>
      <c r="K38" s="674"/>
      <c r="L38" s="674"/>
      <c r="M38" s="674"/>
      <c r="N38" s="674"/>
      <c r="O38" s="674"/>
      <c r="P38" s="674"/>
      <c r="Q38" s="674"/>
      <c r="R38" s="674"/>
      <c r="S38" s="674"/>
      <c r="T38" s="674"/>
      <c r="U38" s="674"/>
      <c r="V38" s="588"/>
      <c r="W38" s="589"/>
      <c r="X38" s="1251" t="str">
        <f>IF(ZADOST!U128=0,"Generuje se automaticky - v žádosti momentálně není Partner 7 vyplněn",ZADOST!U128)</f>
        <v>Generuje se automaticky - v žádosti momentálně není Partner 7 vyplněn</v>
      </c>
      <c r="Y38" s="1251"/>
      <c r="Z38" s="1251"/>
      <c r="AA38" s="1251"/>
      <c r="AB38" s="1251"/>
      <c r="AC38" s="1251"/>
      <c r="AD38" s="1251"/>
      <c r="AE38" s="1251"/>
      <c r="AF38" s="1251"/>
      <c r="AG38" s="1251"/>
      <c r="AH38" s="1251"/>
      <c r="AI38" s="1251"/>
      <c r="AJ38" s="1251"/>
      <c r="AK38" s="1251"/>
      <c r="AL38" s="1251"/>
      <c r="AM38" s="1251"/>
      <c r="AN38" s="1251"/>
      <c r="AO38" s="1251"/>
      <c r="AP38" s="1251"/>
      <c r="AQ38" s="1251"/>
      <c r="AR38" s="1251"/>
      <c r="AS38" s="1251"/>
      <c r="AT38" s="1251"/>
      <c r="AU38" s="1251"/>
      <c r="AV38" s="1251"/>
      <c r="AW38" s="1251"/>
      <c r="AX38" s="1251"/>
      <c r="AY38" s="1251"/>
      <c r="AZ38" s="1251"/>
      <c r="BA38" s="1251"/>
      <c r="BB38" s="1251"/>
      <c r="BC38" s="1251"/>
      <c r="BD38" s="1251"/>
      <c r="BE38" s="1251"/>
      <c r="BF38" s="1252"/>
      <c r="BG38" s="1"/>
      <c r="BH38" s="188"/>
      <c r="BI38" s="125"/>
      <c r="BJ38" s="21"/>
      <c r="BW38" s="126"/>
    </row>
    <row r="39" spans="1:83" ht="18.75" customHeight="1" x14ac:dyDescent="0.25">
      <c r="A39" s="159"/>
      <c r="C39" s="1"/>
      <c r="D39" s="673" t="s">
        <v>255</v>
      </c>
      <c r="E39" s="674"/>
      <c r="F39" s="674"/>
      <c r="G39" s="674"/>
      <c r="H39" s="674"/>
      <c r="I39" s="674"/>
      <c r="J39" s="674"/>
      <c r="K39" s="674"/>
      <c r="L39" s="674"/>
      <c r="M39" s="674"/>
      <c r="N39" s="674"/>
      <c r="O39" s="674"/>
      <c r="P39" s="674"/>
      <c r="Q39" s="674"/>
      <c r="R39" s="674"/>
      <c r="S39" s="674"/>
      <c r="T39" s="674"/>
      <c r="U39" s="674"/>
      <c r="V39" s="588"/>
      <c r="W39" s="589"/>
      <c r="X39" s="591"/>
      <c r="Y39" s="592"/>
      <c r="Z39" s="592"/>
      <c r="AA39" s="592"/>
      <c r="AB39" s="592"/>
      <c r="AC39" s="592"/>
      <c r="AD39" s="592"/>
      <c r="AE39" s="592"/>
      <c r="AF39" s="592"/>
      <c r="AG39" s="592"/>
      <c r="AH39" s="592"/>
      <c r="AI39" s="592"/>
      <c r="AJ39" s="592"/>
      <c r="AK39" s="592"/>
      <c r="AL39" s="592"/>
      <c r="AM39" s="592"/>
      <c r="AN39" s="592"/>
      <c r="AO39" s="592"/>
      <c r="AP39" s="592"/>
      <c r="AQ39" s="592"/>
      <c r="AR39" s="592"/>
      <c r="AS39" s="592"/>
      <c r="AT39" s="592"/>
      <c r="AU39" s="592"/>
      <c r="AV39" s="592"/>
      <c r="AW39" s="592"/>
      <c r="AX39" s="592"/>
      <c r="AY39" s="592"/>
      <c r="AZ39" s="592"/>
      <c r="BA39" s="592"/>
      <c r="BB39" s="592"/>
      <c r="BC39" s="592"/>
      <c r="BD39" s="592"/>
      <c r="BE39" s="592"/>
      <c r="BF39" s="593"/>
      <c r="BG39" s="1"/>
      <c r="BH39" s="125"/>
      <c r="BI39" s="125"/>
      <c r="BJ39" s="21"/>
      <c r="BW39" s="126"/>
    </row>
    <row r="40" spans="1:83" s="7" customFormat="1" ht="18.75" customHeight="1" x14ac:dyDescent="0.2">
      <c r="A40" s="160"/>
      <c r="D40" s="673" t="s">
        <v>227</v>
      </c>
      <c r="E40" s="674"/>
      <c r="F40" s="674"/>
      <c r="G40" s="674"/>
      <c r="H40" s="674"/>
      <c r="I40" s="674"/>
      <c r="J40" s="674"/>
      <c r="K40" s="674"/>
      <c r="L40" s="674"/>
      <c r="M40" s="674"/>
      <c r="N40" s="674"/>
      <c r="O40" s="674"/>
      <c r="P40" s="674"/>
      <c r="Q40" s="674"/>
      <c r="R40" s="674"/>
      <c r="S40" s="674"/>
      <c r="T40" s="674"/>
      <c r="U40" s="674"/>
      <c r="V40" s="588"/>
      <c r="W40" s="589"/>
      <c r="X40" s="683"/>
      <c r="Y40" s="683"/>
      <c r="Z40" s="683"/>
      <c r="AA40" s="683"/>
      <c r="AB40" s="683"/>
      <c r="AC40" s="683"/>
      <c r="AD40" s="683"/>
      <c r="AE40" s="683"/>
      <c r="AF40" s="683"/>
      <c r="AG40" s="683"/>
      <c r="AH40" s="683"/>
      <c r="AI40" s="683"/>
      <c r="AJ40" s="683"/>
      <c r="AK40" s="683"/>
      <c r="AL40" s="683"/>
      <c r="AM40" s="683"/>
      <c r="AN40" s="683"/>
      <c r="AO40" s="683"/>
      <c r="AP40" s="683"/>
      <c r="AQ40" s="683"/>
      <c r="AR40" s="683"/>
      <c r="AS40" s="683"/>
      <c r="AT40" s="683"/>
      <c r="AU40" s="683"/>
      <c r="AV40" s="683"/>
      <c r="AW40" s="683"/>
      <c r="AX40" s="683"/>
      <c r="AY40" s="683"/>
      <c r="AZ40" s="683"/>
      <c r="BA40" s="683"/>
      <c r="BB40" s="683"/>
      <c r="BC40" s="683"/>
      <c r="BD40" s="683"/>
      <c r="BE40" s="683"/>
      <c r="BF40" s="684"/>
      <c r="BH40" s="125"/>
      <c r="BI40" s="125"/>
      <c r="BW40" s="126"/>
    </row>
    <row r="41" spans="1:83" s="7" customFormat="1" ht="18.75" customHeight="1" x14ac:dyDescent="0.2">
      <c r="D41" s="673" t="s">
        <v>232</v>
      </c>
      <c r="E41" s="674"/>
      <c r="F41" s="674"/>
      <c r="G41" s="674"/>
      <c r="H41" s="674"/>
      <c r="I41" s="674"/>
      <c r="J41" s="674"/>
      <c r="K41" s="674"/>
      <c r="L41" s="674"/>
      <c r="M41" s="674"/>
      <c r="N41" s="674"/>
      <c r="O41" s="674"/>
      <c r="P41" s="674"/>
      <c r="Q41" s="674"/>
      <c r="R41" s="674"/>
      <c r="S41" s="674"/>
      <c r="T41" s="674"/>
      <c r="U41" s="674"/>
      <c r="V41" s="588"/>
      <c r="W41" s="589"/>
      <c r="X41" s="683"/>
      <c r="Y41" s="683"/>
      <c r="Z41" s="683"/>
      <c r="AA41" s="683"/>
      <c r="AB41" s="683"/>
      <c r="AC41" s="683"/>
      <c r="AD41" s="683"/>
      <c r="AE41" s="683"/>
      <c r="AF41" s="683"/>
      <c r="AG41" s="683"/>
      <c r="AH41" s="683"/>
      <c r="AI41" s="683"/>
      <c r="AJ41" s="683"/>
      <c r="AK41" s="683"/>
      <c r="AL41" s="683"/>
      <c r="AM41" s="683"/>
      <c r="AN41" s="683"/>
      <c r="AO41" s="683"/>
      <c r="AP41" s="683"/>
      <c r="AQ41" s="683"/>
      <c r="AR41" s="683"/>
      <c r="AS41" s="683"/>
      <c r="AT41" s="683"/>
      <c r="AU41" s="683"/>
      <c r="AV41" s="683"/>
      <c r="AW41" s="683"/>
      <c r="AX41" s="683"/>
      <c r="AY41" s="683"/>
      <c r="AZ41" s="683"/>
      <c r="BA41" s="683"/>
      <c r="BB41" s="683"/>
      <c r="BC41" s="683"/>
      <c r="BD41" s="683"/>
      <c r="BE41" s="683"/>
      <c r="BF41" s="684"/>
      <c r="BH41" s="125"/>
      <c r="BI41" s="125"/>
      <c r="BW41" s="126"/>
    </row>
    <row r="42" spans="1:83" ht="15" x14ac:dyDescent="0.2">
      <c r="C42" s="1"/>
      <c r="D42" s="691" t="s">
        <v>467</v>
      </c>
      <c r="E42" s="692"/>
      <c r="F42" s="692"/>
      <c r="G42" s="692"/>
      <c r="H42" s="692"/>
      <c r="I42" s="692"/>
      <c r="J42" s="692"/>
      <c r="K42" s="692"/>
      <c r="L42" s="692"/>
      <c r="M42" s="692"/>
      <c r="N42" s="692"/>
      <c r="O42" s="692"/>
      <c r="P42" s="692"/>
      <c r="Q42" s="692"/>
      <c r="R42" s="692"/>
      <c r="S42" s="692"/>
      <c r="T42" s="692"/>
      <c r="U42" s="692"/>
      <c r="V42" s="693"/>
      <c r="W42" s="694"/>
      <c r="X42" s="546" t="s">
        <v>31</v>
      </c>
      <c r="Y42" s="528"/>
      <c r="Z42" s="528"/>
      <c r="AA42" s="528"/>
      <c r="AB42" s="528"/>
      <c r="AC42" s="528"/>
      <c r="AD42" s="528"/>
      <c r="AE42" s="528"/>
      <c r="AF42" s="528"/>
      <c r="AG42" s="528"/>
      <c r="AH42" s="528"/>
      <c r="AI42" s="528"/>
      <c r="AJ42" s="528"/>
      <c r="AK42" s="528"/>
      <c r="AL42" s="547"/>
      <c r="AM42" s="546" t="s">
        <v>32</v>
      </c>
      <c r="AN42" s="528"/>
      <c r="AO42" s="528"/>
      <c r="AP42" s="528"/>
      <c r="AQ42" s="528"/>
      <c r="AR42" s="528"/>
      <c r="AS42" s="528"/>
      <c r="AT42" s="528"/>
      <c r="AU42" s="528"/>
      <c r="AV42" s="547"/>
      <c r="AW42" s="546" t="s">
        <v>33</v>
      </c>
      <c r="AX42" s="528"/>
      <c r="AY42" s="528"/>
      <c r="AZ42" s="528"/>
      <c r="BA42" s="528"/>
      <c r="BB42" s="528"/>
      <c r="BC42" s="528"/>
      <c r="BD42" s="528"/>
      <c r="BE42" s="528"/>
      <c r="BF42" s="547"/>
      <c r="BG42" s="1"/>
      <c r="BH42" s="125"/>
      <c r="BI42" s="125"/>
      <c r="BW42" s="126"/>
    </row>
    <row r="43" spans="1:83" ht="19.5" customHeight="1" x14ac:dyDescent="0.25">
      <c r="C43" s="1"/>
      <c r="D43" s="695"/>
      <c r="E43" s="696"/>
      <c r="F43" s="696"/>
      <c r="G43" s="696"/>
      <c r="H43" s="696"/>
      <c r="I43" s="696"/>
      <c r="J43" s="696"/>
      <c r="K43" s="696"/>
      <c r="L43" s="696"/>
      <c r="M43" s="696"/>
      <c r="N43" s="696"/>
      <c r="O43" s="696"/>
      <c r="P43" s="696"/>
      <c r="Q43" s="696"/>
      <c r="R43" s="696"/>
      <c r="S43" s="696"/>
      <c r="T43" s="696"/>
      <c r="U43" s="696"/>
      <c r="V43" s="697"/>
      <c r="W43" s="698"/>
      <c r="X43" s="680"/>
      <c r="Y43" s="681"/>
      <c r="Z43" s="681"/>
      <c r="AA43" s="681"/>
      <c r="AB43" s="681"/>
      <c r="AC43" s="681"/>
      <c r="AD43" s="681"/>
      <c r="AE43" s="681"/>
      <c r="AF43" s="681"/>
      <c r="AG43" s="681"/>
      <c r="AH43" s="681"/>
      <c r="AI43" s="681"/>
      <c r="AJ43" s="681"/>
      <c r="AK43" s="681"/>
      <c r="AL43" s="682"/>
      <c r="AM43" s="680"/>
      <c r="AN43" s="681"/>
      <c r="AO43" s="681"/>
      <c r="AP43" s="681"/>
      <c r="AQ43" s="681"/>
      <c r="AR43" s="681"/>
      <c r="AS43" s="681"/>
      <c r="AT43" s="681"/>
      <c r="AU43" s="681"/>
      <c r="AV43" s="682"/>
      <c r="AW43" s="680"/>
      <c r="AX43" s="681"/>
      <c r="AY43" s="681"/>
      <c r="AZ43" s="681"/>
      <c r="BA43" s="681"/>
      <c r="BB43" s="681"/>
      <c r="BC43" s="681"/>
      <c r="BD43" s="681"/>
      <c r="BE43" s="681"/>
      <c r="BF43" s="682"/>
      <c r="BG43" s="1"/>
      <c r="BH43" s="125"/>
      <c r="BI43" s="125"/>
      <c r="BJ43" s="21"/>
      <c r="BW43" s="126"/>
    </row>
    <row r="44" spans="1:83" ht="27" customHeight="1" x14ac:dyDescent="0.2">
      <c r="C44" s="1"/>
      <c r="D44" s="699" t="s">
        <v>468</v>
      </c>
      <c r="E44" s="700"/>
      <c r="F44" s="700"/>
      <c r="G44" s="700"/>
      <c r="H44" s="700"/>
      <c r="I44" s="700"/>
      <c r="J44" s="700"/>
      <c r="K44" s="700"/>
      <c r="L44" s="700"/>
      <c r="M44" s="700"/>
      <c r="N44" s="700"/>
      <c r="O44" s="700"/>
      <c r="P44" s="700"/>
      <c r="Q44" s="700"/>
      <c r="R44" s="700"/>
      <c r="S44" s="700"/>
      <c r="T44" s="700"/>
      <c r="U44" s="700"/>
      <c r="V44" s="700"/>
      <c r="W44" s="700"/>
      <c r="X44" s="701"/>
      <c r="Y44" s="637"/>
      <c r="Z44" s="637"/>
      <c r="AA44" s="637"/>
      <c r="AB44" s="637"/>
      <c r="AC44" s="637"/>
      <c r="AD44" s="637"/>
      <c r="AE44" s="637"/>
      <c r="AF44" s="637"/>
      <c r="AG44" s="637"/>
      <c r="AH44" s="637"/>
      <c r="AI44" s="637"/>
      <c r="AJ44" s="637"/>
      <c r="AK44" s="637"/>
      <c r="AL44" s="637"/>
      <c r="AM44" s="637"/>
      <c r="AN44" s="637"/>
      <c r="AO44" s="637"/>
      <c r="AP44" s="637"/>
      <c r="AQ44" s="637"/>
      <c r="AR44" s="637"/>
      <c r="AS44" s="637"/>
      <c r="AT44" s="637"/>
      <c r="AU44" s="637"/>
      <c r="AV44" s="637"/>
      <c r="AW44" s="637"/>
      <c r="AX44" s="637"/>
      <c r="AY44" s="637"/>
      <c r="AZ44" s="637"/>
      <c r="BA44" s="637"/>
      <c r="BB44" s="637"/>
      <c r="BC44" s="637"/>
      <c r="BD44" s="637"/>
      <c r="BE44" s="637"/>
      <c r="BF44" s="702"/>
      <c r="BG44" s="1"/>
      <c r="BH44" s="125"/>
      <c r="BI44" s="125"/>
      <c r="BW44" s="127"/>
    </row>
    <row r="45" spans="1:83" ht="36.75" customHeight="1" x14ac:dyDescent="0.2">
      <c r="C45" s="1"/>
      <c r="D45" s="699" t="s">
        <v>469</v>
      </c>
      <c r="E45" s="700"/>
      <c r="F45" s="700"/>
      <c r="G45" s="700"/>
      <c r="H45" s="700"/>
      <c r="I45" s="700"/>
      <c r="J45" s="700"/>
      <c r="K45" s="700"/>
      <c r="L45" s="700"/>
      <c r="M45" s="700"/>
      <c r="N45" s="700"/>
      <c r="O45" s="700"/>
      <c r="P45" s="700"/>
      <c r="Q45" s="700"/>
      <c r="R45" s="700"/>
      <c r="S45" s="700"/>
      <c r="T45" s="700"/>
      <c r="U45" s="700"/>
      <c r="V45" s="700"/>
      <c r="W45" s="700"/>
      <c r="X45" s="701"/>
      <c r="Y45" s="637"/>
      <c r="Z45" s="637"/>
      <c r="AA45" s="637"/>
      <c r="AB45" s="637"/>
      <c r="AC45" s="637"/>
      <c r="AD45" s="637"/>
      <c r="AE45" s="637"/>
      <c r="AF45" s="637"/>
      <c r="AG45" s="637"/>
      <c r="AH45" s="637"/>
      <c r="AI45" s="637"/>
      <c r="AJ45" s="637"/>
      <c r="AK45" s="637"/>
      <c r="AL45" s="637"/>
      <c r="AM45" s="637"/>
      <c r="AN45" s="637"/>
      <c r="AO45" s="637"/>
      <c r="AP45" s="637"/>
      <c r="AQ45" s="637"/>
      <c r="AR45" s="637"/>
      <c r="AS45" s="637"/>
      <c r="AT45" s="637"/>
      <c r="AU45" s="637"/>
      <c r="AV45" s="637"/>
      <c r="AW45" s="637"/>
      <c r="AX45" s="637"/>
      <c r="AY45" s="637"/>
      <c r="AZ45" s="637"/>
      <c r="BA45" s="637"/>
      <c r="BB45" s="637"/>
      <c r="BC45" s="637"/>
      <c r="BD45" s="637"/>
      <c r="BE45" s="637"/>
      <c r="BF45" s="702"/>
      <c r="BG45" s="1"/>
      <c r="BH45" s="125"/>
      <c r="BI45" s="125"/>
      <c r="BW45" s="127"/>
    </row>
    <row r="46" spans="1:83" s="28" customFormat="1" ht="18.75" customHeight="1" x14ac:dyDescent="0.25">
      <c r="A46" s="161"/>
      <c r="D46" s="688" t="s">
        <v>4</v>
      </c>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89"/>
      <c r="AK46" s="689"/>
      <c r="AL46" s="689"/>
      <c r="AM46" s="689"/>
      <c r="AN46" s="689"/>
      <c r="AO46" s="689"/>
      <c r="AP46" s="689"/>
      <c r="AQ46" s="689"/>
      <c r="AR46" s="689"/>
      <c r="AS46" s="689"/>
      <c r="AT46" s="689"/>
      <c r="AU46" s="689"/>
      <c r="AV46" s="689"/>
      <c r="AW46" s="689"/>
      <c r="AX46" s="689"/>
      <c r="AY46" s="689"/>
      <c r="AZ46" s="689"/>
      <c r="BA46" s="689"/>
      <c r="BB46" s="689"/>
      <c r="BC46" s="689"/>
      <c r="BD46" s="689"/>
      <c r="BE46" s="689"/>
      <c r="BF46" s="690"/>
      <c r="BH46" s="128"/>
      <c r="BI46" s="125"/>
      <c r="BW46" s="129"/>
    </row>
    <row r="47" spans="1:83" ht="18.75" customHeight="1" x14ac:dyDescent="0.2">
      <c r="A47" s="159"/>
      <c r="C47" s="1"/>
      <c r="D47" s="714" t="s">
        <v>35</v>
      </c>
      <c r="E47" s="712"/>
      <c r="F47" s="712"/>
      <c r="G47" s="712"/>
      <c r="H47" s="712"/>
      <c r="I47" s="712"/>
      <c r="J47" s="712"/>
      <c r="K47" s="712"/>
      <c r="L47" s="712"/>
      <c r="M47" s="712"/>
      <c r="N47" s="712"/>
      <c r="O47" s="712"/>
      <c r="P47" s="712"/>
      <c r="Q47" s="712"/>
      <c r="R47" s="712"/>
      <c r="S47" s="715" t="s">
        <v>36</v>
      </c>
      <c r="T47" s="712"/>
      <c r="U47" s="712"/>
      <c r="V47" s="712"/>
      <c r="W47" s="716" t="s">
        <v>34</v>
      </c>
      <c r="X47" s="712"/>
      <c r="Y47" s="712"/>
      <c r="Z47" s="712"/>
      <c r="AA47" s="712"/>
      <c r="AB47" s="712"/>
      <c r="AC47" s="716" t="s">
        <v>37</v>
      </c>
      <c r="AD47" s="716"/>
      <c r="AE47" s="716"/>
      <c r="AF47" s="716"/>
      <c r="AG47" s="716"/>
      <c r="AH47" s="712"/>
      <c r="AI47" s="712"/>
      <c r="AJ47" s="712"/>
      <c r="AK47" s="712"/>
      <c r="AL47" s="712"/>
      <c r="AM47" s="712"/>
      <c r="AN47" s="712"/>
      <c r="AO47" s="712"/>
      <c r="AP47" s="712"/>
      <c r="AQ47" s="711" t="s">
        <v>230</v>
      </c>
      <c r="AR47" s="712"/>
      <c r="AS47" s="712"/>
      <c r="AT47" s="712"/>
      <c r="AU47" s="712"/>
      <c r="AV47" s="712"/>
      <c r="AW47" s="712"/>
      <c r="AX47" s="712"/>
      <c r="AY47" s="712"/>
      <c r="AZ47" s="712"/>
      <c r="BA47" s="711" t="s">
        <v>228</v>
      </c>
      <c r="BB47" s="712"/>
      <c r="BC47" s="712"/>
      <c r="BD47" s="712"/>
      <c r="BE47" s="712"/>
      <c r="BF47" s="713"/>
      <c r="BG47" s="1"/>
      <c r="BH47" s="135" t="str">
        <f>CONCATENATE(D48," ",S48,", ",W48," ",AC48)</f>
        <v xml:space="preserve"> ,  </v>
      </c>
      <c r="BI47" s="136"/>
      <c r="BJ47" s="136"/>
      <c r="BK47" s="136"/>
      <c r="BL47" s="136"/>
      <c r="BM47" s="136"/>
      <c r="BN47" s="136"/>
      <c r="BO47" s="136"/>
      <c r="BP47" s="136"/>
      <c r="BQ47" s="136"/>
      <c r="BR47" s="136"/>
      <c r="BS47" s="136"/>
      <c r="BT47" s="136"/>
      <c r="BU47" s="136"/>
      <c r="BV47" s="125"/>
    </row>
    <row r="48" spans="1:83" ht="30" customHeight="1" x14ac:dyDescent="0.2">
      <c r="A48" s="159"/>
      <c r="C48" s="1"/>
      <c r="D48" s="717"/>
      <c r="E48" s="718"/>
      <c r="F48" s="718"/>
      <c r="G48" s="718"/>
      <c r="H48" s="718"/>
      <c r="I48" s="718"/>
      <c r="J48" s="718"/>
      <c r="K48" s="718"/>
      <c r="L48" s="718"/>
      <c r="M48" s="718"/>
      <c r="N48" s="718"/>
      <c r="O48" s="718"/>
      <c r="P48" s="718"/>
      <c r="Q48" s="718"/>
      <c r="R48" s="719"/>
      <c r="S48" s="720"/>
      <c r="T48" s="721"/>
      <c r="U48" s="721"/>
      <c r="V48" s="722"/>
      <c r="W48" s="720"/>
      <c r="X48" s="721"/>
      <c r="Y48" s="721"/>
      <c r="Z48" s="721"/>
      <c r="AA48" s="721"/>
      <c r="AB48" s="722"/>
      <c r="AC48" s="723"/>
      <c r="AD48" s="724"/>
      <c r="AE48" s="724"/>
      <c r="AF48" s="724"/>
      <c r="AG48" s="724"/>
      <c r="AH48" s="724"/>
      <c r="AI48" s="724"/>
      <c r="AJ48" s="724"/>
      <c r="AK48" s="724"/>
      <c r="AL48" s="724"/>
      <c r="AM48" s="724"/>
      <c r="AN48" s="724"/>
      <c r="AO48" s="724"/>
      <c r="AP48" s="725"/>
      <c r="AQ48" s="726" t="s">
        <v>249</v>
      </c>
      <c r="AR48" s="727"/>
      <c r="AS48" s="727"/>
      <c r="AT48" s="727"/>
      <c r="AU48" s="727"/>
      <c r="AV48" s="727"/>
      <c r="AW48" s="727"/>
      <c r="AX48" s="727"/>
      <c r="AY48" s="727"/>
      <c r="AZ48" s="728"/>
      <c r="BA48" s="729" t="str">
        <f>IF(AQ48="Bystřice pod Host.","Kroměříž",IF(AQ48="Holešov","Kroměříž",IF(AQ48="Kroměříž","Kroměříž",IF(AQ48="Luhačovice","Zlín",IF(AQ48="Otrokovice","Zlín",IF(AQ48="Rožnov pod Radh.","Vsetín",IF(AQ48="Uherské Hradiště","Uh. Hradiště",IF(AQ48="Uherský Brod","Uh. Hradiště",IF(AQ48="Valašské Klobouky","Zlín",IF(AQ48="Valašské Meziříčí","Vsetín",IF(AQ48="Vizovice","Zlín",IF(AQ48="Vsetín","Vsetín",IF(AQ48="Zlín","Zlín","Načítá se")))))))))))))</f>
        <v>Načítá se</v>
      </c>
      <c r="BB48" s="730"/>
      <c r="BC48" s="730"/>
      <c r="BD48" s="730"/>
      <c r="BE48" s="730"/>
      <c r="BF48" s="731"/>
      <c r="BG48" s="1"/>
      <c r="BH48" s="132" t="s">
        <v>249</v>
      </c>
      <c r="BI48" s="132" t="s">
        <v>248</v>
      </c>
      <c r="BJ48" s="132" t="s">
        <v>236</v>
      </c>
      <c r="BK48" s="132" t="s">
        <v>237</v>
      </c>
      <c r="BL48" s="132" t="s">
        <v>238</v>
      </c>
      <c r="BM48" s="132" t="s">
        <v>239</v>
      </c>
      <c r="BN48" s="132" t="s">
        <v>247</v>
      </c>
      <c r="BO48" s="132" t="s">
        <v>240</v>
      </c>
      <c r="BP48" s="132" t="s">
        <v>241</v>
      </c>
      <c r="BQ48" s="132" t="s">
        <v>242</v>
      </c>
      <c r="BR48" s="132" t="s">
        <v>243</v>
      </c>
      <c r="BS48" s="132" t="s">
        <v>244</v>
      </c>
      <c r="BT48" s="132" t="s">
        <v>245</v>
      </c>
      <c r="BU48" s="132" t="s">
        <v>246</v>
      </c>
      <c r="BV48" s="155"/>
      <c r="BW48" s="126"/>
    </row>
    <row r="49" spans="1:75" s="195" customFormat="1" ht="18.75" hidden="1" customHeight="1" x14ac:dyDescent="0.25">
      <c r="A49" s="194"/>
      <c r="D49" s="543" t="s">
        <v>492</v>
      </c>
      <c r="E49" s="544"/>
      <c r="F49" s="544"/>
      <c r="G49" s="544"/>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4"/>
      <c r="AF49" s="544"/>
      <c r="AG49" s="544"/>
      <c r="AH49" s="544"/>
      <c r="AI49" s="544"/>
      <c r="AJ49" s="544"/>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5"/>
      <c r="BH49" s="196"/>
      <c r="BI49" s="197"/>
      <c r="BW49" s="198"/>
    </row>
    <row r="50" spans="1:75" s="7" customFormat="1" ht="18.75" hidden="1" customHeight="1" x14ac:dyDescent="0.2">
      <c r="A50" s="160"/>
      <c r="D50" s="604" t="s">
        <v>35</v>
      </c>
      <c r="E50" s="549"/>
      <c r="F50" s="549"/>
      <c r="G50" s="549"/>
      <c r="H50" s="549"/>
      <c r="I50" s="549"/>
      <c r="J50" s="549"/>
      <c r="K50" s="549"/>
      <c r="L50" s="549"/>
      <c r="M50" s="549"/>
      <c r="N50" s="549"/>
      <c r="O50" s="549"/>
      <c r="P50" s="549"/>
      <c r="Q50" s="549"/>
      <c r="R50" s="549"/>
      <c r="S50" s="548" t="s">
        <v>36</v>
      </c>
      <c r="T50" s="549"/>
      <c r="U50" s="549"/>
      <c r="V50" s="549"/>
      <c r="W50" s="550" t="s">
        <v>34</v>
      </c>
      <c r="X50" s="549"/>
      <c r="Y50" s="549"/>
      <c r="Z50" s="549"/>
      <c r="AA50" s="549"/>
      <c r="AB50" s="549"/>
      <c r="AC50" s="550" t="s">
        <v>37</v>
      </c>
      <c r="AD50" s="550"/>
      <c r="AE50" s="550"/>
      <c r="AF50" s="550"/>
      <c r="AG50" s="550"/>
      <c r="AH50" s="549"/>
      <c r="AI50" s="549"/>
      <c r="AJ50" s="549"/>
      <c r="AK50" s="549"/>
      <c r="AL50" s="549"/>
      <c r="AM50" s="549"/>
      <c r="AN50" s="549"/>
      <c r="AO50" s="549"/>
      <c r="AP50" s="549"/>
      <c r="AQ50" s="551" t="s">
        <v>230</v>
      </c>
      <c r="AR50" s="549"/>
      <c r="AS50" s="549"/>
      <c r="AT50" s="549"/>
      <c r="AU50" s="549"/>
      <c r="AV50" s="549"/>
      <c r="AW50" s="549"/>
      <c r="AX50" s="549"/>
      <c r="AY50" s="549"/>
      <c r="AZ50" s="549"/>
      <c r="BA50" s="551" t="s">
        <v>228</v>
      </c>
      <c r="BB50" s="549"/>
      <c r="BC50" s="549"/>
      <c r="BD50" s="549"/>
      <c r="BE50" s="549"/>
      <c r="BF50" s="552"/>
      <c r="BH50" s="199" t="str">
        <f>CONCATENATE(D51," ",S51,", ",W51," ",AC51)</f>
        <v xml:space="preserve"> ,  </v>
      </c>
      <c r="BI50" s="200"/>
      <c r="BJ50" s="200"/>
      <c r="BK50" s="200"/>
      <c r="BL50" s="200"/>
      <c r="BM50" s="200"/>
      <c r="BN50" s="200"/>
      <c r="BO50" s="200"/>
      <c r="BP50" s="200"/>
      <c r="BQ50" s="200"/>
      <c r="BR50" s="200"/>
      <c r="BS50" s="200"/>
      <c r="BT50" s="200"/>
      <c r="BU50" s="200"/>
      <c r="BV50" s="197"/>
    </row>
    <row r="51" spans="1:75" s="7" customFormat="1" ht="30" hidden="1" customHeight="1" x14ac:dyDescent="0.2">
      <c r="A51" s="160"/>
      <c r="D51" s="553"/>
      <c r="E51" s="554"/>
      <c r="F51" s="554"/>
      <c r="G51" s="554"/>
      <c r="H51" s="554"/>
      <c r="I51" s="554"/>
      <c r="J51" s="554"/>
      <c r="K51" s="554"/>
      <c r="L51" s="554"/>
      <c r="M51" s="554"/>
      <c r="N51" s="554"/>
      <c r="O51" s="554"/>
      <c r="P51" s="554"/>
      <c r="Q51" s="554"/>
      <c r="R51" s="555"/>
      <c r="S51" s="556"/>
      <c r="T51" s="557"/>
      <c r="U51" s="557"/>
      <c r="V51" s="558"/>
      <c r="W51" s="556"/>
      <c r="X51" s="557"/>
      <c r="Y51" s="557"/>
      <c r="Z51" s="557"/>
      <c r="AA51" s="557"/>
      <c r="AB51" s="558"/>
      <c r="AC51" s="559"/>
      <c r="AD51" s="560"/>
      <c r="AE51" s="560"/>
      <c r="AF51" s="560"/>
      <c r="AG51" s="560"/>
      <c r="AH51" s="560"/>
      <c r="AI51" s="560"/>
      <c r="AJ51" s="560"/>
      <c r="AK51" s="560"/>
      <c r="AL51" s="560"/>
      <c r="AM51" s="560"/>
      <c r="AN51" s="560"/>
      <c r="AO51" s="560"/>
      <c r="AP51" s="561"/>
      <c r="AQ51" s="562" t="s">
        <v>249</v>
      </c>
      <c r="AR51" s="563"/>
      <c r="AS51" s="563"/>
      <c r="AT51" s="563"/>
      <c r="AU51" s="563"/>
      <c r="AV51" s="563"/>
      <c r="AW51" s="563"/>
      <c r="AX51" s="563"/>
      <c r="AY51" s="563"/>
      <c r="AZ51" s="564"/>
      <c r="BA51" s="565" t="str">
        <f>IF(AQ51="Bystřice pod Host.","Kroměříž",IF(AQ51="Holešov","Kroměříž",IF(AQ51="Kroměříž","Kroměříž",IF(AQ51="Luhačovice","Zlín",IF(AQ51="Otrokovice","Zlín",IF(AQ51="Rožnov pod Radh.","Vsetín",IF(AQ51="Uherské Hradiště","Uh. Hradiště",IF(AQ51="Uherský Brod","Uh. Hradiště",IF(AQ51="Valašské Klobouky","Zlín",IF(AQ51="Valašské Meziříčí","Vsetín",IF(AQ51="Vizovice","Zlín",IF(AQ51="Vsetín","Vsetín",IF(AQ51="Zlín","Zlín","Načítá se")))))))))))))</f>
        <v>Načítá se</v>
      </c>
      <c r="BB51" s="566"/>
      <c r="BC51" s="566"/>
      <c r="BD51" s="566"/>
      <c r="BE51" s="566"/>
      <c r="BF51" s="567"/>
      <c r="BH51" s="201" t="s">
        <v>249</v>
      </c>
      <c r="BI51" s="201" t="s">
        <v>248</v>
      </c>
      <c r="BJ51" s="201" t="s">
        <v>236</v>
      </c>
      <c r="BK51" s="201" t="s">
        <v>237</v>
      </c>
      <c r="BL51" s="201" t="s">
        <v>238</v>
      </c>
      <c r="BM51" s="201" t="s">
        <v>239</v>
      </c>
      <c r="BN51" s="201" t="s">
        <v>247</v>
      </c>
      <c r="BO51" s="201" t="s">
        <v>240</v>
      </c>
      <c r="BP51" s="201" t="s">
        <v>241</v>
      </c>
      <c r="BQ51" s="201" t="s">
        <v>242</v>
      </c>
      <c r="BR51" s="201" t="s">
        <v>243</v>
      </c>
      <c r="BS51" s="201" t="s">
        <v>244</v>
      </c>
      <c r="BT51" s="201" t="s">
        <v>245</v>
      </c>
      <c r="BU51" s="201" t="s">
        <v>246</v>
      </c>
      <c r="BV51" s="202"/>
      <c r="BW51" s="203"/>
    </row>
    <row r="52" spans="1:75" ht="21" customHeight="1" x14ac:dyDescent="0.25">
      <c r="C52" s="1"/>
      <c r="D52" s="741" t="s">
        <v>503</v>
      </c>
      <c r="E52" s="520"/>
      <c r="F52" s="520"/>
      <c r="G52" s="520"/>
      <c r="H52" s="520"/>
      <c r="I52" s="520"/>
      <c r="J52" s="520"/>
      <c r="K52" s="520"/>
      <c r="L52" s="520"/>
      <c r="M52" s="520"/>
      <c r="N52" s="520"/>
      <c r="O52" s="520"/>
      <c r="P52" s="520"/>
      <c r="Q52" s="520"/>
      <c r="R52" s="520"/>
      <c r="S52" s="520"/>
      <c r="T52" s="520"/>
      <c r="U52" s="520"/>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689"/>
      <c r="AY52" s="689"/>
      <c r="AZ52" s="689"/>
      <c r="BA52" s="689"/>
      <c r="BB52" s="689"/>
      <c r="BC52" s="689"/>
      <c r="BD52" s="689"/>
      <c r="BE52" s="689"/>
      <c r="BF52" s="690"/>
      <c r="BG52" s="1"/>
      <c r="BH52" s="138" t="str">
        <f>IF(X38=0," ",X38)</f>
        <v>Generuje se automaticky - v žádosti momentálně není Partner 7 vyplněn</v>
      </c>
      <c r="BI52" s="130"/>
      <c r="BW52" s="126"/>
    </row>
    <row r="53" spans="1:75" ht="24" customHeight="1" x14ac:dyDescent="0.2">
      <c r="C53" s="1"/>
      <c r="D53" s="749"/>
      <c r="E53" s="750"/>
      <c r="F53" s="716" t="s">
        <v>7</v>
      </c>
      <c r="G53" s="739"/>
      <c r="H53" s="739"/>
      <c r="I53" s="739"/>
      <c r="J53" s="740"/>
      <c r="K53" s="740"/>
      <c r="L53" s="740" t="s">
        <v>5</v>
      </c>
      <c r="M53" s="740"/>
      <c r="N53" s="740"/>
      <c r="O53" s="740"/>
      <c r="P53" s="740"/>
      <c r="Q53" s="740"/>
      <c r="R53" s="740"/>
      <c r="S53" s="740"/>
      <c r="T53" s="740"/>
      <c r="U53" s="740"/>
      <c r="V53" s="740"/>
      <c r="W53" s="740"/>
      <c r="X53" s="740"/>
      <c r="Y53" s="740"/>
      <c r="Z53" s="740" t="s">
        <v>6</v>
      </c>
      <c r="AA53" s="740"/>
      <c r="AB53" s="740"/>
      <c r="AC53" s="740"/>
      <c r="AD53" s="740"/>
      <c r="AE53" s="740"/>
      <c r="AF53" s="740"/>
      <c r="AG53" s="740"/>
      <c r="AH53" s="740"/>
      <c r="AI53" s="740"/>
      <c r="AJ53" s="740"/>
      <c r="AK53" s="740"/>
      <c r="AL53" s="740"/>
      <c r="AM53" s="740"/>
      <c r="AN53" s="740"/>
      <c r="AO53" s="740"/>
      <c r="AP53" s="740"/>
      <c r="AQ53" s="740"/>
      <c r="AR53" s="672" t="s">
        <v>38</v>
      </c>
      <c r="AS53" s="672"/>
      <c r="AT53" s="672"/>
      <c r="AU53" s="672"/>
      <c r="AV53" s="672"/>
      <c r="AW53" s="736" t="s">
        <v>223</v>
      </c>
      <c r="AX53" s="737"/>
      <c r="AY53" s="737"/>
      <c r="AZ53" s="737"/>
      <c r="BA53" s="737"/>
      <c r="BB53" s="737"/>
      <c r="BC53" s="737"/>
      <c r="BD53" s="737"/>
      <c r="BE53" s="737"/>
      <c r="BF53" s="738"/>
      <c r="BG53" s="1"/>
      <c r="BH53" s="132" t="s">
        <v>249</v>
      </c>
      <c r="BI53" s="132" t="s">
        <v>225</v>
      </c>
      <c r="BJ53" s="96" t="s">
        <v>224</v>
      </c>
      <c r="BW53" s="126"/>
    </row>
    <row r="54" spans="1:75" ht="19.5" customHeight="1" x14ac:dyDescent="0.2">
      <c r="C54" s="1"/>
      <c r="D54" s="732" t="s">
        <v>0</v>
      </c>
      <c r="E54" s="733"/>
      <c r="F54" s="744"/>
      <c r="G54" s="745"/>
      <c r="H54" s="745"/>
      <c r="I54" s="745"/>
      <c r="J54" s="745"/>
      <c r="K54" s="746"/>
      <c r="L54" s="747"/>
      <c r="M54" s="576"/>
      <c r="N54" s="576"/>
      <c r="O54" s="576"/>
      <c r="P54" s="576"/>
      <c r="Q54" s="576"/>
      <c r="R54" s="576"/>
      <c r="S54" s="576"/>
      <c r="T54" s="576"/>
      <c r="U54" s="576"/>
      <c r="V54" s="576"/>
      <c r="W54" s="576"/>
      <c r="X54" s="576"/>
      <c r="Y54" s="748"/>
      <c r="Z54" s="757"/>
      <c r="AA54" s="758"/>
      <c r="AB54" s="758"/>
      <c r="AC54" s="758"/>
      <c r="AD54" s="758"/>
      <c r="AE54" s="758"/>
      <c r="AF54" s="758"/>
      <c r="AG54" s="758"/>
      <c r="AH54" s="758"/>
      <c r="AI54" s="758"/>
      <c r="AJ54" s="758"/>
      <c r="AK54" s="758"/>
      <c r="AL54" s="758"/>
      <c r="AM54" s="758"/>
      <c r="AN54" s="758"/>
      <c r="AO54" s="758"/>
      <c r="AP54" s="758"/>
      <c r="AQ54" s="759"/>
      <c r="AR54" s="726"/>
      <c r="AS54" s="727"/>
      <c r="AT54" s="727"/>
      <c r="AU54" s="727"/>
      <c r="AV54" s="728"/>
      <c r="AW54" s="726" t="s">
        <v>249</v>
      </c>
      <c r="AX54" s="727"/>
      <c r="AY54" s="727"/>
      <c r="AZ54" s="727"/>
      <c r="BA54" s="727"/>
      <c r="BB54" s="727"/>
      <c r="BC54" s="727"/>
      <c r="BD54" s="727"/>
      <c r="BE54" s="727"/>
      <c r="BF54" s="743"/>
      <c r="BG54" s="1"/>
      <c r="BH54" s="139" t="str">
        <f>CONCATENATE(F54," ",L54," ",Z54,(IF((ISTEXT(AR54)),(CONCATENATE(", ",AR54)),"")))</f>
        <v xml:space="preserve">  </v>
      </c>
      <c r="BI54" s="130"/>
      <c r="BW54" s="126"/>
    </row>
    <row r="55" spans="1:75" ht="19.5" customHeight="1" x14ac:dyDescent="0.2">
      <c r="C55" s="1"/>
      <c r="D55" s="734" t="s">
        <v>1</v>
      </c>
      <c r="E55" s="735"/>
      <c r="F55" s="744"/>
      <c r="G55" s="745"/>
      <c r="H55" s="745"/>
      <c r="I55" s="745"/>
      <c r="J55" s="745"/>
      <c r="K55" s="746"/>
      <c r="L55" s="747"/>
      <c r="M55" s="576"/>
      <c r="N55" s="576"/>
      <c r="O55" s="576"/>
      <c r="P55" s="576"/>
      <c r="Q55" s="576"/>
      <c r="R55" s="576"/>
      <c r="S55" s="576"/>
      <c r="T55" s="576"/>
      <c r="U55" s="576"/>
      <c r="V55" s="576"/>
      <c r="W55" s="576"/>
      <c r="X55" s="576"/>
      <c r="Y55" s="748"/>
      <c r="Z55" s="757"/>
      <c r="AA55" s="758"/>
      <c r="AB55" s="758"/>
      <c r="AC55" s="758"/>
      <c r="AD55" s="758"/>
      <c r="AE55" s="758"/>
      <c r="AF55" s="758"/>
      <c r="AG55" s="758"/>
      <c r="AH55" s="758"/>
      <c r="AI55" s="758"/>
      <c r="AJ55" s="758"/>
      <c r="AK55" s="758"/>
      <c r="AL55" s="758"/>
      <c r="AM55" s="758"/>
      <c r="AN55" s="758"/>
      <c r="AO55" s="758"/>
      <c r="AP55" s="758"/>
      <c r="AQ55" s="759"/>
      <c r="AR55" s="726"/>
      <c r="AS55" s="727"/>
      <c r="AT55" s="727"/>
      <c r="AU55" s="727"/>
      <c r="AV55" s="728"/>
      <c r="AW55" s="726" t="s">
        <v>249</v>
      </c>
      <c r="AX55" s="727"/>
      <c r="AY55" s="727"/>
      <c r="AZ55" s="727"/>
      <c r="BA55" s="727"/>
      <c r="BB55" s="727"/>
      <c r="BC55" s="727"/>
      <c r="BD55" s="727"/>
      <c r="BE55" s="727"/>
      <c r="BF55" s="743"/>
      <c r="BG55" s="1"/>
      <c r="BH55" s="139" t="str">
        <f>CONCATENATE(F55," ",L55," ",Z55,(IF((ISTEXT(AR55)),(CONCATENATE(", ",AR55)),"")))</f>
        <v xml:space="preserve">  </v>
      </c>
      <c r="BI55" s="130"/>
      <c r="BW55" s="126"/>
    </row>
    <row r="56" spans="1:75" ht="19.5" customHeight="1" x14ac:dyDescent="0.2">
      <c r="C56" s="1"/>
      <c r="D56" s="760" t="s">
        <v>52</v>
      </c>
      <c r="E56" s="761"/>
      <c r="F56" s="762"/>
      <c r="G56" s="579"/>
      <c r="H56" s="579"/>
      <c r="I56" s="579"/>
      <c r="J56" s="579"/>
      <c r="K56" s="704"/>
      <c r="L56" s="703"/>
      <c r="M56" s="579"/>
      <c r="N56" s="579"/>
      <c r="O56" s="579"/>
      <c r="P56" s="579"/>
      <c r="Q56" s="579"/>
      <c r="R56" s="579"/>
      <c r="S56" s="579"/>
      <c r="T56" s="579"/>
      <c r="U56" s="579"/>
      <c r="V56" s="579"/>
      <c r="W56" s="579"/>
      <c r="X56" s="579"/>
      <c r="Y56" s="704"/>
      <c r="Z56" s="763"/>
      <c r="AA56" s="764"/>
      <c r="AB56" s="764"/>
      <c r="AC56" s="764"/>
      <c r="AD56" s="764"/>
      <c r="AE56" s="764"/>
      <c r="AF56" s="764"/>
      <c r="AG56" s="764"/>
      <c r="AH56" s="764"/>
      <c r="AI56" s="764"/>
      <c r="AJ56" s="764"/>
      <c r="AK56" s="764"/>
      <c r="AL56" s="764"/>
      <c r="AM56" s="764"/>
      <c r="AN56" s="764"/>
      <c r="AO56" s="764"/>
      <c r="AP56" s="764"/>
      <c r="AQ56" s="765"/>
      <c r="AR56" s="766"/>
      <c r="AS56" s="754"/>
      <c r="AT56" s="754"/>
      <c r="AU56" s="754"/>
      <c r="AV56" s="755"/>
      <c r="AW56" s="726" t="s">
        <v>249</v>
      </c>
      <c r="AX56" s="727"/>
      <c r="AY56" s="727"/>
      <c r="AZ56" s="727"/>
      <c r="BA56" s="727"/>
      <c r="BB56" s="727"/>
      <c r="BC56" s="727"/>
      <c r="BD56" s="727"/>
      <c r="BE56" s="727"/>
      <c r="BF56" s="743"/>
      <c r="BG56" s="1"/>
      <c r="BH56" s="132" t="str">
        <f>CONCATENATE(F56," ",L56," ",Z56,(IF((ISTEXT(AR56)),(CONCATENATE(", ",AR56)),"")))</f>
        <v xml:space="preserve">  </v>
      </c>
      <c r="BI56" s="130"/>
      <c r="BJ56" s="24"/>
      <c r="BW56" s="126"/>
    </row>
    <row r="57" spans="1:75" ht="19.5" customHeight="1" x14ac:dyDescent="0.25">
      <c r="A57" s="159"/>
      <c r="C57" s="1"/>
      <c r="D57" s="741" t="s">
        <v>40</v>
      </c>
      <c r="E57" s="767"/>
      <c r="F57" s="767"/>
      <c r="G57" s="767"/>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67"/>
      <c r="AL57" s="767"/>
      <c r="AM57" s="767"/>
      <c r="AN57" s="767"/>
      <c r="AO57" s="767"/>
      <c r="AP57" s="767"/>
      <c r="AQ57" s="767"/>
      <c r="AR57" s="767"/>
      <c r="AS57" s="767"/>
      <c r="AT57" s="767"/>
      <c r="AU57" s="767"/>
      <c r="AV57" s="767"/>
      <c r="AW57" s="767"/>
      <c r="AX57" s="767"/>
      <c r="AY57" s="767"/>
      <c r="AZ57" s="767"/>
      <c r="BA57" s="767"/>
      <c r="BB57" s="767"/>
      <c r="BC57" s="767"/>
      <c r="BD57" s="767"/>
      <c r="BE57" s="767"/>
      <c r="BF57" s="768"/>
      <c r="BG57" s="1"/>
      <c r="BH57" s="131"/>
      <c r="BI57" s="125"/>
      <c r="BW57" s="20"/>
    </row>
    <row r="58" spans="1:75" ht="19.5" customHeight="1" x14ac:dyDescent="0.25">
      <c r="A58" s="159"/>
      <c r="C58" s="1"/>
      <c r="D58" s="714" t="s">
        <v>7</v>
      </c>
      <c r="E58" s="814"/>
      <c r="F58" s="814"/>
      <c r="G58" s="814"/>
      <c r="H58" s="740" t="s">
        <v>5</v>
      </c>
      <c r="I58" s="814"/>
      <c r="J58" s="814"/>
      <c r="K58" s="814"/>
      <c r="L58" s="814"/>
      <c r="M58" s="814"/>
      <c r="N58" s="814"/>
      <c r="O58" s="814"/>
      <c r="P58" s="672" t="s">
        <v>6</v>
      </c>
      <c r="Q58" s="815"/>
      <c r="R58" s="815"/>
      <c r="S58" s="815"/>
      <c r="T58" s="815"/>
      <c r="U58" s="815"/>
      <c r="V58" s="815"/>
      <c r="W58" s="815"/>
      <c r="X58" s="815"/>
      <c r="Y58" s="815"/>
      <c r="Z58" s="815"/>
      <c r="AA58" s="815"/>
      <c r="AB58" s="814"/>
      <c r="AC58" s="814"/>
      <c r="AD58" s="814"/>
      <c r="AE58" s="672" t="s">
        <v>38</v>
      </c>
      <c r="AF58" s="814"/>
      <c r="AG58" s="814"/>
      <c r="AH58" s="814"/>
      <c r="AI58" s="672" t="s">
        <v>226</v>
      </c>
      <c r="AJ58" s="816"/>
      <c r="AK58" s="816"/>
      <c r="AL58" s="816"/>
      <c r="AM58" s="816"/>
      <c r="AN58" s="816"/>
      <c r="AO58" s="816"/>
      <c r="AP58" s="816"/>
      <c r="AQ58" s="740" t="s">
        <v>3</v>
      </c>
      <c r="AR58" s="814"/>
      <c r="AS58" s="814"/>
      <c r="AT58" s="814"/>
      <c r="AU58" s="814"/>
      <c r="AV58" s="814"/>
      <c r="AW58" s="814"/>
      <c r="AX58" s="814"/>
      <c r="AY58" s="814"/>
      <c r="AZ58" s="814"/>
      <c r="BA58" s="814"/>
      <c r="BB58" s="814"/>
      <c r="BC58" s="814"/>
      <c r="BD58" s="814"/>
      <c r="BE58" s="814"/>
      <c r="BF58" s="817"/>
      <c r="BG58" s="1"/>
      <c r="BH58" s="147"/>
      <c r="BI58" s="125"/>
      <c r="BW58" s="20"/>
    </row>
    <row r="59" spans="1:75" ht="19.5" customHeight="1" x14ac:dyDescent="0.2">
      <c r="A59" s="159"/>
      <c r="C59" s="1"/>
      <c r="D59" s="751"/>
      <c r="E59" s="752"/>
      <c r="F59" s="752"/>
      <c r="G59" s="752"/>
      <c r="H59" s="752"/>
      <c r="I59" s="1236"/>
      <c r="J59" s="1236"/>
      <c r="K59" s="1236"/>
      <c r="L59" s="1236"/>
      <c r="M59" s="1236"/>
      <c r="N59" s="1236"/>
      <c r="O59" s="1236"/>
      <c r="P59" s="752"/>
      <c r="Q59" s="1236"/>
      <c r="R59" s="1236"/>
      <c r="S59" s="1236"/>
      <c r="T59" s="1236"/>
      <c r="U59" s="1236"/>
      <c r="V59" s="1236"/>
      <c r="W59" s="1236"/>
      <c r="X59" s="1236"/>
      <c r="Y59" s="1236"/>
      <c r="Z59" s="1236"/>
      <c r="AA59" s="1236"/>
      <c r="AB59" s="1236"/>
      <c r="AC59" s="1236"/>
      <c r="AD59" s="1236"/>
      <c r="AE59" s="752"/>
      <c r="AF59" s="1236"/>
      <c r="AG59" s="1236"/>
      <c r="AH59" s="1236"/>
      <c r="AI59" s="752"/>
      <c r="AJ59" s="1236"/>
      <c r="AK59" s="1236"/>
      <c r="AL59" s="1236"/>
      <c r="AM59" s="1236"/>
      <c r="AN59" s="1236"/>
      <c r="AO59" s="1236"/>
      <c r="AP59" s="1236"/>
      <c r="AQ59" s="752"/>
      <c r="AR59" s="1236"/>
      <c r="AS59" s="1236"/>
      <c r="AT59" s="1236"/>
      <c r="AU59" s="1236"/>
      <c r="AV59" s="1236"/>
      <c r="AW59" s="1236"/>
      <c r="AX59" s="1236"/>
      <c r="AY59" s="1236"/>
      <c r="AZ59" s="1236"/>
      <c r="BA59" s="1236"/>
      <c r="BB59" s="1236"/>
      <c r="BC59" s="1236"/>
      <c r="BD59" s="1236"/>
      <c r="BE59" s="1236"/>
      <c r="BF59" s="1237"/>
      <c r="BG59" s="1"/>
      <c r="BH59" s="147"/>
      <c r="BI59" s="125"/>
      <c r="BW59" s="20"/>
    </row>
    <row r="60" spans="1:75" ht="19.5" hidden="1" customHeight="1" x14ac:dyDescent="0.2">
      <c r="D60" s="148"/>
      <c r="E60" s="149"/>
      <c r="F60" s="149"/>
      <c r="G60" s="175"/>
      <c r="H60" s="175"/>
      <c r="I60" s="175"/>
      <c r="J60" s="175"/>
      <c r="K60" s="175"/>
      <c r="L60" s="181"/>
      <c r="M60" s="182"/>
      <c r="N60" s="182"/>
      <c r="O60" s="182"/>
      <c r="P60" s="182"/>
      <c r="Q60" s="182"/>
      <c r="R60" s="182"/>
      <c r="S60" s="182"/>
      <c r="T60" s="182"/>
      <c r="U60" s="182"/>
      <c r="V60" s="182"/>
      <c r="W60" s="182"/>
      <c r="X60" s="182"/>
      <c r="Y60" s="182"/>
      <c r="Z60" s="182"/>
      <c r="AA60" s="182"/>
      <c r="AB60" s="182"/>
      <c r="AC60" s="182"/>
      <c r="AD60" s="182"/>
      <c r="AE60" s="149"/>
      <c r="AF60" s="149"/>
      <c r="AG60" s="149"/>
      <c r="AH60" s="149"/>
      <c r="AI60" s="149"/>
      <c r="AJ60" s="149"/>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4"/>
      <c r="BH60" s="97"/>
      <c r="BI60" s="24"/>
      <c r="BW60" s="20"/>
    </row>
    <row r="61" spans="1:75" ht="19.5" hidden="1" customHeight="1" x14ac:dyDescent="0.2">
      <c r="C61" s="107"/>
      <c r="D61" s="172"/>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69"/>
      <c r="AW61" s="170"/>
      <c r="AX61" s="170"/>
      <c r="AY61" s="170"/>
      <c r="AZ61" s="170"/>
      <c r="BA61" s="170"/>
      <c r="BB61" s="170"/>
      <c r="BC61" s="170"/>
      <c r="BD61" s="170"/>
      <c r="BE61" s="170"/>
      <c r="BF61" s="171"/>
      <c r="BG61" s="1"/>
    </row>
    <row r="62" spans="1:75" ht="28.15" hidden="1" customHeight="1" x14ac:dyDescent="0.2">
      <c r="C62" s="107"/>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8"/>
      <c r="AW62" s="179"/>
      <c r="AX62" s="179"/>
      <c r="AY62" s="179"/>
      <c r="AZ62" s="179"/>
      <c r="BA62" s="179"/>
      <c r="BB62" s="179"/>
      <c r="BC62" s="179"/>
      <c r="BD62" s="179"/>
      <c r="BE62" s="180"/>
      <c r="BF62" s="140"/>
      <c r="BG62" s="1"/>
    </row>
    <row r="63" spans="1:75" ht="10.5" hidden="1" customHeight="1" x14ac:dyDescent="0.2">
      <c r="C63" s="107"/>
      <c r="D63" s="176"/>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98"/>
      <c r="AW63" s="99"/>
      <c r="AX63" s="99"/>
      <c r="AY63" s="99"/>
      <c r="AZ63" s="99"/>
      <c r="BA63" s="99"/>
      <c r="BB63" s="99"/>
      <c r="BC63" s="99"/>
      <c r="BD63" s="99"/>
      <c r="BE63" s="99"/>
      <c r="BF63" s="100"/>
      <c r="BG63" s="1"/>
    </row>
    <row r="64" spans="1:75" ht="12.75" customHeight="1" x14ac:dyDescent="0.2">
      <c r="C64" s="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
      <c r="BH64" s="125"/>
      <c r="BI64" s="125"/>
      <c r="BW64" s="126"/>
    </row>
    <row r="65" spans="1:75" ht="28.5" hidden="1" customHeight="1" x14ac:dyDescent="0.25">
      <c r="C65" s="141"/>
      <c r="D65" s="890" t="s">
        <v>496</v>
      </c>
      <c r="E65" s="891"/>
      <c r="F65" s="891"/>
      <c r="G65" s="891"/>
      <c r="H65" s="891"/>
      <c r="I65" s="891"/>
      <c r="J65" s="891"/>
      <c r="K65" s="891"/>
      <c r="L65" s="891"/>
      <c r="M65" s="891"/>
      <c r="N65" s="891"/>
      <c r="O65" s="891"/>
      <c r="P65" s="891"/>
      <c r="Q65" s="891"/>
      <c r="R65" s="891"/>
      <c r="S65" s="891"/>
      <c r="T65" s="891"/>
      <c r="U65" s="891"/>
      <c r="V65" s="891"/>
      <c r="W65" s="891"/>
      <c r="X65" s="891"/>
      <c r="Y65" s="891"/>
      <c r="Z65" s="891"/>
      <c r="AA65" s="891"/>
      <c r="AB65" s="891"/>
      <c r="AC65" s="891"/>
      <c r="AD65" s="891"/>
      <c r="AE65" s="891"/>
      <c r="AF65" s="891"/>
      <c r="AG65" s="891"/>
      <c r="AH65" s="891"/>
      <c r="AI65" s="891"/>
      <c r="AJ65" s="891"/>
      <c r="AK65" s="891"/>
      <c r="AL65" s="891"/>
      <c r="AM65" s="891"/>
      <c r="AN65" s="891"/>
      <c r="AO65" s="891"/>
      <c r="AP65" s="891"/>
      <c r="AQ65" s="891"/>
      <c r="AR65" s="891"/>
      <c r="AS65" s="891"/>
      <c r="AT65" s="891"/>
      <c r="AU65" s="891"/>
      <c r="AV65" s="891"/>
      <c r="AW65" s="891"/>
      <c r="AX65" s="891"/>
      <c r="AY65" s="891"/>
      <c r="AZ65" s="891"/>
      <c r="BA65" s="891"/>
      <c r="BB65" s="891"/>
      <c r="BC65" s="891"/>
      <c r="BD65" s="891"/>
      <c r="BE65" s="891"/>
      <c r="BF65" s="891"/>
      <c r="BG65" s="1"/>
    </row>
    <row r="66" spans="1:75" ht="7.5" hidden="1" customHeight="1" x14ac:dyDescent="0.2">
      <c r="A66" s="17"/>
      <c r="C66" s="1"/>
      <c r="D66" s="742"/>
      <c r="E66" s="520"/>
      <c r="F66" s="520"/>
      <c r="G66" s="520"/>
      <c r="H66" s="520"/>
      <c r="I66" s="520"/>
      <c r="J66" s="520"/>
      <c r="K66" s="520"/>
      <c r="L66" s="520"/>
      <c r="M66" s="520"/>
      <c r="N66" s="520"/>
      <c r="O66" s="520"/>
      <c r="P66" s="520"/>
      <c r="Q66" s="520"/>
      <c r="R66" s="520"/>
      <c r="S66" s="520"/>
      <c r="T66" s="520"/>
      <c r="U66" s="520"/>
      <c r="V66" s="520"/>
      <c r="W66" s="520"/>
      <c r="X66" s="520"/>
      <c r="Y66" s="520"/>
      <c r="Z66" s="520"/>
      <c r="AA66" s="520"/>
      <c r="AB66" s="520"/>
      <c r="AC66" s="520"/>
      <c r="AD66" s="520"/>
      <c r="AE66" s="520"/>
      <c r="AF66" s="520"/>
      <c r="AG66" s="520"/>
      <c r="AH66" s="520"/>
      <c r="AI66" s="520"/>
      <c r="AJ66" s="520"/>
      <c r="AK66" s="520"/>
      <c r="AL66" s="520"/>
      <c r="AM66" s="520"/>
      <c r="AN66" s="520"/>
      <c r="AO66" s="520"/>
      <c r="AP66" s="520"/>
      <c r="AQ66" s="520"/>
      <c r="AR66" s="520"/>
      <c r="AS66" s="520"/>
      <c r="AT66" s="520"/>
      <c r="AU66" s="520"/>
      <c r="AV66" s="520"/>
      <c r="AW66" s="520"/>
      <c r="AX66" s="520"/>
      <c r="AY66" s="520"/>
      <c r="AZ66" s="520"/>
      <c r="BA66" s="520"/>
      <c r="BB66" s="520"/>
      <c r="BC66" s="520"/>
      <c r="BD66" s="520"/>
      <c r="BE66" s="520"/>
      <c r="BF66" s="521"/>
      <c r="BG66" s="1"/>
      <c r="BH66" s="168"/>
      <c r="BI66" s="125"/>
      <c r="BW66" s="162"/>
    </row>
    <row r="67" spans="1:75" ht="20.25" hidden="1" customHeight="1" x14ac:dyDescent="0.2">
      <c r="A67" s="17"/>
      <c r="C67" s="1"/>
      <c r="D67" s="10"/>
      <c r="E67" s="527" t="s">
        <v>46</v>
      </c>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8"/>
      <c r="AF67" s="528"/>
      <c r="AG67" s="528"/>
      <c r="AH67" s="528"/>
      <c r="AI67" s="528"/>
      <c r="AJ67" s="528"/>
      <c r="AK67" s="528"/>
      <c r="AL67" s="528"/>
      <c r="AM67" s="528"/>
      <c r="AN67" s="547"/>
      <c r="AO67" s="530" t="s">
        <v>249</v>
      </c>
      <c r="AP67" s="531"/>
      <c r="AQ67" s="531"/>
      <c r="AR67" s="531"/>
      <c r="AS67" s="531"/>
      <c r="AT67" s="531"/>
      <c r="AU67" s="531"/>
      <c r="AV67" s="531"/>
      <c r="AW67" s="531"/>
      <c r="AX67" s="531"/>
      <c r="AY67" s="531"/>
      <c r="AZ67" s="531"/>
      <c r="BA67" s="531"/>
      <c r="BB67" s="531"/>
      <c r="BC67" s="531"/>
      <c r="BD67" s="531"/>
      <c r="BE67" s="532"/>
      <c r="BF67" s="11"/>
      <c r="BG67" s="1"/>
      <c r="BH67" s="163"/>
      <c r="BI67" s="125"/>
    </row>
    <row r="68" spans="1:75" s="3" customFormat="1" ht="28.5" hidden="1" customHeight="1" x14ac:dyDescent="0.2">
      <c r="A68" s="164"/>
      <c r="D68" s="535" t="s">
        <v>258</v>
      </c>
      <c r="E68" s="536"/>
      <c r="F68" s="536"/>
      <c r="G68" s="536"/>
      <c r="H68" s="536"/>
      <c r="I68" s="536"/>
      <c r="J68" s="536"/>
      <c r="K68" s="536"/>
      <c r="L68" s="536"/>
      <c r="M68" s="536"/>
      <c r="N68" s="536"/>
      <c r="O68" s="536"/>
      <c r="P68" s="536"/>
      <c r="Q68" s="536"/>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6"/>
      <c r="AO68" s="536"/>
      <c r="AP68" s="536"/>
      <c r="AQ68" s="536"/>
      <c r="AR68" s="536"/>
      <c r="AS68" s="536"/>
      <c r="AT68" s="536"/>
      <c r="AU68" s="536"/>
      <c r="AV68" s="536"/>
      <c r="AW68" s="536"/>
      <c r="AX68" s="536"/>
      <c r="AY68" s="536"/>
      <c r="AZ68" s="536"/>
      <c r="BA68" s="536"/>
      <c r="BB68" s="536"/>
      <c r="BC68" s="536"/>
      <c r="BD68" s="536"/>
      <c r="BE68" s="536"/>
      <c r="BF68" s="537"/>
      <c r="BH68" s="163"/>
      <c r="BI68" s="125"/>
      <c r="BJ68" s="1"/>
      <c r="BK68" s="1"/>
    </row>
    <row r="69" spans="1:75" ht="18" hidden="1" customHeight="1" x14ac:dyDescent="0.2">
      <c r="A69" s="17"/>
      <c r="C69" s="1"/>
      <c r="D69" s="165"/>
      <c r="E69" s="538" t="s">
        <v>47</v>
      </c>
      <c r="F69" s="538"/>
      <c r="G69" s="538"/>
      <c r="H69" s="538"/>
      <c r="I69" s="538"/>
      <c r="J69" s="538"/>
      <c r="K69" s="538"/>
      <c r="L69" s="538"/>
      <c r="M69" s="538"/>
      <c r="N69" s="538"/>
      <c r="O69" s="538"/>
      <c r="P69" s="538"/>
      <c r="Q69" s="538"/>
      <c r="R69" s="538"/>
      <c r="S69" s="538"/>
      <c r="T69" s="538"/>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8"/>
      <c r="BD69" s="538"/>
      <c r="BE69" s="538"/>
      <c r="BF69" s="166"/>
      <c r="BG69" s="1"/>
      <c r="BI69" s="125"/>
    </row>
    <row r="70" spans="1:75" ht="28.5" hidden="1" customHeight="1" x14ac:dyDescent="0.2">
      <c r="A70" s="17"/>
      <c r="C70" s="1"/>
      <c r="D70" s="165"/>
      <c r="E70" s="659" t="s">
        <v>2</v>
      </c>
      <c r="F70" s="659"/>
      <c r="G70" s="659"/>
      <c r="H70" s="659"/>
      <c r="I70" s="659"/>
      <c r="J70" s="659"/>
      <c r="K70" s="659"/>
      <c r="L70" s="659"/>
      <c r="M70" s="659"/>
      <c r="N70" s="659" t="s">
        <v>48</v>
      </c>
      <c r="O70" s="659"/>
      <c r="P70" s="659"/>
      <c r="Q70" s="659"/>
      <c r="R70" s="659"/>
      <c r="S70" s="659"/>
      <c r="T70" s="659" t="s">
        <v>49</v>
      </c>
      <c r="U70" s="659"/>
      <c r="V70" s="659"/>
      <c r="W70" s="659"/>
      <c r="X70" s="659"/>
      <c r="Y70" s="659"/>
      <c r="Z70" s="659"/>
      <c r="AA70" s="659"/>
      <c r="AB70" s="659"/>
      <c r="AC70" s="659"/>
      <c r="AD70" s="659" t="s">
        <v>259</v>
      </c>
      <c r="AE70" s="659"/>
      <c r="AF70" s="659"/>
      <c r="AG70" s="659"/>
      <c r="AH70" s="659"/>
      <c r="AI70" s="659"/>
      <c r="AJ70" s="659"/>
      <c r="AK70" s="659" t="s">
        <v>8</v>
      </c>
      <c r="AL70" s="659"/>
      <c r="AM70" s="659"/>
      <c r="AN70" s="659"/>
      <c r="AO70" s="659"/>
      <c r="AP70" s="659"/>
      <c r="AQ70" s="659"/>
      <c r="AR70" s="659" t="s">
        <v>9</v>
      </c>
      <c r="AS70" s="659"/>
      <c r="AT70" s="659"/>
      <c r="AU70" s="659"/>
      <c r="AV70" s="659"/>
      <c r="AW70" s="659"/>
      <c r="AX70" s="659"/>
      <c r="AY70" s="659" t="s">
        <v>10</v>
      </c>
      <c r="AZ70" s="659"/>
      <c r="BA70" s="659"/>
      <c r="BB70" s="659"/>
      <c r="BC70" s="659"/>
      <c r="BD70" s="659"/>
      <c r="BE70" s="659"/>
      <c r="BF70" s="166"/>
      <c r="BG70" s="1"/>
      <c r="BI70" s="125"/>
    </row>
    <row r="71" spans="1:75" ht="29.25" hidden="1" customHeight="1" x14ac:dyDescent="0.2">
      <c r="A71" s="17"/>
      <c r="C71" s="1"/>
      <c r="D71" s="165"/>
      <c r="E71" s="660"/>
      <c r="F71" s="660"/>
      <c r="G71" s="660"/>
      <c r="H71" s="660"/>
      <c r="I71" s="660"/>
      <c r="J71" s="660"/>
      <c r="K71" s="660"/>
      <c r="L71" s="660"/>
      <c r="M71" s="660"/>
      <c r="N71" s="769"/>
      <c r="O71" s="769"/>
      <c r="P71" s="769"/>
      <c r="Q71" s="769"/>
      <c r="R71" s="769"/>
      <c r="S71" s="769"/>
      <c r="T71" s="660"/>
      <c r="U71" s="660"/>
      <c r="V71" s="660"/>
      <c r="W71" s="660"/>
      <c r="X71" s="660"/>
      <c r="Y71" s="660"/>
      <c r="Z71" s="660"/>
      <c r="AA71" s="660"/>
      <c r="AB71" s="660"/>
      <c r="AC71" s="660"/>
      <c r="AD71" s="679"/>
      <c r="AE71" s="679"/>
      <c r="AF71" s="679"/>
      <c r="AG71" s="679"/>
      <c r="AH71" s="679"/>
      <c r="AI71" s="679"/>
      <c r="AJ71" s="679"/>
      <c r="AK71" s="660"/>
      <c r="AL71" s="660"/>
      <c r="AM71" s="660"/>
      <c r="AN71" s="660"/>
      <c r="AO71" s="660"/>
      <c r="AP71" s="660"/>
      <c r="AQ71" s="660"/>
      <c r="AR71" s="660"/>
      <c r="AS71" s="660"/>
      <c r="AT71" s="660"/>
      <c r="AU71" s="660"/>
      <c r="AV71" s="660"/>
      <c r="AW71" s="660"/>
      <c r="AX71" s="660"/>
      <c r="AY71" s="660"/>
      <c r="AZ71" s="660"/>
      <c r="BA71" s="660"/>
      <c r="BB71" s="660"/>
      <c r="BC71" s="660"/>
      <c r="BD71" s="660"/>
      <c r="BE71" s="660"/>
      <c r="BF71" s="166"/>
      <c r="BG71" s="1"/>
      <c r="BI71" s="125"/>
    </row>
    <row r="72" spans="1:75" ht="29.25" hidden="1" customHeight="1" x14ac:dyDescent="0.2">
      <c r="A72" s="17"/>
      <c r="C72" s="1"/>
      <c r="D72" s="165"/>
      <c r="E72" s="660"/>
      <c r="F72" s="660"/>
      <c r="G72" s="660"/>
      <c r="H72" s="660"/>
      <c r="I72" s="660"/>
      <c r="J72" s="660"/>
      <c r="K72" s="660"/>
      <c r="L72" s="660"/>
      <c r="M72" s="660"/>
      <c r="N72" s="769"/>
      <c r="O72" s="769"/>
      <c r="P72" s="769"/>
      <c r="Q72" s="769"/>
      <c r="R72" s="769"/>
      <c r="S72" s="769"/>
      <c r="T72" s="660"/>
      <c r="U72" s="660"/>
      <c r="V72" s="660"/>
      <c r="W72" s="660"/>
      <c r="X72" s="660"/>
      <c r="Y72" s="660"/>
      <c r="Z72" s="660"/>
      <c r="AA72" s="660"/>
      <c r="AB72" s="660"/>
      <c r="AC72" s="660"/>
      <c r="AD72" s="679"/>
      <c r="AE72" s="679"/>
      <c r="AF72" s="679"/>
      <c r="AG72" s="679"/>
      <c r="AH72" s="679"/>
      <c r="AI72" s="679"/>
      <c r="AJ72" s="679"/>
      <c r="AK72" s="660"/>
      <c r="AL72" s="660"/>
      <c r="AM72" s="660"/>
      <c r="AN72" s="660"/>
      <c r="AO72" s="660"/>
      <c r="AP72" s="660"/>
      <c r="AQ72" s="660"/>
      <c r="AR72" s="660"/>
      <c r="AS72" s="660"/>
      <c r="AT72" s="660"/>
      <c r="AU72" s="660"/>
      <c r="AV72" s="660"/>
      <c r="AW72" s="660"/>
      <c r="AX72" s="660"/>
      <c r="AY72" s="660"/>
      <c r="AZ72" s="660"/>
      <c r="BA72" s="660"/>
      <c r="BB72" s="660"/>
      <c r="BC72" s="660"/>
      <c r="BD72" s="660"/>
      <c r="BE72" s="660"/>
      <c r="BF72" s="166"/>
      <c r="BG72" s="1"/>
      <c r="BI72" s="125"/>
    </row>
    <row r="73" spans="1:75" ht="29.25" hidden="1" customHeight="1" x14ac:dyDescent="0.2">
      <c r="A73" s="17"/>
      <c r="C73" s="1"/>
      <c r="D73" s="165"/>
      <c r="E73" s="660"/>
      <c r="F73" s="660"/>
      <c r="G73" s="660"/>
      <c r="H73" s="660"/>
      <c r="I73" s="660"/>
      <c r="J73" s="660"/>
      <c r="K73" s="660"/>
      <c r="L73" s="660"/>
      <c r="M73" s="660"/>
      <c r="N73" s="769"/>
      <c r="O73" s="769"/>
      <c r="P73" s="769"/>
      <c r="Q73" s="769"/>
      <c r="R73" s="769"/>
      <c r="S73" s="769"/>
      <c r="T73" s="660"/>
      <c r="U73" s="660"/>
      <c r="V73" s="660"/>
      <c r="W73" s="660"/>
      <c r="X73" s="660"/>
      <c r="Y73" s="660"/>
      <c r="Z73" s="660"/>
      <c r="AA73" s="660"/>
      <c r="AB73" s="660"/>
      <c r="AC73" s="660"/>
      <c r="AD73" s="679"/>
      <c r="AE73" s="679"/>
      <c r="AF73" s="679"/>
      <c r="AG73" s="679"/>
      <c r="AH73" s="679"/>
      <c r="AI73" s="679"/>
      <c r="AJ73" s="679"/>
      <c r="AK73" s="660"/>
      <c r="AL73" s="660"/>
      <c r="AM73" s="660"/>
      <c r="AN73" s="660"/>
      <c r="AO73" s="660"/>
      <c r="AP73" s="660"/>
      <c r="AQ73" s="660"/>
      <c r="AR73" s="660"/>
      <c r="AS73" s="660"/>
      <c r="AT73" s="660"/>
      <c r="AU73" s="660"/>
      <c r="AV73" s="660"/>
      <c r="AW73" s="660"/>
      <c r="AX73" s="660"/>
      <c r="AY73" s="660"/>
      <c r="AZ73" s="660"/>
      <c r="BA73" s="660"/>
      <c r="BB73" s="660"/>
      <c r="BC73" s="660"/>
      <c r="BD73" s="660"/>
      <c r="BE73" s="660"/>
      <c r="BF73" s="166"/>
      <c r="BG73" s="1"/>
      <c r="BI73" s="125"/>
    </row>
    <row r="74" spans="1:75" ht="29.25" hidden="1" customHeight="1" x14ac:dyDescent="0.2">
      <c r="A74" s="17"/>
      <c r="C74" s="1"/>
      <c r="D74" s="165"/>
      <c r="E74" s="660"/>
      <c r="F74" s="660"/>
      <c r="G74" s="660"/>
      <c r="H74" s="660"/>
      <c r="I74" s="660"/>
      <c r="J74" s="660"/>
      <c r="K74" s="660"/>
      <c r="L74" s="660"/>
      <c r="M74" s="660"/>
      <c r="N74" s="769"/>
      <c r="O74" s="769"/>
      <c r="P74" s="769"/>
      <c r="Q74" s="769"/>
      <c r="R74" s="769"/>
      <c r="S74" s="769"/>
      <c r="T74" s="660"/>
      <c r="U74" s="660"/>
      <c r="V74" s="660"/>
      <c r="W74" s="660"/>
      <c r="X74" s="660"/>
      <c r="Y74" s="660"/>
      <c r="Z74" s="660"/>
      <c r="AA74" s="660"/>
      <c r="AB74" s="660"/>
      <c r="AC74" s="660"/>
      <c r="AD74" s="679"/>
      <c r="AE74" s="679"/>
      <c r="AF74" s="679"/>
      <c r="AG74" s="679"/>
      <c r="AH74" s="679"/>
      <c r="AI74" s="679"/>
      <c r="AJ74" s="679"/>
      <c r="AK74" s="660"/>
      <c r="AL74" s="660"/>
      <c r="AM74" s="660"/>
      <c r="AN74" s="660"/>
      <c r="AO74" s="660"/>
      <c r="AP74" s="660"/>
      <c r="AQ74" s="660"/>
      <c r="AR74" s="660"/>
      <c r="AS74" s="660"/>
      <c r="AT74" s="660"/>
      <c r="AU74" s="660"/>
      <c r="AV74" s="660"/>
      <c r="AW74" s="660"/>
      <c r="AX74" s="660"/>
      <c r="AY74" s="660"/>
      <c r="AZ74" s="660"/>
      <c r="BA74" s="660"/>
      <c r="BB74" s="660"/>
      <c r="BC74" s="660"/>
      <c r="BD74" s="660"/>
      <c r="BE74" s="660"/>
      <c r="BF74" s="166"/>
      <c r="BG74" s="1"/>
      <c r="BI74" s="125"/>
    </row>
    <row r="75" spans="1:75" ht="29.25" hidden="1" customHeight="1" x14ac:dyDescent="0.2">
      <c r="A75" s="17"/>
      <c r="C75" s="1"/>
      <c r="D75" s="165"/>
      <c r="E75" s="660"/>
      <c r="F75" s="660"/>
      <c r="G75" s="660"/>
      <c r="H75" s="660"/>
      <c r="I75" s="660"/>
      <c r="J75" s="660"/>
      <c r="K75" s="660"/>
      <c r="L75" s="660"/>
      <c r="M75" s="660"/>
      <c r="N75" s="769"/>
      <c r="O75" s="769"/>
      <c r="P75" s="769"/>
      <c r="Q75" s="769"/>
      <c r="R75" s="769"/>
      <c r="S75" s="769"/>
      <c r="T75" s="660"/>
      <c r="U75" s="660"/>
      <c r="V75" s="660"/>
      <c r="W75" s="660"/>
      <c r="X75" s="660"/>
      <c r="Y75" s="660"/>
      <c r="Z75" s="660"/>
      <c r="AA75" s="660"/>
      <c r="AB75" s="660"/>
      <c r="AC75" s="660"/>
      <c r="AD75" s="679"/>
      <c r="AE75" s="679"/>
      <c r="AF75" s="679"/>
      <c r="AG75" s="679"/>
      <c r="AH75" s="679"/>
      <c r="AI75" s="679"/>
      <c r="AJ75" s="679"/>
      <c r="AK75" s="660"/>
      <c r="AL75" s="660"/>
      <c r="AM75" s="660"/>
      <c r="AN75" s="660"/>
      <c r="AO75" s="660"/>
      <c r="AP75" s="660"/>
      <c r="AQ75" s="660"/>
      <c r="AR75" s="660"/>
      <c r="AS75" s="660"/>
      <c r="AT75" s="660"/>
      <c r="AU75" s="660"/>
      <c r="AV75" s="660"/>
      <c r="AW75" s="660"/>
      <c r="AX75" s="660"/>
      <c r="AY75" s="660"/>
      <c r="AZ75" s="660"/>
      <c r="BA75" s="660"/>
      <c r="BB75" s="660"/>
      <c r="BC75" s="660"/>
      <c r="BD75" s="660"/>
      <c r="BE75" s="660"/>
      <c r="BF75" s="166"/>
      <c r="BG75" s="1"/>
      <c r="BI75" s="125"/>
    </row>
    <row r="76" spans="1:75" ht="29.25" hidden="1" customHeight="1" x14ac:dyDescent="0.2">
      <c r="A76" s="17"/>
      <c r="C76" s="1"/>
      <c r="D76" s="165"/>
      <c r="E76" s="660"/>
      <c r="F76" s="660"/>
      <c r="G76" s="660"/>
      <c r="H76" s="660"/>
      <c r="I76" s="660"/>
      <c r="J76" s="660"/>
      <c r="K76" s="660"/>
      <c r="L76" s="660"/>
      <c r="M76" s="660"/>
      <c r="N76" s="769"/>
      <c r="O76" s="769"/>
      <c r="P76" s="769"/>
      <c r="Q76" s="769"/>
      <c r="R76" s="769"/>
      <c r="S76" s="769"/>
      <c r="T76" s="660"/>
      <c r="U76" s="660"/>
      <c r="V76" s="660"/>
      <c r="W76" s="660"/>
      <c r="X76" s="660"/>
      <c r="Y76" s="660"/>
      <c r="Z76" s="660"/>
      <c r="AA76" s="660"/>
      <c r="AB76" s="660"/>
      <c r="AC76" s="660"/>
      <c r="AD76" s="679"/>
      <c r="AE76" s="679"/>
      <c r="AF76" s="679"/>
      <c r="AG76" s="679"/>
      <c r="AH76" s="679"/>
      <c r="AI76" s="679"/>
      <c r="AJ76" s="679"/>
      <c r="AK76" s="660"/>
      <c r="AL76" s="660"/>
      <c r="AM76" s="660"/>
      <c r="AN76" s="660"/>
      <c r="AO76" s="660"/>
      <c r="AP76" s="660"/>
      <c r="AQ76" s="660"/>
      <c r="AR76" s="660"/>
      <c r="AS76" s="660"/>
      <c r="AT76" s="660"/>
      <c r="AU76" s="660"/>
      <c r="AV76" s="660"/>
      <c r="AW76" s="660"/>
      <c r="AX76" s="660"/>
      <c r="AY76" s="660"/>
      <c r="AZ76" s="660"/>
      <c r="BA76" s="660"/>
      <c r="BB76" s="660"/>
      <c r="BC76" s="660"/>
      <c r="BD76" s="660"/>
      <c r="BE76" s="660"/>
      <c r="BF76" s="166"/>
      <c r="BG76" s="1"/>
      <c r="BI76" s="125"/>
    </row>
    <row r="77" spans="1:75" ht="29.25" hidden="1" customHeight="1" x14ac:dyDescent="0.2">
      <c r="A77" s="17"/>
      <c r="C77" s="1"/>
      <c r="D77" s="165"/>
      <c r="E77" s="660"/>
      <c r="F77" s="660"/>
      <c r="G77" s="660"/>
      <c r="H77" s="660"/>
      <c r="I77" s="660"/>
      <c r="J77" s="660"/>
      <c r="K77" s="660"/>
      <c r="L77" s="660"/>
      <c r="M77" s="660"/>
      <c r="N77" s="769"/>
      <c r="O77" s="769"/>
      <c r="P77" s="769"/>
      <c r="Q77" s="769"/>
      <c r="R77" s="769"/>
      <c r="S77" s="769"/>
      <c r="T77" s="660"/>
      <c r="U77" s="660"/>
      <c r="V77" s="660"/>
      <c r="W77" s="660"/>
      <c r="X77" s="660"/>
      <c r="Y77" s="660"/>
      <c r="Z77" s="660"/>
      <c r="AA77" s="660"/>
      <c r="AB77" s="660"/>
      <c r="AC77" s="660"/>
      <c r="AD77" s="679"/>
      <c r="AE77" s="679"/>
      <c r="AF77" s="679"/>
      <c r="AG77" s="679"/>
      <c r="AH77" s="679"/>
      <c r="AI77" s="679"/>
      <c r="AJ77" s="679"/>
      <c r="AK77" s="660"/>
      <c r="AL77" s="660"/>
      <c r="AM77" s="660"/>
      <c r="AN77" s="660"/>
      <c r="AO77" s="660"/>
      <c r="AP77" s="660"/>
      <c r="AQ77" s="660"/>
      <c r="AR77" s="660"/>
      <c r="AS77" s="660"/>
      <c r="AT77" s="660"/>
      <c r="AU77" s="660"/>
      <c r="AV77" s="660"/>
      <c r="AW77" s="660"/>
      <c r="AX77" s="660"/>
      <c r="AY77" s="660"/>
      <c r="AZ77" s="660"/>
      <c r="BA77" s="660"/>
      <c r="BB77" s="660"/>
      <c r="BC77" s="660"/>
      <c r="BD77" s="660"/>
      <c r="BE77" s="660"/>
      <c r="BF77" s="166"/>
      <c r="BG77" s="1"/>
      <c r="BI77" s="125"/>
    </row>
    <row r="78" spans="1:75" ht="18" hidden="1" customHeight="1" x14ac:dyDescent="0.2">
      <c r="A78" s="17"/>
      <c r="C78" s="1"/>
      <c r="D78" s="13"/>
      <c r="E78" s="770" t="s">
        <v>11</v>
      </c>
      <c r="F78" s="770"/>
      <c r="G78" s="770"/>
      <c r="H78" s="770"/>
      <c r="I78" s="770"/>
      <c r="J78" s="770"/>
      <c r="K78" s="770"/>
      <c r="L78" s="770"/>
      <c r="M78" s="770"/>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c r="AN78" s="770"/>
      <c r="AO78" s="770"/>
      <c r="AP78" s="770"/>
      <c r="AQ78" s="770"/>
      <c r="AR78" s="770"/>
      <c r="AS78" s="770"/>
      <c r="AT78" s="770"/>
      <c r="AU78" s="770"/>
      <c r="AV78" s="770"/>
      <c r="AW78" s="770"/>
      <c r="AX78" s="770"/>
      <c r="AY78" s="770"/>
      <c r="AZ78" s="770"/>
      <c r="BA78" s="770"/>
      <c r="BB78" s="770"/>
      <c r="BC78" s="770"/>
      <c r="BD78" s="770"/>
      <c r="BE78" s="770"/>
      <c r="BF78" s="15"/>
      <c r="BG78" s="1"/>
      <c r="BI78" s="125"/>
    </row>
    <row r="79" spans="1:75" ht="28.5" hidden="1" customHeight="1" x14ac:dyDescent="0.2">
      <c r="A79" s="17"/>
      <c r="C79" s="1"/>
      <c r="D79" s="13"/>
      <c r="E79" s="590" t="s">
        <v>12</v>
      </c>
      <c r="F79" s="590"/>
      <c r="G79" s="590"/>
      <c r="H79" s="590"/>
      <c r="I79" s="590"/>
      <c r="J79" s="590"/>
      <c r="K79" s="590"/>
      <c r="L79" s="590"/>
      <c r="M79" s="590"/>
      <c r="N79" s="590" t="s">
        <v>4</v>
      </c>
      <c r="O79" s="590"/>
      <c r="P79" s="590"/>
      <c r="Q79" s="590"/>
      <c r="R79" s="590"/>
      <c r="S79" s="590"/>
      <c r="T79" s="590"/>
      <c r="U79" s="590"/>
      <c r="V79" s="590"/>
      <c r="W79" s="590"/>
      <c r="X79" s="590"/>
      <c r="Y79" s="590"/>
      <c r="Z79" s="590"/>
      <c r="AA79" s="590"/>
      <c r="AB79" s="590"/>
      <c r="AC79" s="590"/>
      <c r="AD79" s="590" t="s">
        <v>267</v>
      </c>
      <c r="AE79" s="590"/>
      <c r="AF79" s="590"/>
      <c r="AG79" s="590"/>
      <c r="AH79" s="590"/>
      <c r="AI79" s="590"/>
      <c r="AJ79" s="590"/>
      <c r="AK79" s="590" t="s">
        <v>8</v>
      </c>
      <c r="AL79" s="590"/>
      <c r="AM79" s="590"/>
      <c r="AN79" s="590"/>
      <c r="AO79" s="590"/>
      <c r="AP79" s="590"/>
      <c r="AQ79" s="590"/>
      <c r="AR79" s="590" t="s">
        <v>9</v>
      </c>
      <c r="AS79" s="590"/>
      <c r="AT79" s="590"/>
      <c r="AU79" s="590"/>
      <c r="AV79" s="590"/>
      <c r="AW79" s="590"/>
      <c r="AX79" s="590"/>
      <c r="AY79" s="590" t="s">
        <v>10</v>
      </c>
      <c r="AZ79" s="590"/>
      <c r="BA79" s="590"/>
      <c r="BB79" s="590"/>
      <c r="BC79" s="590"/>
      <c r="BD79" s="590"/>
      <c r="BE79" s="590"/>
      <c r="BF79" s="15"/>
      <c r="BG79" s="1"/>
      <c r="BI79" s="125"/>
    </row>
    <row r="80" spans="1:75" ht="29.25" hidden="1" customHeight="1" x14ac:dyDescent="0.2">
      <c r="A80" s="17"/>
      <c r="C80" s="1"/>
      <c r="D80" s="13"/>
      <c r="E80" s="522"/>
      <c r="F80" s="522"/>
      <c r="G80" s="522"/>
      <c r="H80" s="522"/>
      <c r="I80" s="522"/>
      <c r="J80" s="522"/>
      <c r="K80" s="522"/>
      <c r="L80" s="522"/>
      <c r="M80" s="522"/>
      <c r="N80" s="522"/>
      <c r="O80" s="522"/>
      <c r="P80" s="522"/>
      <c r="Q80" s="522"/>
      <c r="R80" s="522"/>
      <c r="S80" s="522"/>
      <c r="T80" s="522"/>
      <c r="U80" s="522"/>
      <c r="V80" s="522"/>
      <c r="W80" s="522"/>
      <c r="X80" s="522"/>
      <c r="Y80" s="522"/>
      <c r="Z80" s="522"/>
      <c r="AA80" s="522"/>
      <c r="AB80" s="522"/>
      <c r="AC80" s="522"/>
      <c r="AD80" s="523"/>
      <c r="AE80" s="523"/>
      <c r="AF80" s="523"/>
      <c r="AG80" s="523"/>
      <c r="AH80" s="523"/>
      <c r="AI80" s="523"/>
      <c r="AJ80" s="523"/>
      <c r="AK80" s="524"/>
      <c r="AL80" s="524"/>
      <c r="AM80" s="524"/>
      <c r="AN80" s="524"/>
      <c r="AO80" s="524"/>
      <c r="AP80" s="524"/>
      <c r="AQ80" s="524"/>
      <c r="AR80" s="524"/>
      <c r="AS80" s="524"/>
      <c r="AT80" s="524"/>
      <c r="AU80" s="524"/>
      <c r="AV80" s="524"/>
      <c r="AW80" s="524"/>
      <c r="AX80" s="524"/>
      <c r="AY80" s="524"/>
      <c r="AZ80" s="524"/>
      <c r="BA80" s="524"/>
      <c r="BB80" s="524"/>
      <c r="BC80" s="524"/>
      <c r="BD80" s="524"/>
      <c r="BE80" s="524"/>
      <c r="BF80" s="15"/>
      <c r="BG80" s="1"/>
      <c r="BI80" s="125"/>
    </row>
    <row r="81" spans="1:63" ht="29.25" hidden="1" customHeight="1" x14ac:dyDescent="0.2">
      <c r="A81" s="17"/>
      <c r="C81" s="1"/>
      <c r="D81" s="13"/>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3"/>
      <c r="AE81" s="523"/>
      <c r="AF81" s="523"/>
      <c r="AG81" s="523"/>
      <c r="AH81" s="523"/>
      <c r="AI81" s="523"/>
      <c r="AJ81" s="523"/>
      <c r="AK81" s="524"/>
      <c r="AL81" s="524"/>
      <c r="AM81" s="524"/>
      <c r="AN81" s="524"/>
      <c r="AO81" s="524"/>
      <c r="AP81" s="524"/>
      <c r="AQ81" s="524"/>
      <c r="AR81" s="524"/>
      <c r="AS81" s="524"/>
      <c r="AT81" s="524"/>
      <c r="AU81" s="524"/>
      <c r="AV81" s="524"/>
      <c r="AW81" s="524"/>
      <c r="AX81" s="524"/>
      <c r="AY81" s="524"/>
      <c r="AZ81" s="524"/>
      <c r="BA81" s="524"/>
      <c r="BB81" s="524"/>
      <c r="BC81" s="524"/>
      <c r="BD81" s="524"/>
      <c r="BE81" s="524"/>
      <c r="BF81" s="15"/>
      <c r="BG81" s="1"/>
      <c r="BI81" s="125"/>
    </row>
    <row r="82" spans="1:63" ht="29.25" hidden="1" customHeight="1" x14ac:dyDescent="0.2">
      <c r="A82" s="17"/>
      <c r="C82" s="1"/>
      <c r="D82" s="13"/>
      <c r="E82" s="522"/>
      <c r="F82" s="522"/>
      <c r="G82" s="522"/>
      <c r="H82" s="522"/>
      <c r="I82" s="522"/>
      <c r="J82" s="522"/>
      <c r="K82" s="522"/>
      <c r="L82" s="522"/>
      <c r="M82" s="522"/>
      <c r="N82" s="522"/>
      <c r="O82" s="522"/>
      <c r="P82" s="522"/>
      <c r="Q82" s="522"/>
      <c r="R82" s="522"/>
      <c r="S82" s="522"/>
      <c r="T82" s="522"/>
      <c r="U82" s="522"/>
      <c r="V82" s="522"/>
      <c r="W82" s="522"/>
      <c r="X82" s="522"/>
      <c r="Y82" s="522"/>
      <c r="Z82" s="522"/>
      <c r="AA82" s="522"/>
      <c r="AB82" s="522"/>
      <c r="AC82" s="522"/>
      <c r="AD82" s="523"/>
      <c r="AE82" s="523"/>
      <c r="AF82" s="523"/>
      <c r="AG82" s="523"/>
      <c r="AH82" s="523"/>
      <c r="AI82" s="523"/>
      <c r="AJ82" s="523"/>
      <c r="AK82" s="524"/>
      <c r="AL82" s="524"/>
      <c r="AM82" s="524"/>
      <c r="AN82" s="524"/>
      <c r="AO82" s="524"/>
      <c r="AP82" s="524"/>
      <c r="AQ82" s="524"/>
      <c r="AR82" s="524"/>
      <c r="AS82" s="524"/>
      <c r="AT82" s="524"/>
      <c r="AU82" s="524"/>
      <c r="AV82" s="524"/>
      <c r="AW82" s="524"/>
      <c r="AX82" s="524"/>
      <c r="AY82" s="524"/>
      <c r="AZ82" s="524"/>
      <c r="BA82" s="524"/>
      <c r="BB82" s="524"/>
      <c r="BC82" s="524"/>
      <c r="BD82" s="524"/>
      <c r="BE82" s="524"/>
      <c r="BF82" s="15"/>
      <c r="BG82" s="1"/>
      <c r="BI82" s="125"/>
    </row>
    <row r="83" spans="1:63" ht="29.25" hidden="1" customHeight="1" x14ac:dyDescent="0.2">
      <c r="A83" s="17"/>
      <c r="C83" s="1"/>
      <c r="D83" s="13"/>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22"/>
      <c r="AC83" s="522"/>
      <c r="AD83" s="523"/>
      <c r="AE83" s="523"/>
      <c r="AF83" s="523"/>
      <c r="AG83" s="523"/>
      <c r="AH83" s="523"/>
      <c r="AI83" s="523"/>
      <c r="AJ83" s="523"/>
      <c r="AK83" s="524"/>
      <c r="AL83" s="524"/>
      <c r="AM83" s="524"/>
      <c r="AN83" s="524"/>
      <c r="AO83" s="524"/>
      <c r="AP83" s="524"/>
      <c r="AQ83" s="524"/>
      <c r="AR83" s="524"/>
      <c r="AS83" s="524"/>
      <c r="AT83" s="524"/>
      <c r="AU83" s="524"/>
      <c r="AV83" s="524"/>
      <c r="AW83" s="524"/>
      <c r="AX83" s="524"/>
      <c r="AY83" s="524"/>
      <c r="AZ83" s="524"/>
      <c r="BA83" s="524"/>
      <c r="BB83" s="524"/>
      <c r="BC83" s="524"/>
      <c r="BD83" s="524"/>
      <c r="BE83" s="524"/>
      <c r="BF83" s="15"/>
      <c r="BG83" s="1"/>
      <c r="BI83" s="125"/>
    </row>
    <row r="84" spans="1:63" ht="29.25" hidden="1" customHeight="1" x14ac:dyDescent="0.2">
      <c r="A84" s="17"/>
      <c r="C84" s="1"/>
      <c r="D84" s="13"/>
      <c r="E84" s="522"/>
      <c r="F84" s="522"/>
      <c r="G84" s="522"/>
      <c r="H84" s="522"/>
      <c r="I84" s="522"/>
      <c r="J84" s="522"/>
      <c r="K84" s="522"/>
      <c r="L84" s="522"/>
      <c r="M84" s="522"/>
      <c r="N84" s="522"/>
      <c r="O84" s="522"/>
      <c r="P84" s="522"/>
      <c r="Q84" s="522"/>
      <c r="R84" s="522"/>
      <c r="S84" s="522"/>
      <c r="T84" s="522"/>
      <c r="U84" s="522"/>
      <c r="V84" s="522"/>
      <c r="W84" s="522"/>
      <c r="X84" s="522"/>
      <c r="Y84" s="522"/>
      <c r="Z84" s="522"/>
      <c r="AA84" s="522"/>
      <c r="AB84" s="522"/>
      <c r="AC84" s="522"/>
      <c r="AD84" s="523"/>
      <c r="AE84" s="523"/>
      <c r="AF84" s="523"/>
      <c r="AG84" s="523"/>
      <c r="AH84" s="523"/>
      <c r="AI84" s="523"/>
      <c r="AJ84" s="523"/>
      <c r="AK84" s="524"/>
      <c r="AL84" s="524"/>
      <c r="AM84" s="524"/>
      <c r="AN84" s="524"/>
      <c r="AO84" s="524"/>
      <c r="AP84" s="524"/>
      <c r="AQ84" s="524"/>
      <c r="AR84" s="524"/>
      <c r="AS84" s="524"/>
      <c r="AT84" s="524"/>
      <c r="AU84" s="524"/>
      <c r="AV84" s="524"/>
      <c r="AW84" s="524"/>
      <c r="AX84" s="524"/>
      <c r="AY84" s="524"/>
      <c r="AZ84" s="524"/>
      <c r="BA84" s="524"/>
      <c r="BB84" s="524"/>
      <c r="BC84" s="524"/>
      <c r="BD84" s="524"/>
      <c r="BE84" s="524"/>
      <c r="BF84" s="15"/>
      <c r="BG84" s="1"/>
      <c r="BI84" s="125"/>
    </row>
    <row r="85" spans="1:63" ht="29.25" hidden="1" customHeight="1" x14ac:dyDescent="0.2">
      <c r="A85" s="17"/>
      <c r="C85" s="1"/>
      <c r="D85" s="13"/>
      <c r="E85" s="522"/>
      <c r="F85" s="522"/>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c r="AD85" s="523"/>
      <c r="AE85" s="523"/>
      <c r="AF85" s="523"/>
      <c r="AG85" s="523"/>
      <c r="AH85" s="523"/>
      <c r="AI85" s="523"/>
      <c r="AJ85" s="523"/>
      <c r="AK85" s="524"/>
      <c r="AL85" s="524"/>
      <c r="AM85" s="524"/>
      <c r="AN85" s="524"/>
      <c r="AO85" s="524"/>
      <c r="AP85" s="524"/>
      <c r="AQ85" s="524"/>
      <c r="AR85" s="524"/>
      <c r="AS85" s="524"/>
      <c r="AT85" s="524"/>
      <c r="AU85" s="524"/>
      <c r="AV85" s="524"/>
      <c r="AW85" s="524"/>
      <c r="AX85" s="524"/>
      <c r="AY85" s="524"/>
      <c r="AZ85" s="524"/>
      <c r="BA85" s="524"/>
      <c r="BB85" s="524"/>
      <c r="BC85" s="524"/>
      <c r="BD85" s="524"/>
      <c r="BE85" s="524"/>
      <c r="BF85" s="15"/>
      <c r="BG85" s="1"/>
      <c r="BI85" s="125"/>
    </row>
    <row r="86" spans="1:63" ht="29.25" hidden="1" customHeight="1" x14ac:dyDescent="0.2">
      <c r="A86" s="17"/>
      <c r="C86" s="1"/>
      <c r="D86" s="13"/>
      <c r="E86" s="522"/>
      <c r="F86" s="522"/>
      <c r="G86" s="522"/>
      <c r="H86" s="522"/>
      <c r="I86" s="522"/>
      <c r="J86" s="522"/>
      <c r="K86" s="522"/>
      <c r="L86" s="522"/>
      <c r="M86" s="522"/>
      <c r="N86" s="522"/>
      <c r="O86" s="522"/>
      <c r="P86" s="522"/>
      <c r="Q86" s="522"/>
      <c r="R86" s="522"/>
      <c r="S86" s="522"/>
      <c r="T86" s="522"/>
      <c r="U86" s="522"/>
      <c r="V86" s="522"/>
      <c r="W86" s="522"/>
      <c r="X86" s="522"/>
      <c r="Y86" s="522"/>
      <c r="Z86" s="522"/>
      <c r="AA86" s="522"/>
      <c r="AB86" s="522"/>
      <c r="AC86" s="522"/>
      <c r="AD86" s="523"/>
      <c r="AE86" s="523"/>
      <c r="AF86" s="523"/>
      <c r="AG86" s="523"/>
      <c r="AH86" s="523"/>
      <c r="AI86" s="523"/>
      <c r="AJ86" s="523"/>
      <c r="AK86" s="524"/>
      <c r="AL86" s="524"/>
      <c r="AM86" s="524"/>
      <c r="AN86" s="524"/>
      <c r="AO86" s="524"/>
      <c r="AP86" s="524"/>
      <c r="AQ86" s="524"/>
      <c r="AR86" s="524"/>
      <c r="AS86" s="524"/>
      <c r="AT86" s="524"/>
      <c r="AU86" s="524"/>
      <c r="AV86" s="524"/>
      <c r="AW86" s="524"/>
      <c r="AX86" s="524"/>
      <c r="AY86" s="524"/>
      <c r="AZ86" s="524"/>
      <c r="BA86" s="524"/>
      <c r="BB86" s="524"/>
      <c r="BC86" s="524"/>
      <c r="BD86" s="524"/>
      <c r="BE86" s="524"/>
      <c r="BF86" s="15"/>
      <c r="BG86" s="1"/>
      <c r="BI86" s="125"/>
    </row>
    <row r="87" spans="1:63" ht="8.25" hidden="1" customHeight="1" x14ac:dyDescent="0.2">
      <c r="A87" s="17"/>
      <c r="C87" s="1"/>
      <c r="D87" s="14"/>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6"/>
      <c r="BG87" s="1"/>
      <c r="BI87" s="125"/>
    </row>
    <row r="88" spans="1:63" ht="12.75" hidden="1" customHeight="1" x14ac:dyDescent="0.2">
      <c r="A88" s="17"/>
      <c r="C88" s="1"/>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
      <c r="BI88" s="125"/>
    </row>
    <row r="89" spans="1:63" ht="21" hidden="1" customHeight="1" x14ac:dyDescent="0.25">
      <c r="C89" s="141"/>
      <c r="D89" s="142" t="s">
        <v>504</v>
      </c>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c r="BF89" s="102"/>
      <c r="BG89" s="1"/>
    </row>
    <row r="90" spans="1:63" ht="7.5" hidden="1" customHeight="1" x14ac:dyDescent="0.2">
      <c r="C90" s="1"/>
      <c r="D90" s="519"/>
      <c r="E90" s="520"/>
      <c r="F90" s="520"/>
      <c r="G90" s="520"/>
      <c r="H90" s="520"/>
      <c r="I90" s="520"/>
      <c r="J90" s="520"/>
      <c r="K90" s="520"/>
      <c r="L90" s="520"/>
      <c r="M90" s="520"/>
      <c r="N90" s="520"/>
      <c r="O90" s="520"/>
      <c r="P90" s="520"/>
      <c r="Q90" s="520"/>
      <c r="R90" s="520"/>
      <c r="S90" s="520"/>
      <c r="T90" s="520"/>
      <c r="U90" s="520"/>
      <c r="V90" s="520"/>
      <c r="W90" s="520"/>
      <c r="X90" s="520"/>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c r="BB90" s="520"/>
      <c r="BC90" s="520"/>
      <c r="BD90" s="520"/>
      <c r="BE90" s="520"/>
      <c r="BF90" s="521"/>
      <c r="BG90" s="1"/>
      <c r="BI90" s="125"/>
    </row>
    <row r="91" spans="1:63" ht="20.25" hidden="1" customHeight="1" x14ac:dyDescent="0.2">
      <c r="C91" s="1"/>
      <c r="D91" s="10"/>
      <c r="E91" s="527" t="s">
        <v>21</v>
      </c>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8"/>
      <c r="AK91" s="528"/>
      <c r="AL91" s="528"/>
      <c r="AM91" s="528"/>
      <c r="AN91" s="529"/>
      <c r="AO91" s="530" t="s">
        <v>249</v>
      </c>
      <c r="AP91" s="531"/>
      <c r="AQ91" s="531"/>
      <c r="AR91" s="531"/>
      <c r="AS91" s="531"/>
      <c r="AT91" s="531"/>
      <c r="AU91" s="531"/>
      <c r="AV91" s="531"/>
      <c r="AW91" s="531"/>
      <c r="AX91" s="531"/>
      <c r="AY91" s="531"/>
      <c r="AZ91" s="531"/>
      <c r="BA91" s="531"/>
      <c r="BB91" s="531"/>
      <c r="BC91" s="531"/>
      <c r="BD91" s="531"/>
      <c r="BE91" s="532"/>
      <c r="BF91" s="11"/>
      <c r="BG91" s="1"/>
      <c r="BH91" s="124" t="s">
        <v>249</v>
      </c>
      <c r="BI91" s="124" t="s">
        <v>22</v>
      </c>
      <c r="BJ91" s="124" t="s">
        <v>23</v>
      </c>
    </row>
    <row r="92" spans="1:63" s="3" customFormat="1" ht="25.15" hidden="1" customHeight="1" x14ac:dyDescent="0.2">
      <c r="D92" s="535" t="s">
        <v>41</v>
      </c>
      <c r="E92" s="536"/>
      <c r="F92" s="536"/>
      <c r="G92" s="536"/>
      <c r="H92" s="536"/>
      <c r="I92" s="536"/>
      <c r="J92" s="536"/>
      <c r="K92" s="536"/>
      <c r="L92" s="536"/>
      <c r="M92" s="536"/>
      <c r="N92" s="536"/>
      <c r="O92" s="536"/>
      <c r="P92" s="536"/>
      <c r="Q92" s="536"/>
      <c r="R92" s="536"/>
      <c r="S92" s="536"/>
      <c r="T92" s="536"/>
      <c r="U92" s="536"/>
      <c r="V92" s="536"/>
      <c r="W92" s="536"/>
      <c r="X92" s="536"/>
      <c r="Y92" s="536"/>
      <c r="Z92" s="536"/>
      <c r="AA92" s="536"/>
      <c r="AB92" s="536"/>
      <c r="AC92" s="536"/>
      <c r="AD92" s="536"/>
      <c r="AE92" s="536"/>
      <c r="AF92" s="536"/>
      <c r="AG92" s="536"/>
      <c r="AH92" s="536"/>
      <c r="AI92" s="536"/>
      <c r="AJ92" s="536"/>
      <c r="AK92" s="536"/>
      <c r="AL92" s="536"/>
      <c r="AM92" s="536"/>
      <c r="AN92" s="536"/>
      <c r="AO92" s="536"/>
      <c r="AP92" s="536"/>
      <c r="AQ92" s="536"/>
      <c r="AR92" s="536"/>
      <c r="AS92" s="536"/>
      <c r="AT92" s="536"/>
      <c r="AU92" s="536"/>
      <c r="AV92" s="536"/>
      <c r="AW92" s="536"/>
      <c r="AX92" s="536"/>
      <c r="AY92" s="536"/>
      <c r="AZ92" s="536"/>
      <c r="BA92" s="536"/>
      <c r="BB92" s="536"/>
      <c r="BC92" s="536"/>
      <c r="BD92" s="536"/>
      <c r="BE92" s="536"/>
      <c r="BF92" s="537"/>
      <c r="BH92" s="131"/>
      <c r="BI92" s="125"/>
      <c r="BJ92" s="1"/>
      <c r="BK92" s="1"/>
    </row>
    <row r="93" spans="1:63" ht="18" hidden="1" customHeight="1" x14ac:dyDescent="0.2">
      <c r="C93" s="1"/>
      <c r="D93" s="13"/>
      <c r="E93" s="538" t="s">
        <v>11</v>
      </c>
      <c r="F93" s="538"/>
      <c r="G93" s="538"/>
      <c r="H93" s="538"/>
      <c r="I93" s="538"/>
      <c r="J93" s="538"/>
      <c r="K93" s="538"/>
      <c r="L93" s="538"/>
      <c r="M93" s="538"/>
      <c r="N93" s="538"/>
      <c r="O93" s="538"/>
      <c r="P93" s="538"/>
      <c r="Q93" s="538"/>
      <c r="R93" s="538"/>
      <c r="S93" s="538"/>
      <c r="T93" s="538"/>
      <c r="U93" s="538"/>
      <c r="V93" s="538"/>
      <c r="W93" s="538"/>
      <c r="X93" s="538"/>
      <c r="Y93" s="538"/>
      <c r="Z93" s="538"/>
      <c r="AA93" s="538"/>
      <c r="AB93" s="538"/>
      <c r="AC93" s="538"/>
      <c r="AD93" s="538"/>
      <c r="AE93" s="538"/>
      <c r="AF93" s="538"/>
      <c r="AG93" s="538"/>
      <c r="AH93" s="538"/>
      <c r="AI93" s="538"/>
      <c r="AJ93" s="538"/>
      <c r="AK93" s="538"/>
      <c r="AL93" s="538"/>
      <c r="AM93" s="538"/>
      <c r="AN93" s="538"/>
      <c r="AO93" s="538"/>
      <c r="AP93" s="538"/>
      <c r="AQ93" s="538"/>
      <c r="AR93" s="538"/>
      <c r="AS93" s="538"/>
      <c r="AT93" s="538"/>
      <c r="AU93" s="538"/>
      <c r="AV93" s="538"/>
      <c r="AW93" s="538"/>
      <c r="AX93" s="538"/>
      <c r="AY93" s="538"/>
      <c r="AZ93" s="538"/>
      <c r="BA93" s="538"/>
      <c r="BB93" s="538"/>
      <c r="BC93" s="538"/>
      <c r="BD93" s="538"/>
      <c r="BE93" s="538"/>
      <c r="BF93" s="15"/>
      <c r="BG93" s="1"/>
      <c r="BI93" s="125"/>
    </row>
    <row r="94" spans="1:63" ht="28.5" hidden="1" customHeight="1" x14ac:dyDescent="0.2">
      <c r="C94" s="1"/>
      <c r="D94" s="13"/>
      <c r="E94" s="568" t="s">
        <v>12</v>
      </c>
      <c r="F94" s="525"/>
      <c r="G94" s="525"/>
      <c r="H94" s="525"/>
      <c r="I94" s="525"/>
      <c r="J94" s="525"/>
      <c r="K94" s="525"/>
      <c r="L94" s="525"/>
      <c r="M94" s="525"/>
      <c r="N94" s="525" t="s">
        <v>4</v>
      </c>
      <c r="O94" s="525"/>
      <c r="P94" s="525"/>
      <c r="Q94" s="525"/>
      <c r="R94" s="525"/>
      <c r="S94" s="525"/>
      <c r="T94" s="525"/>
      <c r="U94" s="525"/>
      <c r="V94" s="525"/>
      <c r="W94" s="525"/>
      <c r="X94" s="525"/>
      <c r="Y94" s="525"/>
      <c r="Z94" s="525"/>
      <c r="AA94" s="525"/>
      <c r="AB94" s="525"/>
      <c r="AC94" s="525"/>
      <c r="AD94" s="525" t="s">
        <v>51</v>
      </c>
      <c r="AE94" s="525"/>
      <c r="AF94" s="525"/>
      <c r="AG94" s="525"/>
      <c r="AH94" s="525"/>
      <c r="AI94" s="525"/>
      <c r="AJ94" s="525"/>
      <c r="AK94" s="525" t="s">
        <v>8</v>
      </c>
      <c r="AL94" s="525"/>
      <c r="AM94" s="525"/>
      <c r="AN94" s="525"/>
      <c r="AO94" s="525"/>
      <c r="AP94" s="525"/>
      <c r="AQ94" s="525"/>
      <c r="AR94" s="541" t="s">
        <v>9</v>
      </c>
      <c r="AS94" s="541"/>
      <c r="AT94" s="541"/>
      <c r="AU94" s="541"/>
      <c r="AV94" s="541"/>
      <c r="AW94" s="541"/>
      <c r="AX94" s="541"/>
      <c r="AY94" s="525" t="s">
        <v>10</v>
      </c>
      <c r="AZ94" s="525"/>
      <c r="BA94" s="525"/>
      <c r="BB94" s="525"/>
      <c r="BC94" s="525"/>
      <c r="BD94" s="525"/>
      <c r="BE94" s="526"/>
      <c r="BF94" s="15"/>
      <c r="BG94" s="1"/>
      <c r="BI94" s="125"/>
    </row>
    <row r="95" spans="1:63" ht="29.25" hidden="1" customHeight="1" x14ac:dyDescent="0.2">
      <c r="C95" s="1"/>
      <c r="D95" s="13"/>
      <c r="E95" s="539"/>
      <c r="F95" s="534"/>
      <c r="G95" s="534"/>
      <c r="H95" s="534"/>
      <c r="I95" s="534"/>
      <c r="J95" s="534"/>
      <c r="K95" s="534"/>
      <c r="L95" s="534"/>
      <c r="M95" s="534"/>
      <c r="N95" s="534"/>
      <c r="O95" s="534"/>
      <c r="P95" s="534"/>
      <c r="Q95" s="534"/>
      <c r="R95" s="534"/>
      <c r="S95" s="534"/>
      <c r="T95" s="534"/>
      <c r="U95" s="534"/>
      <c r="V95" s="534"/>
      <c r="W95" s="534"/>
      <c r="X95" s="534"/>
      <c r="Y95" s="534"/>
      <c r="Z95" s="534"/>
      <c r="AA95" s="534"/>
      <c r="AB95" s="534"/>
      <c r="AC95" s="534"/>
      <c r="AD95" s="533"/>
      <c r="AE95" s="533"/>
      <c r="AF95" s="533"/>
      <c r="AG95" s="533"/>
      <c r="AH95" s="533"/>
      <c r="AI95" s="533"/>
      <c r="AJ95" s="533"/>
      <c r="AK95" s="518"/>
      <c r="AL95" s="518"/>
      <c r="AM95" s="518"/>
      <c r="AN95" s="518"/>
      <c r="AO95" s="518"/>
      <c r="AP95" s="518"/>
      <c r="AQ95" s="518"/>
      <c r="AR95" s="518"/>
      <c r="AS95" s="518"/>
      <c r="AT95" s="518"/>
      <c r="AU95" s="518"/>
      <c r="AV95" s="518"/>
      <c r="AW95" s="518"/>
      <c r="AX95" s="518"/>
      <c r="AY95" s="518"/>
      <c r="AZ95" s="518"/>
      <c r="BA95" s="518"/>
      <c r="BB95" s="518"/>
      <c r="BC95" s="518"/>
      <c r="BD95" s="518"/>
      <c r="BE95" s="542"/>
      <c r="BF95" s="15"/>
      <c r="BG95" s="1"/>
      <c r="BI95" s="125"/>
    </row>
    <row r="96" spans="1:63" ht="29.25" hidden="1" customHeight="1" x14ac:dyDescent="0.2">
      <c r="C96" s="1"/>
      <c r="D96" s="13"/>
      <c r="E96" s="539"/>
      <c r="F96" s="534"/>
      <c r="G96" s="534"/>
      <c r="H96" s="534"/>
      <c r="I96" s="534"/>
      <c r="J96" s="534"/>
      <c r="K96" s="534"/>
      <c r="L96" s="534"/>
      <c r="M96" s="534"/>
      <c r="N96" s="534"/>
      <c r="O96" s="534"/>
      <c r="P96" s="534"/>
      <c r="Q96" s="534"/>
      <c r="R96" s="534"/>
      <c r="S96" s="534"/>
      <c r="T96" s="534"/>
      <c r="U96" s="534"/>
      <c r="V96" s="534"/>
      <c r="W96" s="534"/>
      <c r="X96" s="534"/>
      <c r="Y96" s="534"/>
      <c r="Z96" s="534"/>
      <c r="AA96" s="534"/>
      <c r="AB96" s="534"/>
      <c r="AC96" s="534"/>
      <c r="AD96" s="533"/>
      <c r="AE96" s="533"/>
      <c r="AF96" s="533"/>
      <c r="AG96" s="533"/>
      <c r="AH96" s="533"/>
      <c r="AI96" s="533"/>
      <c r="AJ96" s="533"/>
      <c r="AK96" s="518"/>
      <c r="AL96" s="518"/>
      <c r="AM96" s="518"/>
      <c r="AN96" s="518"/>
      <c r="AO96" s="518"/>
      <c r="AP96" s="518"/>
      <c r="AQ96" s="518"/>
      <c r="AR96" s="518"/>
      <c r="AS96" s="518"/>
      <c r="AT96" s="518"/>
      <c r="AU96" s="518"/>
      <c r="AV96" s="518"/>
      <c r="AW96" s="518"/>
      <c r="AX96" s="518"/>
      <c r="AY96" s="518"/>
      <c r="AZ96" s="518"/>
      <c r="BA96" s="518"/>
      <c r="BB96" s="518"/>
      <c r="BC96" s="518"/>
      <c r="BD96" s="518"/>
      <c r="BE96" s="542"/>
      <c r="BF96" s="15"/>
      <c r="BG96" s="1"/>
    </row>
    <row r="97" spans="3:59" ht="29.25" hidden="1" customHeight="1" x14ac:dyDescent="0.2">
      <c r="C97" s="1"/>
      <c r="D97" s="13"/>
      <c r="E97" s="539"/>
      <c r="F97" s="534"/>
      <c r="G97" s="534"/>
      <c r="H97" s="534"/>
      <c r="I97" s="534"/>
      <c r="J97" s="534"/>
      <c r="K97" s="534"/>
      <c r="L97" s="534"/>
      <c r="M97" s="534"/>
      <c r="N97" s="534"/>
      <c r="O97" s="534"/>
      <c r="P97" s="534"/>
      <c r="Q97" s="534"/>
      <c r="R97" s="534"/>
      <c r="S97" s="534"/>
      <c r="T97" s="534"/>
      <c r="U97" s="534"/>
      <c r="V97" s="534"/>
      <c r="W97" s="534"/>
      <c r="X97" s="534"/>
      <c r="Y97" s="534"/>
      <c r="Z97" s="534"/>
      <c r="AA97" s="534"/>
      <c r="AB97" s="534"/>
      <c r="AC97" s="534"/>
      <c r="AD97" s="533"/>
      <c r="AE97" s="533"/>
      <c r="AF97" s="533"/>
      <c r="AG97" s="533"/>
      <c r="AH97" s="533"/>
      <c r="AI97" s="533"/>
      <c r="AJ97" s="533"/>
      <c r="AK97" s="518"/>
      <c r="AL97" s="518"/>
      <c r="AM97" s="518"/>
      <c r="AN97" s="518"/>
      <c r="AO97" s="518"/>
      <c r="AP97" s="518"/>
      <c r="AQ97" s="518"/>
      <c r="AR97" s="518"/>
      <c r="AS97" s="518"/>
      <c r="AT97" s="518"/>
      <c r="AU97" s="518"/>
      <c r="AV97" s="518"/>
      <c r="AW97" s="518"/>
      <c r="AX97" s="518"/>
      <c r="AY97" s="518"/>
      <c r="AZ97" s="518"/>
      <c r="BA97" s="518"/>
      <c r="BB97" s="518"/>
      <c r="BC97" s="518"/>
      <c r="BD97" s="518"/>
      <c r="BE97" s="542"/>
      <c r="BF97" s="15"/>
      <c r="BG97" s="1"/>
    </row>
    <row r="98" spans="3:59" ht="29.25" hidden="1" customHeight="1" x14ac:dyDescent="0.2">
      <c r="C98" s="1"/>
      <c r="D98" s="13"/>
      <c r="E98" s="539"/>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4"/>
      <c r="AD98" s="533"/>
      <c r="AE98" s="533"/>
      <c r="AF98" s="533"/>
      <c r="AG98" s="533"/>
      <c r="AH98" s="533"/>
      <c r="AI98" s="533"/>
      <c r="AJ98" s="533"/>
      <c r="AK98" s="518"/>
      <c r="AL98" s="518"/>
      <c r="AM98" s="518"/>
      <c r="AN98" s="518"/>
      <c r="AO98" s="518"/>
      <c r="AP98" s="518"/>
      <c r="AQ98" s="518"/>
      <c r="AR98" s="518"/>
      <c r="AS98" s="518"/>
      <c r="AT98" s="518"/>
      <c r="AU98" s="518"/>
      <c r="AV98" s="518"/>
      <c r="AW98" s="518"/>
      <c r="AX98" s="518"/>
      <c r="AY98" s="518"/>
      <c r="AZ98" s="518"/>
      <c r="BA98" s="518"/>
      <c r="BB98" s="518"/>
      <c r="BC98" s="518"/>
      <c r="BD98" s="518"/>
      <c r="BE98" s="542"/>
      <c r="BF98" s="15"/>
      <c r="BG98" s="1"/>
    </row>
    <row r="99" spans="3:59" ht="29.25" hidden="1" customHeight="1" x14ac:dyDescent="0.2">
      <c r="C99" s="1"/>
      <c r="D99" s="13"/>
      <c r="E99" s="539"/>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4"/>
      <c r="AD99" s="533"/>
      <c r="AE99" s="533"/>
      <c r="AF99" s="533"/>
      <c r="AG99" s="533"/>
      <c r="AH99" s="533"/>
      <c r="AI99" s="533"/>
      <c r="AJ99" s="533"/>
      <c r="AK99" s="518"/>
      <c r="AL99" s="518"/>
      <c r="AM99" s="518"/>
      <c r="AN99" s="518"/>
      <c r="AO99" s="518"/>
      <c r="AP99" s="518"/>
      <c r="AQ99" s="518"/>
      <c r="AR99" s="518"/>
      <c r="AS99" s="518"/>
      <c r="AT99" s="518"/>
      <c r="AU99" s="518"/>
      <c r="AV99" s="518"/>
      <c r="AW99" s="518"/>
      <c r="AX99" s="518"/>
      <c r="AY99" s="518"/>
      <c r="AZ99" s="518"/>
      <c r="BA99" s="518"/>
      <c r="BB99" s="518"/>
      <c r="BC99" s="518"/>
      <c r="BD99" s="518"/>
      <c r="BE99" s="542"/>
      <c r="BF99" s="15"/>
      <c r="BG99" s="1"/>
    </row>
    <row r="100" spans="3:59" ht="29.25" hidden="1" customHeight="1" x14ac:dyDescent="0.2">
      <c r="C100" s="1"/>
      <c r="D100" s="13"/>
      <c r="E100" s="539"/>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3"/>
      <c r="AE100" s="533"/>
      <c r="AF100" s="533"/>
      <c r="AG100" s="533"/>
      <c r="AH100" s="533"/>
      <c r="AI100" s="533"/>
      <c r="AJ100" s="533"/>
      <c r="AK100" s="518"/>
      <c r="AL100" s="518"/>
      <c r="AM100" s="518"/>
      <c r="AN100" s="518"/>
      <c r="AO100" s="518"/>
      <c r="AP100" s="518"/>
      <c r="AQ100" s="518"/>
      <c r="AR100" s="518"/>
      <c r="AS100" s="518"/>
      <c r="AT100" s="518"/>
      <c r="AU100" s="518"/>
      <c r="AV100" s="518"/>
      <c r="AW100" s="518"/>
      <c r="AX100" s="518"/>
      <c r="AY100" s="518"/>
      <c r="AZ100" s="518"/>
      <c r="BA100" s="518"/>
      <c r="BB100" s="518"/>
      <c r="BC100" s="518"/>
      <c r="BD100" s="518"/>
      <c r="BE100" s="542"/>
      <c r="BF100" s="15"/>
      <c r="BG100" s="1"/>
    </row>
    <row r="101" spans="3:59" ht="29.25" hidden="1" customHeight="1" x14ac:dyDescent="0.2">
      <c r="C101" s="1"/>
      <c r="D101" s="13"/>
      <c r="E101" s="539"/>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4"/>
      <c r="AD101" s="533"/>
      <c r="AE101" s="533"/>
      <c r="AF101" s="533"/>
      <c r="AG101" s="533"/>
      <c r="AH101" s="533"/>
      <c r="AI101" s="533"/>
      <c r="AJ101" s="533"/>
      <c r="AK101" s="518"/>
      <c r="AL101" s="518"/>
      <c r="AM101" s="518"/>
      <c r="AN101" s="518"/>
      <c r="AO101" s="518"/>
      <c r="AP101" s="518"/>
      <c r="AQ101" s="518"/>
      <c r="AR101" s="518"/>
      <c r="AS101" s="518"/>
      <c r="AT101" s="518"/>
      <c r="AU101" s="518"/>
      <c r="AV101" s="518"/>
      <c r="AW101" s="518"/>
      <c r="AX101" s="518"/>
      <c r="AY101" s="518"/>
      <c r="AZ101" s="518"/>
      <c r="BA101" s="518"/>
      <c r="BB101" s="518"/>
      <c r="BC101" s="518"/>
      <c r="BD101" s="518"/>
      <c r="BE101" s="542"/>
      <c r="BF101" s="15"/>
      <c r="BG101" s="1"/>
    </row>
    <row r="102" spans="3:59" ht="8.25" hidden="1" customHeight="1" x14ac:dyDescent="0.2">
      <c r="C102" s="1"/>
      <c r="D102" s="14"/>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6"/>
      <c r="BG102" s="1"/>
    </row>
    <row r="103" spans="3:59" ht="21" hidden="1" customHeight="1" x14ac:dyDescent="0.25">
      <c r="C103" s="141"/>
      <c r="D103" s="142" t="s">
        <v>505</v>
      </c>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c r="AQ103" s="102"/>
      <c r="AR103" s="102"/>
      <c r="AS103" s="102"/>
      <c r="AT103" s="102"/>
      <c r="AU103" s="102"/>
      <c r="AV103" s="102"/>
      <c r="AW103" s="102"/>
      <c r="AX103" s="102"/>
      <c r="AY103" s="102"/>
      <c r="AZ103" s="102"/>
      <c r="BA103" s="102"/>
      <c r="BB103" s="102"/>
      <c r="BC103" s="102"/>
      <c r="BD103" s="102"/>
      <c r="BE103" s="102"/>
      <c r="BF103" s="102"/>
      <c r="BG103" s="1"/>
    </row>
    <row r="104" spans="3:59" ht="19.5" hidden="1" customHeight="1" x14ac:dyDescent="0.2">
      <c r="C104" s="1"/>
      <c r="D104" s="618" t="s">
        <v>26</v>
      </c>
      <c r="E104" s="597"/>
      <c r="F104" s="597"/>
      <c r="G104" s="597"/>
      <c r="H104" s="597"/>
      <c r="I104" s="597"/>
      <c r="J104" s="597"/>
      <c r="K104" s="597"/>
      <c r="L104" s="597"/>
      <c r="M104" s="597"/>
      <c r="N104" s="597"/>
      <c r="O104" s="597"/>
      <c r="P104" s="597"/>
      <c r="Q104" s="597"/>
      <c r="R104" s="597"/>
      <c r="S104" s="597"/>
      <c r="T104" s="658"/>
      <c r="U104" s="570"/>
      <c r="V104" s="570"/>
      <c r="W104" s="570"/>
      <c r="X104" s="570"/>
      <c r="Y104" s="570"/>
      <c r="Z104" s="570"/>
      <c r="AA104" s="570"/>
      <c r="AB104" s="570"/>
      <c r="AC104" s="570"/>
      <c r="AD104" s="570"/>
      <c r="AE104" s="570"/>
      <c r="AF104" s="570"/>
      <c r="AG104" s="570"/>
      <c r="AH104" s="570"/>
      <c r="AI104" s="570"/>
      <c r="AJ104" s="570"/>
      <c r="AK104" s="570"/>
      <c r="AL104" s="570"/>
      <c r="AM104" s="570"/>
      <c r="AN104" s="570"/>
      <c r="AO104" s="570"/>
      <c r="AP104" s="570"/>
      <c r="AQ104" s="570"/>
      <c r="AR104" s="570"/>
      <c r="AS104" s="570"/>
      <c r="AT104" s="570"/>
      <c r="AU104" s="570"/>
      <c r="AV104" s="570"/>
      <c r="AW104" s="570"/>
      <c r="AX104" s="570"/>
      <c r="AY104" s="570"/>
      <c r="AZ104" s="570"/>
      <c r="BA104" s="570"/>
      <c r="BB104" s="570"/>
      <c r="BC104" s="570"/>
      <c r="BD104" s="570"/>
      <c r="BE104" s="570"/>
      <c r="BF104" s="571"/>
      <c r="BG104" s="1"/>
    </row>
    <row r="105" spans="3:59" ht="19.5" hidden="1" customHeight="1" x14ac:dyDescent="0.2">
      <c r="C105" s="1"/>
      <c r="D105" s="896" t="s">
        <v>27</v>
      </c>
      <c r="E105" s="897"/>
      <c r="F105" s="897"/>
      <c r="G105" s="897"/>
      <c r="H105" s="897"/>
      <c r="I105" s="897"/>
      <c r="J105" s="897"/>
      <c r="K105" s="897"/>
      <c r="L105" s="897"/>
      <c r="M105" s="897"/>
      <c r="N105" s="897"/>
      <c r="O105" s="897"/>
      <c r="P105" s="897"/>
      <c r="Q105" s="897"/>
      <c r="R105" s="897"/>
      <c r="S105" s="897"/>
      <c r="T105" s="900"/>
      <c r="U105" s="570"/>
      <c r="V105" s="570"/>
      <c r="W105" s="570"/>
      <c r="X105" s="570"/>
      <c r="Y105" s="570"/>
      <c r="Z105" s="570"/>
      <c r="AA105" s="570"/>
      <c r="AB105" s="570"/>
      <c r="AC105" s="570"/>
      <c r="AD105" s="570"/>
      <c r="AE105" s="570"/>
      <c r="AF105" s="570"/>
      <c r="AG105" s="570"/>
      <c r="AH105" s="570"/>
      <c r="AI105" s="570"/>
      <c r="AJ105" s="570"/>
      <c r="AK105" s="570"/>
      <c r="AL105" s="570"/>
      <c r="AM105" s="570"/>
      <c r="AN105" s="570"/>
      <c r="AO105" s="570"/>
      <c r="AP105" s="570"/>
      <c r="AQ105" s="570"/>
      <c r="AR105" s="570"/>
      <c r="AS105" s="570"/>
      <c r="AT105" s="570"/>
      <c r="AU105" s="570"/>
      <c r="AV105" s="570"/>
      <c r="AW105" s="570"/>
      <c r="AX105" s="570"/>
      <c r="AY105" s="570"/>
      <c r="AZ105" s="570"/>
      <c r="BA105" s="570"/>
      <c r="BB105" s="570"/>
      <c r="BC105" s="570"/>
      <c r="BD105" s="570"/>
      <c r="BE105" s="570"/>
      <c r="BF105" s="571"/>
      <c r="BG105" s="1"/>
    </row>
  </sheetData>
  <sheetProtection selectLockedCells="1"/>
  <protectedRanges>
    <protectedRange sqref="AO91 U104:BF105 AO67 E95:BE101 E80:BE86" name="STR7_1"/>
    <protectedRange sqref="U64:BF64 U88:BF88" name="STR5_1"/>
    <protectedRange sqref="D29:D30 D61:D63 D32 D18:D21" name="STR1_1"/>
    <protectedRange sqref="E71:BE77" name="STR6_1"/>
  </protectedRanges>
  <mergeCells count="290">
    <mergeCell ref="D104:T104"/>
    <mergeCell ref="U104:BF104"/>
    <mergeCell ref="D105:T105"/>
    <mergeCell ref="U105:BF105"/>
    <mergeCell ref="E101:M101"/>
    <mergeCell ref="N101:AC101"/>
    <mergeCell ref="AD101:AJ101"/>
    <mergeCell ref="AK101:AQ101"/>
    <mergeCell ref="AR101:AX101"/>
    <mergeCell ref="AY101:BE101"/>
    <mergeCell ref="E100:M100"/>
    <mergeCell ref="N100:AC100"/>
    <mergeCell ref="AD100:AJ100"/>
    <mergeCell ref="AK100:AQ100"/>
    <mergeCell ref="AR100:AX100"/>
    <mergeCell ref="AY100:BE100"/>
    <mergeCell ref="E99:M99"/>
    <mergeCell ref="N99:AC99"/>
    <mergeCell ref="AD99:AJ99"/>
    <mergeCell ref="AK99:AQ99"/>
    <mergeCell ref="AR99:AX99"/>
    <mergeCell ref="AY99:BE99"/>
    <mergeCell ref="E98:M98"/>
    <mergeCell ref="N98:AC98"/>
    <mergeCell ref="AD98:AJ98"/>
    <mergeCell ref="AK98:AQ98"/>
    <mergeCell ref="AR98:AX98"/>
    <mergeCell ref="AY98:BE98"/>
    <mergeCell ref="E97:M97"/>
    <mergeCell ref="N97:AC97"/>
    <mergeCell ref="AD97:AJ97"/>
    <mergeCell ref="AK97:AQ97"/>
    <mergeCell ref="AR97:AX97"/>
    <mergeCell ref="AY97:BE97"/>
    <mergeCell ref="E96:M96"/>
    <mergeCell ref="N96:AC96"/>
    <mergeCell ref="AD96:AJ96"/>
    <mergeCell ref="AK96:AQ96"/>
    <mergeCell ref="AR96:AX96"/>
    <mergeCell ref="AY96:BE96"/>
    <mergeCell ref="AY94:BE94"/>
    <mergeCell ref="E95:M95"/>
    <mergeCell ref="N95:AC95"/>
    <mergeCell ref="AD95:AJ95"/>
    <mergeCell ref="AK95:AQ95"/>
    <mergeCell ref="AR95:AX95"/>
    <mergeCell ref="AY95:BE95"/>
    <mergeCell ref="D90:BF90"/>
    <mergeCell ref="E91:AN91"/>
    <mergeCell ref="AO91:BE91"/>
    <mergeCell ref="D92:BF92"/>
    <mergeCell ref="E93:BE93"/>
    <mergeCell ref="E94:M94"/>
    <mergeCell ref="N94:AC94"/>
    <mergeCell ref="AD94:AJ94"/>
    <mergeCell ref="AK94:AQ94"/>
    <mergeCell ref="AR94:AX94"/>
    <mergeCell ref="E86:M86"/>
    <mergeCell ref="N86:AC86"/>
    <mergeCell ref="AD86:AJ86"/>
    <mergeCell ref="AK86:AQ86"/>
    <mergeCell ref="AR86:AX86"/>
    <mergeCell ref="AY86:BE86"/>
    <mergeCell ref="E85:M85"/>
    <mergeCell ref="N85:AC85"/>
    <mergeCell ref="AD85:AJ85"/>
    <mergeCell ref="AK85:AQ85"/>
    <mergeCell ref="AR85:AX85"/>
    <mergeCell ref="AY85:BE85"/>
    <mergeCell ref="E84:M84"/>
    <mergeCell ref="N84:AC84"/>
    <mergeCell ref="AD84:AJ84"/>
    <mergeCell ref="AK84:AQ84"/>
    <mergeCell ref="AR84:AX84"/>
    <mergeCell ref="AY84:BE84"/>
    <mergeCell ref="E83:M83"/>
    <mergeCell ref="N83:AC83"/>
    <mergeCell ref="AD83:AJ83"/>
    <mergeCell ref="AK83:AQ83"/>
    <mergeCell ref="AR83:AX83"/>
    <mergeCell ref="AY83:BE83"/>
    <mergeCell ref="E82:M82"/>
    <mergeCell ref="N82:AC82"/>
    <mergeCell ref="AD82:AJ82"/>
    <mergeCell ref="AK82:AQ82"/>
    <mergeCell ref="AR82:AX82"/>
    <mergeCell ref="AY82:BE82"/>
    <mergeCell ref="E81:M81"/>
    <mergeCell ref="N81:AC81"/>
    <mergeCell ref="AD81:AJ81"/>
    <mergeCell ref="AK81:AQ81"/>
    <mergeCell ref="AR81:AX81"/>
    <mergeCell ref="AY81:BE81"/>
    <mergeCell ref="E80:M80"/>
    <mergeCell ref="N80:AC80"/>
    <mergeCell ref="AD80:AJ80"/>
    <mergeCell ref="AK80:AQ80"/>
    <mergeCell ref="AR80:AX80"/>
    <mergeCell ref="AY80:BE80"/>
    <mergeCell ref="E78:BE78"/>
    <mergeCell ref="E79:M79"/>
    <mergeCell ref="N79:AC79"/>
    <mergeCell ref="AD79:AJ79"/>
    <mergeCell ref="AK79:AQ79"/>
    <mergeCell ref="AR79:AX79"/>
    <mergeCell ref="AY79:BE79"/>
    <mergeCell ref="AY76:BE76"/>
    <mergeCell ref="E77:M77"/>
    <mergeCell ref="N77:S77"/>
    <mergeCell ref="T77:AC77"/>
    <mergeCell ref="AD77:AJ77"/>
    <mergeCell ref="AK77:AQ77"/>
    <mergeCell ref="AR77:AX77"/>
    <mergeCell ref="AY77:BE77"/>
    <mergeCell ref="E76:M76"/>
    <mergeCell ref="N76:S76"/>
    <mergeCell ref="T76:AC76"/>
    <mergeCell ref="AD76:AJ76"/>
    <mergeCell ref="AK76:AQ76"/>
    <mergeCell ref="AR76:AX76"/>
    <mergeCell ref="AY74:BE74"/>
    <mergeCell ref="E75:M75"/>
    <mergeCell ref="N75:S75"/>
    <mergeCell ref="T75:AC75"/>
    <mergeCell ref="AD75:AJ75"/>
    <mergeCell ref="AK75:AQ75"/>
    <mergeCell ref="AR75:AX75"/>
    <mergeCell ref="AY75:BE75"/>
    <mergeCell ref="E74:M74"/>
    <mergeCell ref="N74:S74"/>
    <mergeCell ref="T74:AC74"/>
    <mergeCell ref="AD74:AJ74"/>
    <mergeCell ref="AK74:AQ74"/>
    <mergeCell ref="AR74:AX74"/>
    <mergeCell ref="AY72:BE72"/>
    <mergeCell ref="E73:M73"/>
    <mergeCell ref="N73:S73"/>
    <mergeCell ref="T73:AC73"/>
    <mergeCell ref="AD73:AJ73"/>
    <mergeCell ref="AK73:AQ73"/>
    <mergeCell ref="AR73:AX73"/>
    <mergeCell ref="AY73:BE73"/>
    <mergeCell ref="E72:M72"/>
    <mergeCell ref="N72:S72"/>
    <mergeCell ref="T72:AC72"/>
    <mergeCell ref="AD72:AJ72"/>
    <mergeCell ref="AK72:AQ72"/>
    <mergeCell ref="AR72:AX72"/>
    <mergeCell ref="AY70:BE70"/>
    <mergeCell ref="E71:M71"/>
    <mergeCell ref="N71:S71"/>
    <mergeCell ref="T71:AC71"/>
    <mergeCell ref="AD71:AJ71"/>
    <mergeCell ref="AK71:AQ71"/>
    <mergeCell ref="AR71:AX71"/>
    <mergeCell ref="AY71:BE71"/>
    <mergeCell ref="E70:M70"/>
    <mergeCell ref="N70:S70"/>
    <mergeCell ref="T70:AC70"/>
    <mergeCell ref="AD70:AJ70"/>
    <mergeCell ref="AK70:AQ70"/>
    <mergeCell ref="AR70:AX70"/>
    <mergeCell ref="D65:BF65"/>
    <mergeCell ref="D66:BF66"/>
    <mergeCell ref="E67:AN67"/>
    <mergeCell ref="AO67:BE67"/>
    <mergeCell ref="D68:BF68"/>
    <mergeCell ref="E69:BE69"/>
    <mergeCell ref="D59:G59"/>
    <mergeCell ref="H59:O59"/>
    <mergeCell ref="P59:AD59"/>
    <mergeCell ref="AE59:AH59"/>
    <mergeCell ref="AI59:AP59"/>
    <mergeCell ref="AQ59:BF59"/>
    <mergeCell ref="D57:BF57"/>
    <mergeCell ref="D58:G58"/>
    <mergeCell ref="H58:O58"/>
    <mergeCell ref="P58:AD58"/>
    <mergeCell ref="AE58:AH58"/>
    <mergeCell ref="AI58:AP58"/>
    <mergeCell ref="AQ58:BF58"/>
    <mergeCell ref="D56:E56"/>
    <mergeCell ref="F56:K56"/>
    <mergeCell ref="L56:Y56"/>
    <mergeCell ref="Z56:AQ56"/>
    <mergeCell ref="AR56:AV56"/>
    <mergeCell ref="AW56:BF56"/>
    <mergeCell ref="D55:E55"/>
    <mergeCell ref="F55:K55"/>
    <mergeCell ref="L55:Y55"/>
    <mergeCell ref="Z55:AQ55"/>
    <mergeCell ref="AR55:AV55"/>
    <mergeCell ref="AW55:BF55"/>
    <mergeCell ref="D54:E54"/>
    <mergeCell ref="F54:K54"/>
    <mergeCell ref="L54:Y54"/>
    <mergeCell ref="Z54:AQ54"/>
    <mergeCell ref="AR54:AV54"/>
    <mergeCell ref="AW54:BF54"/>
    <mergeCell ref="D52:BF52"/>
    <mergeCell ref="D53:E53"/>
    <mergeCell ref="F53:K53"/>
    <mergeCell ref="L53:Y53"/>
    <mergeCell ref="Z53:AQ53"/>
    <mergeCell ref="AR53:AV53"/>
    <mergeCell ref="AW53:BF53"/>
    <mergeCell ref="D51:R51"/>
    <mergeCell ref="S51:V51"/>
    <mergeCell ref="W51:AB51"/>
    <mergeCell ref="AC51:AP51"/>
    <mergeCell ref="AQ51:AZ51"/>
    <mergeCell ref="BA51:BF51"/>
    <mergeCell ref="D49:BF49"/>
    <mergeCell ref="D50:R50"/>
    <mergeCell ref="S50:V50"/>
    <mergeCell ref="W50:AB50"/>
    <mergeCell ref="AC50:AP50"/>
    <mergeCell ref="AQ50:AZ50"/>
    <mergeCell ref="BA50:BF50"/>
    <mergeCell ref="BA47:BF47"/>
    <mergeCell ref="D48:R48"/>
    <mergeCell ref="S48:V48"/>
    <mergeCell ref="W48:AB48"/>
    <mergeCell ref="AC48:AP48"/>
    <mergeCell ref="AQ48:AZ48"/>
    <mergeCell ref="BA48:BF48"/>
    <mergeCell ref="D44:W44"/>
    <mergeCell ref="X44:BF44"/>
    <mergeCell ref="D45:W45"/>
    <mergeCell ref="X45:BF45"/>
    <mergeCell ref="D46:BF46"/>
    <mergeCell ref="D47:R47"/>
    <mergeCell ref="S47:V47"/>
    <mergeCell ref="W47:AB47"/>
    <mergeCell ref="AC47:AP47"/>
    <mergeCell ref="AQ47:AZ47"/>
    <mergeCell ref="D42:W43"/>
    <mergeCell ref="X42:AL42"/>
    <mergeCell ref="AM42:AV42"/>
    <mergeCell ref="AW42:BF42"/>
    <mergeCell ref="X43:AL43"/>
    <mergeCell ref="AM43:AV43"/>
    <mergeCell ref="AW43:BF43"/>
    <mergeCell ref="D39:W39"/>
    <mergeCell ref="X39:BF39"/>
    <mergeCell ref="D40:W40"/>
    <mergeCell ref="X40:BF40"/>
    <mergeCell ref="D41:W41"/>
    <mergeCell ref="X41:BF41"/>
    <mergeCell ref="D34:BF34"/>
    <mergeCell ref="D36:W36"/>
    <mergeCell ref="X36:BF36"/>
    <mergeCell ref="D37:W37"/>
    <mergeCell ref="X37:BF37"/>
    <mergeCell ref="D38:W38"/>
    <mergeCell ref="X38:BF38"/>
    <mergeCell ref="D27:BF27"/>
    <mergeCell ref="D28:BF28"/>
    <mergeCell ref="D29:BF29"/>
    <mergeCell ref="D31:Z31"/>
    <mergeCell ref="AA31:BF31"/>
    <mergeCell ref="D33:Z33"/>
    <mergeCell ref="AA33:BF33"/>
    <mergeCell ref="G22:BF22"/>
    <mergeCell ref="G23:BF23"/>
    <mergeCell ref="D25:O25"/>
    <mergeCell ref="P25:BF25"/>
    <mergeCell ref="D26:O26"/>
    <mergeCell ref="P26:BF26"/>
    <mergeCell ref="D17:BF17"/>
    <mergeCell ref="D18:BF18"/>
    <mergeCell ref="D19:I19"/>
    <mergeCell ref="K19:BF19"/>
    <mergeCell ref="K20:BF20"/>
    <mergeCell ref="D21:I21"/>
    <mergeCell ref="K21:BF21"/>
    <mergeCell ref="C8:BG8"/>
    <mergeCell ref="C10:BG10"/>
    <mergeCell ref="C12:BG12"/>
    <mergeCell ref="C13:BG13"/>
    <mergeCell ref="C14:BG14"/>
    <mergeCell ref="D15:S15"/>
    <mergeCell ref="D1:S1"/>
    <mergeCell ref="C3:BG3"/>
    <mergeCell ref="C4:BG4"/>
    <mergeCell ref="D5:O5"/>
    <mergeCell ref="P5:BF5"/>
    <mergeCell ref="D6:O6"/>
    <mergeCell ref="P6:BF6"/>
    <mergeCell ref="C2:BG2"/>
  </mergeCells>
  <conditionalFormatting sqref="D61:AU63">
    <cfRule type="expression" dxfId="74" priority="30">
      <formula>$X$37="Příspěvková organizace"</formula>
    </cfRule>
    <cfRule type="expression" dxfId="73" priority="31">
      <formula>$X$37="Svazek obcí"</formula>
    </cfRule>
    <cfRule type="expression" dxfId="72" priority="32">
      <formula>$X$37="Vyberte ze seznamu"</formula>
    </cfRule>
    <cfRule type="expression" dxfId="71" priority="33">
      <formula>$X$37="Obec"</formula>
    </cfRule>
  </conditionalFormatting>
  <conditionalFormatting sqref="D68:BF87">
    <cfRule type="expression" dxfId="70" priority="25">
      <formula>$AO$67="Ne"</formula>
    </cfRule>
  </conditionalFormatting>
  <conditionalFormatting sqref="D92:BF101">
    <cfRule type="expression" dxfId="69" priority="22">
      <formula>$AO$91="Ne"</formula>
    </cfRule>
  </conditionalFormatting>
  <conditionalFormatting sqref="E69:BE80">
    <cfRule type="expression" dxfId="68" priority="24">
      <formula>$AO$67="Ne"</formula>
    </cfRule>
  </conditionalFormatting>
  <conditionalFormatting sqref="E87:BE87">
    <cfRule type="expression" dxfId="67" priority="23">
      <formula>$AO$67="Ne"</formula>
    </cfRule>
  </conditionalFormatting>
  <conditionalFormatting sqref="E93:BE101">
    <cfRule type="expression" dxfId="66" priority="21">
      <formula>$AO$91="ne"</formula>
    </cfRule>
  </conditionalFormatting>
  <conditionalFormatting sqref="G22:BF23">
    <cfRule type="cellIs" dxfId="65" priority="40" operator="equal">
      <formula>"Vyberte z následujícího seznamu"</formula>
    </cfRule>
  </conditionalFormatting>
  <conditionalFormatting sqref="X37:BF37">
    <cfRule type="cellIs" dxfId="64" priority="39" operator="equal">
      <formula>"Vyberte ze seznamu"</formula>
    </cfRule>
    <cfRule type="expression" dxfId="63" priority="41">
      <formula>OR(X36="Fyzická podnikající osoba",X36="Fyzická osoba")</formula>
    </cfRule>
  </conditionalFormatting>
  <conditionalFormatting sqref="AO67:BE67">
    <cfRule type="cellIs" dxfId="62" priority="29" operator="equal">
      <formula>"Vyberte ze seznamu"</formula>
    </cfRule>
  </conditionalFormatting>
  <conditionalFormatting sqref="AO91:BE91">
    <cfRule type="cellIs" dxfId="61" priority="36" operator="equal">
      <formula>"Vyberte ze seznamu"</formula>
    </cfRule>
  </conditionalFormatting>
  <conditionalFormatting sqref="AQ48:AZ48">
    <cfRule type="cellIs" dxfId="60" priority="38" operator="equal">
      <formula>"Vyberte ze seznamu"</formula>
    </cfRule>
  </conditionalFormatting>
  <conditionalFormatting sqref="AQ51:AZ51">
    <cfRule type="cellIs" dxfId="59" priority="20" operator="equal">
      <formula>"Vyberte ze seznamu"</formula>
    </cfRule>
  </conditionalFormatting>
  <conditionalFormatting sqref="AV62:BE62">
    <cfRule type="expression" dxfId="58" priority="34">
      <formula>$X$37&lt;&gt;"Obec"</formula>
    </cfRule>
  </conditionalFormatting>
  <conditionalFormatting sqref="AW54:BF56">
    <cfRule type="cellIs" dxfId="57" priority="37" operator="equal">
      <formula>"Vyberte ze seznamu"</formula>
    </cfRule>
  </conditionalFormatting>
  <conditionalFormatting sqref="BA48:BF48">
    <cfRule type="containsText" dxfId="56" priority="26" operator="containsText" text="Načítá se">
      <formula>NOT(ISERROR(SEARCH("Načítá se",BA48)))</formula>
    </cfRule>
  </conditionalFormatting>
  <conditionalFormatting sqref="BA51:BF51">
    <cfRule type="containsText" dxfId="55" priority="19" operator="containsText" text="Načítá se">
      <formula>NOT(ISERROR(SEARCH("Načítá se",BA51)))</formula>
    </cfRule>
  </conditionalFormatting>
  <dataValidations count="10">
    <dataValidation allowBlank="1" showInputMessage="1" showErrorMessage="1" promptTitle="ÚČEL PODPORY" prompt="Uveďte stručný a výstižný popis účelu, na který bude podpora použita." sqref="D30:BF30 D32:BF32" xr:uid="{00000000-0002-0000-0800-000000000000}"/>
    <dataValidation operator="equal" allowBlank="1" showInputMessage="1" showErrorMessage="1" error="IČ může obsahovat pouze číslice o  počtu 8 znaků" sqref="P25:BF25 P5:BF5" xr:uid="{00000000-0002-0000-0800-000001000000}"/>
    <dataValidation allowBlank="1" showInputMessage="1" showErrorMessage="1" prompt="FYZICKÉ OSOBY žádající o podporu uvádí jméno a příjmení._x000a_PRÁVNICKÉ OSOBY uvádí název žadatele." sqref="P26:BF26 P6:BF6" xr:uid="{00000000-0002-0000-0800-000002000000}"/>
    <dataValidation type="textLength" operator="equal" allowBlank="1" showInputMessage="1" showErrorMessage="1" error="IČ musí obsahovat přesně osm číslic." sqref="AD95:AJ101 AD71:AJ77 AD80:AJ86" xr:uid="{00000000-0002-0000-0800-000003000000}">
      <formula1>8</formula1>
    </dataValidation>
    <dataValidation type="list" allowBlank="1" showInputMessage="1" showErrorMessage="1" error="Vyberte ANO nebo NE z rozevíracího seznamu (klikněte na šipku vpravo)" prompt="Vyberte jednu z možností uvedených v rozevíracím seznamu:" sqref="AO91:BE91 AO67:BE67" xr:uid="{00000000-0002-0000-0800-000004000000}">
      <formula1>$BH$91:$BJ$91</formula1>
    </dataValidation>
    <dataValidation operator="equal" allowBlank="1" showInputMessage="1" showErrorMessage="1" sqref="X39:BF39" xr:uid="{00000000-0002-0000-0800-000005000000}"/>
    <dataValidation showInputMessage="1" showErrorMessage="1" errorTitle="Kontrola" error="Nejdříve se ujistěte, zda jsou vyplněna všechna povinná pole výše - Typ žadatele a Právní forma." sqref="X38:BF38" xr:uid="{00000000-0002-0000-0800-000006000000}"/>
    <dataValidation type="list" allowBlank="1" showInputMessage="1" prompt="Vybrat jednu z možností uvedených v rozevíracím seznamu." sqref="X37:BF37" xr:uid="{00000000-0002-0000-0800-000007000000}">
      <formula1>$BH$37:$CE$37</formula1>
    </dataValidation>
    <dataValidation type="list" allowBlank="1" showInputMessage="1" showErrorMessage="1" sqref="AW54:BF56" xr:uid="{00000000-0002-0000-0800-000008000000}">
      <formula1>$BH$53:$BJ$53</formula1>
    </dataValidation>
    <dataValidation type="list" allowBlank="1" showInputMessage="1" showErrorMessage="1" sqref="AQ48:AZ48 AQ51:AZ51" xr:uid="{00000000-0002-0000-0800-000009000000}">
      <formula1>$BH$48:$BU$48</formula1>
    </dataValidation>
  </dataValidations>
  <pageMargins left="0.39370078740157483" right="0.39370078740157483" top="0.39370078740157483" bottom="0.39370078740157483" header="0.19685039370078741" footer="0.19685039370078741"/>
  <pageSetup paperSize="9" scale="96" fitToHeight="0" orientation="portrait" r:id="rId1"/>
  <headerFooter>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tabColor theme="7" tint="0.79998168889431442"/>
    <pageSetUpPr fitToPage="1"/>
  </sheetPr>
  <dimension ref="A1:CE105"/>
  <sheetViews>
    <sheetView view="pageBreakPreview" topLeftCell="B1" zoomScale="110" zoomScaleNormal="100" zoomScaleSheetLayoutView="110" workbookViewId="0">
      <selection activeCell="X37" sqref="X37:BF37"/>
    </sheetView>
  </sheetViews>
  <sheetFormatPr defaultColWidth="1.7109375" defaultRowHeight="14.25" x14ac:dyDescent="0.2"/>
  <cols>
    <col min="1" max="1" width="1.7109375" style="1" hidden="1" customWidth="1"/>
    <col min="2" max="2" width="1.7109375" style="1" customWidth="1"/>
    <col min="3" max="29" width="1.7109375" style="4"/>
    <col min="30" max="30" width="1.85546875" style="4" customWidth="1"/>
    <col min="31" max="59" width="1.7109375" style="4"/>
    <col min="60" max="60" width="24.42578125" style="17" hidden="1" customWidth="1"/>
    <col min="61" max="61" width="16.7109375" style="17" hidden="1" customWidth="1"/>
    <col min="62" max="63" width="18.5703125" style="1" hidden="1" customWidth="1"/>
    <col min="64" max="83" width="17.7109375" style="1" hidden="1" customWidth="1"/>
    <col min="84" max="16384" width="1.7109375" style="1"/>
  </cols>
  <sheetData>
    <row r="1" spans="3:62" ht="11.25" customHeight="1" x14ac:dyDescent="0.2">
      <c r="C1" s="1"/>
      <c r="D1" s="572" t="s">
        <v>233</v>
      </c>
      <c r="E1" s="573"/>
      <c r="F1" s="573"/>
      <c r="G1" s="573"/>
      <c r="H1" s="573"/>
      <c r="I1" s="573"/>
      <c r="J1" s="573"/>
      <c r="K1" s="573"/>
      <c r="L1" s="573"/>
      <c r="M1" s="573"/>
      <c r="N1" s="573"/>
      <c r="O1" s="573"/>
      <c r="P1" s="573"/>
      <c r="Q1" s="573"/>
      <c r="R1" s="573"/>
      <c r="S1" s="574"/>
      <c r="T1" s="3"/>
      <c r="U1" s="3"/>
      <c r="V1" s="3"/>
      <c r="W1" s="1"/>
      <c r="X1" s="104"/>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3:62" ht="50.25" customHeight="1" x14ac:dyDescent="0.25">
      <c r="C2" s="406"/>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row>
    <row r="3" spans="3:62" s="102" customFormat="1" ht="18" customHeight="1" x14ac:dyDescent="0.2">
      <c r="C3" s="1020" t="s">
        <v>548</v>
      </c>
      <c r="D3" s="1021"/>
      <c r="E3" s="1021"/>
      <c r="F3" s="1021"/>
      <c r="G3" s="1021"/>
      <c r="H3" s="1021"/>
      <c r="I3" s="1021"/>
      <c r="J3" s="1021"/>
      <c r="K3" s="1021"/>
      <c r="L3" s="1021"/>
      <c r="M3" s="1021"/>
      <c r="N3" s="1021"/>
      <c r="O3" s="1021"/>
      <c r="P3" s="1021"/>
      <c r="Q3" s="1021"/>
      <c r="R3" s="1021"/>
      <c r="S3" s="1021"/>
      <c r="T3" s="1021"/>
      <c r="U3" s="1021"/>
      <c r="V3" s="1021"/>
      <c r="W3" s="1021"/>
      <c r="X3" s="1021"/>
      <c r="Y3" s="1021"/>
      <c r="Z3" s="1021"/>
      <c r="AA3" s="1021"/>
      <c r="AB3" s="1021"/>
      <c r="AC3" s="1021"/>
      <c r="AD3" s="1021"/>
      <c r="AE3" s="1021"/>
      <c r="AF3" s="1021"/>
      <c r="AG3" s="1021"/>
      <c r="AH3" s="1021"/>
      <c r="AI3" s="1021"/>
      <c r="AJ3" s="1021"/>
      <c r="AK3" s="1021"/>
      <c r="AL3" s="1021"/>
      <c r="AM3" s="1021"/>
      <c r="AN3" s="1021"/>
      <c r="AO3" s="1021"/>
      <c r="AP3" s="1021"/>
      <c r="AQ3" s="1021"/>
      <c r="AR3" s="1021"/>
      <c r="AS3" s="1021"/>
      <c r="AT3" s="1021"/>
      <c r="AU3" s="1021"/>
      <c r="AV3" s="1021"/>
      <c r="AW3" s="1021"/>
      <c r="AX3" s="1021"/>
      <c r="AY3" s="1021"/>
      <c r="AZ3" s="1021"/>
      <c r="BA3" s="1021"/>
      <c r="BB3" s="1021"/>
      <c r="BC3" s="1021"/>
      <c r="BD3" s="1021"/>
      <c r="BE3" s="1021"/>
      <c r="BF3" s="1021"/>
      <c r="BG3" s="1021"/>
    </row>
    <row r="4" spans="3:62" s="123" customFormat="1" ht="31.5" customHeight="1" thickBot="1" x14ac:dyDescent="0.3">
      <c r="C4" s="1250" t="s">
        <v>747</v>
      </c>
      <c r="D4" s="1023"/>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c r="AO4" s="1023"/>
      <c r="AP4" s="1023"/>
      <c r="AQ4" s="1023"/>
      <c r="AR4" s="1023"/>
      <c r="AS4" s="1023"/>
      <c r="AT4" s="1023"/>
      <c r="AU4" s="1023"/>
      <c r="AV4" s="1023"/>
      <c r="AW4" s="1023"/>
      <c r="AX4" s="1023"/>
      <c r="AY4" s="1023"/>
      <c r="AZ4" s="1023"/>
      <c r="BA4" s="1023"/>
      <c r="BB4" s="1023"/>
      <c r="BC4" s="1023"/>
      <c r="BD4" s="1023"/>
      <c r="BE4" s="1023"/>
      <c r="BF4" s="1023"/>
      <c r="BG4" s="1023"/>
    </row>
    <row r="5" spans="3:62" s="3" customFormat="1" ht="12.75" hidden="1" customHeight="1" x14ac:dyDescent="0.2">
      <c r="C5" s="204"/>
      <c r="D5" s="1002" t="s">
        <v>262</v>
      </c>
      <c r="E5" s="1003"/>
      <c r="F5" s="1003"/>
      <c r="G5" s="1003"/>
      <c r="H5" s="1003"/>
      <c r="I5" s="1003"/>
      <c r="J5" s="1003"/>
      <c r="K5" s="1003"/>
      <c r="L5" s="1003"/>
      <c r="M5" s="1003"/>
      <c r="N5" s="1003"/>
      <c r="O5" s="1004"/>
      <c r="P5" s="1005">
        <v>0</v>
      </c>
      <c r="Q5" s="1005"/>
      <c r="R5" s="1005"/>
      <c r="S5" s="1005"/>
      <c r="T5" s="1005"/>
      <c r="U5" s="1005"/>
      <c r="V5" s="1005"/>
      <c r="W5" s="1005"/>
      <c r="X5" s="1005"/>
      <c r="Y5" s="1005"/>
      <c r="Z5" s="1005"/>
      <c r="AA5" s="1005"/>
      <c r="AB5" s="1005"/>
      <c r="AC5" s="1005"/>
      <c r="AD5" s="1005"/>
      <c r="AE5" s="1005"/>
      <c r="AF5" s="1005"/>
      <c r="AG5" s="1005"/>
      <c r="AH5" s="1005"/>
      <c r="AI5" s="1005"/>
      <c r="AJ5" s="1005"/>
      <c r="AK5" s="1005"/>
      <c r="AL5" s="1005"/>
      <c r="AM5" s="1005"/>
      <c r="AN5" s="1005"/>
      <c r="AO5" s="1005"/>
      <c r="AP5" s="1005"/>
      <c r="AQ5" s="1005"/>
      <c r="AR5" s="1005"/>
      <c r="AS5" s="1005"/>
      <c r="AT5" s="1005"/>
      <c r="AU5" s="1005"/>
      <c r="AV5" s="1005"/>
      <c r="AW5" s="1005"/>
      <c r="AX5" s="1005"/>
      <c r="AY5" s="1005"/>
      <c r="AZ5" s="1005"/>
      <c r="BA5" s="1005"/>
      <c r="BB5" s="1005"/>
      <c r="BC5" s="1005"/>
      <c r="BD5" s="1005"/>
      <c r="BE5" s="1005"/>
      <c r="BF5" s="1006"/>
      <c r="BH5" s="205"/>
      <c r="BI5" s="164"/>
      <c r="BJ5" s="206"/>
    </row>
    <row r="6" spans="3:62" s="3" customFormat="1" ht="12.75" customHeight="1" thickTop="1" thickBot="1" x14ac:dyDescent="0.25">
      <c r="C6" s="204"/>
      <c r="D6" s="1007" t="s">
        <v>250</v>
      </c>
      <c r="E6" s="1008"/>
      <c r="F6" s="1008"/>
      <c r="G6" s="1008"/>
      <c r="H6" s="1008"/>
      <c r="I6" s="1008"/>
      <c r="J6" s="1008"/>
      <c r="K6" s="1008"/>
      <c r="L6" s="1008"/>
      <c r="M6" s="1008"/>
      <c r="N6" s="1008"/>
      <c r="O6" s="1009"/>
      <c r="P6" s="1010" t="str">
        <f>ZADOST!P25</f>
        <v>zde nevyplňovat,  toto pole se načítá automaticky!</v>
      </c>
      <c r="Q6" s="1011"/>
      <c r="R6" s="1011"/>
      <c r="S6" s="1011"/>
      <c r="T6" s="1011"/>
      <c r="U6" s="1011"/>
      <c r="V6" s="1011"/>
      <c r="W6" s="1011"/>
      <c r="X6" s="1011"/>
      <c r="Y6" s="1011"/>
      <c r="Z6" s="1011"/>
      <c r="AA6" s="1011"/>
      <c r="AB6" s="1011"/>
      <c r="AC6" s="1011"/>
      <c r="AD6" s="1011"/>
      <c r="AE6" s="1011"/>
      <c r="AF6" s="1011"/>
      <c r="AG6" s="1011"/>
      <c r="AH6" s="1011"/>
      <c r="AI6" s="1011"/>
      <c r="AJ6" s="1011"/>
      <c r="AK6" s="1011"/>
      <c r="AL6" s="1011"/>
      <c r="AM6" s="1011"/>
      <c r="AN6" s="1011"/>
      <c r="AO6" s="1011"/>
      <c r="AP6" s="1011"/>
      <c r="AQ6" s="1011"/>
      <c r="AR6" s="1011"/>
      <c r="AS6" s="1011"/>
      <c r="AT6" s="1011"/>
      <c r="AU6" s="1011"/>
      <c r="AV6" s="1011"/>
      <c r="AW6" s="1011"/>
      <c r="AX6" s="1011"/>
      <c r="AY6" s="1011"/>
      <c r="AZ6" s="1011"/>
      <c r="BA6" s="1011"/>
      <c r="BB6" s="1011"/>
      <c r="BC6" s="1011"/>
      <c r="BD6" s="1011"/>
      <c r="BE6" s="1011"/>
      <c r="BF6" s="1012"/>
      <c r="BH6" s="164"/>
      <c r="BI6" s="164"/>
      <c r="BJ6" s="206"/>
    </row>
    <row r="7" spans="3:62" s="102" customFormat="1" ht="11.25" customHeight="1" thickTop="1" x14ac:dyDescent="0.2">
      <c r="C7" s="156"/>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row>
    <row r="8" spans="3:62" s="102" customFormat="1" ht="42.75" hidden="1" customHeight="1" x14ac:dyDescent="0.2">
      <c r="C8" s="656" t="s">
        <v>433</v>
      </c>
      <c r="D8" s="657"/>
      <c r="E8" s="657"/>
      <c r="F8" s="657"/>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7"/>
      <c r="AW8" s="657"/>
      <c r="AX8" s="657"/>
      <c r="AY8" s="657"/>
      <c r="AZ8" s="657"/>
      <c r="BA8" s="657"/>
      <c r="BB8" s="657"/>
      <c r="BC8" s="657"/>
      <c r="BD8" s="657"/>
      <c r="BE8" s="657"/>
      <c r="BF8" s="657"/>
      <c r="BG8" s="657"/>
    </row>
    <row r="9" spans="3:62" s="102" customFormat="1" ht="5.25" hidden="1" customHeight="1" x14ac:dyDescent="0.2">
      <c r="C9" s="156"/>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row>
    <row r="10" spans="3:62" s="102" customFormat="1" ht="18" hidden="1" customHeight="1" x14ac:dyDescent="0.2">
      <c r="C10" s="821" t="s">
        <v>434</v>
      </c>
      <c r="D10" s="822"/>
      <c r="E10" s="822"/>
      <c r="F10" s="822"/>
      <c r="G10" s="822"/>
      <c r="H10" s="822"/>
      <c r="I10" s="822"/>
      <c r="J10" s="822"/>
      <c r="K10" s="822"/>
      <c r="L10" s="822"/>
      <c r="M10" s="822"/>
      <c r="N10" s="822"/>
      <c r="O10" s="822"/>
      <c r="P10" s="822"/>
      <c r="Q10" s="822"/>
      <c r="R10" s="822"/>
      <c r="S10" s="822"/>
      <c r="T10" s="822"/>
      <c r="U10" s="822"/>
      <c r="V10" s="822"/>
      <c r="W10" s="822"/>
      <c r="X10" s="822"/>
      <c r="Y10" s="822"/>
      <c r="Z10" s="822"/>
      <c r="AA10" s="822"/>
      <c r="AB10" s="822"/>
      <c r="AC10" s="822"/>
      <c r="AD10" s="822"/>
      <c r="AE10" s="822"/>
      <c r="AF10" s="822"/>
      <c r="AG10" s="822"/>
      <c r="AH10" s="822"/>
      <c r="AI10" s="822"/>
      <c r="AJ10" s="822"/>
      <c r="AK10" s="822"/>
      <c r="AL10" s="822"/>
      <c r="AM10" s="822"/>
      <c r="AN10" s="822"/>
      <c r="AO10" s="822"/>
      <c r="AP10" s="822"/>
      <c r="AQ10" s="822"/>
      <c r="AR10" s="822"/>
      <c r="AS10" s="822"/>
      <c r="AT10" s="822"/>
      <c r="AU10" s="822"/>
      <c r="AV10" s="822"/>
      <c r="AW10" s="822"/>
      <c r="AX10" s="822"/>
      <c r="AY10" s="822"/>
      <c r="AZ10" s="822"/>
      <c r="BA10" s="822"/>
      <c r="BB10" s="822"/>
      <c r="BC10" s="822"/>
      <c r="BD10" s="822"/>
      <c r="BE10" s="822"/>
      <c r="BF10" s="822"/>
      <c r="BG10" s="822"/>
    </row>
    <row r="11" spans="3:62" s="102" customFormat="1" ht="8.25" hidden="1" customHeight="1" x14ac:dyDescent="0.2">
      <c r="C11" s="133"/>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row>
    <row r="12" spans="3:62" s="123" customFormat="1" ht="16.5" hidden="1" customHeight="1" x14ac:dyDescent="0.25">
      <c r="C12" s="847" t="s">
        <v>435</v>
      </c>
      <c r="D12" s="848"/>
      <c r="E12" s="848"/>
      <c r="F12" s="848"/>
      <c r="G12" s="848"/>
      <c r="H12" s="848"/>
      <c r="I12" s="848"/>
      <c r="J12" s="848"/>
      <c r="K12" s="848"/>
      <c r="L12" s="848"/>
      <c r="M12" s="848"/>
      <c r="N12" s="848"/>
      <c r="O12" s="848"/>
      <c r="P12" s="848"/>
      <c r="Q12" s="848"/>
      <c r="R12" s="848"/>
      <c r="S12" s="848"/>
      <c r="T12" s="848"/>
      <c r="U12" s="848"/>
      <c r="V12" s="848"/>
      <c r="W12" s="848"/>
      <c r="X12" s="848"/>
      <c r="Y12" s="848"/>
      <c r="Z12" s="848"/>
      <c r="AA12" s="848"/>
      <c r="AB12" s="848"/>
      <c r="AC12" s="848"/>
      <c r="AD12" s="848"/>
      <c r="AE12" s="848"/>
      <c r="AF12" s="848"/>
      <c r="AG12" s="849"/>
      <c r="AH12" s="849"/>
      <c r="AI12" s="849"/>
      <c r="AJ12" s="849"/>
      <c r="AK12" s="849"/>
      <c r="AL12" s="849"/>
      <c r="AM12" s="849"/>
      <c r="AN12" s="849"/>
      <c r="AO12" s="849"/>
      <c r="AP12" s="849"/>
      <c r="AQ12" s="849"/>
      <c r="AR12" s="849"/>
      <c r="AS12" s="849"/>
      <c r="AT12" s="849"/>
      <c r="AU12" s="849"/>
      <c r="AV12" s="849"/>
      <c r="AW12" s="849"/>
      <c r="AX12" s="849"/>
      <c r="AY12" s="849"/>
      <c r="AZ12" s="849"/>
      <c r="BA12" s="849"/>
      <c r="BB12" s="849"/>
      <c r="BC12" s="849"/>
      <c r="BD12" s="849"/>
      <c r="BE12" s="849"/>
      <c r="BF12" s="849"/>
      <c r="BG12" s="849"/>
    </row>
    <row r="13" spans="3:62" s="102" customFormat="1" ht="36" hidden="1" customHeight="1" x14ac:dyDescent="0.4">
      <c r="C13" s="661" t="s">
        <v>263</v>
      </c>
      <c r="D13" s="662"/>
      <c r="E13" s="662"/>
      <c r="F13" s="662"/>
      <c r="G13" s="662"/>
      <c r="H13" s="662"/>
      <c r="I13" s="662"/>
      <c r="J13" s="662"/>
      <c r="K13" s="662"/>
      <c r="L13" s="662"/>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row>
    <row r="14" spans="3:62" s="102" customFormat="1" ht="15" hidden="1" customHeight="1" x14ac:dyDescent="0.2">
      <c r="C14" s="630" t="s">
        <v>234</v>
      </c>
      <c r="D14" s="630"/>
      <c r="E14" s="630"/>
      <c r="F14" s="630"/>
      <c r="G14" s="630"/>
      <c r="H14" s="630"/>
      <c r="I14" s="630"/>
      <c r="J14" s="630"/>
      <c r="K14" s="630"/>
      <c r="L14" s="630"/>
      <c r="M14" s="630"/>
      <c r="N14" s="630"/>
      <c r="O14" s="630"/>
      <c r="P14" s="630"/>
      <c r="Q14" s="630"/>
      <c r="R14" s="630"/>
      <c r="S14" s="630"/>
      <c r="T14" s="630"/>
      <c r="U14" s="630"/>
      <c r="V14" s="630"/>
      <c r="W14" s="630"/>
      <c r="X14" s="630"/>
      <c r="Y14" s="630"/>
      <c r="Z14" s="630"/>
      <c r="AA14" s="630"/>
      <c r="AB14" s="630"/>
      <c r="AC14" s="630"/>
      <c r="AD14" s="630"/>
      <c r="AE14" s="630"/>
      <c r="AF14" s="630"/>
      <c r="AG14" s="630"/>
      <c r="AH14" s="630"/>
      <c r="AI14" s="630"/>
      <c r="AJ14" s="630"/>
      <c r="AK14" s="630"/>
      <c r="AL14" s="630"/>
      <c r="AM14" s="630"/>
      <c r="AN14" s="630"/>
      <c r="AO14" s="630"/>
      <c r="AP14" s="630"/>
      <c r="AQ14" s="630"/>
      <c r="AR14" s="630"/>
      <c r="AS14" s="630"/>
      <c r="AT14" s="630"/>
      <c r="AU14" s="630"/>
      <c r="AV14" s="630"/>
      <c r="AW14" s="630"/>
      <c r="AX14" s="630"/>
      <c r="AY14" s="630"/>
      <c r="AZ14" s="630"/>
      <c r="BA14" s="630"/>
      <c r="BB14" s="630"/>
      <c r="BC14" s="631"/>
      <c r="BD14" s="631"/>
      <c r="BE14" s="631"/>
      <c r="BF14" s="631"/>
      <c r="BG14" s="631"/>
    </row>
    <row r="15" spans="3:62" ht="11.25" hidden="1" customHeight="1" x14ac:dyDescent="0.2">
      <c r="C15" s="1"/>
      <c r="D15" s="572" t="s">
        <v>233</v>
      </c>
      <c r="E15" s="573"/>
      <c r="F15" s="573"/>
      <c r="G15" s="573"/>
      <c r="H15" s="573"/>
      <c r="I15" s="573"/>
      <c r="J15" s="573"/>
      <c r="K15" s="573"/>
      <c r="L15" s="573"/>
      <c r="M15" s="573"/>
      <c r="N15" s="573"/>
      <c r="O15" s="573"/>
      <c r="P15" s="573"/>
      <c r="Q15" s="573"/>
      <c r="R15" s="573"/>
      <c r="S15" s="574"/>
      <c r="T15" s="3"/>
      <c r="U15" s="3"/>
      <c r="V15" s="3"/>
      <c r="W15" s="1"/>
      <c r="X15" s="104"/>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3:62" ht="6" hidden="1" customHeight="1" x14ac:dyDescent="0.2">
      <c r="C16" s="1"/>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
    </row>
    <row r="17" spans="1:62" ht="19.5" hidden="1" customHeight="1" x14ac:dyDescent="0.25">
      <c r="C17" s="105"/>
      <c r="D17" s="599" t="s">
        <v>266</v>
      </c>
      <c r="E17" s="600"/>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0"/>
      <c r="AF17" s="600"/>
      <c r="AG17" s="600"/>
      <c r="AH17" s="600"/>
      <c r="AI17" s="600"/>
      <c r="AJ17" s="600"/>
      <c r="AK17" s="600"/>
      <c r="AL17" s="600"/>
      <c r="AM17" s="600"/>
      <c r="AN17" s="600"/>
      <c r="AO17" s="600"/>
      <c r="AP17" s="600"/>
      <c r="AQ17" s="600"/>
      <c r="AR17" s="600"/>
      <c r="AS17" s="600"/>
      <c r="AT17" s="600"/>
      <c r="AU17" s="600"/>
      <c r="AV17" s="600"/>
      <c r="AW17" s="600"/>
      <c r="AX17" s="600"/>
      <c r="AY17" s="600"/>
      <c r="AZ17" s="600"/>
      <c r="BA17" s="600"/>
      <c r="BB17" s="600"/>
      <c r="BC17" s="600"/>
      <c r="BD17" s="600"/>
      <c r="BE17" s="600"/>
      <c r="BF17" s="601"/>
      <c r="BG17" s="106"/>
    </row>
    <row r="18" spans="1:62" s="67" customFormat="1" ht="14.25" hidden="1" customHeight="1" x14ac:dyDescent="0.25">
      <c r="C18" s="107"/>
      <c r="D18" s="850" t="s">
        <v>485</v>
      </c>
      <c r="E18" s="851"/>
      <c r="F18" s="851"/>
      <c r="G18" s="851"/>
      <c r="H18" s="851"/>
      <c r="I18" s="851"/>
      <c r="J18" s="851"/>
      <c r="K18" s="851"/>
      <c r="L18" s="851"/>
      <c r="M18" s="851"/>
      <c r="N18" s="851"/>
      <c r="O18" s="851"/>
      <c r="P18" s="851"/>
      <c r="Q18" s="851"/>
      <c r="R18" s="851"/>
      <c r="S18" s="851"/>
      <c r="T18" s="851"/>
      <c r="U18" s="851"/>
      <c r="V18" s="851"/>
      <c r="W18" s="851"/>
      <c r="X18" s="851"/>
      <c r="Y18" s="851"/>
      <c r="Z18" s="851"/>
      <c r="AA18" s="851"/>
      <c r="AB18" s="851"/>
      <c r="AC18" s="851"/>
      <c r="AD18" s="851"/>
      <c r="AE18" s="851"/>
      <c r="AF18" s="851"/>
      <c r="AG18" s="851"/>
      <c r="AH18" s="851"/>
      <c r="AI18" s="851"/>
      <c r="AJ18" s="851"/>
      <c r="AK18" s="851"/>
      <c r="AL18" s="851"/>
      <c r="AM18" s="851"/>
      <c r="AN18" s="851"/>
      <c r="AO18" s="851"/>
      <c r="AP18" s="851"/>
      <c r="AQ18" s="851"/>
      <c r="AR18" s="851"/>
      <c r="AS18" s="851"/>
      <c r="AT18" s="851"/>
      <c r="AU18" s="851"/>
      <c r="AV18" s="851"/>
      <c r="AW18" s="851"/>
      <c r="AX18" s="851"/>
      <c r="AY18" s="851"/>
      <c r="AZ18" s="851"/>
      <c r="BA18" s="851"/>
      <c r="BB18" s="851"/>
      <c r="BC18" s="851"/>
      <c r="BD18" s="851"/>
      <c r="BE18" s="851"/>
      <c r="BF18" s="852"/>
      <c r="BH18" s="191"/>
      <c r="BI18" s="191"/>
      <c r="BJ18" s="191"/>
    </row>
    <row r="19" spans="1:62" ht="14.25" hidden="1" customHeight="1" x14ac:dyDescent="0.25">
      <c r="C19" s="105"/>
      <c r="D19" s="860" t="s">
        <v>482</v>
      </c>
      <c r="E19" s="861"/>
      <c r="F19" s="861"/>
      <c r="G19" s="861"/>
      <c r="H19" s="861"/>
      <c r="I19" s="861"/>
      <c r="J19" s="186" t="s">
        <v>436</v>
      </c>
      <c r="K19" s="885" t="s">
        <v>484</v>
      </c>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c r="AZ19" s="885"/>
      <c r="BA19" s="885"/>
      <c r="BB19" s="885"/>
      <c r="BC19" s="885"/>
      <c r="BD19" s="885"/>
      <c r="BE19" s="885"/>
      <c r="BF19" s="886"/>
      <c r="BG19" s="106"/>
      <c r="BH19" s="125"/>
      <c r="BI19" s="125"/>
      <c r="BJ19" s="125"/>
    </row>
    <row r="20" spans="1:62" ht="30" hidden="1" customHeight="1" x14ac:dyDescent="0.25">
      <c r="C20" s="105"/>
      <c r="D20" s="189"/>
      <c r="E20" s="190"/>
      <c r="F20" s="190"/>
      <c r="G20" s="190"/>
      <c r="H20" s="190"/>
      <c r="I20" s="190"/>
      <c r="J20" s="186"/>
      <c r="K20" s="885" t="s">
        <v>483</v>
      </c>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c r="AK20" s="887"/>
      <c r="AL20" s="887"/>
      <c r="AM20" s="887"/>
      <c r="AN20" s="887"/>
      <c r="AO20" s="887"/>
      <c r="AP20" s="887"/>
      <c r="AQ20" s="887"/>
      <c r="AR20" s="887"/>
      <c r="AS20" s="887"/>
      <c r="AT20" s="887"/>
      <c r="AU20" s="887"/>
      <c r="AV20" s="887"/>
      <c r="AW20" s="887"/>
      <c r="AX20" s="887"/>
      <c r="AY20" s="887"/>
      <c r="AZ20" s="887"/>
      <c r="BA20" s="887"/>
      <c r="BB20" s="887"/>
      <c r="BC20" s="887"/>
      <c r="BD20" s="887"/>
      <c r="BE20" s="887"/>
      <c r="BF20" s="888"/>
      <c r="BG20" s="106"/>
      <c r="BH20" s="125"/>
      <c r="BI20" s="125"/>
      <c r="BJ20" s="125"/>
    </row>
    <row r="21" spans="1:62" ht="31.5" hidden="1" customHeight="1" x14ac:dyDescent="0.25">
      <c r="C21" s="105"/>
      <c r="D21" s="860"/>
      <c r="E21" s="861"/>
      <c r="F21" s="861"/>
      <c r="G21" s="861"/>
      <c r="H21" s="861"/>
      <c r="I21" s="861"/>
      <c r="J21" s="186" t="s">
        <v>436</v>
      </c>
      <c r="K21" s="885" t="s">
        <v>437</v>
      </c>
      <c r="L21" s="885"/>
      <c r="M21" s="885"/>
      <c r="N21" s="885"/>
      <c r="O21" s="885"/>
      <c r="P21" s="885"/>
      <c r="Q21" s="885"/>
      <c r="R21" s="885"/>
      <c r="S21" s="885"/>
      <c r="T21" s="885"/>
      <c r="U21" s="885"/>
      <c r="V21" s="885"/>
      <c r="W21" s="885"/>
      <c r="X21" s="885"/>
      <c r="Y21" s="885"/>
      <c r="Z21" s="885"/>
      <c r="AA21" s="885"/>
      <c r="AB21" s="885"/>
      <c r="AC21" s="885"/>
      <c r="AD21" s="885"/>
      <c r="AE21" s="885"/>
      <c r="AF21" s="885"/>
      <c r="AG21" s="885"/>
      <c r="AH21" s="885"/>
      <c r="AI21" s="885"/>
      <c r="AJ21" s="885"/>
      <c r="AK21" s="885"/>
      <c r="AL21" s="885"/>
      <c r="AM21" s="885"/>
      <c r="AN21" s="885"/>
      <c r="AO21" s="885"/>
      <c r="AP21" s="885"/>
      <c r="AQ21" s="885"/>
      <c r="AR21" s="885"/>
      <c r="AS21" s="885"/>
      <c r="AT21" s="885"/>
      <c r="AU21" s="885"/>
      <c r="AV21" s="885"/>
      <c r="AW21" s="885"/>
      <c r="AX21" s="885"/>
      <c r="AY21" s="885"/>
      <c r="AZ21" s="885"/>
      <c r="BA21" s="885"/>
      <c r="BB21" s="885"/>
      <c r="BC21" s="885"/>
      <c r="BD21" s="885"/>
      <c r="BE21" s="885"/>
      <c r="BF21" s="886"/>
      <c r="BG21" s="106"/>
      <c r="BH21" s="125"/>
      <c r="BI21" s="125"/>
      <c r="BJ21" s="125"/>
    </row>
    <row r="22" spans="1:62" ht="19.5" hidden="1" customHeight="1" x14ac:dyDescent="0.25">
      <c r="C22" s="105"/>
      <c r="D22" s="112"/>
      <c r="E22" s="109"/>
      <c r="F22" s="109"/>
      <c r="G22" s="575"/>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7"/>
      <c r="BG22" s="106"/>
      <c r="BH22" s="120"/>
      <c r="BI22" s="120"/>
      <c r="BJ22" s="120"/>
    </row>
    <row r="23" spans="1:62" ht="19.5" hidden="1" customHeight="1" x14ac:dyDescent="0.2">
      <c r="C23" s="107"/>
      <c r="D23" s="113"/>
      <c r="E23" s="110"/>
      <c r="F23" s="110"/>
      <c r="G23" s="578"/>
      <c r="H23" s="579"/>
      <c r="I23" s="579"/>
      <c r="J23" s="579"/>
      <c r="K23" s="579"/>
      <c r="L23" s="579"/>
      <c r="M23" s="579"/>
      <c r="N23" s="579"/>
      <c r="O23" s="579"/>
      <c r="P23" s="579"/>
      <c r="Q23" s="579"/>
      <c r="R23" s="579"/>
      <c r="S23" s="579"/>
      <c r="T23" s="579"/>
      <c r="U23" s="579"/>
      <c r="V23" s="579"/>
      <c r="W23" s="579"/>
      <c r="X23" s="579"/>
      <c r="Y23" s="579"/>
      <c r="Z23" s="579"/>
      <c r="AA23" s="579"/>
      <c r="AB23" s="579"/>
      <c r="AC23" s="579"/>
      <c r="AD23" s="579"/>
      <c r="AE23" s="579"/>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80"/>
      <c r="BG23" s="1"/>
      <c r="BH23" s="120"/>
    </row>
    <row r="24" spans="1:62" ht="15.75" hidden="1" customHeight="1" x14ac:dyDescent="0.2">
      <c r="C24" s="108"/>
      <c r="D24" s="114"/>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5"/>
      <c r="BG24" s="106"/>
      <c r="BH24" s="121"/>
    </row>
    <row r="25" spans="1:62" ht="19.5" hidden="1" customHeight="1" x14ac:dyDescent="0.25">
      <c r="C25" s="105"/>
      <c r="D25" s="587" t="s">
        <v>262</v>
      </c>
      <c r="E25" s="588"/>
      <c r="F25" s="588"/>
      <c r="G25" s="588"/>
      <c r="H25" s="588"/>
      <c r="I25" s="588"/>
      <c r="J25" s="588"/>
      <c r="K25" s="588"/>
      <c r="L25" s="588"/>
      <c r="M25" s="588"/>
      <c r="N25" s="588"/>
      <c r="O25" s="589"/>
      <c r="P25" s="597" t="str">
        <f>IF((X39)="","zde nevyplňovat,  toto pole se načítá automaticky!",X39)</f>
        <v>zde nevyplňovat,  toto pole se načítá automaticky!</v>
      </c>
      <c r="Q25" s="597"/>
      <c r="R25" s="597"/>
      <c r="S25" s="597"/>
      <c r="T25" s="597"/>
      <c r="U25" s="597"/>
      <c r="V25" s="597"/>
      <c r="W25" s="597"/>
      <c r="X25" s="597"/>
      <c r="Y25" s="597"/>
      <c r="Z25" s="597"/>
      <c r="AA25" s="597"/>
      <c r="AB25" s="597"/>
      <c r="AC25" s="597"/>
      <c r="AD25" s="597"/>
      <c r="AE25" s="597"/>
      <c r="AF25" s="597"/>
      <c r="AG25" s="597"/>
      <c r="AH25" s="597"/>
      <c r="AI25" s="597"/>
      <c r="AJ25" s="597"/>
      <c r="AK25" s="597"/>
      <c r="AL25" s="597"/>
      <c r="AM25" s="597"/>
      <c r="AN25" s="597"/>
      <c r="AO25" s="597"/>
      <c r="AP25" s="597"/>
      <c r="AQ25" s="597"/>
      <c r="AR25" s="597"/>
      <c r="AS25" s="597"/>
      <c r="AT25" s="597"/>
      <c r="AU25" s="597"/>
      <c r="AV25" s="597"/>
      <c r="AW25" s="597"/>
      <c r="AX25" s="597"/>
      <c r="AY25" s="597"/>
      <c r="AZ25" s="597"/>
      <c r="BA25" s="597"/>
      <c r="BB25" s="597"/>
      <c r="BC25" s="597"/>
      <c r="BD25" s="597"/>
      <c r="BE25" s="597"/>
      <c r="BF25" s="598"/>
      <c r="BG25" s="106"/>
      <c r="BH25" s="121"/>
      <c r="BJ25" s="21"/>
    </row>
    <row r="26" spans="1:62" ht="11.25" hidden="1" customHeight="1" x14ac:dyDescent="0.25">
      <c r="C26" s="105"/>
      <c r="D26" s="587" t="s">
        <v>250</v>
      </c>
      <c r="E26" s="588"/>
      <c r="F26" s="588"/>
      <c r="G26" s="588"/>
      <c r="H26" s="588"/>
      <c r="I26" s="588"/>
      <c r="J26" s="588"/>
      <c r="K26" s="588"/>
      <c r="L26" s="588"/>
      <c r="M26" s="588"/>
      <c r="N26" s="588"/>
      <c r="O26" s="589"/>
      <c r="P26" s="675" t="str">
        <f>IF((X38)="","zde nevyplňovat,  toto pole se načítá automaticky!",X38)</f>
        <v>Generuje se automaticky - v žádosti momentálně není Partner 8 vyplněn</v>
      </c>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7"/>
      <c r="BG26" s="106"/>
      <c r="BJ26" s="21"/>
    </row>
    <row r="27" spans="1:62" ht="16.5" hidden="1" customHeight="1" x14ac:dyDescent="0.25">
      <c r="C27" s="105"/>
      <c r="D27" s="685" t="s">
        <v>480</v>
      </c>
      <c r="E27" s="686"/>
      <c r="F27" s="686"/>
      <c r="G27" s="686"/>
      <c r="H27" s="686"/>
      <c r="I27" s="686"/>
      <c r="J27" s="686"/>
      <c r="K27" s="686"/>
      <c r="L27" s="686"/>
      <c r="M27" s="686"/>
      <c r="N27" s="686"/>
      <c r="O27" s="686"/>
      <c r="P27" s="686"/>
      <c r="Q27" s="686"/>
      <c r="R27" s="686"/>
      <c r="S27" s="686"/>
      <c r="T27" s="686"/>
      <c r="U27" s="686"/>
      <c r="V27" s="686"/>
      <c r="W27" s="686"/>
      <c r="X27" s="686"/>
      <c r="Y27" s="686"/>
      <c r="Z27" s="686"/>
      <c r="AA27" s="686"/>
      <c r="AB27" s="686"/>
      <c r="AC27" s="686"/>
      <c r="AD27" s="686"/>
      <c r="AE27" s="686"/>
      <c r="AF27" s="686"/>
      <c r="AG27" s="686"/>
      <c r="AH27" s="686"/>
      <c r="AI27" s="686"/>
      <c r="AJ27" s="686"/>
      <c r="AK27" s="686"/>
      <c r="AL27" s="686"/>
      <c r="AM27" s="686"/>
      <c r="AN27" s="686"/>
      <c r="AO27" s="686"/>
      <c r="AP27" s="686"/>
      <c r="AQ27" s="686"/>
      <c r="AR27" s="686"/>
      <c r="AS27" s="686"/>
      <c r="AT27" s="686"/>
      <c r="AU27" s="686"/>
      <c r="AV27" s="686"/>
      <c r="AW27" s="686"/>
      <c r="AX27" s="686"/>
      <c r="AY27" s="686"/>
      <c r="AZ27" s="686"/>
      <c r="BA27" s="686"/>
      <c r="BB27" s="686"/>
      <c r="BC27" s="686"/>
      <c r="BD27" s="686"/>
      <c r="BE27" s="686"/>
      <c r="BF27" s="687"/>
      <c r="BG27" s="106"/>
    </row>
    <row r="28" spans="1:62" s="5" customFormat="1" ht="9.75" hidden="1" customHeight="1" x14ac:dyDescent="0.25">
      <c r="C28" s="117"/>
      <c r="D28" s="663"/>
      <c r="E28" s="664"/>
      <c r="F28" s="664"/>
      <c r="G28" s="664"/>
      <c r="H28" s="664"/>
      <c r="I28" s="664"/>
      <c r="J28" s="664"/>
      <c r="K28" s="664"/>
      <c r="L28" s="664"/>
      <c r="M28" s="664"/>
      <c r="N28" s="664"/>
      <c r="O28" s="664"/>
      <c r="P28" s="664"/>
      <c r="Q28" s="664"/>
      <c r="R28" s="664"/>
      <c r="S28" s="664"/>
      <c r="T28" s="664"/>
      <c r="U28" s="664"/>
      <c r="V28" s="664"/>
      <c r="W28" s="664"/>
      <c r="X28" s="664"/>
      <c r="Y28" s="664"/>
      <c r="Z28" s="664"/>
      <c r="AA28" s="664"/>
      <c r="AB28" s="664"/>
      <c r="AC28" s="664"/>
      <c r="AD28" s="664"/>
      <c r="AE28" s="664"/>
      <c r="AF28" s="664"/>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5"/>
      <c r="BG28" s="118"/>
      <c r="BH28" s="18"/>
      <c r="BI28" s="18"/>
    </row>
    <row r="29" spans="1:62" ht="30.75" hidden="1" customHeight="1" x14ac:dyDescent="0.2">
      <c r="A29" s="159"/>
      <c r="C29" s="107"/>
      <c r="D29" s="594" t="s">
        <v>481</v>
      </c>
      <c r="E29" s="595"/>
      <c r="F29" s="595"/>
      <c r="G29" s="595"/>
      <c r="H29" s="595"/>
      <c r="I29" s="595"/>
      <c r="J29" s="595"/>
      <c r="K29" s="595"/>
      <c r="L29" s="595"/>
      <c r="M29" s="595"/>
      <c r="N29" s="595"/>
      <c r="O29" s="595"/>
      <c r="P29" s="595"/>
      <c r="Q29" s="595"/>
      <c r="R29" s="595"/>
      <c r="S29" s="595"/>
      <c r="T29" s="595"/>
      <c r="U29" s="595"/>
      <c r="V29" s="595"/>
      <c r="W29" s="595"/>
      <c r="X29" s="595"/>
      <c r="Y29" s="595"/>
      <c r="Z29" s="595"/>
      <c r="AA29" s="595"/>
      <c r="AB29" s="595"/>
      <c r="AC29" s="595"/>
      <c r="AD29" s="595"/>
      <c r="AE29" s="595"/>
      <c r="AF29" s="595"/>
      <c r="AG29" s="595"/>
      <c r="AH29" s="595"/>
      <c r="AI29" s="595"/>
      <c r="AJ29" s="595"/>
      <c r="AK29" s="595"/>
      <c r="AL29" s="595"/>
      <c r="AM29" s="595"/>
      <c r="AN29" s="595"/>
      <c r="AO29" s="595"/>
      <c r="AP29" s="595"/>
      <c r="AQ29" s="595"/>
      <c r="AR29" s="595"/>
      <c r="AS29" s="595"/>
      <c r="AT29" s="595"/>
      <c r="AU29" s="595"/>
      <c r="AV29" s="595"/>
      <c r="AW29" s="595"/>
      <c r="AX29" s="595"/>
      <c r="AY29" s="595"/>
      <c r="AZ29" s="595"/>
      <c r="BA29" s="595"/>
      <c r="BB29" s="595"/>
      <c r="BC29" s="595"/>
      <c r="BD29" s="595"/>
      <c r="BE29" s="595"/>
      <c r="BF29" s="596"/>
      <c r="BG29" s="1"/>
    </row>
    <row r="30" spans="1:62" ht="15.75" hidden="1" customHeight="1" x14ac:dyDescent="0.25">
      <c r="C30" s="105"/>
      <c r="D30" s="116"/>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5"/>
      <c r="BG30" s="106"/>
    </row>
    <row r="31" spans="1:62" ht="27.75" hidden="1" customHeight="1" x14ac:dyDescent="0.25">
      <c r="A31" s="159"/>
      <c r="C31" s="105"/>
      <c r="D31" s="581" t="s">
        <v>235</v>
      </c>
      <c r="E31" s="582"/>
      <c r="F31" s="582"/>
      <c r="G31" s="582"/>
      <c r="H31" s="582"/>
      <c r="I31" s="582"/>
      <c r="J31" s="582"/>
      <c r="K31" s="582"/>
      <c r="L31" s="582"/>
      <c r="M31" s="582"/>
      <c r="N31" s="582"/>
      <c r="O31" s="582"/>
      <c r="P31" s="582"/>
      <c r="Q31" s="582"/>
      <c r="R31" s="582"/>
      <c r="S31" s="582"/>
      <c r="T31" s="582"/>
      <c r="U31" s="582"/>
      <c r="V31" s="582"/>
      <c r="W31" s="582"/>
      <c r="X31" s="582"/>
      <c r="Y31" s="582"/>
      <c r="Z31" s="583"/>
      <c r="AA31" s="584"/>
      <c r="AB31" s="585"/>
      <c r="AC31" s="585"/>
      <c r="AD31" s="585"/>
      <c r="AE31" s="585"/>
      <c r="AF31" s="585"/>
      <c r="AG31" s="585"/>
      <c r="AH31" s="585"/>
      <c r="AI31" s="585"/>
      <c r="AJ31" s="585"/>
      <c r="AK31" s="585"/>
      <c r="AL31" s="585"/>
      <c r="AM31" s="585"/>
      <c r="AN31" s="585"/>
      <c r="AO31" s="585"/>
      <c r="AP31" s="585"/>
      <c r="AQ31" s="585"/>
      <c r="AR31" s="585"/>
      <c r="AS31" s="585"/>
      <c r="AT31" s="585"/>
      <c r="AU31" s="585"/>
      <c r="AV31" s="585"/>
      <c r="AW31" s="585"/>
      <c r="AX31" s="585"/>
      <c r="AY31" s="585"/>
      <c r="AZ31" s="585"/>
      <c r="BA31" s="585"/>
      <c r="BB31" s="585"/>
      <c r="BC31" s="585"/>
      <c r="BD31" s="585"/>
      <c r="BE31" s="585"/>
      <c r="BF31" s="586"/>
      <c r="BG31" s="106"/>
      <c r="BJ31" s="21"/>
    </row>
    <row r="32" spans="1:62" ht="15.75" hidden="1" customHeight="1" x14ac:dyDescent="0.25">
      <c r="C32" s="105"/>
      <c r="D32" s="116"/>
      <c r="E32" s="111"/>
      <c r="F32" s="111"/>
      <c r="G32" s="111"/>
      <c r="H32" s="111"/>
      <c r="I32" s="111"/>
      <c r="J32" s="111"/>
      <c r="K32" s="111"/>
      <c r="L32" s="111"/>
      <c r="M32" s="111"/>
      <c r="N32" s="111"/>
      <c r="O32" s="111"/>
      <c r="P32" s="111"/>
      <c r="Q32" s="111"/>
      <c r="R32" s="111"/>
      <c r="S32" s="111"/>
      <c r="T32" s="111"/>
      <c r="U32" s="111"/>
      <c r="V32" s="111"/>
      <c r="W32" s="111"/>
      <c r="X32" s="111"/>
      <c r="Y32" s="111"/>
      <c r="Z32" s="119"/>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5"/>
      <c r="BG32" s="106"/>
    </row>
    <row r="33" spans="1:83" ht="19.5" hidden="1" customHeight="1" x14ac:dyDescent="0.25">
      <c r="C33" s="105"/>
      <c r="D33" s="669" t="s">
        <v>42</v>
      </c>
      <c r="E33" s="670"/>
      <c r="F33" s="670"/>
      <c r="G33" s="670"/>
      <c r="H33" s="670"/>
      <c r="I33" s="670"/>
      <c r="J33" s="670"/>
      <c r="K33" s="670"/>
      <c r="L33" s="670"/>
      <c r="M33" s="670"/>
      <c r="N33" s="670"/>
      <c r="O33" s="670"/>
      <c r="P33" s="670"/>
      <c r="Q33" s="670"/>
      <c r="R33" s="670"/>
      <c r="S33" s="670"/>
      <c r="T33" s="670"/>
      <c r="U33" s="670"/>
      <c r="V33" s="670"/>
      <c r="W33" s="670"/>
      <c r="X33" s="670"/>
      <c r="Y33" s="670"/>
      <c r="Z33" s="671"/>
      <c r="AA33" s="666" t="e">
        <f>IF(#REF!="","Zde nevyplňovat, toto pole se načítá automaticky!",(#REF!))</f>
        <v>#REF!</v>
      </c>
      <c r="AB33" s="667"/>
      <c r="AC33" s="667"/>
      <c r="AD33" s="667"/>
      <c r="AE33" s="667"/>
      <c r="AF33" s="667"/>
      <c r="AG33" s="667"/>
      <c r="AH33" s="667"/>
      <c r="AI33" s="667"/>
      <c r="AJ33" s="667"/>
      <c r="AK33" s="667"/>
      <c r="AL33" s="667"/>
      <c r="AM33" s="667"/>
      <c r="AN33" s="667"/>
      <c r="AO33" s="667"/>
      <c r="AP33" s="667"/>
      <c r="AQ33" s="667"/>
      <c r="AR33" s="667"/>
      <c r="AS33" s="667"/>
      <c r="AT33" s="667"/>
      <c r="AU33" s="667"/>
      <c r="AV33" s="667"/>
      <c r="AW33" s="667"/>
      <c r="AX33" s="667"/>
      <c r="AY33" s="667"/>
      <c r="AZ33" s="667"/>
      <c r="BA33" s="667"/>
      <c r="BB33" s="667"/>
      <c r="BC33" s="667"/>
      <c r="BD33" s="667"/>
      <c r="BE33" s="667"/>
      <c r="BF33" s="668"/>
      <c r="BG33" s="106"/>
      <c r="BJ33" s="17"/>
    </row>
    <row r="34" spans="1:83" ht="13.15" hidden="1" customHeight="1" x14ac:dyDescent="0.2">
      <c r="C34" s="1"/>
      <c r="D34" s="709"/>
      <c r="E34" s="710"/>
      <c r="F34" s="710"/>
      <c r="G34" s="710"/>
      <c r="H34" s="710"/>
      <c r="I34" s="710"/>
      <c r="J34" s="710"/>
      <c r="K34" s="710"/>
      <c r="L34" s="710"/>
      <c r="M34" s="710"/>
      <c r="N34" s="710"/>
      <c r="O34" s="710"/>
      <c r="P34" s="710"/>
      <c r="Q34" s="710"/>
      <c r="R34" s="710"/>
      <c r="S34" s="710"/>
      <c r="T34" s="710"/>
      <c r="U34" s="710"/>
      <c r="V34" s="710"/>
      <c r="W34" s="710"/>
      <c r="X34" s="710"/>
      <c r="Y34" s="710"/>
      <c r="Z34" s="710"/>
      <c r="AA34" s="710"/>
      <c r="AB34" s="710"/>
      <c r="AC34" s="710"/>
      <c r="AD34" s="710"/>
      <c r="AE34" s="710"/>
      <c r="AF34" s="710"/>
      <c r="AG34" s="710"/>
      <c r="AH34" s="710"/>
      <c r="AI34" s="710"/>
      <c r="AJ34" s="710"/>
      <c r="AK34" s="710"/>
      <c r="AL34" s="710"/>
      <c r="AM34" s="710"/>
      <c r="AN34" s="710"/>
      <c r="AO34" s="710"/>
      <c r="AP34" s="710"/>
      <c r="AQ34" s="710"/>
      <c r="AR34" s="710"/>
      <c r="AS34" s="710"/>
      <c r="AT34" s="710"/>
      <c r="AU34" s="710"/>
      <c r="AV34" s="710"/>
      <c r="AW34" s="710"/>
      <c r="AX34" s="710"/>
      <c r="AY34" s="710"/>
      <c r="AZ34" s="710"/>
      <c r="BA34" s="710"/>
      <c r="BB34" s="710"/>
      <c r="BC34" s="710"/>
      <c r="BD34" s="710"/>
      <c r="BE34" s="710"/>
      <c r="BF34" s="710"/>
      <c r="BG34" s="1"/>
      <c r="BH34" s="23"/>
      <c r="BI34" s="23"/>
    </row>
    <row r="35" spans="1:83" s="5" customFormat="1" ht="28.9" hidden="1" customHeight="1" x14ac:dyDescent="0.4">
      <c r="C35" s="122"/>
      <c r="D35" s="137" t="s">
        <v>500</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H35" s="101"/>
      <c r="BI35" s="23"/>
    </row>
    <row r="36" spans="1:83" ht="18.75" customHeight="1" x14ac:dyDescent="0.25">
      <c r="A36" s="159"/>
      <c r="C36" s="1"/>
      <c r="D36" s="673" t="s">
        <v>502</v>
      </c>
      <c r="E36" s="674"/>
      <c r="F36" s="674"/>
      <c r="G36" s="674"/>
      <c r="H36" s="674"/>
      <c r="I36" s="674"/>
      <c r="J36" s="674"/>
      <c r="K36" s="674"/>
      <c r="L36" s="674"/>
      <c r="M36" s="674"/>
      <c r="N36" s="674"/>
      <c r="O36" s="674"/>
      <c r="P36" s="674"/>
      <c r="Q36" s="674"/>
      <c r="R36" s="674"/>
      <c r="S36" s="674"/>
      <c r="T36" s="674"/>
      <c r="U36" s="674"/>
      <c r="V36" s="588"/>
      <c r="W36" s="589"/>
      <c r="X36" s="582" t="s">
        <v>219</v>
      </c>
      <c r="Y36" s="582"/>
      <c r="Z36" s="582"/>
      <c r="AA36" s="582"/>
      <c r="AB36" s="582"/>
      <c r="AC36" s="582"/>
      <c r="AD36" s="582"/>
      <c r="AE36" s="582"/>
      <c r="AF36" s="582"/>
      <c r="AG36" s="582"/>
      <c r="AH36" s="582"/>
      <c r="AI36" s="582"/>
      <c r="AJ36" s="582"/>
      <c r="AK36" s="582"/>
      <c r="AL36" s="582"/>
      <c r="AM36" s="582"/>
      <c r="AN36" s="582"/>
      <c r="AO36" s="582"/>
      <c r="AP36" s="582"/>
      <c r="AQ36" s="582"/>
      <c r="AR36" s="582"/>
      <c r="AS36" s="582"/>
      <c r="AT36" s="582"/>
      <c r="AU36" s="582"/>
      <c r="AV36" s="582"/>
      <c r="AW36" s="582"/>
      <c r="AX36" s="582"/>
      <c r="AY36" s="582"/>
      <c r="AZ36" s="582"/>
      <c r="BA36" s="582"/>
      <c r="BB36" s="582"/>
      <c r="BC36" s="582"/>
      <c r="BD36" s="582"/>
      <c r="BE36" s="582"/>
      <c r="BF36" s="678"/>
      <c r="BG36" s="1"/>
      <c r="BH36" s="167"/>
      <c r="BI36" s="23"/>
      <c r="BJ36" s="21"/>
    </row>
    <row r="37" spans="1:83" ht="19.149999999999999" customHeight="1" x14ac:dyDescent="0.2">
      <c r="A37" s="159"/>
      <c r="C37" s="1"/>
      <c r="D37" s="699" t="s">
        <v>220</v>
      </c>
      <c r="E37" s="674"/>
      <c r="F37" s="674"/>
      <c r="G37" s="674"/>
      <c r="H37" s="674"/>
      <c r="I37" s="674"/>
      <c r="J37" s="674"/>
      <c r="K37" s="674"/>
      <c r="L37" s="674"/>
      <c r="M37" s="674"/>
      <c r="N37" s="674"/>
      <c r="O37" s="674"/>
      <c r="P37" s="674"/>
      <c r="Q37" s="674"/>
      <c r="R37" s="674"/>
      <c r="S37" s="674"/>
      <c r="T37" s="674"/>
      <c r="U37" s="674"/>
      <c r="V37" s="588"/>
      <c r="W37" s="589"/>
      <c r="X37" s="707" t="s">
        <v>249</v>
      </c>
      <c r="Y37" s="707"/>
      <c r="Z37" s="707"/>
      <c r="AA37" s="707"/>
      <c r="AB37" s="707"/>
      <c r="AC37" s="707"/>
      <c r="AD37" s="707"/>
      <c r="AE37" s="707"/>
      <c r="AF37" s="707"/>
      <c r="AG37" s="707"/>
      <c r="AH37" s="707"/>
      <c r="AI37" s="707"/>
      <c r="AJ37" s="707"/>
      <c r="AK37" s="707"/>
      <c r="AL37" s="707"/>
      <c r="AM37" s="707"/>
      <c r="AN37" s="707"/>
      <c r="AO37" s="707"/>
      <c r="AP37" s="707"/>
      <c r="AQ37" s="707"/>
      <c r="AR37" s="707"/>
      <c r="AS37" s="707"/>
      <c r="AT37" s="707"/>
      <c r="AU37" s="707"/>
      <c r="AV37" s="707"/>
      <c r="AW37" s="707"/>
      <c r="AX37" s="707"/>
      <c r="AY37" s="707"/>
      <c r="AZ37" s="707"/>
      <c r="BA37" s="707"/>
      <c r="BB37" s="707"/>
      <c r="BC37" s="707"/>
      <c r="BD37" s="707"/>
      <c r="BE37" s="707"/>
      <c r="BF37" s="708"/>
      <c r="BG37" s="1"/>
      <c r="BH37" s="132" t="s">
        <v>249</v>
      </c>
      <c r="BI37" s="132" t="s">
        <v>555</v>
      </c>
      <c r="BJ37" s="132" t="s">
        <v>195</v>
      </c>
      <c r="BK37" s="132" t="s">
        <v>559</v>
      </c>
      <c r="BL37" s="132" t="s">
        <v>561</v>
      </c>
      <c r="BM37" s="132" t="s">
        <v>553</v>
      </c>
      <c r="BN37" s="132" t="s">
        <v>554</v>
      </c>
      <c r="BO37" s="132" t="s">
        <v>256</v>
      </c>
      <c r="BP37" s="132" t="s">
        <v>254</v>
      </c>
      <c r="BQ37" s="132" t="s">
        <v>556</v>
      </c>
      <c r="BR37" s="132" t="s">
        <v>560</v>
      </c>
      <c r="BS37" s="132" t="s">
        <v>549</v>
      </c>
      <c r="BT37" s="132" t="s">
        <v>252</v>
      </c>
      <c r="BU37" s="132" t="s">
        <v>552</v>
      </c>
      <c r="BV37" s="132" t="s">
        <v>551</v>
      </c>
      <c r="BW37" s="132" t="s">
        <v>253</v>
      </c>
      <c r="BX37" s="132" t="s">
        <v>196</v>
      </c>
      <c r="BY37" s="132" t="s">
        <v>221</v>
      </c>
      <c r="BZ37" s="132" t="s">
        <v>558</v>
      </c>
      <c r="CA37" s="132" t="s">
        <v>264</v>
      </c>
      <c r="CB37" s="132" t="s">
        <v>550</v>
      </c>
      <c r="CC37" s="132" t="s">
        <v>557</v>
      </c>
      <c r="CD37" s="132" t="s">
        <v>562</v>
      </c>
      <c r="CE37" s="132" t="s">
        <v>563</v>
      </c>
    </row>
    <row r="38" spans="1:83" ht="33" customHeight="1" x14ac:dyDescent="0.25">
      <c r="C38" s="1"/>
      <c r="D38" s="673" t="s">
        <v>470</v>
      </c>
      <c r="E38" s="674"/>
      <c r="F38" s="674"/>
      <c r="G38" s="674"/>
      <c r="H38" s="674"/>
      <c r="I38" s="674"/>
      <c r="J38" s="674"/>
      <c r="K38" s="674"/>
      <c r="L38" s="674"/>
      <c r="M38" s="674"/>
      <c r="N38" s="674"/>
      <c r="O38" s="674"/>
      <c r="P38" s="674"/>
      <c r="Q38" s="674"/>
      <c r="R38" s="674"/>
      <c r="S38" s="674"/>
      <c r="T38" s="674"/>
      <c r="U38" s="674"/>
      <c r="V38" s="588"/>
      <c r="W38" s="589"/>
      <c r="X38" s="1251" t="str">
        <f>IF(ZADOST!U129=0,"Generuje se automaticky - v žádosti momentálně není Partner 8 vyplněn",ZADOST!U129)</f>
        <v>Generuje se automaticky - v žádosti momentálně není Partner 8 vyplněn</v>
      </c>
      <c r="Y38" s="1251"/>
      <c r="Z38" s="1251"/>
      <c r="AA38" s="1251"/>
      <c r="AB38" s="1251"/>
      <c r="AC38" s="1251"/>
      <c r="AD38" s="1251"/>
      <c r="AE38" s="1251"/>
      <c r="AF38" s="1251"/>
      <c r="AG38" s="1251"/>
      <c r="AH38" s="1251"/>
      <c r="AI38" s="1251"/>
      <c r="AJ38" s="1251"/>
      <c r="AK38" s="1251"/>
      <c r="AL38" s="1251"/>
      <c r="AM38" s="1251"/>
      <c r="AN38" s="1251"/>
      <c r="AO38" s="1251"/>
      <c r="AP38" s="1251"/>
      <c r="AQ38" s="1251"/>
      <c r="AR38" s="1251"/>
      <c r="AS38" s="1251"/>
      <c r="AT38" s="1251"/>
      <c r="AU38" s="1251"/>
      <c r="AV38" s="1251"/>
      <c r="AW38" s="1251"/>
      <c r="AX38" s="1251"/>
      <c r="AY38" s="1251"/>
      <c r="AZ38" s="1251"/>
      <c r="BA38" s="1251"/>
      <c r="BB38" s="1251"/>
      <c r="BC38" s="1251"/>
      <c r="BD38" s="1251"/>
      <c r="BE38" s="1251"/>
      <c r="BF38" s="1252"/>
      <c r="BG38" s="1"/>
      <c r="BH38" s="188"/>
      <c r="BI38" s="125"/>
      <c r="BJ38" s="21"/>
      <c r="BW38" s="126"/>
    </row>
    <row r="39" spans="1:83" ht="18.75" customHeight="1" x14ac:dyDescent="0.25">
      <c r="A39" s="159"/>
      <c r="C39" s="1"/>
      <c r="D39" s="673" t="s">
        <v>255</v>
      </c>
      <c r="E39" s="674"/>
      <c r="F39" s="674"/>
      <c r="G39" s="674"/>
      <c r="H39" s="674"/>
      <c r="I39" s="674"/>
      <c r="J39" s="674"/>
      <c r="K39" s="674"/>
      <c r="L39" s="674"/>
      <c r="M39" s="674"/>
      <c r="N39" s="674"/>
      <c r="O39" s="674"/>
      <c r="P39" s="674"/>
      <c r="Q39" s="674"/>
      <c r="R39" s="674"/>
      <c r="S39" s="674"/>
      <c r="T39" s="674"/>
      <c r="U39" s="674"/>
      <c r="V39" s="588"/>
      <c r="W39" s="589"/>
      <c r="X39" s="591"/>
      <c r="Y39" s="592"/>
      <c r="Z39" s="592"/>
      <c r="AA39" s="592"/>
      <c r="AB39" s="592"/>
      <c r="AC39" s="592"/>
      <c r="AD39" s="592"/>
      <c r="AE39" s="592"/>
      <c r="AF39" s="592"/>
      <c r="AG39" s="592"/>
      <c r="AH39" s="592"/>
      <c r="AI39" s="592"/>
      <c r="AJ39" s="592"/>
      <c r="AK39" s="592"/>
      <c r="AL39" s="592"/>
      <c r="AM39" s="592"/>
      <c r="AN39" s="592"/>
      <c r="AO39" s="592"/>
      <c r="AP39" s="592"/>
      <c r="AQ39" s="592"/>
      <c r="AR39" s="592"/>
      <c r="AS39" s="592"/>
      <c r="AT39" s="592"/>
      <c r="AU39" s="592"/>
      <c r="AV39" s="592"/>
      <c r="AW39" s="592"/>
      <c r="AX39" s="592"/>
      <c r="AY39" s="592"/>
      <c r="AZ39" s="592"/>
      <c r="BA39" s="592"/>
      <c r="BB39" s="592"/>
      <c r="BC39" s="592"/>
      <c r="BD39" s="592"/>
      <c r="BE39" s="592"/>
      <c r="BF39" s="593"/>
      <c r="BG39" s="1"/>
      <c r="BH39" s="125"/>
      <c r="BI39" s="125"/>
      <c r="BJ39" s="21"/>
      <c r="BW39" s="126"/>
    </row>
    <row r="40" spans="1:83" s="7" customFormat="1" ht="18.75" customHeight="1" x14ac:dyDescent="0.2">
      <c r="A40" s="160"/>
      <c r="D40" s="673" t="s">
        <v>227</v>
      </c>
      <c r="E40" s="674"/>
      <c r="F40" s="674"/>
      <c r="G40" s="674"/>
      <c r="H40" s="674"/>
      <c r="I40" s="674"/>
      <c r="J40" s="674"/>
      <c r="K40" s="674"/>
      <c r="L40" s="674"/>
      <c r="M40" s="674"/>
      <c r="N40" s="674"/>
      <c r="O40" s="674"/>
      <c r="P40" s="674"/>
      <c r="Q40" s="674"/>
      <c r="R40" s="674"/>
      <c r="S40" s="674"/>
      <c r="T40" s="674"/>
      <c r="U40" s="674"/>
      <c r="V40" s="588"/>
      <c r="W40" s="589"/>
      <c r="X40" s="683"/>
      <c r="Y40" s="683"/>
      <c r="Z40" s="683"/>
      <c r="AA40" s="683"/>
      <c r="AB40" s="683"/>
      <c r="AC40" s="683"/>
      <c r="AD40" s="683"/>
      <c r="AE40" s="683"/>
      <c r="AF40" s="683"/>
      <c r="AG40" s="683"/>
      <c r="AH40" s="683"/>
      <c r="AI40" s="683"/>
      <c r="AJ40" s="683"/>
      <c r="AK40" s="683"/>
      <c r="AL40" s="683"/>
      <c r="AM40" s="683"/>
      <c r="AN40" s="683"/>
      <c r="AO40" s="683"/>
      <c r="AP40" s="683"/>
      <c r="AQ40" s="683"/>
      <c r="AR40" s="683"/>
      <c r="AS40" s="683"/>
      <c r="AT40" s="683"/>
      <c r="AU40" s="683"/>
      <c r="AV40" s="683"/>
      <c r="AW40" s="683"/>
      <c r="AX40" s="683"/>
      <c r="AY40" s="683"/>
      <c r="AZ40" s="683"/>
      <c r="BA40" s="683"/>
      <c r="BB40" s="683"/>
      <c r="BC40" s="683"/>
      <c r="BD40" s="683"/>
      <c r="BE40" s="683"/>
      <c r="BF40" s="684"/>
      <c r="BH40" s="125"/>
      <c r="BI40" s="125"/>
      <c r="BW40" s="126"/>
    </row>
    <row r="41" spans="1:83" s="7" customFormat="1" ht="18.75" customHeight="1" x14ac:dyDescent="0.2">
      <c r="D41" s="673" t="s">
        <v>232</v>
      </c>
      <c r="E41" s="674"/>
      <c r="F41" s="674"/>
      <c r="G41" s="674"/>
      <c r="H41" s="674"/>
      <c r="I41" s="674"/>
      <c r="J41" s="674"/>
      <c r="K41" s="674"/>
      <c r="L41" s="674"/>
      <c r="M41" s="674"/>
      <c r="N41" s="674"/>
      <c r="O41" s="674"/>
      <c r="P41" s="674"/>
      <c r="Q41" s="674"/>
      <c r="R41" s="674"/>
      <c r="S41" s="674"/>
      <c r="T41" s="674"/>
      <c r="U41" s="674"/>
      <c r="V41" s="588"/>
      <c r="W41" s="589"/>
      <c r="X41" s="683"/>
      <c r="Y41" s="683"/>
      <c r="Z41" s="683"/>
      <c r="AA41" s="683"/>
      <c r="AB41" s="683"/>
      <c r="AC41" s="683"/>
      <c r="AD41" s="683"/>
      <c r="AE41" s="683"/>
      <c r="AF41" s="683"/>
      <c r="AG41" s="683"/>
      <c r="AH41" s="683"/>
      <c r="AI41" s="683"/>
      <c r="AJ41" s="683"/>
      <c r="AK41" s="683"/>
      <c r="AL41" s="683"/>
      <c r="AM41" s="683"/>
      <c r="AN41" s="683"/>
      <c r="AO41" s="683"/>
      <c r="AP41" s="683"/>
      <c r="AQ41" s="683"/>
      <c r="AR41" s="683"/>
      <c r="AS41" s="683"/>
      <c r="AT41" s="683"/>
      <c r="AU41" s="683"/>
      <c r="AV41" s="683"/>
      <c r="AW41" s="683"/>
      <c r="AX41" s="683"/>
      <c r="AY41" s="683"/>
      <c r="AZ41" s="683"/>
      <c r="BA41" s="683"/>
      <c r="BB41" s="683"/>
      <c r="BC41" s="683"/>
      <c r="BD41" s="683"/>
      <c r="BE41" s="683"/>
      <c r="BF41" s="684"/>
      <c r="BH41" s="125"/>
      <c r="BI41" s="125"/>
      <c r="BW41" s="126"/>
    </row>
    <row r="42" spans="1:83" ht="15" x14ac:dyDescent="0.2">
      <c r="C42" s="1"/>
      <c r="D42" s="691" t="s">
        <v>467</v>
      </c>
      <c r="E42" s="692"/>
      <c r="F42" s="692"/>
      <c r="G42" s="692"/>
      <c r="H42" s="692"/>
      <c r="I42" s="692"/>
      <c r="J42" s="692"/>
      <c r="K42" s="692"/>
      <c r="L42" s="692"/>
      <c r="M42" s="692"/>
      <c r="N42" s="692"/>
      <c r="O42" s="692"/>
      <c r="P42" s="692"/>
      <c r="Q42" s="692"/>
      <c r="R42" s="692"/>
      <c r="S42" s="692"/>
      <c r="T42" s="692"/>
      <c r="U42" s="692"/>
      <c r="V42" s="693"/>
      <c r="W42" s="694"/>
      <c r="X42" s="546" t="s">
        <v>31</v>
      </c>
      <c r="Y42" s="528"/>
      <c r="Z42" s="528"/>
      <c r="AA42" s="528"/>
      <c r="AB42" s="528"/>
      <c r="AC42" s="528"/>
      <c r="AD42" s="528"/>
      <c r="AE42" s="528"/>
      <c r="AF42" s="528"/>
      <c r="AG42" s="528"/>
      <c r="AH42" s="528"/>
      <c r="AI42" s="528"/>
      <c r="AJ42" s="528"/>
      <c r="AK42" s="528"/>
      <c r="AL42" s="547"/>
      <c r="AM42" s="546" t="s">
        <v>32</v>
      </c>
      <c r="AN42" s="528"/>
      <c r="AO42" s="528"/>
      <c r="AP42" s="528"/>
      <c r="AQ42" s="528"/>
      <c r="AR42" s="528"/>
      <c r="AS42" s="528"/>
      <c r="AT42" s="528"/>
      <c r="AU42" s="528"/>
      <c r="AV42" s="547"/>
      <c r="AW42" s="546" t="s">
        <v>33</v>
      </c>
      <c r="AX42" s="528"/>
      <c r="AY42" s="528"/>
      <c r="AZ42" s="528"/>
      <c r="BA42" s="528"/>
      <c r="BB42" s="528"/>
      <c r="BC42" s="528"/>
      <c r="BD42" s="528"/>
      <c r="BE42" s="528"/>
      <c r="BF42" s="547"/>
      <c r="BG42" s="1"/>
      <c r="BH42" s="125"/>
      <c r="BI42" s="125"/>
      <c r="BW42" s="126"/>
    </row>
    <row r="43" spans="1:83" ht="19.5" customHeight="1" x14ac:dyDescent="0.25">
      <c r="C43" s="1"/>
      <c r="D43" s="695"/>
      <c r="E43" s="696"/>
      <c r="F43" s="696"/>
      <c r="G43" s="696"/>
      <c r="H43" s="696"/>
      <c r="I43" s="696"/>
      <c r="J43" s="696"/>
      <c r="K43" s="696"/>
      <c r="L43" s="696"/>
      <c r="M43" s="696"/>
      <c r="N43" s="696"/>
      <c r="O43" s="696"/>
      <c r="P43" s="696"/>
      <c r="Q43" s="696"/>
      <c r="R43" s="696"/>
      <c r="S43" s="696"/>
      <c r="T43" s="696"/>
      <c r="U43" s="696"/>
      <c r="V43" s="697"/>
      <c r="W43" s="698"/>
      <c r="X43" s="680"/>
      <c r="Y43" s="681"/>
      <c r="Z43" s="681"/>
      <c r="AA43" s="681"/>
      <c r="AB43" s="681"/>
      <c r="AC43" s="681"/>
      <c r="AD43" s="681"/>
      <c r="AE43" s="681"/>
      <c r="AF43" s="681"/>
      <c r="AG43" s="681"/>
      <c r="AH43" s="681"/>
      <c r="AI43" s="681"/>
      <c r="AJ43" s="681"/>
      <c r="AK43" s="681"/>
      <c r="AL43" s="682"/>
      <c r="AM43" s="680"/>
      <c r="AN43" s="681"/>
      <c r="AO43" s="681"/>
      <c r="AP43" s="681"/>
      <c r="AQ43" s="681"/>
      <c r="AR43" s="681"/>
      <c r="AS43" s="681"/>
      <c r="AT43" s="681"/>
      <c r="AU43" s="681"/>
      <c r="AV43" s="682"/>
      <c r="AW43" s="680"/>
      <c r="AX43" s="681"/>
      <c r="AY43" s="681"/>
      <c r="AZ43" s="681"/>
      <c r="BA43" s="681"/>
      <c r="BB43" s="681"/>
      <c r="BC43" s="681"/>
      <c r="BD43" s="681"/>
      <c r="BE43" s="681"/>
      <c r="BF43" s="682"/>
      <c r="BG43" s="1"/>
      <c r="BH43" s="125"/>
      <c r="BI43" s="125"/>
      <c r="BJ43" s="21"/>
      <c r="BW43" s="126"/>
    </row>
    <row r="44" spans="1:83" ht="27" customHeight="1" x14ac:dyDescent="0.2">
      <c r="C44" s="1"/>
      <c r="D44" s="699" t="s">
        <v>468</v>
      </c>
      <c r="E44" s="700"/>
      <c r="F44" s="700"/>
      <c r="G44" s="700"/>
      <c r="H44" s="700"/>
      <c r="I44" s="700"/>
      <c r="J44" s="700"/>
      <c r="K44" s="700"/>
      <c r="L44" s="700"/>
      <c r="M44" s="700"/>
      <c r="N44" s="700"/>
      <c r="O44" s="700"/>
      <c r="P44" s="700"/>
      <c r="Q44" s="700"/>
      <c r="R44" s="700"/>
      <c r="S44" s="700"/>
      <c r="T44" s="700"/>
      <c r="U44" s="700"/>
      <c r="V44" s="700"/>
      <c r="W44" s="700"/>
      <c r="X44" s="701"/>
      <c r="Y44" s="637"/>
      <c r="Z44" s="637"/>
      <c r="AA44" s="637"/>
      <c r="AB44" s="637"/>
      <c r="AC44" s="637"/>
      <c r="AD44" s="637"/>
      <c r="AE44" s="637"/>
      <c r="AF44" s="637"/>
      <c r="AG44" s="637"/>
      <c r="AH44" s="637"/>
      <c r="AI44" s="637"/>
      <c r="AJ44" s="637"/>
      <c r="AK44" s="637"/>
      <c r="AL44" s="637"/>
      <c r="AM44" s="637"/>
      <c r="AN44" s="637"/>
      <c r="AO44" s="637"/>
      <c r="AP44" s="637"/>
      <c r="AQ44" s="637"/>
      <c r="AR44" s="637"/>
      <c r="AS44" s="637"/>
      <c r="AT44" s="637"/>
      <c r="AU44" s="637"/>
      <c r="AV44" s="637"/>
      <c r="AW44" s="637"/>
      <c r="AX44" s="637"/>
      <c r="AY44" s="637"/>
      <c r="AZ44" s="637"/>
      <c r="BA44" s="637"/>
      <c r="BB44" s="637"/>
      <c r="BC44" s="637"/>
      <c r="BD44" s="637"/>
      <c r="BE44" s="637"/>
      <c r="BF44" s="702"/>
      <c r="BG44" s="1"/>
      <c r="BH44" s="125"/>
      <c r="BI44" s="125"/>
      <c r="BW44" s="127"/>
    </row>
    <row r="45" spans="1:83" ht="36.75" customHeight="1" x14ac:dyDescent="0.2">
      <c r="C45" s="1"/>
      <c r="D45" s="699" t="s">
        <v>469</v>
      </c>
      <c r="E45" s="700"/>
      <c r="F45" s="700"/>
      <c r="G45" s="700"/>
      <c r="H45" s="700"/>
      <c r="I45" s="700"/>
      <c r="J45" s="700"/>
      <c r="K45" s="700"/>
      <c r="L45" s="700"/>
      <c r="M45" s="700"/>
      <c r="N45" s="700"/>
      <c r="O45" s="700"/>
      <c r="P45" s="700"/>
      <c r="Q45" s="700"/>
      <c r="R45" s="700"/>
      <c r="S45" s="700"/>
      <c r="T45" s="700"/>
      <c r="U45" s="700"/>
      <c r="V45" s="700"/>
      <c r="W45" s="700"/>
      <c r="X45" s="701"/>
      <c r="Y45" s="637"/>
      <c r="Z45" s="637"/>
      <c r="AA45" s="637"/>
      <c r="AB45" s="637"/>
      <c r="AC45" s="637"/>
      <c r="AD45" s="637"/>
      <c r="AE45" s="637"/>
      <c r="AF45" s="637"/>
      <c r="AG45" s="637"/>
      <c r="AH45" s="637"/>
      <c r="AI45" s="637"/>
      <c r="AJ45" s="637"/>
      <c r="AK45" s="637"/>
      <c r="AL45" s="637"/>
      <c r="AM45" s="637"/>
      <c r="AN45" s="637"/>
      <c r="AO45" s="637"/>
      <c r="AP45" s="637"/>
      <c r="AQ45" s="637"/>
      <c r="AR45" s="637"/>
      <c r="AS45" s="637"/>
      <c r="AT45" s="637"/>
      <c r="AU45" s="637"/>
      <c r="AV45" s="637"/>
      <c r="AW45" s="637"/>
      <c r="AX45" s="637"/>
      <c r="AY45" s="637"/>
      <c r="AZ45" s="637"/>
      <c r="BA45" s="637"/>
      <c r="BB45" s="637"/>
      <c r="BC45" s="637"/>
      <c r="BD45" s="637"/>
      <c r="BE45" s="637"/>
      <c r="BF45" s="702"/>
      <c r="BG45" s="1"/>
      <c r="BH45" s="125"/>
      <c r="BI45" s="125"/>
      <c r="BW45" s="127"/>
    </row>
    <row r="46" spans="1:83" s="28" customFormat="1" ht="18.75" customHeight="1" x14ac:dyDescent="0.25">
      <c r="A46" s="161"/>
      <c r="D46" s="688" t="s">
        <v>4</v>
      </c>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89"/>
      <c r="AK46" s="689"/>
      <c r="AL46" s="689"/>
      <c r="AM46" s="689"/>
      <c r="AN46" s="689"/>
      <c r="AO46" s="689"/>
      <c r="AP46" s="689"/>
      <c r="AQ46" s="689"/>
      <c r="AR46" s="689"/>
      <c r="AS46" s="689"/>
      <c r="AT46" s="689"/>
      <c r="AU46" s="689"/>
      <c r="AV46" s="689"/>
      <c r="AW46" s="689"/>
      <c r="AX46" s="689"/>
      <c r="AY46" s="689"/>
      <c r="AZ46" s="689"/>
      <c r="BA46" s="689"/>
      <c r="BB46" s="689"/>
      <c r="BC46" s="689"/>
      <c r="BD46" s="689"/>
      <c r="BE46" s="689"/>
      <c r="BF46" s="690"/>
      <c r="BH46" s="128"/>
      <c r="BI46" s="125"/>
      <c r="BW46" s="129"/>
    </row>
    <row r="47" spans="1:83" ht="18.75" customHeight="1" x14ac:dyDescent="0.2">
      <c r="A47" s="159"/>
      <c r="C47" s="1"/>
      <c r="D47" s="714" t="s">
        <v>35</v>
      </c>
      <c r="E47" s="712"/>
      <c r="F47" s="712"/>
      <c r="G47" s="712"/>
      <c r="H47" s="712"/>
      <c r="I47" s="712"/>
      <c r="J47" s="712"/>
      <c r="K47" s="712"/>
      <c r="L47" s="712"/>
      <c r="M47" s="712"/>
      <c r="N47" s="712"/>
      <c r="O47" s="712"/>
      <c r="P47" s="712"/>
      <c r="Q47" s="712"/>
      <c r="R47" s="712"/>
      <c r="S47" s="715" t="s">
        <v>36</v>
      </c>
      <c r="T47" s="712"/>
      <c r="U47" s="712"/>
      <c r="V47" s="712"/>
      <c r="W47" s="716" t="s">
        <v>34</v>
      </c>
      <c r="X47" s="712"/>
      <c r="Y47" s="712"/>
      <c r="Z47" s="712"/>
      <c r="AA47" s="712"/>
      <c r="AB47" s="712"/>
      <c r="AC47" s="716" t="s">
        <v>37</v>
      </c>
      <c r="AD47" s="716"/>
      <c r="AE47" s="716"/>
      <c r="AF47" s="716"/>
      <c r="AG47" s="716"/>
      <c r="AH47" s="712"/>
      <c r="AI47" s="712"/>
      <c r="AJ47" s="712"/>
      <c r="AK47" s="712"/>
      <c r="AL47" s="712"/>
      <c r="AM47" s="712"/>
      <c r="AN47" s="712"/>
      <c r="AO47" s="712"/>
      <c r="AP47" s="712"/>
      <c r="AQ47" s="711" t="s">
        <v>230</v>
      </c>
      <c r="AR47" s="712"/>
      <c r="AS47" s="712"/>
      <c r="AT47" s="712"/>
      <c r="AU47" s="712"/>
      <c r="AV47" s="712"/>
      <c r="AW47" s="712"/>
      <c r="AX47" s="712"/>
      <c r="AY47" s="712"/>
      <c r="AZ47" s="712"/>
      <c r="BA47" s="711" t="s">
        <v>228</v>
      </c>
      <c r="BB47" s="712"/>
      <c r="BC47" s="712"/>
      <c r="BD47" s="712"/>
      <c r="BE47" s="712"/>
      <c r="BF47" s="713"/>
      <c r="BG47" s="1"/>
      <c r="BH47" s="135" t="str">
        <f>CONCATENATE(D48," ",S48,", ",W48," ",AC48)</f>
        <v xml:space="preserve"> ,  </v>
      </c>
      <c r="BI47" s="136"/>
      <c r="BJ47" s="136"/>
      <c r="BK47" s="136"/>
      <c r="BL47" s="136"/>
      <c r="BM47" s="136"/>
      <c r="BN47" s="136"/>
      <c r="BO47" s="136"/>
      <c r="BP47" s="136"/>
      <c r="BQ47" s="136"/>
      <c r="BR47" s="136"/>
      <c r="BS47" s="136"/>
      <c r="BT47" s="136"/>
      <c r="BU47" s="136"/>
      <c r="BV47" s="125"/>
    </row>
    <row r="48" spans="1:83" ht="30" customHeight="1" x14ac:dyDescent="0.2">
      <c r="A48" s="159"/>
      <c r="C48" s="1"/>
      <c r="D48" s="717"/>
      <c r="E48" s="718"/>
      <c r="F48" s="718"/>
      <c r="G48" s="718"/>
      <c r="H48" s="718"/>
      <c r="I48" s="718"/>
      <c r="J48" s="718"/>
      <c r="K48" s="718"/>
      <c r="L48" s="718"/>
      <c r="M48" s="718"/>
      <c r="N48" s="718"/>
      <c r="O48" s="718"/>
      <c r="P48" s="718"/>
      <c r="Q48" s="718"/>
      <c r="R48" s="719"/>
      <c r="S48" s="720"/>
      <c r="T48" s="721"/>
      <c r="U48" s="721"/>
      <c r="V48" s="722"/>
      <c r="W48" s="720"/>
      <c r="X48" s="721"/>
      <c r="Y48" s="721"/>
      <c r="Z48" s="721"/>
      <c r="AA48" s="721"/>
      <c r="AB48" s="722"/>
      <c r="AC48" s="723"/>
      <c r="AD48" s="724"/>
      <c r="AE48" s="724"/>
      <c r="AF48" s="724"/>
      <c r="AG48" s="724"/>
      <c r="AH48" s="724"/>
      <c r="AI48" s="724"/>
      <c r="AJ48" s="724"/>
      <c r="AK48" s="724"/>
      <c r="AL48" s="724"/>
      <c r="AM48" s="724"/>
      <c r="AN48" s="724"/>
      <c r="AO48" s="724"/>
      <c r="AP48" s="725"/>
      <c r="AQ48" s="726" t="s">
        <v>249</v>
      </c>
      <c r="AR48" s="727"/>
      <c r="AS48" s="727"/>
      <c r="AT48" s="727"/>
      <c r="AU48" s="727"/>
      <c r="AV48" s="727"/>
      <c r="AW48" s="727"/>
      <c r="AX48" s="727"/>
      <c r="AY48" s="727"/>
      <c r="AZ48" s="728"/>
      <c r="BA48" s="729" t="str">
        <f>IF(AQ48="Bystřice pod Host.","Kroměříž",IF(AQ48="Holešov","Kroměříž",IF(AQ48="Kroměříž","Kroměříž",IF(AQ48="Luhačovice","Zlín",IF(AQ48="Otrokovice","Zlín",IF(AQ48="Rožnov pod Radh.","Vsetín",IF(AQ48="Uherské Hradiště","Uh. Hradiště",IF(AQ48="Uherský Brod","Uh. Hradiště",IF(AQ48="Valašské Klobouky","Zlín",IF(AQ48="Valašské Meziříčí","Vsetín",IF(AQ48="Vizovice","Zlín",IF(AQ48="Vsetín","Vsetín",IF(AQ48="Zlín","Zlín","Načítá se")))))))))))))</f>
        <v>Načítá se</v>
      </c>
      <c r="BB48" s="730"/>
      <c r="BC48" s="730"/>
      <c r="BD48" s="730"/>
      <c r="BE48" s="730"/>
      <c r="BF48" s="731"/>
      <c r="BG48" s="1"/>
      <c r="BH48" s="132" t="s">
        <v>249</v>
      </c>
      <c r="BI48" s="132" t="s">
        <v>248</v>
      </c>
      <c r="BJ48" s="132" t="s">
        <v>236</v>
      </c>
      <c r="BK48" s="132" t="s">
        <v>237</v>
      </c>
      <c r="BL48" s="132" t="s">
        <v>238</v>
      </c>
      <c r="BM48" s="132" t="s">
        <v>239</v>
      </c>
      <c r="BN48" s="132" t="s">
        <v>247</v>
      </c>
      <c r="BO48" s="132" t="s">
        <v>240</v>
      </c>
      <c r="BP48" s="132" t="s">
        <v>241</v>
      </c>
      <c r="BQ48" s="132" t="s">
        <v>242</v>
      </c>
      <c r="BR48" s="132" t="s">
        <v>243</v>
      </c>
      <c r="BS48" s="132" t="s">
        <v>244</v>
      </c>
      <c r="BT48" s="132" t="s">
        <v>245</v>
      </c>
      <c r="BU48" s="132" t="s">
        <v>246</v>
      </c>
      <c r="BV48" s="155"/>
      <c r="BW48" s="126"/>
    </row>
    <row r="49" spans="1:75" s="195" customFormat="1" ht="18.75" hidden="1" customHeight="1" x14ac:dyDescent="0.25">
      <c r="A49" s="194"/>
      <c r="D49" s="543" t="s">
        <v>492</v>
      </c>
      <c r="E49" s="544"/>
      <c r="F49" s="544"/>
      <c r="G49" s="544"/>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4"/>
      <c r="AF49" s="544"/>
      <c r="AG49" s="544"/>
      <c r="AH49" s="544"/>
      <c r="AI49" s="544"/>
      <c r="AJ49" s="544"/>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5"/>
      <c r="BH49" s="196"/>
      <c r="BI49" s="197"/>
      <c r="BW49" s="198"/>
    </row>
    <row r="50" spans="1:75" s="7" customFormat="1" ht="18.75" hidden="1" customHeight="1" x14ac:dyDescent="0.2">
      <c r="A50" s="160"/>
      <c r="D50" s="604" t="s">
        <v>35</v>
      </c>
      <c r="E50" s="549"/>
      <c r="F50" s="549"/>
      <c r="G50" s="549"/>
      <c r="H50" s="549"/>
      <c r="I50" s="549"/>
      <c r="J50" s="549"/>
      <c r="K50" s="549"/>
      <c r="L50" s="549"/>
      <c r="M50" s="549"/>
      <c r="N50" s="549"/>
      <c r="O50" s="549"/>
      <c r="P50" s="549"/>
      <c r="Q50" s="549"/>
      <c r="R50" s="549"/>
      <c r="S50" s="548" t="s">
        <v>36</v>
      </c>
      <c r="T50" s="549"/>
      <c r="U50" s="549"/>
      <c r="V50" s="549"/>
      <c r="W50" s="550" t="s">
        <v>34</v>
      </c>
      <c r="X50" s="549"/>
      <c r="Y50" s="549"/>
      <c r="Z50" s="549"/>
      <c r="AA50" s="549"/>
      <c r="AB50" s="549"/>
      <c r="AC50" s="550" t="s">
        <v>37</v>
      </c>
      <c r="AD50" s="550"/>
      <c r="AE50" s="550"/>
      <c r="AF50" s="550"/>
      <c r="AG50" s="550"/>
      <c r="AH50" s="549"/>
      <c r="AI50" s="549"/>
      <c r="AJ50" s="549"/>
      <c r="AK50" s="549"/>
      <c r="AL50" s="549"/>
      <c r="AM50" s="549"/>
      <c r="AN50" s="549"/>
      <c r="AO50" s="549"/>
      <c r="AP50" s="549"/>
      <c r="AQ50" s="551" t="s">
        <v>230</v>
      </c>
      <c r="AR50" s="549"/>
      <c r="AS50" s="549"/>
      <c r="AT50" s="549"/>
      <c r="AU50" s="549"/>
      <c r="AV50" s="549"/>
      <c r="AW50" s="549"/>
      <c r="AX50" s="549"/>
      <c r="AY50" s="549"/>
      <c r="AZ50" s="549"/>
      <c r="BA50" s="551" t="s">
        <v>228</v>
      </c>
      <c r="BB50" s="549"/>
      <c r="BC50" s="549"/>
      <c r="BD50" s="549"/>
      <c r="BE50" s="549"/>
      <c r="BF50" s="552"/>
      <c r="BH50" s="199" t="str">
        <f>CONCATENATE(D51," ",S51,", ",W51," ",AC51)</f>
        <v xml:space="preserve"> ,  </v>
      </c>
      <c r="BI50" s="200"/>
      <c r="BJ50" s="200"/>
      <c r="BK50" s="200"/>
      <c r="BL50" s="200"/>
      <c r="BM50" s="200"/>
      <c r="BN50" s="200"/>
      <c r="BO50" s="200"/>
      <c r="BP50" s="200"/>
      <c r="BQ50" s="200"/>
      <c r="BR50" s="200"/>
      <c r="BS50" s="200"/>
      <c r="BT50" s="200"/>
      <c r="BU50" s="200"/>
      <c r="BV50" s="197"/>
    </row>
    <row r="51" spans="1:75" s="7" customFormat="1" ht="30" hidden="1" customHeight="1" x14ac:dyDescent="0.2">
      <c r="A51" s="160"/>
      <c r="D51" s="553"/>
      <c r="E51" s="554"/>
      <c r="F51" s="554"/>
      <c r="G51" s="554"/>
      <c r="H51" s="554"/>
      <c r="I51" s="554"/>
      <c r="J51" s="554"/>
      <c r="K51" s="554"/>
      <c r="L51" s="554"/>
      <c r="M51" s="554"/>
      <c r="N51" s="554"/>
      <c r="O51" s="554"/>
      <c r="P51" s="554"/>
      <c r="Q51" s="554"/>
      <c r="R51" s="555"/>
      <c r="S51" s="556"/>
      <c r="T51" s="557"/>
      <c r="U51" s="557"/>
      <c r="V51" s="558"/>
      <c r="W51" s="556"/>
      <c r="X51" s="557"/>
      <c r="Y51" s="557"/>
      <c r="Z51" s="557"/>
      <c r="AA51" s="557"/>
      <c r="AB51" s="558"/>
      <c r="AC51" s="559"/>
      <c r="AD51" s="560"/>
      <c r="AE51" s="560"/>
      <c r="AF51" s="560"/>
      <c r="AG51" s="560"/>
      <c r="AH51" s="560"/>
      <c r="AI51" s="560"/>
      <c r="AJ51" s="560"/>
      <c r="AK51" s="560"/>
      <c r="AL51" s="560"/>
      <c r="AM51" s="560"/>
      <c r="AN51" s="560"/>
      <c r="AO51" s="560"/>
      <c r="AP51" s="561"/>
      <c r="AQ51" s="562" t="s">
        <v>249</v>
      </c>
      <c r="AR51" s="563"/>
      <c r="AS51" s="563"/>
      <c r="AT51" s="563"/>
      <c r="AU51" s="563"/>
      <c r="AV51" s="563"/>
      <c r="AW51" s="563"/>
      <c r="AX51" s="563"/>
      <c r="AY51" s="563"/>
      <c r="AZ51" s="564"/>
      <c r="BA51" s="565" t="str">
        <f>IF(AQ51="Bystřice pod Host.","Kroměříž",IF(AQ51="Holešov","Kroměříž",IF(AQ51="Kroměříž","Kroměříž",IF(AQ51="Luhačovice","Zlín",IF(AQ51="Otrokovice","Zlín",IF(AQ51="Rožnov pod Radh.","Vsetín",IF(AQ51="Uherské Hradiště","Uh. Hradiště",IF(AQ51="Uherský Brod","Uh. Hradiště",IF(AQ51="Valašské Klobouky","Zlín",IF(AQ51="Valašské Meziříčí","Vsetín",IF(AQ51="Vizovice","Zlín",IF(AQ51="Vsetín","Vsetín",IF(AQ51="Zlín","Zlín","Načítá se")))))))))))))</f>
        <v>Načítá se</v>
      </c>
      <c r="BB51" s="566"/>
      <c r="BC51" s="566"/>
      <c r="BD51" s="566"/>
      <c r="BE51" s="566"/>
      <c r="BF51" s="567"/>
      <c r="BH51" s="201" t="s">
        <v>249</v>
      </c>
      <c r="BI51" s="201" t="s">
        <v>248</v>
      </c>
      <c r="BJ51" s="201" t="s">
        <v>236</v>
      </c>
      <c r="BK51" s="201" t="s">
        <v>237</v>
      </c>
      <c r="BL51" s="201" t="s">
        <v>238</v>
      </c>
      <c r="BM51" s="201" t="s">
        <v>239</v>
      </c>
      <c r="BN51" s="201" t="s">
        <v>247</v>
      </c>
      <c r="BO51" s="201" t="s">
        <v>240</v>
      </c>
      <c r="BP51" s="201" t="s">
        <v>241</v>
      </c>
      <c r="BQ51" s="201" t="s">
        <v>242</v>
      </c>
      <c r="BR51" s="201" t="s">
        <v>243</v>
      </c>
      <c r="BS51" s="201" t="s">
        <v>244</v>
      </c>
      <c r="BT51" s="201" t="s">
        <v>245</v>
      </c>
      <c r="BU51" s="201" t="s">
        <v>246</v>
      </c>
      <c r="BV51" s="202"/>
      <c r="BW51" s="203"/>
    </row>
    <row r="52" spans="1:75" ht="21" customHeight="1" x14ac:dyDescent="0.25">
      <c r="C52" s="1"/>
      <c r="D52" s="741" t="s">
        <v>503</v>
      </c>
      <c r="E52" s="520"/>
      <c r="F52" s="520"/>
      <c r="G52" s="520"/>
      <c r="H52" s="520"/>
      <c r="I52" s="520"/>
      <c r="J52" s="520"/>
      <c r="K52" s="520"/>
      <c r="L52" s="520"/>
      <c r="M52" s="520"/>
      <c r="N52" s="520"/>
      <c r="O52" s="520"/>
      <c r="P52" s="520"/>
      <c r="Q52" s="520"/>
      <c r="R52" s="520"/>
      <c r="S52" s="520"/>
      <c r="T52" s="520"/>
      <c r="U52" s="520"/>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689"/>
      <c r="AY52" s="689"/>
      <c r="AZ52" s="689"/>
      <c r="BA52" s="689"/>
      <c r="BB52" s="689"/>
      <c r="BC52" s="689"/>
      <c r="BD52" s="689"/>
      <c r="BE52" s="689"/>
      <c r="BF52" s="690"/>
      <c r="BG52" s="1"/>
      <c r="BH52" s="138" t="str">
        <f>IF(X38=0," ",X38)</f>
        <v>Generuje se automaticky - v žádosti momentálně není Partner 8 vyplněn</v>
      </c>
      <c r="BI52" s="130"/>
      <c r="BW52" s="126"/>
    </row>
    <row r="53" spans="1:75" ht="24" customHeight="1" x14ac:dyDescent="0.2">
      <c r="C53" s="1"/>
      <c r="D53" s="749"/>
      <c r="E53" s="750"/>
      <c r="F53" s="716" t="s">
        <v>7</v>
      </c>
      <c r="G53" s="739"/>
      <c r="H53" s="739"/>
      <c r="I53" s="739"/>
      <c r="J53" s="740"/>
      <c r="K53" s="740"/>
      <c r="L53" s="740" t="s">
        <v>5</v>
      </c>
      <c r="M53" s="740"/>
      <c r="N53" s="740"/>
      <c r="O53" s="740"/>
      <c r="P53" s="740"/>
      <c r="Q53" s="740"/>
      <c r="R53" s="740"/>
      <c r="S53" s="740"/>
      <c r="T53" s="740"/>
      <c r="U53" s="740"/>
      <c r="V53" s="740"/>
      <c r="W53" s="740"/>
      <c r="X53" s="740"/>
      <c r="Y53" s="740"/>
      <c r="Z53" s="740" t="s">
        <v>6</v>
      </c>
      <c r="AA53" s="740"/>
      <c r="AB53" s="740"/>
      <c r="AC53" s="740"/>
      <c r="AD53" s="740"/>
      <c r="AE53" s="740"/>
      <c r="AF53" s="740"/>
      <c r="AG53" s="740"/>
      <c r="AH53" s="740"/>
      <c r="AI53" s="740"/>
      <c r="AJ53" s="740"/>
      <c r="AK53" s="740"/>
      <c r="AL53" s="740"/>
      <c r="AM53" s="740"/>
      <c r="AN53" s="740"/>
      <c r="AO53" s="740"/>
      <c r="AP53" s="740"/>
      <c r="AQ53" s="740"/>
      <c r="AR53" s="672" t="s">
        <v>38</v>
      </c>
      <c r="AS53" s="672"/>
      <c r="AT53" s="672"/>
      <c r="AU53" s="672"/>
      <c r="AV53" s="672"/>
      <c r="AW53" s="736" t="s">
        <v>223</v>
      </c>
      <c r="AX53" s="737"/>
      <c r="AY53" s="737"/>
      <c r="AZ53" s="737"/>
      <c r="BA53" s="737"/>
      <c r="BB53" s="737"/>
      <c r="BC53" s="737"/>
      <c r="BD53" s="737"/>
      <c r="BE53" s="737"/>
      <c r="BF53" s="738"/>
      <c r="BG53" s="1"/>
      <c r="BH53" s="132" t="s">
        <v>249</v>
      </c>
      <c r="BI53" s="132" t="s">
        <v>225</v>
      </c>
      <c r="BJ53" s="96" t="s">
        <v>224</v>
      </c>
      <c r="BW53" s="126"/>
    </row>
    <row r="54" spans="1:75" ht="19.5" customHeight="1" x14ac:dyDescent="0.2">
      <c r="C54" s="1"/>
      <c r="D54" s="732" t="s">
        <v>0</v>
      </c>
      <c r="E54" s="733"/>
      <c r="F54" s="744"/>
      <c r="G54" s="745"/>
      <c r="H54" s="745"/>
      <c r="I54" s="745"/>
      <c r="J54" s="745"/>
      <c r="K54" s="746"/>
      <c r="L54" s="747"/>
      <c r="M54" s="576"/>
      <c r="N54" s="576"/>
      <c r="O54" s="576"/>
      <c r="P54" s="576"/>
      <c r="Q54" s="576"/>
      <c r="R54" s="576"/>
      <c r="S54" s="576"/>
      <c r="T54" s="576"/>
      <c r="U54" s="576"/>
      <c r="V54" s="576"/>
      <c r="W54" s="576"/>
      <c r="X54" s="576"/>
      <c r="Y54" s="748"/>
      <c r="Z54" s="757"/>
      <c r="AA54" s="758"/>
      <c r="AB54" s="758"/>
      <c r="AC54" s="758"/>
      <c r="AD54" s="758"/>
      <c r="AE54" s="758"/>
      <c r="AF54" s="758"/>
      <c r="AG54" s="758"/>
      <c r="AH54" s="758"/>
      <c r="AI54" s="758"/>
      <c r="AJ54" s="758"/>
      <c r="AK54" s="758"/>
      <c r="AL54" s="758"/>
      <c r="AM54" s="758"/>
      <c r="AN54" s="758"/>
      <c r="AO54" s="758"/>
      <c r="AP54" s="758"/>
      <c r="AQ54" s="759"/>
      <c r="AR54" s="726"/>
      <c r="AS54" s="727"/>
      <c r="AT54" s="727"/>
      <c r="AU54" s="727"/>
      <c r="AV54" s="728"/>
      <c r="AW54" s="726" t="s">
        <v>249</v>
      </c>
      <c r="AX54" s="727"/>
      <c r="AY54" s="727"/>
      <c r="AZ54" s="727"/>
      <c r="BA54" s="727"/>
      <c r="BB54" s="727"/>
      <c r="BC54" s="727"/>
      <c r="BD54" s="727"/>
      <c r="BE54" s="727"/>
      <c r="BF54" s="743"/>
      <c r="BG54" s="1"/>
      <c r="BH54" s="139" t="str">
        <f>CONCATENATE(F54," ",L54," ",Z54,(IF((ISTEXT(AR54)),(CONCATENATE(", ",AR54)),"")))</f>
        <v xml:space="preserve">  </v>
      </c>
      <c r="BI54" s="130"/>
      <c r="BW54" s="126"/>
    </row>
    <row r="55" spans="1:75" ht="19.5" customHeight="1" x14ac:dyDescent="0.2">
      <c r="C55" s="1"/>
      <c r="D55" s="734" t="s">
        <v>1</v>
      </c>
      <c r="E55" s="735"/>
      <c r="F55" s="744"/>
      <c r="G55" s="745"/>
      <c r="H55" s="745"/>
      <c r="I55" s="745"/>
      <c r="J55" s="745"/>
      <c r="K55" s="746"/>
      <c r="L55" s="747"/>
      <c r="M55" s="576"/>
      <c r="N55" s="576"/>
      <c r="O55" s="576"/>
      <c r="P55" s="576"/>
      <c r="Q55" s="576"/>
      <c r="R55" s="576"/>
      <c r="S55" s="576"/>
      <c r="T55" s="576"/>
      <c r="U55" s="576"/>
      <c r="V55" s="576"/>
      <c r="W55" s="576"/>
      <c r="X55" s="576"/>
      <c r="Y55" s="748"/>
      <c r="Z55" s="757"/>
      <c r="AA55" s="758"/>
      <c r="AB55" s="758"/>
      <c r="AC55" s="758"/>
      <c r="AD55" s="758"/>
      <c r="AE55" s="758"/>
      <c r="AF55" s="758"/>
      <c r="AG55" s="758"/>
      <c r="AH55" s="758"/>
      <c r="AI55" s="758"/>
      <c r="AJ55" s="758"/>
      <c r="AK55" s="758"/>
      <c r="AL55" s="758"/>
      <c r="AM55" s="758"/>
      <c r="AN55" s="758"/>
      <c r="AO55" s="758"/>
      <c r="AP55" s="758"/>
      <c r="AQ55" s="759"/>
      <c r="AR55" s="726"/>
      <c r="AS55" s="727"/>
      <c r="AT55" s="727"/>
      <c r="AU55" s="727"/>
      <c r="AV55" s="728"/>
      <c r="AW55" s="726" t="s">
        <v>249</v>
      </c>
      <c r="AX55" s="727"/>
      <c r="AY55" s="727"/>
      <c r="AZ55" s="727"/>
      <c r="BA55" s="727"/>
      <c r="BB55" s="727"/>
      <c r="BC55" s="727"/>
      <c r="BD55" s="727"/>
      <c r="BE55" s="727"/>
      <c r="BF55" s="743"/>
      <c r="BG55" s="1"/>
      <c r="BH55" s="139" t="str">
        <f>CONCATENATE(F55," ",L55," ",Z55,(IF((ISTEXT(AR55)),(CONCATENATE(", ",AR55)),"")))</f>
        <v xml:space="preserve">  </v>
      </c>
      <c r="BI55" s="130"/>
      <c r="BW55" s="126"/>
    </row>
    <row r="56" spans="1:75" ht="19.5" customHeight="1" x14ac:dyDescent="0.2">
      <c r="C56" s="1"/>
      <c r="D56" s="760" t="s">
        <v>52</v>
      </c>
      <c r="E56" s="761"/>
      <c r="F56" s="762"/>
      <c r="G56" s="579"/>
      <c r="H56" s="579"/>
      <c r="I56" s="579"/>
      <c r="J56" s="579"/>
      <c r="K56" s="704"/>
      <c r="L56" s="703"/>
      <c r="M56" s="579"/>
      <c r="N56" s="579"/>
      <c r="O56" s="579"/>
      <c r="P56" s="579"/>
      <c r="Q56" s="579"/>
      <c r="R56" s="579"/>
      <c r="S56" s="579"/>
      <c r="T56" s="579"/>
      <c r="U56" s="579"/>
      <c r="V56" s="579"/>
      <c r="W56" s="579"/>
      <c r="X56" s="579"/>
      <c r="Y56" s="704"/>
      <c r="Z56" s="763"/>
      <c r="AA56" s="764"/>
      <c r="AB56" s="764"/>
      <c r="AC56" s="764"/>
      <c r="AD56" s="764"/>
      <c r="AE56" s="764"/>
      <c r="AF56" s="764"/>
      <c r="AG56" s="764"/>
      <c r="AH56" s="764"/>
      <c r="AI56" s="764"/>
      <c r="AJ56" s="764"/>
      <c r="AK56" s="764"/>
      <c r="AL56" s="764"/>
      <c r="AM56" s="764"/>
      <c r="AN56" s="764"/>
      <c r="AO56" s="764"/>
      <c r="AP56" s="764"/>
      <c r="AQ56" s="765"/>
      <c r="AR56" s="766"/>
      <c r="AS56" s="754"/>
      <c r="AT56" s="754"/>
      <c r="AU56" s="754"/>
      <c r="AV56" s="755"/>
      <c r="AW56" s="726" t="s">
        <v>249</v>
      </c>
      <c r="AX56" s="727"/>
      <c r="AY56" s="727"/>
      <c r="AZ56" s="727"/>
      <c r="BA56" s="727"/>
      <c r="BB56" s="727"/>
      <c r="BC56" s="727"/>
      <c r="BD56" s="727"/>
      <c r="BE56" s="727"/>
      <c r="BF56" s="743"/>
      <c r="BG56" s="1"/>
      <c r="BH56" s="132" t="str">
        <f>CONCATENATE(F56," ",L56," ",Z56,(IF((ISTEXT(AR56)),(CONCATENATE(", ",AR56)),"")))</f>
        <v xml:space="preserve">  </v>
      </c>
      <c r="BI56" s="130"/>
      <c r="BJ56" s="24"/>
      <c r="BW56" s="126"/>
    </row>
    <row r="57" spans="1:75" ht="19.5" customHeight="1" x14ac:dyDescent="0.25">
      <c r="A57" s="159"/>
      <c r="C57" s="1"/>
      <c r="D57" s="741" t="s">
        <v>40</v>
      </c>
      <c r="E57" s="767"/>
      <c r="F57" s="767"/>
      <c r="G57" s="767"/>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67"/>
      <c r="AL57" s="767"/>
      <c r="AM57" s="767"/>
      <c r="AN57" s="767"/>
      <c r="AO57" s="767"/>
      <c r="AP57" s="767"/>
      <c r="AQ57" s="767"/>
      <c r="AR57" s="767"/>
      <c r="AS57" s="767"/>
      <c r="AT57" s="767"/>
      <c r="AU57" s="767"/>
      <c r="AV57" s="767"/>
      <c r="AW57" s="767"/>
      <c r="AX57" s="767"/>
      <c r="AY57" s="767"/>
      <c r="AZ57" s="767"/>
      <c r="BA57" s="767"/>
      <c r="BB57" s="767"/>
      <c r="BC57" s="767"/>
      <c r="BD57" s="767"/>
      <c r="BE57" s="767"/>
      <c r="BF57" s="768"/>
      <c r="BG57" s="1"/>
      <c r="BH57" s="131"/>
      <c r="BI57" s="125"/>
      <c r="BW57" s="20"/>
    </row>
    <row r="58" spans="1:75" ht="19.5" customHeight="1" x14ac:dyDescent="0.25">
      <c r="A58" s="159"/>
      <c r="C58" s="1"/>
      <c r="D58" s="714" t="s">
        <v>7</v>
      </c>
      <c r="E58" s="814"/>
      <c r="F58" s="814"/>
      <c r="G58" s="814"/>
      <c r="H58" s="740" t="s">
        <v>5</v>
      </c>
      <c r="I58" s="814"/>
      <c r="J58" s="814"/>
      <c r="K58" s="814"/>
      <c r="L58" s="814"/>
      <c r="M58" s="814"/>
      <c r="N58" s="814"/>
      <c r="O58" s="814"/>
      <c r="P58" s="672" t="s">
        <v>6</v>
      </c>
      <c r="Q58" s="815"/>
      <c r="R58" s="815"/>
      <c r="S58" s="815"/>
      <c r="T58" s="815"/>
      <c r="U58" s="815"/>
      <c r="V58" s="815"/>
      <c r="W58" s="815"/>
      <c r="X58" s="815"/>
      <c r="Y58" s="815"/>
      <c r="Z58" s="815"/>
      <c r="AA58" s="815"/>
      <c r="AB58" s="814"/>
      <c r="AC58" s="814"/>
      <c r="AD58" s="814"/>
      <c r="AE58" s="672" t="s">
        <v>38</v>
      </c>
      <c r="AF58" s="814"/>
      <c r="AG58" s="814"/>
      <c r="AH58" s="814"/>
      <c r="AI58" s="672" t="s">
        <v>226</v>
      </c>
      <c r="AJ58" s="816"/>
      <c r="AK58" s="816"/>
      <c r="AL58" s="816"/>
      <c r="AM58" s="816"/>
      <c r="AN58" s="816"/>
      <c r="AO58" s="816"/>
      <c r="AP58" s="816"/>
      <c r="AQ58" s="740" t="s">
        <v>3</v>
      </c>
      <c r="AR58" s="814"/>
      <c r="AS58" s="814"/>
      <c r="AT58" s="814"/>
      <c r="AU58" s="814"/>
      <c r="AV58" s="814"/>
      <c r="AW58" s="814"/>
      <c r="AX58" s="814"/>
      <c r="AY58" s="814"/>
      <c r="AZ58" s="814"/>
      <c r="BA58" s="814"/>
      <c r="BB58" s="814"/>
      <c r="BC58" s="814"/>
      <c r="BD58" s="814"/>
      <c r="BE58" s="814"/>
      <c r="BF58" s="817"/>
      <c r="BG58" s="1"/>
      <c r="BH58" s="147"/>
      <c r="BI58" s="125"/>
      <c r="BW58" s="20"/>
    </row>
    <row r="59" spans="1:75" ht="19.5" customHeight="1" x14ac:dyDescent="0.2">
      <c r="A59" s="159"/>
      <c r="C59" s="1"/>
      <c r="D59" s="751"/>
      <c r="E59" s="752"/>
      <c r="F59" s="752"/>
      <c r="G59" s="752"/>
      <c r="H59" s="752"/>
      <c r="I59" s="1236"/>
      <c r="J59" s="1236"/>
      <c r="K59" s="1236"/>
      <c r="L59" s="1236"/>
      <c r="M59" s="1236"/>
      <c r="N59" s="1236"/>
      <c r="O59" s="1236"/>
      <c r="P59" s="752"/>
      <c r="Q59" s="1236"/>
      <c r="R59" s="1236"/>
      <c r="S59" s="1236"/>
      <c r="T59" s="1236"/>
      <c r="U59" s="1236"/>
      <c r="V59" s="1236"/>
      <c r="W59" s="1236"/>
      <c r="X59" s="1236"/>
      <c r="Y59" s="1236"/>
      <c r="Z59" s="1236"/>
      <c r="AA59" s="1236"/>
      <c r="AB59" s="1236"/>
      <c r="AC59" s="1236"/>
      <c r="AD59" s="1236"/>
      <c r="AE59" s="752"/>
      <c r="AF59" s="1236"/>
      <c r="AG59" s="1236"/>
      <c r="AH59" s="1236"/>
      <c r="AI59" s="752"/>
      <c r="AJ59" s="1236"/>
      <c r="AK59" s="1236"/>
      <c r="AL59" s="1236"/>
      <c r="AM59" s="1236"/>
      <c r="AN59" s="1236"/>
      <c r="AO59" s="1236"/>
      <c r="AP59" s="1236"/>
      <c r="AQ59" s="752"/>
      <c r="AR59" s="1236"/>
      <c r="AS59" s="1236"/>
      <c r="AT59" s="1236"/>
      <c r="AU59" s="1236"/>
      <c r="AV59" s="1236"/>
      <c r="AW59" s="1236"/>
      <c r="AX59" s="1236"/>
      <c r="AY59" s="1236"/>
      <c r="AZ59" s="1236"/>
      <c r="BA59" s="1236"/>
      <c r="BB59" s="1236"/>
      <c r="BC59" s="1236"/>
      <c r="BD59" s="1236"/>
      <c r="BE59" s="1236"/>
      <c r="BF59" s="1237"/>
      <c r="BG59" s="1"/>
      <c r="BH59" s="147"/>
      <c r="BI59" s="125"/>
      <c r="BW59" s="20"/>
    </row>
    <row r="60" spans="1:75" ht="19.5" hidden="1" customHeight="1" x14ac:dyDescent="0.2">
      <c r="D60" s="148"/>
      <c r="E60" s="149"/>
      <c r="F60" s="149"/>
      <c r="G60" s="175"/>
      <c r="H60" s="175"/>
      <c r="I60" s="175"/>
      <c r="J60" s="175"/>
      <c r="K60" s="175"/>
      <c r="L60" s="181"/>
      <c r="M60" s="182"/>
      <c r="N60" s="182"/>
      <c r="O60" s="182"/>
      <c r="P60" s="182"/>
      <c r="Q60" s="182"/>
      <c r="R60" s="182"/>
      <c r="S60" s="182"/>
      <c r="T60" s="182"/>
      <c r="U60" s="182"/>
      <c r="V60" s="182"/>
      <c r="W60" s="182"/>
      <c r="X60" s="182"/>
      <c r="Y60" s="182"/>
      <c r="Z60" s="182"/>
      <c r="AA60" s="182"/>
      <c r="AB60" s="182"/>
      <c r="AC60" s="182"/>
      <c r="AD60" s="182"/>
      <c r="AE60" s="149"/>
      <c r="AF60" s="149"/>
      <c r="AG60" s="149"/>
      <c r="AH60" s="149"/>
      <c r="AI60" s="149"/>
      <c r="AJ60" s="149"/>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4"/>
      <c r="BH60" s="97"/>
      <c r="BI60" s="24"/>
      <c r="BW60" s="20"/>
    </row>
    <row r="61" spans="1:75" ht="19.5" hidden="1" customHeight="1" x14ac:dyDescent="0.2">
      <c r="C61" s="107"/>
      <c r="D61" s="172"/>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69"/>
      <c r="AW61" s="170"/>
      <c r="AX61" s="170"/>
      <c r="AY61" s="170"/>
      <c r="AZ61" s="170"/>
      <c r="BA61" s="170"/>
      <c r="BB61" s="170"/>
      <c r="BC61" s="170"/>
      <c r="BD61" s="170"/>
      <c r="BE61" s="170"/>
      <c r="BF61" s="171"/>
      <c r="BG61" s="1"/>
    </row>
    <row r="62" spans="1:75" ht="28.15" hidden="1" customHeight="1" x14ac:dyDescent="0.2">
      <c r="C62" s="107"/>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8"/>
      <c r="AW62" s="179"/>
      <c r="AX62" s="179"/>
      <c r="AY62" s="179"/>
      <c r="AZ62" s="179"/>
      <c r="BA62" s="179"/>
      <c r="BB62" s="179"/>
      <c r="BC62" s="179"/>
      <c r="BD62" s="179"/>
      <c r="BE62" s="180"/>
      <c r="BF62" s="140"/>
      <c r="BG62" s="1"/>
    </row>
    <row r="63" spans="1:75" ht="10.5" hidden="1" customHeight="1" x14ac:dyDescent="0.2">
      <c r="C63" s="107"/>
      <c r="D63" s="176"/>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98"/>
      <c r="AW63" s="99"/>
      <c r="AX63" s="99"/>
      <c r="AY63" s="99"/>
      <c r="AZ63" s="99"/>
      <c r="BA63" s="99"/>
      <c r="BB63" s="99"/>
      <c r="BC63" s="99"/>
      <c r="BD63" s="99"/>
      <c r="BE63" s="99"/>
      <c r="BF63" s="100"/>
      <c r="BG63" s="1"/>
    </row>
    <row r="64" spans="1:75" ht="12.75" customHeight="1" x14ac:dyDescent="0.2">
      <c r="C64" s="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
      <c r="BH64" s="125"/>
      <c r="BI64" s="125"/>
      <c r="BW64" s="126"/>
    </row>
    <row r="65" spans="1:75" ht="28.5" hidden="1" customHeight="1" x14ac:dyDescent="0.25">
      <c r="C65" s="141"/>
      <c r="D65" s="890" t="s">
        <v>496</v>
      </c>
      <c r="E65" s="891"/>
      <c r="F65" s="891"/>
      <c r="G65" s="891"/>
      <c r="H65" s="891"/>
      <c r="I65" s="891"/>
      <c r="J65" s="891"/>
      <c r="K65" s="891"/>
      <c r="L65" s="891"/>
      <c r="M65" s="891"/>
      <c r="N65" s="891"/>
      <c r="O65" s="891"/>
      <c r="P65" s="891"/>
      <c r="Q65" s="891"/>
      <c r="R65" s="891"/>
      <c r="S65" s="891"/>
      <c r="T65" s="891"/>
      <c r="U65" s="891"/>
      <c r="V65" s="891"/>
      <c r="W65" s="891"/>
      <c r="X65" s="891"/>
      <c r="Y65" s="891"/>
      <c r="Z65" s="891"/>
      <c r="AA65" s="891"/>
      <c r="AB65" s="891"/>
      <c r="AC65" s="891"/>
      <c r="AD65" s="891"/>
      <c r="AE65" s="891"/>
      <c r="AF65" s="891"/>
      <c r="AG65" s="891"/>
      <c r="AH65" s="891"/>
      <c r="AI65" s="891"/>
      <c r="AJ65" s="891"/>
      <c r="AK65" s="891"/>
      <c r="AL65" s="891"/>
      <c r="AM65" s="891"/>
      <c r="AN65" s="891"/>
      <c r="AO65" s="891"/>
      <c r="AP65" s="891"/>
      <c r="AQ65" s="891"/>
      <c r="AR65" s="891"/>
      <c r="AS65" s="891"/>
      <c r="AT65" s="891"/>
      <c r="AU65" s="891"/>
      <c r="AV65" s="891"/>
      <c r="AW65" s="891"/>
      <c r="AX65" s="891"/>
      <c r="AY65" s="891"/>
      <c r="AZ65" s="891"/>
      <c r="BA65" s="891"/>
      <c r="BB65" s="891"/>
      <c r="BC65" s="891"/>
      <c r="BD65" s="891"/>
      <c r="BE65" s="891"/>
      <c r="BF65" s="891"/>
      <c r="BG65" s="1"/>
    </row>
    <row r="66" spans="1:75" ht="7.5" hidden="1" customHeight="1" x14ac:dyDescent="0.2">
      <c r="A66" s="17"/>
      <c r="C66" s="1"/>
      <c r="D66" s="742"/>
      <c r="E66" s="520"/>
      <c r="F66" s="520"/>
      <c r="G66" s="520"/>
      <c r="H66" s="520"/>
      <c r="I66" s="520"/>
      <c r="J66" s="520"/>
      <c r="K66" s="520"/>
      <c r="L66" s="520"/>
      <c r="M66" s="520"/>
      <c r="N66" s="520"/>
      <c r="O66" s="520"/>
      <c r="P66" s="520"/>
      <c r="Q66" s="520"/>
      <c r="R66" s="520"/>
      <c r="S66" s="520"/>
      <c r="T66" s="520"/>
      <c r="U66" s="520"/>
      <c r="V66" s="520"/>
      <c r="W66" s="520"/>
      <c r="X66" s="520"/>
      <c r="Y66" s="520"/>
      <c r="Z66" s="520"/>
      <c r="AA66" s="520"/>
      <c r="AB66" s="520"/>
      <c r="AC66" s="520"/>
      <c r="AD66" s="520"/>
      <c r="AE66" s="520"/>
      <c r="AF66" s="520"/>
      <c r="AG66" s="520"/>
      <c r="AH66" s="520"/>
      <c r="AI66" s="520"/>
      <c r="AJ66" s="520"/>
      <c r="AK66" s="520"/>
      <c r="AL66" s="520"/>
      <c r="AM66" s="520"/>
      <c r="AN66" s="520"/>
      <c r="AO66" s="520"/>
      <c r="AP66" s="520"/>
      <c r="AQ66" s="520"/>
      <c r="AR66" s="520"/>
      <c r="AS66" s="520"/>
      <c r="AT66" s="520"/>
      <c r="AU66" s="520"/>
      <c r="AV66" s="520"/>
      <c r="AW66" s="520"/>
      <c r="AX66" s="520"/>
      <c r="AY66" s="520"/>
      <c r="AZ66" s="520"/>
      <c r="BA66" s="520"/>
      <c r="BB66" s="520"/>
      <c r="BC66" s="520"/>
      <c r="BD66" s="520"/>
      <c r="BE66" s="520"/>
      <c r="BF66" s="521"/>
      <c r="BG66" s="1"/>
      <c r="BH66" s="168"/>
      <c r="BI66" s="125"/>
      <c r="BW66" s="162"/>
    </row>
    <row r="67" spans="1:75" ht="20.25" hidden="1" customHeight="1" x14ac:dyDescent="0.2">
      <c r="A67" s="17"/>
      <c r="C67" s="1"/>
      <c r="D67" s="10"/>
      <c r="E67" s="527" t="s">
        <v>46</v>
      </c>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8"/>
      <c r="AF67" s="528"/>
      <c r="AG67" s="528"/>
      <c r="AH67" s="528"/>
      <c r="AI67" s="528"/>
      <c r="AJ67" s="528"/>
      <c r="AK67" s="528"/>
      <c r="AL67" s="528"/>
      <c r="AM67" s="528"/>
      <c r="AN67" s="547"/>
      <c r="AO67" s="530" t="s">
        <v>249</v>
      </c>
      <c r="AP67" s="531"/>
      <c r="AQ67" s="531"/>
      <c r="AR67" s="531"/>
      <c r="AS67" s="531"/>
      <c r="AT67" s="531"/>
      <c r="AU67" s="531"/>
      <c r="AV67" s="531"/>
      <c r="AW67" s="531"/>
      <c r="AX67" s="531"/>
      <c r="AY67" s="531"/>
      <c r="AZ67" s="531"/>
      <c r="BA67" s="531"/>
      <c r="BB67" s="531"/>
      <c r="BC67" s="531"/>
      <c r="BD67" s="531"/>
      <c r="BE67" s="532"/>
      <c r="BF67" s="11"/>
      <c r="BG67" s="1"/>
      <c r="BH67" s="163"/>
      <c r="BI67" s="125"/>
    </row>
    <row r="68" spans="1:75" s="3" customFormat="1" ht="28.5" hidden="1" customHeight="1" x14ac:dyDescent="0.2">
      <c r="A68" s="164"/>
      <c r="D68" s="535" t="s">
        <v>258</v>
      </c>
      <c r="E68" s="536"/>
      <c r="F68" s="536"/>
      <c r="G68" s="536"/>
      <c r="H68" s="536"/>
      <c r="I68" s="536"/>
      <c r="J68" s="536"/>
      <c r="K68" s="536"/>
      <c r="L68" s="536"/>
      <c r="M68" s="536"/>
      <c r="N68" s="536"/>
      <c r="O68" s="536"/>
      <c r="P68" s="536"/>
      <c r="Q68" s="536"/>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6"/>
      <c r="AO68" s="536"/>
      <c r="AP68" s="536"/>
      <c r="AQ68" s="536"/>
      <c r="AR68" s="536"/>
      <c r="AS68" s="536"/>
      <c r="AT68" s="536"/>
      <c r="AU68" s="536"/>
      <c r="AV68" s="536"/>
      <c r="AW68" s="536"/>
      <c r="AX68" s="536"/>
      <c r="AY68" s="536"/>
      <c r="AZ68" s="536"/>
      <c r="BA68" s="536"/>
      <c r="BB68" s="536"/>
      <c r="BC68" s="536"/>
      <c r="BD68" s="536"/>
      <c r="BE68" s="536"/>
      <c r="BF68" s="537"/>
      <c r="BH68" s="163"/>
      <c r="BI68" s="125"/>
      <c r="BJ68" s="1"/>
      <c r="BK68" s="1"/>
    </row>
    <row r="69" spans="1:75" ht="18" hidden="1" customHeight="1" x14ac:dyDescent="0.2">
      <c r="A69" s="17"/>
      <c r="C69" s="1"/>
      <c r="D69" s="165"/>
      <c r="E69" s="538" t="s">
        <v>47</v>
      </c>
      <c r="F69" s="538"/>
      <c r="G69" s="538"/>
      <c r="H69" s="538"/>
      <c r="I69" s="538"/>
      <c r="J69" s="538"/>
      <c r="K69" s="538"/>
      <c r="L69" s="538"/>
      <c r="M69" s="538"/>
      <c r="N69" s="538"/>
      <c r="O69" s="538"/>
      <c r="P69" s="538"/>
      <c r="Q69" s="538"/>
      <c r="R69" s="538"/>
      <c r="S69" s="538"/>
      <c r="T69" s="538"/>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8"/>
      <c r="BD69" s="538"/>
      <c r="BE69" s="538"/>
      <c r="BF69" s="166"/>
      <c r="BG69" s="1"/>
      <c r="BI69" s="125"/>
    </row>
    <row r="70" spans="1:75" ht="28.5" hidden="1" customHeight="1" x14ac:dyDescent="0.2">
      <c r="A70" s="17"/>
      <c r="C70" s="1"/>
      <c r="D70" s="165"/>
      <c r="E70" s="659" t="s">
        <v>2</v>
      </c>
      <c r="F70" s="659"/>
      <c r="G70" s="659"/>
      <c r="H70" s="659"/>
      <c r="I70" s="659"/>
      <c r="J70" s="659"/>
      <c r="K70" s="659"/>
      <c r="L70" s="659"/>
      <c r="M70" s="659"/>
      <c r="N70" s="659" t="s">
        <v>48</v>
      </c>
      <c r="O70" s="659"/>
      <c r="P70" s="659"/>
      <c r="Q70" s="659"/>
      <c r="R70" s="659"/>
      <c r="S70" s="659"/>
      <c r="T70" s="659" t="s">
        <v>49</v>
      </c>
      <c r="U70" s="659"/>
      <c r="V70" s="659"/>
      <c r="W70" s="659"/>
      <c r="X70" s="659"/>
      <c r="Y70" s="659"/>
      <c r="Z70" s="659"/>
      <c r="AA70" s="659"/>
      <c r="AB70" s="659"/>
      <c r="AC70" s="659"/>
      <c r="AD70" s="659" t="s">
        <v>259</v>
      </c>
      <c r="AE70" s="659"/>
      <c r="AF70" s="659"/>
      <c r="AG70" s="659"/>
      <c r="AH70" s="659"/>
      <c r="AI70" s="659"/>
      <c r="AJ70" s="659"/>
      <c r="AK70" s="659" t="s">
        <v>8</v>
      </c>
      <c r="AL70" s="659"/>
      <c r="AM70" s="659"/>
      <c r="AN70" s="659"/>
      <c r="AO70" s="659"/>
      <c r="AP70" s="659"/>
      <c r="AQ70" s="659"/>
      <c r="AR70" s="659" t="s">
        <v>9</v>
      </c>
      <c r="AS70" s="659"/>
      <c r="AT70" s="659"/>
      <c r="AU70" s="659"/>
      <c r="AV70" s="659"/>
      <c r="AW70" s="659"/>
      <c r="AX70" s="659"/>
      <c r="AY70" s="659" t="s">
        <v>10</v>
      </c>
      <c r="AZ70" s="659"/>
      <c r="BA70" s="659"/>
      <c r="BB70" s="659"/>
      <c r="BC70" s="659"/>
      <c r="BD70" s="659"/>
      <c r="BE70" s="659"/>
      <c r="BF70" s="166"/>
      <c r="BG70" s="1"/>
      <c r="BI70" s="125"/>
    </row>
    <row r="71" spans="1:75" ht="29.25" hidden="1" customHeight="1" x14ac:dyDescent="0.2">
      <c r="A71" s="17"/>
      <c r="C71" s="1"/>
      <c r="D71" s="165"/>
      <c r="E71" s="660"/>
      <c r="F71" s="660"/>
      <c r="G71" s="660"/>
      <c r="H71" s="660"/>
      <c r="I71" s="660"/>
      <c r="J71" s="660"/>
      <c r="K71" s="660"/>
      <c r="L71" s="660"/>
      <c r="M71" s="660"/>
      <c r="N71" s="769"/>
      <c r="O71" s="769"/>
      <c r="P71" s="769"/>
      <c r="Q71" s="769"/>
      <c r="R71" s="769"/>
      <c r="S71" s="769"/>
      <c r="T71" s="660"/>
      <c r="U71" s="660"/>
      <c r="V71" s="660"/>
      <c r="W71" s="660"/>
      <c r="X71" s="660"/>
      <c r="Y71" s="660"/>
      <c r="Z71" s="660"/>
      <c r="AA71" s="660"/>
      <c r="AB71" s="660"/>
      <c r="AC71" s="660"/>
      <c r="AD71" s="679"/>
      <c r="AE71" s="679"/>
      <c r="AF71" s="679"/>
      <c r="AG71" s="679"/>
      <c r="AH71" s="679"/>
      <c r="AI71" s="679"/>
      <c r="AJ71" s="679"/>
      <c r="AK71" s="660"/>
      <c r="AL71" s="660"/>
      <c r="AM71" s="660"/>
      <c r="AN71" s="660"/>
      <c r="AO71" s="660"/>
      <c r="AP71" s="660"/>
      <c r="AQ71" s="660"/>
      <c r="AR71" s="660"/>
      <c r="AS71" s="660"/>
      <c r="AT71" s="660"/>
      <c r="AU71" s="660"/>
      <c r="AV71" s="660"/>
      <c r="AW71" s="660"/>
      <c r="AX71" s="660"/>
      <c r="AY71" s="660"/>
      <c r="AZ71" s="660"/>
      <c r="BA71" s="660"/>
      <c r="BB71" s="660"/>
      <c r="BC71" s="660"/>
      <c r="BD71" s="660"/>
      <c r="BE71" s="660"/>
      <c r="BF71" s="166"/>
      <c r="BG71" s="1"/>
      <c r="BI71" s="125"/>
    </row>
    <row r="72" spans="1:75" ht="29.25" hidden="1" customHeight="1" x14ac:dyDescent="0.2">
      <c r="A72" s="17"/>
      <c r="C72" s="1"/>
      <c r="D72" s="165"/>
      <c r="E72" s="660"/>
      <c r="F72" s="660"/>
      <c r="G72" s="660"/>
      <c r="H72" s="660"/>
      <c r="I72" s="660"/>
      <c r="J72" s="660"/>
      <c r="K72" s="660"/>
      <c r="L72" s="660"/>
      <c r="M72" s="660"/>
      <c r="N72" s="769"/>
      <c r="O72" s="769"/>
      <c r="P72" s="769"/>
      <c r="Q72" s="769"/>
      <c r="R72" s="769"/>
      <c r="S72" s="769"/>
      <c r="T72" s="660"/>
      <c r="U72" s="660"/>
      <c r="V72" s="660"/>
      <c r="W72" s="660"/>
      <c r="X72" s="660"/>
      <c r="Y72" s="660"/>
      <c r="Z72" s="660"/>
      <c r="AA72" s="660"/>
      <c r="AB72" s="660"/>
      <c r="AC72" s="660"/>
      <c r="AD72" s="679"/>
      <c r="AE72" s="679"/>
      <c r="AF72" s="679"/>
      <c r="AG72" s="679"/>
      <c r="AH72" s="679"/>
      <c r="AI72" s="679"/>
      <c r="AJ72" s="679"/>
      <c r="AK72" s="660"/>
      <c r="AL72" s="660"/>
      <c r="AM72" s="660"/>
      <c r="AN72" s="660"/>
      <c r="AO72" s="660"/>
      <c r="AP72" s="660"/>
      <c r="AQ72" s="660"/>
      <c r="AR72" s="660"/>
      <c r="AS72" s="660"/>
      <c r="AT72" s="660"/>
      <c r="AU72" s="660"/>
      <c r="AV72" s="660"/>
      <c r="AW72" s="660"/>
      <c r="AX72" s="660"/>
      <c r="AY72" s="660"/>
      <c r="AZ72" s="660"/>
      <c r="BA72" s="660"/>
      <c r="BB72" s="660"/>
      <c r="BC72" s="660"/>
      <c r="BD72" s="660"/>
      <c r="BE72" s="660"/>
      <c r="BF72" s="166"/>
      <c r="BG72" s="1"/>
      <c r="BI72" s="125"/>
    </row>
    <row r="73" spans="1:75" ht="29.25" hidden="1" customHeight="1" x14ac:dyDescent="0.2">
      <c r="A73" s="17"/>
      <c r="C73" s="1"/>
      <c r="D73" s="165"/>
      <c r="E73" s="660"/>
      <c r="F73" s="660"/>
      <c r="G73" s="660"/>
      <c r="H73" s="660"/>
      <c r="I73" s="660"/>
      <c r="J73" s="660"/>
      <c r="K73" s="660"/>
      <c r="L73" s="660"/>
      <c r="M73" s="660"/>
      <c r="N73" s="769"/>
      <c r="O73" s="769"/>
      <c r="P73" s="769"/>
      <c r="Q73" s="769"/>
      <c r="R73" s="769"/>
      <c r="S73" s="769"/>
      <c r="T73" s="660"/>
      <c r="U73" s="660"/>
      <c r="V73" s="660"/>
      <c r="W73" s="660"/>
      <c r="X73" s="660"/>
      <c r="Y73" s="660"/>
      <c r="Z73" s="660"/>
      <c r="AA73" s="660"/>
      <c r="AB73" s="660"/>
      <c r="AC73" s="660"/>
      <c r="AD73" s="679"/>
      <c r="AE73" s="679"/>
      <c r="AF73" s="679"/>
      <c r="AG73" s="679"/>
      <c r="AH73" s="679"/>
      <c r="AI73" s="679"/>
      <c r="AJ73" s="679"/>
      <c r="AK73" s="660"/>
      <c r="AL73" s="660"/>
      <c r="AM73" s="660"/>
      <c r="AN73" s="660"/>
      <c r="AO73" s="660"/>
      <c r="AP73" s="660"/>
      <c r="AQ73" s="660"/>
      <c r="AR73" s="660"/>
      <c r="AS73" s="660"/>
      <c r="AT73" s="660"/>
      <c r="AU73" s="660"/>
      <c r="AV73" s="660"/>
      <c r="AW73" s="660"/>
      <c r="AX73" s="660"/>
      <c r="AY73" s="660"/>
      <c r="AZ73" s="660"/>
      <c r="BA73" s="660"/>
      <c r="BB73" s="660"/>
      <c r="BC73" s="660"/>
      <c r="BD73" s="660"/>
      <c r="BE73" s="660"/>
      <c r="BF73" s="166"/>
      <c r="BG73" s="1"/>
      <c r="BI73" s="125"/>
    </row>
    <row r="74" spans="1:75" ht="29.25" hidden="1" customHeight="1" x14ac:dyDescent="0.2">
      <c r="A74" s="17"/>
      <c r="C74" s="1"/>
      <c r="D74" s="165"/>
      <c r="E74" s="660"/>
      <c r="F74" s="660"/>
      <c r="G74" s="660"/>
      <c r="H74" s="660"/>
      <c r="I74" s="660"/>
      <c r="J74" s="660"/>
      <c r="K74" s="660"/>
      <c r="L74" s="660"/>
      <c r="M74" s="660"/>
      <c r="N74" s="769"/>
      <c r="O74" s="769"/>
      <c r="P74" s="769"/>
      <c r="Q74" s="769"/>
      <c r="R74" s="769"/>
      <c r="S74" s="769"/>
      <c r="T74" s="660"/>
      <c r="U74" s="660"/>
      <c r="V74" s="660"/>
      <c r="W74" s="660"/>
      <c r="X74" s="660"/>
      <c r="Y74" s="660"/>
      <c r="Z74" s="660"/>
      <c r="AA74" s="660"/>
      <c r="AB74" s="660"/>
      <c r="AC74" s="660"/>
      <c r="AD74" s="679"/>
      <c r="AE74" s="679"/>
      <c r="AF74" s="679"/>
      <c r="AG74" s="679"/>
      <c r="AH74" s="679"/>
      <c r="AI74" s="679"/>
      <c r="AJ74" s="679"/>
      <c r="AK74" s="660"/>
      <c r="AL74" s="660"/>
      <c r="AM74" s="660"/>
      <c r="AN74" s="660"/>
      <c r="AO74" s="660"/>
      <c r="AP74" s="660"/>
      <c r="AQ74" s="660"/>
      <c r="AR74" s="660"/>
      <c r="AS74" s="660"/>
      <c r="AT74" s="660"/>
      <c r="AU74" s="660"/>
      <c r="AV74" s="660"/>
      <c r="AW74" s="660"/>
      <c r="AX74" s="660"/>
      <c r="AY74" s="660"/>
      <c r="AZ74" s="660"/>
      <c r="BA74" s="660"/>
      <c r="BB74" s="660"/>
      <c r="BC74" s="660"/>
      <c r="BD74" s="660"/>
      <c r="BE74" s="660"/>
      <c r="BF74" s="166"/>
      <c r="BG74" s="1"/>
      <c r="BI74" s="125"/>
    </row>
    <row r="75" spans="1:75" ht="29.25" hidden="1" customHeight="1" x14ac:dyDescent="0.2">
      <c r="A75" s="17"/>
      <c r="C75" s="1"/>
      <c r="D75" s="165"/>
      <c r="E75" s="660"/>
      <c r="F75" s="660"/>
      <c r="G75" s="660"/>
      <c r="H75" s="660"/>
      <c r="I75" s="660"/>
      <c r="J75" s="660"/>
      <c r="K75" s="660"/>
      <c r="L75" s="660"/>
      <c r="M75" s="660"/>
      <c r="N75" s="769"/>
      <c r="O75" s="769"/>
      <c r="P75" s="769"/>
      <c r="Q75" s="769"/>
      <c r="R75" s="769"/>
      <c r="S75" s="769"/>
      <c r="T75" s="660"/>
      <c r="U75" s="660"/>
      <c r="V75" s="660"/>
      <c r="W75" s="660"/>
      <c r="X75" s="660"/>
      <c r="Y75" s="660"/>
      <c r="Z75" s="660"/>
      <c r="AA75" s="660"/>
      <c r="AB75" s="660"/>
      <c r="AC75" s="660"/>
      <c r="AD75" s="679"/>
      <c r="AE75" s="679"/>
      <c r="AF75" s="679"/>
      <c r="AG75" s="679"/>
      <c r="AH75" s="679"/>
      <c r="AI75" s="679"/>
      <c r="AJ75" s="679"/>
      <c r="AK75" s="660"/>
      <c r="AL75" s="660"/>
      <c r="AM75" s="660"/>
      <c r="AN75" s="660"/>
      <c r="AO75" s="660"/>
      <c r="AP75" s="660"/>
      <c r="AQ75" s="660"/>
      <c r="AR75" s="660"/>
      <c r="AS75" s="660"/>
      <c r="AT75" s="660"/>
      <c r="AU75" s="660"/>
      <c r="AV75" s="660"/>
      <c r="AW75" s="660"/>
      <c r="AX75" s="660"/>
      <c r="AY75" s="660"/>
      <c r="AZ75" s="660"/>
      <c r="BA75" s="660"/>
      <c r="BB75" s="660"/>
      <c r="BC75" s="660"/>
      <c r="BD75" s="660"/>
      <c r="BE75" s="660"/>
      <c r="BF75" s="166"/>
      <c r="BG75" s="1"/>
      <c r="BI75" s="125"/>
    </row>
    <row r="76" spans="1:75" ht="29.25" hidden="1" customHeight="1" x14ac:dyDescent="0.2">
      <c r="A76" s="17"/>
      <c r="C76" s="1"/>
      <c r="D76" s="165"/>
      <c r="E76" s="660"/>
      <c r="F76" s="660"/>
      <c r="G76" s="660"/>
      <c r="H76" s="660"/>
      <c r="I76" s="660"/>
      <c r="J76" s="660"/>
      <c r="K76" s="660"/>
      <c r="L76" s="660"/>
      <c r="M76" s="660"/>
      <c r="N76" s="769"/>
      <c r="O76" s="769"/>
      <c r="P76" s="769"/>
      <c r="Q76" s="769"/>
      <c r="R76" s="769"/>
      <c r="S76" s="769"/>
      <c r="T76" s="660"/>
      <c r="U76" s="660"/>
      <c r="V76" s="660"/>
      <c r="W76" s="660"/>
      <c r="X76" s="660"/>
      <c r="Y76" s="660"/>
      <c r="Z76" s="660"/>
      <c r="AA76" s="660"/>
      <c r="AB76" s="660"/>
      <c r="AC76" s="660"/>
      <c r="AD76" s="679"/>
      <c r="AE76" s="679"/>
      <c r="AF76" s="679"/>
      <c r="AG76" s="679"/>
      <c r="AH76" s="679"/>
      <c r="AI76" s="679"/>
      <c r="AJ76" s="679"/>
      <c r="AK76" s="660"/>
      <c r="AL76" s="660"/>
      <c r="AM76" s="660"/>
      <c r="AN76" s="660"/>
      <c r="AO76" s="660"/>
      <c r="AP76" s="660"/>
      <c r="AQ76" s="660"/>
      <c r="AR76" s="660"/>
      <c r="AS76" s="660"/>
      <c r="AT76" s="660"/>
      <c r="AU76" s="660"/>
      <c r="AV76" s="660"/>
      <c r="AW76" s="660"/>
      <c r="AX76" s="660"/>
      <c r="AY76" s="660"/>
      <c r="AZ76" s="660"/>
      <c r="BA76" s="660"/>
      <c r="BB76" s="660"/>
      <c r="BC76" s="660"/>
      <c r="BD76" s="660"/>
      <c r="BE76" s="660"/>
      <c r="BF76" s="166"/>
      <c r="BG76" s="1"/>
      <c r="BI76" s="125"/>
    </row>
    <row r="77" spans="1:75" ht="29.25" hidden="1" customHeight="1" x14ac:dyDescent="0.2">
      <c r="A77" s="17"/>
      <c r="C77" s="1"/>
      <c r="D77" s="165"/>
      <c r="E77" s="660"/>
      <c r="F77" s="660"/>
      <c r="G77" s="660"/>
      <c r="H77" s="660"/>
      <c r="I77" s="660"/>
      <c r="J77" s="660"/>
      <c r="K77" s="660"/>
      <c r="L77" s="660"/>
      <c r="M77" s="660"/>
      <c r="N77" s="769"/>
      <c r="O77" s="769"/>
      <c r="P77" s="769"/>
      <c r="Q77" s="769"/>
      <c r="R77" s="769"/>
      <c r="S77" s="769"/>
      <c r="T77" s="660"/>
      <c r="U77" s="660"/>
      <c r="V77" s="660"/>
      <c r="W77" s="660"/>
      <c r="X77" s="660"/>
      <c r="Y77" s="660"/>
      <c r="Z77" s="660"/>
      <c r="AA77" s="660"/>
      <c r="AB77" s="660"/>
      <c r="AC77" s="660"/>
      <c r="AD77" s="679"/>
      <c r="AE77" s="679"/>
      <c r="AF77" s="679"/>
      <c r="AG77" s="679"/>
      <c r="AH77" s="679"/>
      <c r="AI77" s="679"/>
      <c r="AJ77" s="679"/>
      <c r="AK77" s="660"/>
      <c r="AL77" s="660"/>
      <c r="AM77" s="660"/>
      <c r="AN77" s="660"/>
      <c r="AO77" s="660"/>
      <c r="AP77" s="660"/>
      <c r="AQ77" s="660"/>
      <c r="AR77" s="660"/>
      <c r="AS77" s="660"/>
      <c r="AT77" s="660"/>
      <c r="AU77" s="660"/>
      <c r="AV77" s="660"/>
      <c r="AW77" s="660"/>
      <c r="AX77" s="660"/>
      <c r="AY77" s="660"/>
      <c r="AZ77" s="660"/>
      <c r="BA77" s="660"/>
      <c r="BB77" s="660"/>
      <c r="BC77" s="660"/>
      <c r="BD77" s="660"/>
      <c r="BE77" s="660"/>
      <c r="BF77" s="166"/>
      <c r="BG77" s="1"/>
      <c r="BI77" s="125"/>
    </row>
    <row r="78" spans="1:75" ht="18" hidden="1" customHeight="1" x14ac:dyDescent="0.2">
      <c r="A78" s="17"/>
      <c r="C78" s="1"/>
      <c r="D78" s="13"/>
      <c r="E78" s="770" t="s">
        <v>11</v>
      </c>
      <c r="F78" s="770"/>
      <c r="G78" s="770"/>
      <c r="H78" s="770"/>
      <c r="I78" s="770"/>
      <c r="J78" s="770"/>
      <c r="K78" s="770"/>
      <c r="L78" s="770"/>
      <c r="M78" s="770"/>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c r="AN78" s="770"/>
      <c r="AO78" s="770"/>
      <c r="AP78" s="770"/>
      <c r="AQ78" s="770"/>
      <c r="AR78" s="770"/>
      <c r="AS78" s="770"/>
      <c r="AT78" s="770"/>
      <c r="AU78" s="770"/>
      <c r="AV78" s="770"/>
      <c r="AW78" s="770"/>
      <c r="AX78" s="770"/>
      <c r="AY78" s="770"/>
      <c r="AZ78" s="770"/>
      <c r="BA78" s="770"/>
      <c r="BB78" s="770"/>
      <c r="BC78" s="770"/>
      <c r="BD78" s="770"/>
      <c r="BE78" s="770"/>
      <c r="BF78" s="15"/>
      <c r="BG78" s="1"/>
      <c r="BI78" s="125"/>
    </row>
    <row r="79" spans="1:75" ht="28.5" hidden="1" customHeight="1" x14ac:dyDescent="0.2">
      <c r="A79" s="17"/>
      <c r="C79" s="1"/>
      <c r="D79" s="13"/>
      <c r="E79" s="590" t="s">
        <v>12</v>
      </c>
      <c r="F79" s="590"/>
      <c r="G79" s="590"/>
      <c r="H79" s="590"/>
      <c r="I79" s="590"/>
      <c r="J79" s="590"/>
      <c r="K79" s="590"/>
      <c r="L79" s="590"/>
      <c r="M79" s="590"/>
      <c r="N79" s="590" t="s">
        <v>4</v>
      </c>
      <c r="O79" s="590"/>
      <c r="P79" s="590"/>
      <c r="Q79" s="590"/>
      <c r="R79" s="590"/>
      <c r="S79" s="590"/>
      <c r="T79" s="590"/>
      <c r="U79" s="590"/>
      <c r="V79" s="590"/>
      <c r="W79" s="590"/>
      <c r="X79" s="590"/>
      <c r="Y79" s="590"/>
      <c r="Z79" s="590"/>
      <c r="AA79" s="590"/>
      <c r="AB79" s="590"/>
      <c r="AC79" s="590"/>
      <c r="AD79" s="590" t="s">
        <v>267</v>
      </c>
      <c r="AE79" s="590"/>
      <c r="AF79" s="590"/>
      <c r="AG79" s="590"/>
      <c r="AH79" s="590"/>
      <c r="AI79" s="590"/>
      <c r="AJ79" s="590"/>
      <c r="AK79" s="590" t="s">
        <v>8</v>
      </c>
      <c r="AL79" s="590"/>
      <c r="AM79" s="590"/>
      <c r="AN79" s="590"/>
      <c r="AO79" s="590"/>
      <c r="AP79" s="590"/>
      <c r="AQ79" s="590"/>
      <c r="AR79" s="590" t="s">
        <v>9</v>
      </c>
      <c r="AS79" s="590"/>
      <c r="AT79" s="590"/>
      <c r="AU79" s="590"/>
      <c r="AV79" s="590"/>
      <c r="AW79" s="590"/>
      <c r="AX79" s="590"/>
      <c r="AY79" s="590" t="s">
        <v>10</v>
      </c>
      <c r="AZ79" s="590"/>
      <c r="BA79" s="590"/>
      <c r="BB79" s="590"/>
      <c r="BC79" s="590"/>
      <c r="BD79" s="590"/>
      <c r="BE79" s="590"/>
      <c r="BF79" s="15"/>
      <c r="BG79" s="1"/>
      <c r="BI79" s="125"/>
    </row>
    <row r="80" spans="1:75" ht="29.25" hidden="1" customHeight="1" x14ac:dyDescent="0.2">
      <c r="A80" s="17"/>
      <c r="C80" s="1"/>
      <c r="D80" s="13"/>
      <c r="E80" s="522"/>
      <c r="F80" s="522"/>
      <c r="G80" s="522"/>
      <c r="H80" s="522"/>
      <c r="I80" s="522"/>
      <c r="J80" s="522"/>
      <c r="K80" s="522"/>
      <c r="L80" s="522"/>
      <c r="M80" s="522"/>
      <c r="N80" s="522"/>
      <c r="O80" s="522"/>
      <c r="P80" s="522"/>
      <c r="Q80" s="522"/>
      <c r="R80" s="522"/>
      <c r="S80" s="522"/>
      <c r="T80" s="522"/>
      <c r="U80" s="522"/>
      <c r="V80" s="522"/>
      <c r="W80" s="522"/>
      <c r="X80" s="522"/>
      <c r="Y80" s="522"/>
      <c r="Z80" s="522"/>
      <c r="AA80" s="522"/>
      <c r="AB80" s="522"/>
      <c r="AC80" s="522"/>
      <c r="AD80" s="523"/>
      <c r="AE80" s="523"/>
      <c r="AF80" s="523"/>
      <c r="AG80" s="523"/>
      <c r="AH80" s="523"/>
      <c r="AI80" s="523"/>
      <c r="AJ80" s="523"/>
      <c r="AK80" s="524"/>
      <c r="AL80" s="524"/>
      <c r="AM80" s="524"/>
      <c r="AN80" s="524"/>
      <c r="AO80" s="524"/>
      <c r="AP80" s="524"/>
      <c r="AQ80" s="524"/>
      <c r="AR80" s="524"/>
      <c r="AS80" s="524"/>
      <c r="AT80" s="524"/>
      <c r="AU80" s="524"/>
      <c r="AV80" s="524"/>
      <c r="AW80" s="524"/>
      <c r="AX80" s="524"/>
      <c r="AY80" s="524"/>
      <c r="AZ80" s="524"/>
      <c r="BA80" s="524"/>
      <c r="BB80" s="524"/>
      <c r="BC80" s="524"/>
      <c r="BD80" s="524"/>
      <c r="BE80" s="524"/>
      <c r="BF80" s="15"/>
      <c r="BG80" s="1"/>
      <c r="BI80" s="125"/>
    </row>
    <row r="81" spans="1:63" ht="29.25" hidden="1" customHeight="1" x14ac:dyDescent="0.2">
      <c r="A81" s="17"/>
      <c r="C81" s="1"/>
      <c r="D81" s="13"/>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3"/>
      <c r="AE81" s="523"/>
      <c r="AF81" s="523"/>
      <c r="AG81" s="523"/>
      <c r="AH81" s="523"/>
      <c r="AI81" s="523"/>
      <c r="AJ81" s="523"/>
      <c r="AK81" s="524"/>
      <c r="AL81" s="524"/>
      <c r="AM81" s="524"/>
      <c r="AN81" s="524"/>
      <c r="AO81" s="524"/>
      <c r="AP81" s="524"/>
      <c r="AQ81" s="524"/>
      <c r="AR81" s="524"/>
      <c r="AS81" s="524"/>
      <c r="AT81" s="524"/>
      <c r="AU81" s="524"/>
      <c r="AV81" s="524"/>
      <c r="AW81" s="524"/>
      <c r="AX81" s="524"/>
      <c r="AY81" s="524"/>
      <c r="AZ81" s="524"/>
      <c r="BA81" s="524"/>
      <c r="BB81" s="524"/>
      <c r="BC81" s="524"/>
      <c r="BD81" s="524"/>
      <c r="BE81" s="524"/>
      <c r="BF81" s="15"/>
      <c r="BG81" s="1"/>
      <c r="BI81" s="125"/>
    </row>
    <row r="82" spans="1:63" ht="29.25" hidden="1" customHeight="1" x14ac:dyDescent="0.2">
      <c r="A82" s="17"/>
      <c r="C82" s="1"/>
      <c r="D82" s="13"/>
      <c r="E82" s="522"/>
      <c r="F82" s="522"/>
      <c r="G82" s="522"/>
      <c r="H82" s="522"/>
      <c r="I82" s="522"/>
      <c r="J82" s="522"/>
      <c r="K82" s="522"/>
      <c r="L82" s="522"/>
      <c r="M82" s="522"/>
      <c r="N82" s="522"/>
      <c r="O82" s="522"/>
      <c r="P82" s="522"/>
      <c r="Q82" s="522"/>
      <c r="R82" s="522"/>
      <c r="S82" s="522"/>
      <c r="T82" s="522"/>
      <c r="U82" s="522"/>
      <c r="V82" s="522"/>
      <c r="W82" s="522"/>
      <c r="X82" s="522"/>
      <c r="Y82" s="522"/>
      <c r="Z82" s="522"/>
      <c r="AA82" s="522"/>
      <c r="AB82" s="522"/>
      <c r="AC82" s="522"/>
      <c r="AD82" s="523"/>
      <c r="AE82" s="523"/>
      <c r="AF82" s="523"/>
      <c r="AG82" s="523"/>
      <c r="AH82" s="523"/>
      <c r="AI82" s="523"/>
      <c r="AJ82" s="523"/>
      <c r="AK82" s="524"/>
      <c r="AL82" s="524"/>
      <c r="AM82" s="524"/>
      <c r="AN82" s="524"/>
      <c r="AO82" s="524"/>
      <c r="AP82" s="524"/>
      <c r="AQ82" s="524"/>
      <c r="AR82" s="524"/>
      <c r="AS82" s="524"/>
      <c r="AT82" s="524"/>
      <c r="AU82" s="524"/>
      <c r="AV82" s="524"/>
      <c r="AW82" s="524"/>
      <c r="AX82" s="524"/>
      <c r="AY82" s="524"/>
      <c r="AZ82" s="524"/>
      <c r="BA82" s="524"/>
      <c r="BB82" s="524"/>
      <c r="BC82" s="524"/>
      <c r="BD82" s="524"/>
      <c r="BE82" s="524"/>
      <c r="BF82" s="15"/>
      <c r="BG82" s="1"/>
      <c r="BI82" s="125"/>
    </row>
    <row r="83" spans="1:63" ht="29.25" hidden="1" customHeight="1" x14ac:dyDescent="0.2">
      <c r="A83" s="17"/>
      <c r="C83" s="1"/>
      <c r="D83" s="13"/>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22"/>
      <c r="AC83" s="522"/>
      <c r="AD83" s="523"/>
      <c r="AE83" s="523"/>
      <c r="AF83" s="523"/>
      <c r="AG83" s="523"/>
      <c r="AH83" s="523"/>
      <c r="AI83" s="523"/>
      <c r="AJ83" s="523"/>
      <c r="AK83" s="524"/>
      <c r="AL83" s="524"/>
      <c r="AM83" s="524"/>
      <c r="AN83" s="524"/>
      <c r="AO83" s="524"/>
      <c r="AP83" s="524"/>
      <c r="AQ83" s="524"/>
      <c r="AR83" s="524"/>
      <c r="AS83" s="524"/>
      <c r="AT83" s="524"/>
      <c r="AU83" s="524"/>
      <c r="AV83" s="524"/>
      <c r="AW83" s="524"/>
      <c r="AX83" s="524"/>
      <c r="AY83" s="524"/>
      <c r="AZ83" s="524"/>
      <c r="BA83" s="524"/>
      <c r="BB83" s="524"/>
      <c r="BC83" s="524"/>
      <c r="BD83" s="524"/>
      <c r="BE83" s="524"/>
      <c r="BF83" s="15"/>
      <c r="BG83" s="1"/>
      <c r="BI83" s="125"/>
    </row>
    <row r="84" spans="1:63" ht="29.25" hidden="1" customHeight="1" x14ac:dyDescent="0.2">
      <c r="A84" s="17"/>
      <c r="C84" s="1"/>
      <c r="D84" s="13"/>
      <c r="E84" s="522"/>
      <c r="F84" s="522"/>
      <c r="G84" s="522"/>
      <c r="H84" s="522"/>
      <c r="I84" s="522"/>
      <c r="J84" s="522"/>
      <c r="K84" s="522"/>
      <c r="L84" s="522"/>
      <c r="M84" s="522"/>
      <c r="N84" s="522"/>
      <c r="O84" s="522"/>
      <c r="P84" s="522"/>
      <c r="Q84" s="522"/>
      <c r="R84" s="522"/>
      <c r="S84" s="522"/>
      <c r="T84" s="522"/>
      <c r="U84" s="522"/>
      <c r="V84" s="522"/>
      <c r="W84" s="522"/>
      <c r="X84" s="522"/>
      <c r="Y84" s="522"/>
      <c r="Z84" s="522"/>
      <c r="AA84" s="522"/>
      <c r="AB84" s="522"/>
      <c r="AC84" s="522"/>
      <c r="AD84" s="523"/>
      <c r="AE84" s="523"/>
      <c r="AF84" s="523"/>
      <c r="AG84" s="523"/>
      <c r="AH84" s="523"/>
      <c r="AI84" s="523"/>
      <c r="AJ84" s="523"/>
      <c r="AK84" s="524"/>
      <c r="AL84" s="524"/>
      <c r="AM84" s="524"/>
      <c r="AN84" s="524"/>
      <c r="AO84" s="524"/>
      <c r="AP84" s="524"/>
      <c r="AQ84" s="524"/>
      <c r="AR84" s="524"/>
      <c r="AS84" s="524"/>
      <c r="AT84" s="524"/>
      <c r="AU84" s="524"/>
      <c r="AV84" s="524"/>
      <c r="AW84" s="524"/>
      <c r="AX84" s="524"/>
      <c r="AY84" s="524"/>
      <c r="AZ84" s="524"/>
      <c r="BA84" s="524"/>
      <c r="BB84" s="524"/>
      <c r="BC84" s="524"/>
      <c r="BD84" s="524"/>
      <c r="BE84" s="524"/>
      <c r="BF84" s="15"/>
      <c r="BG84" s="1"/>
      <c r="BI84" s="125"/>
    </row>
    <row r="85" spans="1:63" ht="29.25" hidden="1" customHeight="1" x14ac:dyDescent="0.2">
      <c r="A85" s="17"/>
      <c r="C85" s="1"/>
      <c r="D85" s="13"/>
      <c r="E85" s="522"/>
      <c r="F85" s="522"/>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c r="AD85" s="523"/>
      <c r="AE85" s="523"/>
      <c r="AF85" s="523"/>
      <c r="AG85" s="523"/>
      <c r="AH85" s="523"/>
      <c r="AI85" s="523"/>
      <c r="AJ85" s="523"/>
      <c r="AK85" s="524"/>
      <c r="AL85" s="524"/>
      <c r="AM85" s="524"/>
      <c r="AN85" s="524"/>
      <c r="AO85" s="524"/>
      <c r="AP85" s="524"/>
      <c r="AQ85" s="524"/>
      <c r="AR85" s="524"/>
      <c r="AS85" s="524"/>
      <c r="AT85" s="524"/>
      <c r="AU85" s="524"/>
      <c r="AV85" s="524"/>
      <c r="AW85" s="524"/>
      <c r="AX85" s="524"/>
      <c r="AY85" s="524"/>
      <c r="AZ85" s="524"/>
      <c r="BA85" s="524"/>
      <c r="BB85" s="524"/>
      <c r="BC85" s="524"/>
      <c r="BD85" s="524"/>
      <c r="BE85" s="524"/>
      <c r="BF85" s="15"/>
      <c r="BG85" s="1"/>
      <c r="BI85" s="125"/>
    </row>
    <row r="86" spans="1:63" ht="29.25" hidden="1" customHeight="1" x14ac:dyDescent="0.2">
      <c r="A86" s="17"/>
      <c r="C86" s="1"/>
      <c r="D86" s="13"/>
      <c r="E86" s="522"/>
      <c r="F86" s="522"/>
      <c r="G86" s="522"/>
      <c r="H86" s="522"/>
      <c r="I86" s="522"/>
      <c r="J86" s="522"/>
      <c r="K86" s="522"/>
      <c r="L86" s="522"/>
      <c r="M86" s="522"/>
      <c r="N86" s="522"/>
      <c r="O86" s="522"/>
      <c r="P86" s="522"/>
      <c r="Q86" s="522"/>
      <c r="R86" s="522"/>
      <c r="S86" s="522"/>
      <c r="T86" s="522"/>
      <c r="U86" s="522"/>
      <c r="V86" s="522"/>
      <c r="W86" s="522"/>
      <c r="X86" s="522"/>
      <c r="Y86" s="522"/>
      <c r="Z86" s="522"/>
      <c r="AA86" s="522"/>
      <c r="AB86" s="522"/>
      <c r="AC86" s="522"/>
      <c r="AD86" s="523"/>
      <c r="AE86" s="523"/>
      <c r="AF86" s="523"/>
      <c r="AG86" s="523"/>
      <c r="AH86" s="523"/>
      <c r="AI86" s="523"/>
      <c r="AJ86" s="523"/>
      <c r="AK86" s="524"/>
      <c r="AL86" s="524"/>
      <c r="AM86" s="524"/>
      <c r="AN86" s="524"/>
      <c r="AO86" s="524"/>
      <c r="AP86" s="524"/>
      <c r="AQ86" s="524"/>
      <c r="AR86" s="524"/>
      <c r="AS86" s="524"/>
      <c r="AT86" s="524"/>
      <c r="AU86" s="524"/>
      <c r="AV86" s="524"/>
      <c r="AW86" s="524"/>
      <c r="AX86" s="524"/>
      <c r="AY86" s="524"/>
      <c r="AZ86" s="524"/>
      <c r="BA86" s="524"/>
      <c r="BB86" s="524"/>
      <c r="BC86" s="524"/>
      <c r="BD86" s="524"/>
      <c r="BE86" s="524"/>
      <c r="BF86" s="15"/>
      <c r="BG86" s="1"/>
      <c r="BI86" s="125"/>
    </row>
    <row r="87" spans="1:63" ht="8.25" hidden="1" customHeight="1" x14ac:dyDescent="0.2">
      <c r="A87" s="17"/>
      <c r="C87" s="1"/>
      <c r="D87" s="14"/>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6"/>
      <c r="BG87" s="1"/>
      <c r="BI87" s="125"/>
    </row>
    <row r="88" spans="1:63" ht="12.75" hidden="1" customHeight="1" x14ac:dyDescent="0.2">
      <c r="A88" s="17"/>
      <c r="C88" s="1"/>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
      <c r="BI88" s="125"/>
    </row>
    <row r="89" spans="1:63" ht="21" hidden="1" customHeight="1" x14ac:dyDescent="0.25">
      <c r="C89" s="141"/>
      <c r="D89" s="142" t="s">
        <v>504</v>
      </c>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c r="BF89" s="102"/>
      <c r="BG89" s="1"/>
    </row>
    <row r="90" spans="1:63" ht="7.5" hidden="1" customHeight="1" x14ac:dyDescent="0.2">
      <c r="C90" s="1"/>
      <c r="D90" s="519"/>
      <c r="E90" s="520"/>
      <c r="F90" s="520"/>
      <c r="G90" s="520"/>
      <c r="H90" s="520"/>
      <c r="I90" s="520"/>
      <c r="J90" s="520"/>
      <c r="K90" s="520"/>
      <c r="L90" s="520"/>
      <c r="M90" s="520"/>
      <c r="N90" s="520"/>
      <c r="O90" s="520"/>
      <c r="P90" s="520"/>
      <c r="Q90" s="520"/>
      <c r="R90" s="520"/>
      <c r="S90" s="520"/>
      <c r="T90" s="520"/>
      <c r="U90" s="520"/>
      <c r="V90" s="520"/>
      <c r="W90" s="520"/>
      <c r="X90" s="520"/>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c r="BB90" s="520"/>
      <c r="BC90" s="520"/>
      <c r="BD90" s="520"/>
      <c r="BE90" s="520"/>
      <c r="BF90" s="521"/>
      <c r="BG90" s="1"/>
      <c r="BI90" s="125"/>
    </row>
    <row r="91" spans="1:63" ht="20.25" hidden="1" customHeight="1" x14ac:dyDescent="0.2">
      <c r="C91" s="1"/>
      <c r="D91" s="10"/>
      <c r="E91" s="527" t="s">
        <v>21</v>
      </c>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8"/>
      <c r="AK91" s="528"/>
      <c r="AL91" s="528"/>
      <c r="AM91" s="528"/>
      <c r="AN91" s="529"/>
      <c r="AO91" s="530" t="s">
        <v>249</v>
      </c>
      <c r="AP91" s="531"/>
      <c r="AQ91" s="531"/>
      <c r="AR91" s="531"/>
      <c r="AS91" s="531"/>
      <c r="AT91" s="531"/>
      <c r="AU91" s="531"/>
      <c r="AV91" s="531"/>
      <c r="AW91" s="531"/>
      <c r="AX91" s="531"/>
      <c r="AY91" s="531"/>
      <c r="AZ91" s="531"/>
      <c r="BA91" s="531"/>
      <c r="BB91" s="531"/>
      <c r="BC91" s="531"/>
      <c r="BD91" s="531"/>
      <c r="BE91" s="532"/>
      <c r="BF91" s="11"/>
      <c r="BG91" s="1"/>
      <c r="BH91" s="124" t="s">
        <v>249</v>
      </c>
      <c r="BI91" s="124" t="s">
        <v>22</v>
      </c>
      <c r="BJ91" s="124" t="s">
        <v>23</v>
      </c>
    </row>
    <row r="92" spans="1:63" s="3" customFormat="1" ht="25.15" hidden="1" customHeight="1" x14ac:dyDescent="0.2">
      <c r="D92" s="535" t="s">
        <v>41</v>
      </c>
      <c r="E92" s="536"/>
      <c r="F92" s="536"/>
      <c r="G92" s="536"/>
      <c r="H92" s="536"/>
      <c r="I92" s="536"/>
      <c r="J92" s="536"/>
      <c r="K92" s="536"/>
      <c r="L92" s="536"/>
      <c r="M92" s="536"/>
      <c r="N92" s="536"/>
      <c r="O92" s="536"/>
      <c r="P92" s="536"/>
      <c r="Q92" s="536"/>
      <c r="R92" s="536"/>
      <c r="S92" s="536"/>
      <c r="T92" s="536"/>
      <c r="U92" s="536"/>
      <c r="V92" s="536"/>
      <c r="W92" s="536"/>
      <c r="X92" s="536"/>
      <c r="Y92" s="536"/>
      <c r="Z92" s="536"/>
      <c r="AA92" s="536"/>
      <c r="AB92" s="536"/>
      <c r="AC92" s="536"/>
      <c r="AD92" s="536"/>
      <c r="AE92" s="536"/>
      <c r="AF92" s="536"/>
      <c r="AG92" s="536"/>
      <c r="AH92" s="536"/>
      <c r="AI92" s="536"/>
      <c r="AJ92" s="536"/>
      <c r="AK92" s="536"/>
      <c r="AL92" s="536"/>
      <c r="AM92" s="536"/>
      <c r="AN92" s="536"/>
      <c r="AO92" s="536"/>
      <c r="AP92" s="536"/>
      <c r="AQ92" s="536"/>
      <c r="AR92" s="536"/>
      <c r="AS92" s="536"/>
      <c r="AT92" s="536"/>
      <c r="AU92" s="536"/>
      <c r="AV92" s="536"/>
      <c r="AW92" s="536"/>
      <c r="AX92" s="536"/>
      <c r="AY92" s="536"/>
      <c r="AZ92" s="536"/>
      <c r="BA92" s="536"/>
      <c r="BB92" s="536"/>
      <c r="BC92" s="536"/>
      <c r="BD92" s="536"/>
      <c r="BE92" s="536"/>
      <c r="BF92" s="537"/>
      <c r="BH92" s="131"/>
      <c r="BI92" s="125"/>
      <c r="BJ92" s="1"/>
      <c r="BK92" s="1"/>
    </row>
    <row r="93" spans="1:63" ht="18" hidden="1" customHeight="1" x14ac:dyDescent="0.2">
      <c r="C93" s="1"/>
      <c r="D93" s="13"/>
      <c r="E93" s="538" t="s">
        <v>11</v>
      </c>
      <c r="F93" s="538"/>
      <c r="G93" s="538"/>
      <c r="H93" s="538"/>
      <c r="I93" s="538"/>
      <c r="J93" s="538"/>
      <c r="K93" s="538"/>
      <c r="L93" s="538"/>
      <c r="M93" s="538"/>
      <c r="N93" s="538"/>
      <c r="O93" s="538"/>
      <c r="P93" s="538"/>
      <c r="Q93" s="538"/>
      <c r="R93" s="538"/>
      <c r="S93" s="538"/>
      <c r="T93" s="538"/>
      <c r="U93" s="538"/>
      <c r="V93" s="538"/>
      <c r="W93" s="538"/>
      <c r="X93" s="538"/>
      <c r="Y93" s="538"/>
      <c r="Z93" s="538"/>
      <c r="AA93" s="538"/>
      <c r="AB93" s="538"/>
      <c r="AC93" s="538"/>
      <c r="AD93" s="538"/>
      <c r="AE93" s="538"/>
      <c r="AF93" s="538"/>
      <c r="AG93" s="538"/>
      <c r="AH93" s="538"/>
      <c r="AI93" s="538"/>
      <c r="AJ93" s="538"/>
      <c r="AK93" s="538"/>
      <c r="AL93" s="538"/>
      <c r="AM93" s="538"/>
      <c r="AN93" s="538"/>
      <c r="AO93" s="538"/>
      <c r="AP93" s="538"/>
      <c r="AQ93" s="538"/>
      <c r="AR93" s="538"/>
      <c r="AS93" s="538"/>
      <c r="AT93" s="538"/>
      <c r="AU93" s="538"/>
      <c r="AV93" s="538"/>
      <c r="AW93" s="538"/>
      <c r="AX93" s="538"/>
      <c r="AY93" s="538"/>
      <c r="AZ93" s="538"/>
      <c r="BA93" s="538"/>
      <c r="BB93" s="538"/>
      <c r="BC93" s="538"/>
      <c r="BD93" s="538"/>
      <c r="BE93" s="538"/>
      <c r="BF93" s="15"/>
      <c r="BG93" s="1"/>
      <c r="BI93" s="125"/>
    </row>
    <row r="94" spans="1:63" ht="28.5" hidden="1" customHeight="1" x14ac:dyDescent="0.2">
      <c r="C94" s="1"/>
      <c r="D94" s="13"/>
      <c r="E94" s="568" t="s">
        <v>12</v>
      </c>
      <c r="F94" s="525"/>
      <c r="G94" s="525"/>
      <c r="H94" s="525"/>
      <c r="I94" s="525"/>
      <c r="J94" s="525"/>
      <c r="K94" s="525"/>
      <c r="L94" s="525"/>
      <c r="M94" s="525"/>
      <c r="N94" s="525" t="s">
        <v>4</v>
      </c>
      <c r="O94" s="525"/>
      <c r="P94" s="525"/>
      <c r="Q94" s="525"/>
      <c r="R94" s="525"/>
      <c r="S94" s="525"/>
      <c r="T94" s="525"/>
      <c r="U94" s="525"/>
      <c r="V94" s="525"/>
      <c r="W94" s="525"/>
      <c r="X94" s="525"/>
      <c r="Y94" s="525"/>
      <c r="Z94" s="525"/>
      <c r="AA94" s="525"/>
      <c r="AB94" s="525"/>
      <c r="AC94" s="525"/>
      <c r="AD94" s="525" t="s">
        <v>51</v>
      </c>
      <c r="AE94" s="525"/>
      <c r="AF94" s="525"/>
      <c r="AG94" s="525"/>
      <c r="AH94" s="525"/>
      <c r="AI94" s="525"/>
      <c r="AJ94" s="525"/>
      <c r="AK94" s="525" t="s">
        <v>8</v>
      </c>
      <c r="AL94" s="525"/>
      <c r="AM94" s="525"/>
      <c r="AN94" s="525"/>
      <c r="AO94" s="525"/>
      <c r="AP94" s="525"/>
      <c r="AQ94" s="525"/>
      <c r="AR94" s="541" t="s">
        <v>9</v>
      </c>
      <c r="AS94" s="541"/>
      <c r="AT94" s="541"/>
      <c r="AU94" s="541"/>
      <c r="AV94" s="541"/>
      <c r="AW94" s="541"/>
      <c r="AX94" s="541"/>
      <c r="AY94" s="525" t="s">
        <v>10</v>
      </c>
      <c r="AZ94" s="525"/>
      <c r="BA94" s="525"/>
      <c r="BB94" s="525"/>
      <c r="BC94" s="525"/>
      <c r="BD94" s="525"/>
      <c r="BE94" s="526"/>
      <c r="BF94" s="15"/>
      <c r="BG94" s="1"/>
      <c r="BI94" s="125"/>
    </row>
    <row r="95" spans="1:63" ht="29.25" hidden="1" customHeight="1" x14ac:dyDescent="0.2">
      <c r="C95" s="1"/>
      <c r="D95" s="13"/>
      <c r="E95" s="539"/>
      <c r="F95" s="534"/>
      <c r="G95" s="534"/>
      <c r="H95" s="534"/>
      <c r="I95" s="534"/>
      <c r="J95" s="534"/>
      <c r="K95" s="534"/>
      <c r="L95" s="534"/>
      <c r="M95" s="534"/>
      <c r="N95" s="534"/>
      <c r="O95" s="534"/>
      <c r="P95" s="534"/>
      <c r="Q95" s="534"/>
      <c r="R95" s="534"/>
      <c r="S95" s="534"/>
      <c r="T95" s="534"/>
      <c r="U95" s="534"/>
      <c r="V95" s="534"/>
      <c r="W95" s="534"/>
      <c r="X95" s="534"/>
      <c r="Y95" s="534"/>
      <c r="Z95" s="534"/>
      <c r="AA95" s="534"/>
      <c r="AB95" s="534"/>
      <c r="AC95" s="534"/>
      <c r="AD95" s="533"/>
      <c r="AE95" s="533"/>
      <c r="AF95" s="533"/>
      <c r="AG95" s="533"/>
      <c r="AH95" s="533"/>
      <c r="AI95" s="533"/>
      <c r="AJ95" s="533"/>
      <c r="AK95" s="518"/>
      <c r="AL95" s="518"/>
      <c r="AM95" s="518"/>
      <c r="AN95" s="518"/>
      <c r="AO95" s="518"/>
      <c r="AP95" s="518"/>
      <c r="AQ95" s="518"/>
      <c r="AR95" s="518"/>
      <c r="AS95" s="518"/>
      <c r="AT95" s="518"/>
      <c r="AU95" s="518"/>
      <c r="AV95" s="518"/>
      <c r="AW95" s="518"/>
      <c r="AX95" s="518"/>
      <c r="AY95" s="518"/>
      <c r="AZ95" s="518"/>
      <c r="BA95" s="518"/>
      <c r="BB95" s="518"/>
      <c r="BC95" s="518"/>
      <c r="BD95" s="518"/>
      <c r="BE95" s="542"/>
      <c r="BF95" s="15"/>
      <c r="BG95" s="1"/>
      <c r="BI95" s="125"/>
    </row>
    <row r="96" spans="1:63" ht="29.25" hidden="1" customHeight="1" x14ac:dyDescent="0.2">
      <c r="C96" s="1"/>
      <c r="D96" s="13"/>
      <c r="E96" s="539"/>
      <c r="F96" s="534"/>
      <c r="G96" s="534"/>
      <c r="H96" s="534"/>
      <c r="I96" s="534"/>
      <c r="J96" s="534"/>
      <c r="K96" s="534"/>
      <c r="L96" s="534"/>
      <c r="M96" s="534"/>
      <c r="N96" s="534"/>
      <c r="O96" s="534"/>
      <c r="P96" s="534"/>
      <c r="Q96" s="534"/>
      <c r="R96" s="534"/>
      <c r="S96" s="534"/>
      <c r="T96" s="534"/>
      <c r="U96" s="534"/>
      <c r="V96" s="534"/>
      <c r="W96" s="534"/>
      <c r="X96" s="534"/>
      <c r="Y96" s="534"/>
      <c r="Z96" s="534"/>
      <c r="AA96" s="534"/>
      <c r="AB96" s="534"/>
      <c r="AC96" s="534"/>
      <c r="AD96" s="533"/>
      <c r="AE96" s="533"/>
      <c r="AF96" s="533"/>
      <c r="AG96" s="533"/>
      <c r="AH96" s="533"/>
      <c r="AI96" s="533"/>
      <c r="AJ96" s="533"/>
      <c r="AK96" s="518"/>
      <c r="AL96" s="518"/>
      <c r="AM96" s="518"/>
      <c r="AN96" s="518"/>
      <c r="AO96" s="518"/>
      <c r="AP96" s="518"/>
      <c r="AQ96" s="518"/>
      <c r="AR96" s="518"/>
      <c r="AS96" s="518"/>
      <c r="AT96" s="518"/>
      <c r="AU96" s="518"/>
      <c r="AV96" s="518"/>
      <c r="AW96" s="518"/>
      <c r="AX96" s="518"/>
      <c r="AY96" s="518"/>
      <c r="AZ96" s="518"/>
      <c r="BA96" s="518"/>
      <c r="BB96" s="518"/>
      <c r="BC96" s="518"/>
      <c r="BD96" s="518"/>
      <c r="BE96" s="542"/>
      <c r="BF96" s="15"/>
      <c r="BG96" s="1"/>
    </row>
    <row r="97" spans="3:59" ht="29.25" hidden="1" customHeight="1" x14ac:dyDescent="0.2">
      <c r="C97" s="1"/>
      <c r="D97" s="13"/>
      <c r="E97" s="539"/>
      <c r="F97" s="534"/>
      <c r="G97" s="534"/>
      <c r="H97" s="534"/>
      <c r="I97" s="534"/>
      <c r="J97" s="534"/>
      <c r="K97" s="534"/>
      <c r="L97" s="534"/>
      <c r="M97" s="534"/>
      <c r="N97" s="534"/>
      <c r="O97" s="534"/>
      <c r="P97" s="534"/>
      <c r="Q97" s="534"/>
      <c r="R97" s="534"/>
      <c r="S97" s="534"/>
      <c r="T97" s="534"/>
      <c r="U97" s="534"/>
      <c r="V97" s="534"/>
      <c r="W97" s="534"/>
      <c r="X97" s="534"/>
      <c r="Y97" s="534"/>
      <c r="Z97" s="534"/>
      <c r="AA97" s="534"/>
      <c r="AB97" s="534"/>
      <c r="AC97" s="534"/>
      <c r="AD97" s="533"/>
      <c r="AE97" s="533"/>
      <c r="AF97" s="533"/>
      <c r="AG97" s="533"/>
      <c r="AH97" s="533"/>
      <c r="AI97" s="533"/>
      <c r="AJ97" s="533"/>
      <c r="AK97" s="518"/>
      <c r="AL97" s="518"/>
      <c r="AM97" s="518"/>
      <c r="AN97" s="518"/>
      <c r="AO97" s="518"/>
      <c r="AP97" s="518"/>
      <c r="AQ97" s="518"/>
      <c r="AR97" s="518"/>
      <c r="AS97" s="518"/>
      <c r="AT97" s="518"/>
      <c r="AU97" s="518"/>
      <c r="AV97" s="518"/>
      <c r="AW97" s="518"/>
      <c r="AX97" s="518"/>
      <c r="AY97" s="518"/>
      <c r="AZ97" s="518"/>
      <c r="BA97" s="518"/>
      <c r="BB97" s="518"/>
      <c r="BC97" s="518"/>
      <c r="BD97" s="518"/>
      <c r="BE97" s="542"/>
      <c r="BF97" s="15"/>
      <c r="BG97" s="1"/>
    </row>
    <row r="98" spans="3:59" ht="29.25" hidden="1" customHeight="1" x14ac:dyDescent="0.2">
      <c r="C98" s="1"/>
      <c r="D98" s="13"/>
      <c r="E98" s="539"/>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4"/>
      <c r="AD98" s="533"/>
      <c r="AE98" s="533"/>
      <c r="AF98" s="533"/>
      <c r="AG98" s="533"/>
      <c r="AH98" s="533"/>
      <c r="AI98" s="533"/>
      <c r="AJ98" s="533"/>
      <c r="AK98" s="518"/>
      <c r="AL98" s="518"/>
      <c r="AM98" s="518"/>
      <c r="AN98" s="518"/>
      <c r="AO98" s="518"/>
      <c r="AP98" s="518"/>
      <c r="AQ98" s="518"/>
      <c r="AR98" s="518"/>
      <c r="AS98" s="518"/>
      <c r="AT98" s="518"/>
      <c r="AU98" s="518"/>
      <c r="AV98" s="518"/>
      <c r="AW98" s="518"/>
      <c r="AX98" s="518"/>
      <c r="AY98" s="518"/>
      <c r="AZ98" s="518"/>
      <c r="BA98" s="518"/>
      <c r="BB98" s="518"/>
      <c r="BC98" s="518"/>
      <c r="BD98" s="518"/>
      <c r="BE98" s="542"/>
      <c r="BF98" s="15"/>
      <c r="BG98" s="1"/>
    </row>
    <row r="99" spans="3:59" ht="29.25" hidden="1" customHeight="1" x14ac:dyDescent="0.2">
      <c r="C99" s="1"/>
      <c r="D99" s="13"/>
      <c r="E99" s="539"/>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4"/>
      <c r="AD99" s="533"/>
      <c r="AE99" s="533"/>
      <c r="AF99" s="533"/>
      <c r="AG99" s="533"/>
      <c r="AH99" s="533"/>
      <c r="AI99" s="533"/>
      <c r="AJ99" s="533"/>
      <c r="AK99" s="518"/>
      <c r="AL99" s="518"/>
      <c r="AM99" s="518"/>
      <c r="AN99" s="518"/>
      <c r="AO99" s="518"/>
      <c r="AP99" s="518"/>
      <c r="AQ99" s="518"/>
      <c r="AR99" s="518"/>
      <c r="AS99" s="518"/>
      <c r="AT99" s="518"/>
      <c r="AU99" s="518"/>
      <c r="AV99" s="518"/>
      <c r="AW99" s="518"/>
      <c r="AX99" s="518"/>
      <c r="AY99" s="518"/>
      <c r="AZ99" s="518"/>
      <c r="BA99" s="518"/>
      <c r="BB99" s="518"/>
      <c r="BC99" s="518"/>
      <c r="BD99" s="518"/>
      <c r="BE99" s="542"/>
      <c r="BF99" s="15"/>
      <c r="BG99" s="1"/>
    </row>
    <row r="100" spans="3:59" ht="29.25" hidden="1" customHeight="1" x14ac:dyDescent="0.2">
      <c r="C100" s="1"/>
      <c r="D100" s="13"/>
      <c r="E100" s="539"/>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3"/>
      <c r="AE100" s="533"/>
      <c r="AF100" s="533"/>
      <c r="AG100" s="533"/>
      <c r="AH100" s="533"/>
      <c r="AI100" s="533"/>
      <c r="AJ100" s="533"/>
      <c r="AK100" s="518"/>
      <c r="AL100" s="518"/>
      <c r="AM100" s="518"/>
      <c r="AN100" s="518"/>
      <c r="AO100" s="518"/>
      <c r="AP100" s="518"/>
      <c r="AQ100" s="518"/>
      <c r="AR100" s="518"/>
      <c r="AS100" s="518"/>
      <c r="AT100" s="518"/>
      <c r="AU100" s="518"/>
      <c r="AV100" s="518"/>
      <c r="AW100" s="518"/>
      <c r="AX100" s="518"/>
      <c r="AY100" s="518"/>
      <c r="AZ100" s="518"/>
      <c r="BA100" s="518"/>
      <c r="BB100" s="518"/>
      <c r="BC100" s="518"/>
      <c r="BD100" s="518"/>
      <c r="BE100" s="542"/>
      <c r="BF100" s="15"/>
      <c r="BG100" s="1"/>
    </row>
    <row r="101" spans="3:59" ht="29.25" hidden="1" customHeight="1" x14ac:dyDescent="0.2">
      <c r="C101" s="1"/>
      <c r="D101" s="13"/>
      <c r="E101" s="539"/>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4"/>
      <c r="AD101" s="533"/>
      <c r="AE101" s="533"/>
      <c r="AF101" s="533"/>
      <c r="AG101" s="533"/>
      <c r="AH101" s="533"/>
      <c r="AI101" s="533"/>
      <c r="AJ101" s="533"/>
      <c r="AK101" s="518"/>
      <c r="AL101" s="518"/>
      <c r="AM101" s="518"/>
      <c r="AN101" s="518"/>
      <c r="AO101" s="518"/>
      <c r="AP101" s="518"/>
      <c r="AQ101" s="518"/>
      <c r="AR101" s="518"/>
      <c r="AS101" s="518"/>
      <c r="AT101" s="518"/>
      <c r="AU101" s="518"/>
      <c r="AV101" s="518"/>
      <c r="AW101" s="518"/>
      <c r="AX101" s="518"/>
      <c r="AY101" s="518"/>
      <c r="AZ101" s="518"/>
      <c r="BA101" s="518"/>
      <c r="BB101" s="518"/>
      <c r="BC101" s="518"/>
      <c r="BD101" s="518"/>
      <c r="BE101" s="542"/>
      <c r="BF101" s="15"/>
      <c r="BG101" s="1"/>
    </row>
    <row r="102" spans="3:59" ht="8.25" hidden="1" customHeight="1" x14ac:dyDescent="0.2">
      <c r="C102" s="1"/>
      <c r="D102" s="14"/>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6"/>
      <c r="BG102" s="1"/>
    </row>
    <row r="103" spans="3:59" ht="21" hidden="1" customHeight="1" x14ac:dyDescent="0.25">
      <c r="C103" s="141"/>
      <c r="D103" s="142" t="s">
        <v>505</v>
      </c>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c r="AQ103" s="102"/>
      <c r="AR103" s="102"/>
      <c r="AS103" s="102"/>
      <c r="AT103" s="102"/>
      <c r="AU103" s="102"/>
      <c r="AV103" s="102"/>
      <c r="AW103" s="102"/>
      <c r="AX103" s="102"/>
      <c r="AY103" s="102"/>
      <c r="AZ103" s="102"/>
      <c r="BA103" s="102"/>
      <c r="BB103" s="102"/>
      <c r="BC103" s="102"/>
      <c r="BD103" s="102"/>
      <c r="BE103" s="102"/>
      <c r="BF103" s="102"/>
      <c r="BG103" s="1"/>
    </row>
    <row r="104" spans="3:59" ht="19.5" hidden="1" customHeight="1" x14ac:dyDescent="0.2">
      <c r="C104" s="1"/>
      <c r="D104" s="618" t="s">
        <v>26</v>
      </c>
      <c r="E104" s="597"/>
      <c r="F104" s="597"/>
      <c r="G104" s="597"/>
      <c r="H104" s="597"/>
      <c r="I104" s="597"/>
      <c r="J104" s="597"/>
      <c r="K104" s="597"/>
      <c r="L104" s="597"/>
      <c r="M104" s="597"/>
      <c r="N104" s="597"/>
      <c r="O104" s="597"/>
      <c r="P104" s="597"/>
      <c r="Q104" s="597"/>
      <c r="R104" s="597"/>
      <c r="S104" s="597"/>
      <c r="T104" s="658"/>
      <c r="U104" s="570"/>
      <c r="V104" s="570"/>
      <c r="W104" s="570"/>
      <c r="X104" s="570"/>
      <c r="Y104" s="570"/>
      <c r="Z104" s="570"/>
      <c r="AA104" s="570"/>
      <c r="AB104" s="570"/>
      <c r="AC104" s="570"/>
      <c r="AD104" s="570"/>
      <c r="AE104" s="570"/>
      <c r="AF104" s="570"/>
      <c r="AG104" s="570"/>
      <c r="AH104" s="570"/>
      <c r="AI104" s="570"/>
      <c r="AJ104" s="570"/>
      <c r="AK104" s="570"/>
      <c r="AL104" s="570"/>
      <c r="AM104" s="570"/>
      <c r="AN104" s="570"/>
      <c r="AO104" s="570"/>
      <c r="AP104" s="570"/>
      <c r="AQ104" s="570"/>
      <c r="AR104" s="570"/>
      <c r="AS104" s="570"/>
      <c r="AT104" s="570"/>
      <c r="AU104" s="570"/>
      <c r="AV104" s="570"/>
      <c r="AW104" s="570"/>
      <c r="AX104" s="570"/>
      <c r="AY104" s="570"/>
      <c r="AZ104" s="570"/>
      <c r="BA104" s="570"/>
      <c r="BB104" s="570"/>
      <c r="BC104" s="570"/>
      <c r="BD104" s="570"/>
      <c r="BE104" s="570"/>
      <c r="BF104" s="571"/>
      <c r="BG104" s="1"/>
    </row>
    <row r="105" spans="3:59" ht="19.5" hidden="1" customHeight="1" x14ac:dyDescent="0.2">
      <c r="C105" s="1"/>
      <c r="D105" s="896" t="s">
        <v>27</v>
      </c>
      <c r="E105" s="897"/>
      <c r="F105" s="897"/>
      <c r="G105" s="897"/>
      <c r="H105" s="897"/>
      <c r="I105" s="897"/>
      <c r="J105" s="897"/>
      <c r="K105" s="897"/>
      <c r="L105" s="897"/>
      <c r="M105" s="897"/>
      <c r="N105" s="897"/>
      <c r="O105" s="897"/>
      <c r="P105" s="897"/>
      <c r="Q105" s="897"/>
      <c r="R105" s="897"/>
      <c r="S105" s="897"/>
      <c r="T105" s="900"/>
      <c r="U105" s="570"/>
      <c r="V105" s="570"/>
      <c r="W105" s="570"/>
      <c r="X105" s="570"/>
      <c r="Y105" s="570"/>
      <c r="Z105" s="570"/>
      <c r="AA105" s="570"/>
      <c r="AB105" s="570"/>
      <c r="AC105" s="570"/>
      <c r="AD105" s="570"/>
      <c r="AE105" s="570"/>
      <c r="AF105" s="570"/>
      <c r="AG105" s="570"/>
      <c r="AH105" s="570"/>
      <c r="AI105" s="570"/>
      <c r="AJ105" s="570"/>
      <c r="AK105" s="570"/>
      <c r="AL105" s="570"/>
      <c r="AM105" s="570"/>
      <c r="AN105" s="570"/>
      <c r="AO105" s="570"/>
      <c r="AP105" s="570"/>
      <c r="AQ105" s="570"/>
      <c r="AR105" s="570"/>
      <c r="AS105" s="570"/>
      <c r="AT105" s="570"/>
      <c r="AU105" s="570"/>
      <c r="AV105" s="570"/>
      <c r="AW105" s="570"/>
      <c r="AX105" s="570"/>
      <c r="AY105" s="570"/>
      <c r="AZ105" s="570"/>
      <c r="BA105" s="570"/>
      <c r="BB105" s="570"/>
      <c r="BC105" s="570"/>
      <c r="BD105" s="570"/>
      <c r="BE105" s="570"/>
      <c r="BF105" s="571"/>
      <c r="BG105" s="1"/>
    </row>
  </sheetData>
  <sheetProtection selectLockedCells="1"/>
  <protectedRanges>
    <protectedRange sqref="AO91 U104:BF105 AO67 E95:BE101 E80:BE86" name="STR7_1"/>
    <protectedRange sqref="U64:BF64 U88:BF88" name="STR5_1"/>
    <protectedRange sqref="D29:D30 D61:D63 D32 D18:D21" name="STR1_1"/>
    <protectedRange sqref="E71:BE77" name="STR6_1"/>
  </protectedRanges>
  <mergeCells count="290">
    <mergeCell ref="D104:T104"/>
    <mergeCell ref="U104:BF104"/>
    <mergeCell ref="D105:T105"/>
    <mergeCell ref="U105:BF105"/>
    <mergeCell ref="E101:M101"/>
    <mergeCell ref="N101:AC101"/>
    <mergeCell ref="AD101:AJ101"/>
    <mergeCell ref="AK101:AQ101"/>
    <mergeCell ref="AR101:AX101"/>
    <mergeCell ref="AY101:BE101"/>
    <mergeCell ref="E100:M100"/>
    <mergeCell ref="N100:AC100"/>
    <mergeCell ref="AD100:AJ100"/>
    <mergeCell ref="AK100:AQ100"/>
    <mergeCell ref="AR100:AX100"/>
    <mergeCell ref="AY100:BE100"/>
    <mergeCell ref="E99:M99"/>
    <mergeCell ref="N99:AC99"/>
    <mergeCell ref="AD99:AJ99"/>
    <mergeCell ref="AK99:AQ99"/>
    <mergeCell ref="AR99:AX99"/>
    <mergeCell ref="AY99:BE99"/>
    <mergeCell ref="E98:M98"/>
    <mergeCell ref="N98:AC98"/>
    <mergeCell ref="AD98:AJ98"/>
    <mergeCell ref="AK98:AQ98"/>
    <mergeCell ref="AR98:AX98"/>
    <mergeCell ref="AY98:BE98"/>
    <mergeCell ref="E97:M97"/>
    <mergeCell ref="N97:AC97"/>
    <mergeCell ref="AD97:AJ97"/>
    <mergeCell ref="AK97:AQ97"/>
    <mergeCell ref="AR97:AX97"/>
    <mergeCell ref="AY97:BE97"/>
    <mergeCell ref="E96:M96"/>
    <mergeCell ref="N96:AC96"/>
    <mergeCell ref="AD96:AJ96"/>
    <mergeCell ref="AK96:AQ96"/>
    <mergeCell ref="AR96:AX96"/>
    <mergeCell ref="AY96:BE96"/>
    <mergeCell ref="AY94:BE94"/>
    <mergeCell ref="E95:M95"/>
    <mergeCell ref="N95:AC95"/>
    <mergeCell ref="AD95:AJ95"/>
    <mergeCell ref="AK95:AQ95"/>
    <mergeCell ref="AR95:AX95"/>
    <mergeCell ref="AY95:BE95"/>
    <mergeCell ref="D90:BF90"/>
    <mergeCell ref="E91:AN91"/>
    <mergeCell ref="AO91:BE91"/>
    <mergeCell ref="D92:BF92"/>
    <mergeCell ref="E93:BE93"/>
    <mergeCell ref="E94:M94"/>
    <mergeCell ref="N94:AC94"/>
    <mergeCell ref="AD94:AJ94"/>
    <mergeCell ref="AK94:AQ94"/>
    <mergeCell ref="AR94:AX94"/>
    <mergeCell ref="E86:M86"/>
    <mergeCell ref="N86:AC86"/>
    <mergeCell ref="AD86:AJ86"/>
    <mergeCell ref="AK86:AQ86"/>
    <mergeCell ref="AR86:AX86"/>
    <mergeCell ref="AY86:BE86"/>
    <mergeCell ref="E85:M85"/>
    <mergeCell ref="N85:AC85"/>
    <mergeCell ref="AD85:AJ85"/>
    <mergeCell ref="AK85:AQ85"/>
    <mergeCell ref="AR85:AX85"/>
    <mergeCell ref="AY85:BE85"/>
    <mergeCell ref="E84:M84"/>
    <mergeCell ref="N84:AC84"/>
    <mergeCell ref="AD84:AJ84"/>
    <mergeCell ref="AK84:AQ84"/>
    <mergeCell ref="AR84:AX84"/>
    <mergeCell ref="AY84:BE84"/>
    <mergeCell ref="E83:M83"/>
    <mergeCell ref="N83:AC83"/>
    <mergeCell ref="AD83:AJ83"/>
    <mergeCell ref="AK83:AQ83"/>
    <mergeCell ref="AR83:AX83"/>
    <mergeCell ref="AY83:BE83"/>
    <mergeCell ref="E82:M82"/>
    <mergeCell ref="N82:AC82"/>
    <mergeCell ref="AD82:AJ82"/>
    <mergeCell ref="AK82:AQ82"/>
    <mergeCell ref="AR82:AX82"/>
    <mergeCell ref="AY82:BE82"/>
    <mergeCell ref="E81:M81"/>
    <mergeCell ref="N81:AC81"/>
    <mergeCell ref="AD81:AJ81"/>
    <mergeCell ref="AK81:AQ81"/>
    <mergeCell ref="AR81:AX81"/>
    <mergeCell ref="AY81:BE81"/>
    <mergeCell ref="E80:M80"/>
    <mergeCell ref="N80:AC80"/>
    <mergeCell ref="AD80:AJ80"/>
    <mergeCell ref="AK80:AQ80"/>
    <mergeCell ref="AR80:AX80"/>
    <mergeCell ref="AY80:BE80"/>
    <mergeCell ref="E78:BE78"/>
    <mergeCell ref="E79:M79"/>
    <mergeCell ref="N79:AC79"/>
    <mergeCell ref="AD79:AJ79"/>
    <mergeCell ref="AK79:AQ79"/>
    <mergeCell ref="AR79:AX79"/>
    <mergeCell ref="AY79:BE79"/>
    <mergeCell ref="AY76:BE76"/>
    <mergeCell ref="E77:M77"/>
    <mergeCell ref="N77:S77"/>
    <mergeCell ref="T77:AC77"/>
    <mergeCell ref="AD77:AJ77"/>
    <mergeCell ref="AK77:AQ77"/>
    <mergeCell ref="AR77:AX77"/>
    <mergeCell ref="AY77:BE77"/>
    <mergeCell ref="E76:M76"/>
    <mergeCell ref="N76:S76"/>
    <mergeCell ref="T76:AC76"/>
    <mergeCell ref="AD76:AJ76"/>
    <mergeCell ref="AK76:AQ76"/>
    <mergeCell ref="AR76:AX76"/>
    <mergeCell ref="AY74:BE74"/>
    <mergeCell ref="E75:M75"/>
    <mergeCell ref="N75:S75"/>
    <mergeCell ref="T75:AC75"/>
    <mergeCell ref="AD75:AJ75"/>
    <mergeCell ref="AK75:AQ75"/>
    <mergeCell ref="AR75:AX75"/>
    <mergeCell ref="AY75:BE75"/>
    <mergeCell ref="E74:M74"/>
    <mergeCell ref="N74:S74"/>
    <mergeCell ref="T74:AC74"/>
    <mergeCell ref="AD74:AJ74"/>
    <mergeCell ref="AK74:AQ74"/>
    <mergeCell ref="AR74:AX74"/>
    <mergeCell ref="AY72:BE72"/>
    <mergeCell ref="E73:M73"/>
    <mergeCell ref="N73:S73"/>
    <mergeCell ref="T73:AC73"/>
    <mergeCell ref="AD73:AJ73"/>
    <mergeCell ref="AK73:AQ73"/>
    <mergeCell ref="AR73:AX73"/>
    <mergeCell ref="AY73:BE73"/>
    <mergeCell ref="E72:M72"/>
    <mergeCell ref="N72:S72"/>
    <mergeCell ref="T72:AC72"/>
    <mergeCell ref="AD72:AJ72"/>
    <mergeCell ref="AK72:AQ72"/>
    <mergeCell ref="AR72:AX72"/>
    <mergeCell ref="AY70:BE70"/>
    <mergeCell ref="E71:M71"/>
    <mergeCell ref="N71:S71"/>
    <mergeCell ref="T71:AC71"/>
    <mergeCell ref="AD71:AJ71"/>
    <mergeCell ref="AK71:AQ71"/>
    <mergeCell ref="AR71:AX71"/>
    <mergeCell ref="AY71:BE71"/>
    <mergeCell ref="E70:M70"/>
    <mergeCell ref="N70:S70"/>
    <mergeCell ref="T70:AC70"/>
    <mergeCell ref="AD70:AJ70"/>
    <mergeCell ref="AK70:AQ70"/>
    <mergeCell ref="AR70:AX70"/>
    <mergeCell ref="D65:BF65"/>
    <mergeCell ref="D66:BF66"/>
    <mergeCell ref="E67:AN67"/>
    <mergeCell ref="AO67:BE67"/>
    <mergeCell ref="D68:BF68"/>
    <mergeCell ref="E69:BE69"/>
    <mergeCell ref="D59:G59"/>
    <mergeCell ref="H59:O59"/>
    <mergeCell ref="P59:AD59"/>
    <mergeCell ref="AE59:AH59"/>
    <mergeCell ref="AI59:AP59"/>
    <mergeCell ref="AQ59:BF59"/>
    <mergeCell ref="D57:BF57"/>
    <mergeCell ref="D58:G58"/>
    <mergeCell ref="H58:O58"/>
    <mergeCell ref="P58:AD58"/>
    <mergeCell ref="AE58:AH58"/>
    <mergeCell ref="AI58:AP58"/>
    <mergeCell ref="AQ58:BF58"/>
    <mergeCell ref="D56:E56"/>
    <mergeCell ref="F56:K56"/>
    <mergeCell ref="L56:Y56"/>
    <mergeCell ref="Z56:AQ56"/>
    <mergeCell ref="AR56:AV56"/>
    <mergeCell ref="AW56:BF56"/>
    <mergeCell ref="D55:E55"/>
    <mergeCell ref="F55:K55"/>
    <mergeCell ref="L55:Y55"/>
    <mergeCell ref="Z55:AQ55"/>
    <mergeCell ref="AR55:AV55"/>
    <mergeCell ref="AW55:BF55"/>
    <mergeCell ref="D54:E54"/>
    <mergeCell ref="F54:K54"/>
    <mergeCell ref="L54:Y54"/>
    <mergeCell ref="Z54:AQ54"/>
    <mergeCell ref="AR54:AV54"/>
    <mergeCell ref="AW54:BF54"/>
    <mergeCell ref="D52:BF52"/>
    <mergeCell ref="D53:E53"/>
    <mergeCell ref="F53:K53"/>
    <mergeCell ref="L53:Y53"/>
    <mergeCell ref="Z53:AQ53"/>
    <mergeCell ref="AR53:AV53"/>
    <mergeCell ref="AW53:BF53"/>
    <mergeCell ref="D51:R51"/>
    <mergeCell ref="S51:V51"/>
    <mergeCell ref="W51:AB51"/>
    <mergeCell ref="AC51:AP51"/>
    <mergeCell ref="AQ51:AZ51"/>
    <mergeCell ref="BA51:BF51"/>
    <mergeCell ref="D49:BF49"/>
    <mergeCell ref="D50:R50"/>
    <mergeCell ref="S50:V50"/>
    <mergeCell ref="W50:AB50"/>
    <mergeCell ref="AC50:AP50"/>
    <mergeCell ref="AQ50:AZ50"/>
    <mergeCell ref="BA50:BF50"/>
    <mergeCell ref="BA47:BF47"/>
    <mergeCell ref="D48:R48"/>
    <mergeCell ref="S48:V48"/>
    <mergeCell ref="W48:AB48"/>
    <mergeCell ref="AC48:AP48"/>
    <mergeCell ref="AQ48:AZ48"/>
    <mergeCell ref="BA48:BF48"/>
    <mergeCell ref="D44:W44"/>
    <mergeCell ref="X44:BF44"/>
    <mergeCell ref="D45:W45"/>
    <mergeCell ref="X45:BF45"/>
    <mergeCell ref="D46:BF46"/>
    <mergeCell ref="D47:R47"/>
    <mergeCell ref="S47:V47"/>
    <mergeCell ref="W47:AB47"/>
    <mergeCell ref="AC47:AP47"/>
    <mergeCell ref="AQ47:AZ47"/>
    <mergeCell ref="D42:W43"/>
    <mergeCell ref="X42:AL42"/>
    <mergeCell ref="AM42:AV42"/>
    <mergeCell ref="AW42:BF42"/>
    <mergeCell ref="X43:AL43"/>
    <mergeCell ref="AM43:AV43"/>
    <mergeCell ref="AW43:BF43"/>
    <mergeCell ref="D39:W39"/>
    <mergeCell ref="X39:BF39"/>
    <mergeCell ref="D40:W40"/>
    <mergeCell ref="X40:BF40"/>
    <mergeCell ref="D41:W41"/>
    <mergeCell ref="X41:BF41"/>
    <mergeCell ref="D34:BF34"/>
    <mergeCell ref="D36:W36"/>
    <mergeCell ref="X36:BF36"/>
    <mergeCell ref="D37:W37"/>
    <mergeCell ref="X37:BF37"/>
    <mergeCell ref="D38:W38"/>
    <mergeCell ref="X38:BF38"/>
    <mergeCell ref="D27:BF27"/>
    <mergeCell ref="D28:BF28"/>
    <mergeCell ref="D29:BF29"/>
    <mergeCell ref="D31:Z31"/>
    <mergeCell ref="AA31:BF31"/>
    <mergeCell ref="D33:Z33"/>
    <mergeCell ref="AA33:BF33"/>
    <mergeCell ref="G22:BF22"/>
    <mergeCell ref="G23:BF23"/>
    <mergeCell ref="D25:O25"/>
    <mergeCell ref="P25:BF25"/>
    <mergeCell ref="D26:O26"/>
    <mergeCell ref="P26:BF26"/>
    <mergeCell ref="D17:BF17"/>
    <mergeCell ref="D18:BF18"/>
    <mergeCell ref="D19:I19"/>
    <mergeCell ref="K19:BF19"/>
    <mergeCell ref="K20:BF20"/>
    <mergeCell ref="D21:I21"/>
    <mergeCell ref="K21:BF21"/>
    <mergeCell ref="C8:BG8"/>
    <mergeCell ref="C10:BG10"/>
    <mergeCell ref="C12:BG12"/>
    <mergeCell ref="C13:BG13"/>
    <mergeCell ref="C14:BG14"/>
    <mergeCell ref="D15:S15"/>
    <mergeCell ref="D1:S1"/>
    <mergeCell ref="C3:BG3"/>
    <mergeCell ref="C4:BG4"/>
    <mergeCell ref="D5:O5"/>
    <mergeCell ref="P5:BF5"/>
    <mergeCell ref="D6:O6"/>
    <mergeCell ref="P6:BF6"/>
    <mergeCell ref="C2:BG2"/>
  </mergeCells>
  <conditionalFormatting sqref="D61:AU63">
    <cfRule type="expression" dxfId="54" priority="30">
      <formula>$X$37="Příspěvková organizace"</formula>
    </cfRule>
    <cfRule type="expression" dxfId="53" priority="31">
      <formula>$X$37="Svazek obcí"</formula>
    </cfRule>
    <cfRule type="expression" dxfId="52" priority="32">
      <formula>$X$37="Vyberte ze seznamu"</formula>
    </cfRule>
    <cfRule type="expression" dxfId="51" priority="33">
      <formula>$X$37="Obec"</formula>
    </cfRule>
  </conditionalFormatting>
  <conditionalFormatting sqref="D68:BF87">
    <cfRule type="expression" dxfId="50" priority="25">
      <formula>$AO$67="Ne"</formula>
    </cfRule>
  </conditionalFormatting>
  <conditionalFormatting sqref="D92:BF101">
    <cfRule type="expression" dxfId="49" priority="22">
      <formula>$AO$91="Ne"</formula>
    </cfRule>
  </conditionalFormatting>
  <conditionalFormatting sqref="E69:BE80">
    <cfRule type="expression" dxfId="48" priority="24">
      <formula>$AO$67="Ne"</formula>
    </cfRule>
  </conditionalFormatting>
  <conditionalFormatting sqref="E87:BE87">
    <cfRule type="expression" dxfId="47" priority="23">
      <formula>$AO$67="Ne"</formula>
    </cfRule>
  </conditionalFormatting>
  <conditionalFormatting sqref="E93:BE101">
    <cfRule type="expression" dxfId="46" priority="21">
      <formula>$AO$91="ne"</formula>
    </cfRule>
  </conditionalFormatting>
  <conditionalFormatting sqref="G22:BF23">
    <cfRule type="cellIs" dxfId="45" priority="40" operator="equal">
      <formula>"Vyberte z následujícího seznamu"</formula>
    </cfRule>
  </conditionalFormatting>
  <conditionalFormatting sqref="X37:BF37">
    <cfRule type="cellIs" dxfId="44" priority="39" operator="equal">
      <formula>"Vyberte ze seznamu"</formula>
    </cfRule>
    <cfRule type="expression" dxfId="43" priority="41">
      <formula>OR(X36="Fyzická podnikající osoba",X36="Fyzická osoba")</formula>
    </cfRule>
  </conditionalFormatting>
  <conditionalFormatting sqref="AO67:BE67">
    <cfRule type="cellIs" dxfId="42" priority="29" operator="equal">
      <formula>"Vyberte ze seznamu"</formula>
    </cfRule>
  </conditionalFormatting>
  <conditionalFormatting sqref="AO91:BE91">
    <cfRule type="cellIs" dxfId="41" priority="36" operator="equal">
      <formula>"Vyberte ze seznamu"</formula>
    </cfRule>
  </conditionalFormatting>
  <conditionalFormatting sqref="AQ48:AZ48">
    <cfRule type="cellIs" dxfId="40" priority="38" operator="equal">
      <formula>"Vyberte ze seznamu"</formula>
    </cfRule>
  </conditionalFormatting>
  <conditionalFormatting sqref="AQ51:AZ51">
    <cfRule type="cellIs" dxfId="39" priority="20" operator="equal">
      <formula>"Vyberte ze seznamu"</formula>
    </cfRule>
  </conditionalFormatting>
  <conditionalFormatting sqref="AV62:BE62">
    <cfRule type="expression" dxfId="38" priority="34">
      <formula>$X$37&lt;&gt;"Obec"</formula>
    </cfRule>
  </conditionalFormatting>
  <conditionalFormatting sqref="AW54:BF56">
    <cfRule type="cellIs" dxfId="37" priority="37" operator="equal">
      <formula>"Vyberte ze seznamu"</formula>
    </cfRule>
  </conditionalFormatting>
  <conditionalFormatting sqref="BA48:BF48">
    <cfRule type="containsText" dxfId="36" priority="26" operator="containsText" text="Načítá se">
      <formula>NOT(ISERROR(SEARCH("Načítá se",BA48)))</formula>
    </cfRule>
  </conditionalFormatting>
  <conditionalFormatting sqref="BA51:BF51">
    <cfRule type="containsText" dxfId="35" priority="19" operator="containsText" text="Načítá se">
      <formula>NOT(ISERROR(SEARCH("Načítá se",BA51)))</formula>
    </cfRule>
  </conditionalFormatting>
  <dataValidations count="10">
    <dataValidation allowBlank="1" showInputMessage="1" showErrorMessage="1" promptTitle="ÚČEL PODPORY" prompt="Uveďte stručný a výstižný popis účelu, na který bude podpora použita." sqref="D30:BF30 D32:BF32" xr:uid="{00000000-0002-0000-0900-000000000000}"/>
    <dataValidation operator="equal" allowBlank="1" showInputMessage="1" showErrorMessage="1" error="IČ může obsahovat pouze číslice o  počtu 8 znaků" sqref="P25:BF25 P5:BF5" xr:uid="{00000000-0002-0000-0900-000001000000}"/>
    <dataValidation allowBlank="1" showInputMessage="1" showErrorMessage="1" prompt="FYZICKÉ OSOBY žádající o podporu uvádí jméno a příjmení._x000a_PRÁVNICKÉ OSOBY uvádí název žadatele." sqref="P26:BF26 P6:BF6" xr:uid="{00000000-0002-0000-0900-000002000000}"/>
    <dataValidation type="textLength" operator="equal" allowBlank="1" showInputMessage="1" showErrorMessage="1" error="IČ musí obsahovat přesně osm číslic." sqref="AD95:AJ101 AD71:AJ77 AD80:AJ86" xr:uid="{00000000-0002-0000-0900-000003000000}">
      <formula1>8</formula1>
    </dataValidation>
    <dataValidation type="list" allowBlank="1" showInputMessage="1" showErrorMessage="1" error="Vyberte ANO nebo NE z rozevíracího seznamu (klikněte na šipku vpravo)" prompt="Vyberte jednu z možností uvedených v rozevíracím seznamu:" sqref="AO91:BE91 AO67:BE67" xr:uid="{00000000-0002-0000-0900-000004000000}">
      <formula1>$BH$91:$BJ$91</formula1>
    </dataValidation>
    <dataValidation operator="equal" allowBlank="1" showInputMessage="1" showErrorMessage="1" sqref="X39:BF39" xr:uid="{00000000-0002-0000-0900-000005000000}"/>
    <dataValidation showInputMessage="1" showErrorMessage="1" errorTitle="Kontrola" error="Nejdříve se ujistěte, zda jsou vyplněna všechna povinná pole výše - Typ žadatele a Právní forma." sqref="X38:BF38" xr:uid="{00000000-0002-0000-0900-000006000000}"/>
    <dataValidation type="list" allowBlank="1" showInputMessage="1" prompt="Vybrat jednu z možností uvedených v rozevíracím seznamu." sqref="X37:BF37" xr:uid="{00000000-0002-0000-0900-000007000000}">
      <formula1>$BH$37:$CE$37</formula1>
    </dataValidation>
    <dataValidation type="list" allowBlank="1" showInputMessage="1" showErrorMessage="1" sqref="AW54:BF56" xr:uid="{00000000-0002-0000-0900-000008000000}">
      <formula1>$BH$53:$BJ$53</formula1>
    </dataValidation>
    <dataValidation type="list" allowBlank="1" showInputMessage="1" showErrorMessage="1" sqref="AQ48:AZ48 AQ51:AZ51" xr:uid="{00000000-0002-0000-0900-000009000000}">
      <formula1>$BH$48:$BU$48</formula1>
    </dataValidation>
  </dataValidations>
  <pageMargins left="0.39370078740157483" right="0.39370078740157483" top="0.39370078740157483" bottom="0.39370078740157483" header="0.19685039370078741" footer="0.19685039370078741"/>
  <pageSetup paperSize="9" scale="96" fitToHeight="0" orientation="portrait" r:id="rId1"/>
  <headerFooter>
    <oddFooter>&amp;C&amp;P</oddFooter>
  </headerFooter>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
    <tabColor theme="9" tint="0.79998168889431442"/>
    <pageSetUpPr fitToPage="1"/>
  </sheetPr>
  <dimension ref="C1:BW96"/>
  <sheetViews>
    <sheetView view="pageBreakPreview" zoomScaleNormal="100" zoomScaleSheetLayoutView="100" workbookViewId="0">
      <selection activeCell="E23" sqref="E23:X23"/>
    </sheetView>
  </sheetViews>
  <sheetFormatPr defaultColWidth="1.7109375" defaultRowHeight="14.25" x14ac:dyDescent="0.2"/>
  <cols>
    <col min="1" max="3" width="1.7109375" style="1"/>
    <col min="4" max="4" width="1.5703125" style="1" customWidth="1"/>
    <col min="5" max="59" width="1.7109375" style="1"/>
    <col min="60" max="60" width="1.7109375" style="1" customWidth="1"/>
    <col min="61" max="61" width="1.7109375" style="1"/>
    <col min="62" max="62" width="2.28515625" style="1" bestFit="1" customWidth="1"/>
    <col min="63" max="16384" width="1.7109375" style="1"/>
  </cols>
  <sheetData>
    <row r="1" spans="3:75" ht="33" customHeight="1" x14ac:dyDescent="0.3">
      <c r="C1" s="1253" t="s">
        <v>144</v>
      </c>
      <c r="D1" s="1253"/>
      <c r="E1" s="1253"/>
      <c r="F1" s="1253"/>
      <c r="G1" s="1253"/>
      <c r="H1" s="1253"/>
      <c r="I1" s="1253"/>
      <c r="J1" s="1253"/>
      <c r="K1" s="1253"/>
      <c r="L1" s="1253"/>
      <c r="M1" s="1253"/>
      <c r="N1" s="1253"/>
      <c r="O1" s="1253"/>
      <c r="P1" s="1253"/>
      <c r="Q1" s="1253"/>
      <c r="R1" s="1253"/>
      <c r="S1" s="1253"/>
      <c r="T1" s="1253"/>
      <c r="U1" s="1253"/>
      <c r="V1" s="1253"/>
      <c r="W1" s="1253"/>
      <c r="X1" s="1253"/>
      <c r="Y1" s="1253"/>
      <c r="Z1" s="1253"/>
      <c r="AA1" s="1253"/>
      <c r="AB1" s="1253"/>
      <c r="AC1" s="1253"/>
      <c r="AD1" s="1253"/>
      <c r="AE1" s="1253"/>
      <c r="AF1" s="1253"/>
      <c r="AG1" s="1253"/>
      <c r="AH1" s="1253"/>
      <c r="AI1" s="1253"/>
      <c r="AJ1" s="1253"/>
      <c r="AK1" s="1253"/>
      <c r="AL1" s="1253"/>
      <c r="AM1" s="1253"/>
      <c r="AN1" s="1253"/>
      <c r="AO1" s="1253"/>
      <c r="AP1" s="1253"/>
      <c r="AQ1" s="1253"/>
      <c r="AR1" s="1253"/>
      <c r="AS1" s="1253"/>
      <c r="AT1" s="1253"/>
      <c r="AU1" s="1253"/>
      <c r="AV1" s="1253"/>
      <c r="AW1" s="1253"/>
      <c r="AX1" s="1253"/>
      <c r="AY1" s="1253"/>
      <c r="AZ1" s="1253"/>
      <c r="BA1" s="1253"/>
      <c r="BB1" s="1253"/>
      <c r="BC1" s="1253"/>
      <c r="BD1" s="1253"/>
      <c r="BE1" s="1253"/>
      <c r="BF1" s="1253"/>
      <c r="BG1" s="1253"/>
      <c r="BH1" s="17"/>
      <c r="BI1" s="17"/>
    </row>
    <row r="2" spans="3:75" s="67" customFormat="1" ht="15.75" customHeight="1" x14ac:dyDescent="0.25">
      <c r="C2" s="1254" t="s">
        <v>572</v>
      </c>
      <c r="D2" s="1254"/>
      <c r="E2" s="1254"/>
      <c r="F2" s="1254"/>
      <c r="G2" s="1254"/>
      <c r="H2" s="1254"/>
      <c r="I2" s="1254"/>
      <c r="J2" s="1254"/>
      <c r="K2" s="1254"/>
      <c r="L2" s="1254"/>
      <c r="M2" s="1254"/>
      <c r="N2" s="1254"/>
      <c r="O2" s="1254"/>
      <c r="P2" s="1254"/>
      <c r="Q2" s="1254"/>
      <c r="R2" s="1254"/>
      <c r="S2" s="1254"/>
      <c r="T2" s="1254"/>
      <c r="U2" s="1254"/>
      <c r="V2" s="1254"/>
      <c r="W2" s="1254"/>
      <c r="X2" s="1254"/>
      <c r="Y2" s="1254"/>
      <c r="Z2" s="1254"/>
      <c r="AA2" s="1254"/>
      <c r="AB2" s="1254"/>
      <c r="AC2" s="1254"/>
      <c r="AD2" s="1254"/>
      <c r="AE2" s="1254"/>
      <c r="AF2" s="1254"/>
      <c r="AG2" s="1254"/>
      <c r="AH2" s="1254"/>
      <c r="AI2" s="1254"/>
      <c r="AJ2" s="1254"/>
      <c r="AK2" s="1254"/>
      <c r="AL2" s="1254"/>
      <c r="AM2" s="1254"/>
      <c r="AN2" s="1254"/>
      <c r="AO2" s="1254"/>
      <c r="AP2" s="1254"/>
      <c r="AQ2" s="1254"/>
      <c r="AR2" s="1254"/>
      <c r="AS2" s="1254"/>
      <c r="AT2" s="1254"/>
      <c r="AU2" s="1254"/>
      <c r="AV2" s="1254"/>
      <c r="AW2" s="1254"/>
      <c r="AX2" s="1254"/>
      <c r="AY2" s="1254"/>
      <c r="AZ2" s="1254"/>
      <c r="BA2" s="1254"/>
      <c r="BB2" s="1254"/>
      <c r="BC2" s="1254"/>
      <c r="BD2" s="1254"/>
      <c r="BE2" s="1254"/>
      <c r="BF2" s="1254"/>
      <c r="BG2" s="1254"/>
      <c r="BH2" s="66"/>
      <c r="BI2" s="66"/>
    </row>
    <row r="3" spans="3:75" ht="9" customHeight="1" x14ac:dyDescent="0.2">
      <c r="C3" s="1255"/>
      <c r="D3" s="1255"/>
      <c r="E3" s="1255"/>
      <c r="F3" s="1255"/>
      <c r="G3" s="1255"/>
      <c r="H3" s="1255"/>
      <c r="I3" s="1255"/>
      <c r="J3" s="1255"/>
      <c r="K3" s="1255"/>
      <c r="L3" s="1255"/>
      <c r="M3" s="1255"/>
      <c r="N3" s="1255"/>
      <c r="O3" s="1255"/>
      <c r="P3" s="1255"/>
      <c r="Q3" s="1255"/>
      <c r="R3" s="1255"/>
      <c r="S3" s="1255"/>
      <c r="T3" s="1255"/>
      <c r="U3" s="1255"/>
      <c r="V3" s="1255"/>
      <c r="W3" s="1255"/>
      <c r="X3" s="1255"/>
      <c r="Y3" s="1255"/>
      <c r="Z3" s="1255"/>
      <c r="AA3" s="1255"/>
      <c r="AB3" s="1255"/>
      <c r="AC3" s="1255"/>
      <c r="AD3" s="1255"/>
      <c r="AE3" s="1255"/>
      <c r="AF3" s="1255"/>
      <c r="AG3" s="1255"/>
      <c r="AH3" s="1255"/>
      <c r="AI3" s="1255"/>
      <c r="AJ3" s="1255"/>
      <c r="AK3" s="1255"/>
      <c r="AL3" s="1255"/>
      <c r="AM3" s="1255"/>
      <c r="AN3" s="1255"/>
      <c r="AO3" s="1255"/>
      <c r="AP3" s="1255"/>
      <c r="AQ3" s="1255"/>
      <c r="AR3" s="1255"/>
      <c r="AS3" s="1255"/>
      <c r="AT3" s="1255"/>
      <c r="AU3" s="1255"/>
      <c r="AV3" s="1255"/>
      <c r="AW3" s="1255"/>
      <c r="AX3" s="1255"/>
      <c r="AY3" s="1255"/>
      <c r="AZ3" s="1255"/>
      <c r="BA3" s="1255"/>
      <c r="BB3" s="1255"/>
      <c r="BC3" s="1255"/>
      <c r="BD3" s="1255"/>
      <c r="BE3" s="1255"/>
      <c r="BF3" s="1255"/>
      <c r="BG3" s="1255"/>
      <c r="BH3" s="17"/>
      <c r="BI3" s="17"/>
    </row>
    <row r="4" spans="3:75" ht="27" customHeight="1" x14ac:dyDescent="0.25">
      <c r="C4" s="4"/>
      <c r="D4" s="673" t="s">
        <v>568</v>
      </c>
      <c r="E4" s="674"/>
      <c r="F4" s="674"/>
      <c r="G4" s="674"/>
      <c r="H4" s="674"/>
      <c r="I4" s="674"/>
      <c r="J4" s="674"/>
      <c r="K4" s="674"/>
      <c r="L4" s="674"/>
      <c r="M4" s="674"/>
      <c r="N4" s="674"/>
      <c r="O4" s="674"/>
      <c r="P4" s="674"/>
      <c r="Q4" s="674"/>
      <c r="R4" s="674"/>
      <c r="S4" s="674"/>
      <c r="T4" s="674"/>
      <c r="U4" s="674"/>
      <c r="V4" s="674"/>
      <c r="W4" s="1256"/>
      <c r="X4" s="411" t="str">
        <f>IF(ZADOST!X37&lt;&gt;0,ZADOST!X37,"Načítá se automaticky - v žádosti není vyplněn název žadatele")</f>
        <v>Načítá se automaticky - v žádosti není vyplněn název žadatele</v>
      </c>
      <c r="Y4" s="772"/>
      <c r="Z4" s="772"/>
      <c r="AA4" s="772"/>
      <c r="AB4" s="772"/>
      <c r="AC4" s="772"/>
      <c r="AD4" s="772"/>
      <c r="AE4" s="772"/>
      <c r="AF4" s="772"/>
      <c r="AG4" s="772"/>
      <c r="AH4" s="772"/>
      <c r="AI4" s="772"/>
      <c r="AJ4" s="772"/>
      <c r="AK4" s="772"/>
      <c r="AL4" s="772"/>
      <c r="AM4" s="772"/>
      <c r="AN4" s="772"/>
      <c r="AO4" s="772"/>
      <c r="AP4" s="772"/>
      <c r="AQ4" s="772"/>
      <c r="AR4" s="772"/>
      <c r="AS4" s="772"/>
      <c r="AT4" s="772"/>
      <c r="AU4" s="772"/>
      <c r="AV4" s="772"/>
      <c r="AW4" s="772"/>
      <c r="AX4" s="772"/>
      <c r="AY4" s="772"/>
      <c r="AZ4" s="772"/>
      <c r="BA4" s="772"/>
      <c r="BB4" s="772"/>
      <c r="BC4" s="772"/>
      <c r="BD4" s="772"/>
      <c r="BE4" s="772"/>
      <c r="BF4" s="773"/>
      <c r="BG4" s="4"/>
      <c r="BH4" s="50"/>
      <c r="BI4" s="50"/>
      <c r="BJ4" s="21"/>
      <c r="BW4" s="5"/>
    </row>
    <row r="5" spans="3:75" ht="27" customHeight="1" x14ac:dyDescent="0.25">
      <c r="C5" s="4"/>
      <c r="D5" s="673" t="s">
        <v>569</v>
      </c>
      <c r="E5" s="674"/>
      <c r="F5" s="674"/>
      <c r="G5" s="674"/>
      <c r="H5" s="674"/>
      <c r="I5" s="674"/>
      <c r="J5" s="674"/>
      <c r="K5" s="674"/>
      <c r="L5" s="674"/>
      <c r="M5" s="674"/>
      <c r="N5" s="674"/>
      <c r="O5" s="674"/>
      <c r="P5" s="674"/>
      <c r="Q5" s="674"/>
      <c r="R5" s="674"/>
      <c r="S5" s="674"/>
      <c r="T5" s="674"/>
      <c r="U5" s="674"/>
      <c r="V5" s="674"/>
      <c r="W5" s="1256"/>
      <c r="X5" s="411" t="str">
        <f>IF(ZADOST!BH46=" ,  ","Načítá se automaticky - v žádosti není vyplněno sídlo",ZADOST!BH46)</f>
        <v>Načítá se automaticky - v žádosti není vyplněno sídlo</v>
      </c>
      <c r="Y5" s="772"/>
      <c r="Z5" s="772"/>
      <c r="AA5" s="772"/>
      <c r="AB5" s="772"/>
      <c r="AC5" s="772"/>
      <c r="AD5" s="772"/>
      <c r="AE5" s="772"/>
      <c r="AF5" s="772"/>
      <c r="AG5" s="772"/>
      <c r="AH5" s="772"/>
      <c r="AI5" s="772"/>
      <c r="AJ5" s="772"/>
      <c r="AK5" s="772"/>
      <c r="AL5" s="772"/>
      <c r="AM5" s="772"/>
      <c r="AN5" s="772"/>
      <c r="AO5" s="772"/>
      <c r="AP5" s="772"/>
      <c r="AQ5" s="772"/>
      <c r="AR5" s="772"/>
      <c r="AS5" s="772"/>
      <c r="AT5" s="772"/>
      <c r="AU5" s="772"/>
      <c r="AV5" s="772"/>
      <c r="AW5" s="772"/>
      <c r="AX5" s="772"/>
      <c r="AY5" s="772"/>
      <c r="AZ5" s="772"/>
      <c r="BA5" s="772"/>
      <c r="BB5" s="772"/>
      <c r="BC5" s="772"/>
      <c r="BD5" s="772"/>
      <c r="BE5" s="772"/>
      <c r="BF5" s="773"/>
      <c r="BG5" s="4"/>
      <c r="BH5" s="50"/>
      <c r="BI5" s="50"/>
      <c r="BJ5" s="21"/>
      <c r="BW5" s="5"/>
    </row>
    <row r="6" spans="3:75" ht="27" customHeight="1" x14ac:dyDescent="0.25">
      <c r="C6" s="4"/>
      <c r="D6" s="673" t="s">
        <v>442</v>
      </c>
      <c r="E6" s="674"/>
      <c r="F6" s="674"/>
      <c r="G6" s="674"/>
      <c r="H6" s="674"/>
      <c r="I6" s="674"/>
      <c r="J6" s="674"/>
      <c r="K6" s="674"/>
      <c r="L6" s="674"/>
      <c r="M6" s="674"/>
      <c r="N6" s="674"/>
      <c r="O6" s="674"/>
      <c r="P6" s="674"/>
      <c r="Q6" s="674"/>
      <c r="R6" s="674"/>
      <c r="S6" s="674"/>
      <c r="T6" s="674"/>
      <c r="U6" s="674"/>
      <c r="V6" s="674"/>
      <c r="W6" s="1256"/>
      <c r="X6" s="1221" t="str">
        <f>IF(ZADOST!X38&lt;&gt;0,ZADOST!X38,"Načítá se automaticky - v žádosti není vyplněno IČO")</f>
        <v>Načítá se automaticky - v žádosti není vyplněno IČO</v>
      </c>
      <c r="Y6" s="781"/>
      <c r="Z6" s="781"/>
      <c r="AA6" s="781"/>
      <c r="AB6" s="781"/>
      <c r="AC6" s="781"/>
      <c r="AD6" s="781"/>
      <c r="AE6" s="781"/>
      <c r="AF6" s="781"/>
      <c r="AG6" s="781"/>
      <c r="AH6" s="781"/>
      <c r="AI6" s="781"/>
      <c r="AJ6" s="781"/>
      <c r="AK6" s="781"/>
      <c r="AL6" s="781"/>
      <c r="AM6" s="781"/>
      <c r="AN6" s="781"/>
      <c r="AO6" s="781"/>
      <c r="AP6" s="781"/>
      <c r="AQ6" s="781"/>
      <c r="AR6" s="781"/>
      <c r="AS6" s="781"/>
      <c r="AT6" s="781"/>
      <c r="AU6" s="781"/>
      <c r="AV6" s="781"/>
      <c r="AW6" s="781"/>
      <c r="AX6" s="781"/>
      <c r="AY6" s="781"/>
      <c r="AZ6" s="781"/>
      <c r="BA6" s="781"/>
      <c r="BB6" s="781"/>
      <c r="BC6" s="781"/>
      <c r="BD6" s="781"/>
      <c r="BE6" s="781"/>
      <c r="BF6" s="782"/>
      <c r="BG6" s="4"/>
      <c r="BH6" s="50"/>
      <c r="BI6" s="50"/>
      <c r="BJ6" s="21"/>
      <c r="BW6" s="5"/>
    </row>
    <row r="7" spans="3:75" ht="9" customHeight="1" x14ac:dyDescent="0.25">
      <c r="C7" s="4"/>
      <c r="D7" s="52"/>
      <c r="E7" s="52"/>
      <c r="F7" s="52"/>
      <c r="G7" s="52"/>
      <c r="H7" s="52"/>
      <c r="I7" s="52"/>
      <c r="J7" s="52"/>
      <c r="K7" s="52"/>
      <c r="L7" s="52"/>
      <c r="M7" s="52"/>
      <c r="N7" s="52"/>
      <c r="O7" s="52"/>
      <c r="P7" s="52"/>
      <c r="Q7" s="52"/>
      <c r="R7" s="52"/>
      <c r="S7" s="52"/>
      <c r="T7" s="52"/>
      <c r="U7" s="52"/>
      <c r="V7" s="9"/>
      <c r="W7" s="9"/>
      <c r="X7" s="53"/>
      <c r="Y7" s="53"/>
      <c r="Z7" s="53"/>
      <c r="AA7" s="53"/>
      <c r="AB7" s="53"/>
      <c r="AC7" s="53"/>
      <c r="AD7" s="53"/>
      <c r="AE7" s="53"/>
      <c r="AF7" s="53"/>
      <c r="AG7" s="53"/>
      <c r="AH7" s="53"/>
      <c r="AI7" s="53"/>
      <c r="AJ7" s="53"/>
      <c r="AK7" s="53"/>
      <c r="AL7" s="53"/>
      <c r="AM7" s="53"/>
      <c r="AN7" s="53"/>
      <c r="AO7" s="53"/>
      <c r="AP7" s="53"/>
      <c r="AQ7" s="53"/>
      <c r="AR7" s="53"/>
      <c r="AS7" s="1263" t="s">
        <v>845</v>
      </c>
      <c r="AT7" s="1264"/>
      <c r="AU7" s="1264"/>
      <c r="AV7" s="1264"/>
      <c r="AW7" s="1264"/>
      <c r="AX7" s="1264"/>
      <c r="AY7" s="1264"/>
      <c r="AZ7" s="1264"/>
      <c r="BA7" s="1264"/>
      <c r="BB7" s="1264"/>
      <c r="BC7" s="1264"/>
      <c r="BD7" s="1264"/>
      <c r="BE7" s="1264"/>
      <c r="BF7" s="1264"/>
      <c r="BG7" s="4"/>
      <c r="BH7" s="50"/>
      <c r="BI7" s="50"/>
      <c r="BJ7" s="21"/>
      <c r="BW7" s="5"/>
    </row>
    <row r="8" spans="3:75" s="5" customFormat="1" ht="18" hidden="1" customHeight="1" x14ac:dyDescent="0.25">
      <c r="C8" s="8"/>
      <c r="D8" s="44" t="s">
        <v>150</v>
      </c>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6"/>
      <c r="BH8" s="42"/>
      <c r="BI8" s="43"/>
    </row>
    <row r="9" spans="3:75" ht="19.5" hidden="1" customHeight="1" x14ac:dyDescent="0.2">
      <c r="C9" s="4"/>
      <c r="D9" s="45"/>
      <c r="E9" s="46"/>
      <c r="F9" s="47"/>
      <c r="G9" s="41" t="s">
        <v>149</v>
      </c>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9"/>
      <c r="BG9" s="4"/>
    </row>
    <row r="10" spans="3:75" ht="19.5" hidden="1" customHeight="1" x14ac:dyDescent="0.2">
      <c r="C10" s="4"/>
      <c r="D10" s="45"/>
      <c r="E10" s="46"/>
      <c r="F10" s="46"/>
      <c r="G10" s="700" t="s">
        <v>565</v>
      </c>
      <c r="H10" s="700"/>
      <c r="I10" s="700"/>
      <c r="J10" s="700"/>
      <c r="K10" s="700"/>
      <c r="L10" s="700"/>
      <c r="M10" s="700"/>
      <c r="N10" s="700"/>
      <c r="O10" s="700"/>
      <c r="P10" s="1277"/>
      <c r="Q10" s="1278" t="s">
        <v>153</v>
      </c>
      <c r="R10" s="1279"/>
      <c r="S10" s="1280" t="s">
        <v>151</v>
      </c>
      <c r="T10" s="1281"/>
      <c r="U10" s="1281"/>
      <c r="V10" s="1281"/>
      <c r="W10" s="1281"/>
      <c r="X10" s="1281"/>
      <c r="Y10" s="1282"/>
      <c r="Z10" s="1283"/>
      <c r="AA10" s="1284"/>
      <c r="AB10" s="1284"/>
      <c r="AC10" s="1284"/>
      <c r="AD10" s="1284"/>
      <c r="AE10" s="1284"/>
      <c r="AF10" s="1284"/>
      <c r="AG10" s="1284"/>
      <c r="AH10" s="1284"/>
      <c r="AI10" s="1284"/>
      <c r="AJ10" s="1284"/>
      <c r="AK10" s="1284"/>
      <c r="AL10" s="1285"/>
      <c r="AM10" s="1280" t="s">
        <v>154</v>
      </c>
      <c r="AN10" s="1281"/>
      <c r="AO10" s="1281"/>
      <c r="AP10" s="1281"/>
      <c r="AQ10" s="1281"/>
      <c r="AR10" s="1281"/>
      <c r="AS10" s="1282"/>
      <c r="AT10" s="1283"/>
      <c r="AU10" s="1284"/>
      <c r="AV10" s="1284"/>
      <c r="AW10" s="1284"/>
      <c r="AX10" s="1284"/>
      <c r="AY10" s="1284"/>
      <c r="AZ10" s="1284"/>
      <c r="BA10" s="1284"/>
      <c r="BB10" s="1284"/>
      <c r="BC10" s="1284"/>
      <c r="BD10" s="1284"/>
      <c r="BE10" s="1284"/>
      <c r="BF10" s="1286"/>
      <c r="BG10" s="4"/>
    </row>
    <row r="11" spans="3:75" ht="28.5" hidden="1" customHeight="1" x14ac:dyDescent="0.2">
      <c r="C11" s="4"/>
      <c r="D11" s="1257" t="s">
        <v>438</v>
      </c>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1258"/>
      <c r="AK11" s="1258"/>
      <c r="AL11" s="1258"/>
      <c r="AM11" s="1258"/>
      <c r="AN11" s="1258"/>
      <c r="AO11" s="1258"/>
      <c r="AP11" s="1258"/>
      <c r="AQ11" s="1258"/>
      <c r="AR11" s="1258"/>
      <c r="AS11" s="1258"/>
      <c r="AT11" s="1258"/>
      <c r="AU11" s="1258"/>
      <c r="AV11" s="1258"/>
      <c r="AW11" s="1258"/>
      <c r="AX11" s="1258"/>
      <c r="AY11" s="1258"/>
      <c r="AZ11" s="1258"/>
      <c r="BA11" s="1258"/>
      <c r="BB11" s="1258"/>
      <c r="BC11" s="1258"/>
      <c r="BD11" s="1258"/>
      <c r="BE11" s="1258"/>
      <c r="BF11" s="1259"/>
      <c r="BG11" s="4"/>
    </row>
    <row r="12" spans="3:75" ht="9" customHeight="1" x14ac:dyDescent="0.25">
      <c r="C12" s="4"/>
      <c r="D12" s="52"/>
      <c r="E12" s="52"/>
      <c r="F12" s="52"/>
      <c r="G12" s="52"/>
      <c r="H12" s="52"/>
      <c r="I12" s="52"/>
      <c r="J12" s="52"/>
      <c r="K12" s="52"/>
      <c r="L12" s="52"/>
      <c r="M12" s="52"/>
      <c r="N12" s="52"/>
      <c r="O12" s="52"/>
      <c r="P12" s="52"/>
      <c r="Q12" s="52"/>
      <c r="R12" s="52"/>
      <c r="S12" s="52"/>
      <c r="T12" s="52"/>
      <c r="U12" s="52"/>
      <c r="V12" s="9"/>
      <c r="W12" s="9"/>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4"/>
      <c r="BH12" s="50"/>
      <c r="BI12" s="50"/>
      <c r="BJ12" s="21"/>
      <c r="BW12" s="51"/>
    </row>
    <row r="13" spans="3:75" s="5" customFormat="1" ht="18" customHeight="1" x14ac:dyDescent="0.25">
      <c r="C13" s="8"/>
      <c r="D13" s="44" t="s">
        <v>846</v>
      </c>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6"/>
      <c r="BH13" s="42"/>
      <c r="BI13" s="43"/>
    </row>
    <row r="14" spans="3:75" ht="312.75" customHeight="1" x14ac:dyDescent="0.2">
      <c r="C14" s="4"/>
      <c r="D14" s="1260" t="s">
        <v>660</v>
      </c>
      <c r="E14" s="1261"/>
      <c r="F14" s="1261"/>
      <c r="G14" s="1261"/>
      <c r="H14" s="1261"/>
      <c r="I14" s="1261"/>
      <c r="J14" s="1261"/>
      <c r="K14" s="1261"/>
      <c r="L14" s="1261"/>
      <c r="M14" s="1261"/>
      <c r="N14" s="1261"/>
      <c r="O14" s="1261"/>
      <c r="P14" s="1261"/>
      <c r="Q14" s="1261"/>
      <c r="R14" s="1261"/>
      <c r="S14" s="1261"/>
      <c r="T14" s="1261"/>
      <c r="U14" s="1261"/>
      <c r="V14" s="1261"/>
      <c r="W14" s="1261"/>
      <c r="X14" s="1261"/>
      <c r="Y14" s="1261"/>
      <c r="Z14" s="1261"/>
      <c r="AA14" s="1261"/>
      <c r="AB14" s="1261"/>
      <c r="AC14" s="1261"/>
      <c r="AD14" s="1261"/>
      <c r="AE14" s="1261"/>
      <c r="AF14" s="1261"/>
      <c r="AG14" s="1261"/>
      <c r="AH14" s="1261"/>
      <c r="AI14" s="1261"/>
      <c r="AJ14" s="1261"/>
      <c r="AK14" s="1261"/>
      <c r="AL14" s="1261"/>
      <c r="AM14" s="1261"/>
      <c r="AN14" s="1261"/>
      <c r="AO14" s="1261"/>
      <c r="AP14" s="1261"/>
      <c r="AQ14" s="1261"/>
      <c r="AR14" s="1261"/>
      <c r="AS14" s="1261"/>
      <c r="AT14" s="1261"/>
      <c r="AU14" s="1261"/>
      <c r="AV14" s="1261"/>
      <c r="AW14" s="1261"/>
      <c r="AX14" s="1261"/>
      <c r="AY14" s="1261"/>
      <c r="AZ14" s="1261"/>
      <c r="BA14" s="1261"/>
      <c r="BB14" s="1261"/>
      <c r="BC14" s="1261"/>
      <c r="BD14" s="1261"/>
      <c r="BE14" s="1261"/>
      <c r="BF14" s="1262"/>
      <c r="BG14" s="4"/>
    </row>
    <row r="15" spans="3:75" ht="26.25" customHeight="1" x14ac:dyDescent="0.2">
      <c r="C15" s="4"/>
      <c r="D15" s="54">
        <v>1</v>
      </c>
      <c r="E15" s="1265" t="s">
        <v>847</v>
      </c>
      <c r="F15" s="1265"/>
      <c r="G15" s="1265"/>
      <c r="H15" s="1265"/>
      <c r="I15" s="1265"/>
      <c r="J15" s="1265"/>
      <c r="K15" s="1265"/>
      <c r="L15" s="1265"/>
      <c r="M15" s="1265"/>
      <c r="N15" s="1265"/>
      <c r="O15" s="1265"/>
      <c r="P15" s="1265"/>
      <c r="Q15" s="1265"/>
      <c r="R15" s="1265"/>
      <c r="S15" s="1265"/>
      <c r="T15" s="1265"/>
      <c r="U15" s="1265"/>
      <c r="V15" s="1265"/>
      <c r="W15" s="1265"/>
      <c r="X15" s="1265"/>
      <c r="Y15" s="1265"/>
      <c r="Z15" s="1265"/>
      <c r="AA15" s="1265"/>
      <c r="AB15" s="1265"/>
      <c r="AC15" s="1265"/>
      <c r="AD15" s="1265"/>
      <c r="AE15" s="1265"/>
      <c r="AF15" s="1265"/>
      <c r="AG15" s="1265"/>
      <c r="AH15" s="1265"/>
      <c r="AI15" s="1265"/>
      <c r="AJ15" s="1265"/>
      <c r="AK15" s="1265"/>
      <c r="AL15" s="1265"/>
      <c r="AM15" s="1265"/>
      <c r="AN15" s="1265"/>
      <c r="AO15" s="1265"/>
      <c r="AP15" s="1265"/>
      <c r="AQ15" s="1265"/>
      <c r="AR15" s="1265"/>
      <c r="AS15" s="1265"/>
      <c r="AT15" s="1265"/>
      <c r="AU15" s="1265"/>
      <c r="AV15" s="1265"/>
      <c r="AW15" s="1265"/>
      <c r="AX15" s="1265"/>
      <c r="AY15" s="1265"/>
      <c r="AZ15" s="1265"/>
      <c r="BA15" s="1265"/>
      <c r="BB15" s="1265"/>
      <c r="BC15" s="1265"/>
      <c r="BD15" s="1265"/>
      <c r="BE15" s="1265"/>
      <c r="BF15" s="1266"/>
      <c r="BG15" s="4"/>
    </row>
    <row r="16" spans="3:75" ht="26.25" customHeight="1" x14ac:dyDescent="0.2">
      <c r="C16" s="4"/>
      <c r="D16" s="55">
        <v>2</v>
      </c>
      <c r="E16" s="1267" t="s">
        <v>185</v>
      </c>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1267"/>
      <c r="AM16" s="1267"/>
      <c r="AN16" s="1267"/>
      <c r="AO16" s="1267"/>
      <c r="AP16" s="1267"/>
      <c r="AQ16" s="1267"/>
      <c r="AR16" s="1267"/>
      <c r="AS16" s="1267"/>
      <c r="AT16" s="1267"/>
      <c r="AU16" s="1267"/>
      <c r="AV16" s="1267"/>
      <c r="AW16" s="1267"/>
      <c r="AX16" s="1267"/>
      <c r="AY16" s="1267"/>
      <c r="AZ16" s="1267"/>
      <c r="BA16" s="1267"/>
      <c r="BB16" s="1267"/>
      <c r="BC16" s="1267"/>
      <c r="BD16" s="1267"/>
      <c r="BE16" s="1267"/>
      <c r="BF16" s="1268"/>
      <c r="BG16" s="4"/>
    </row>
    <row r="17" spans="3:75" ht="9" customHeight="1" x14ac:dyDescent="0.25">
      <c r="C17" s="4"/>
      <c r="D17" s="52"/>
      <c r="E17" s="52"/>
      <c r="F17" s="52"/>
      <c r="G17" s="52"/>
      <c r="H17" s="52"/>
      <c r="I17" s="52"/>
      <c r="J17" s="52"/>
      <c r="K17" s="52"/>
      <c r="L17" s="52"/>
      <c r="M17" s="52"/>
      <c r="N17" s="52"/>
      <c r="O17" s="52"/>
      <c r="P17" s="52"/>
      <c r="Q17" s="52"/>
      <c r="R17" s="52"/>
      <c r="S17" s="52"/>
      <c r="T17" s="52"/>
      <c r="U17" s="52"/>
      <c r="V17" s="9"/>
      <c r="W17" s="9"/>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4"/>
      <c r="BH17" s="50"/>
      <c r="BI17" s="50"/>
      <c r="BJ17" s="21"/>
      <c r="BW17" s="51"/>
    </row>
    <row r="18" spans="3:75" s="5" customFormat="1" ht="18" customHeight="1" x14ac:dyDescent="0.25">
      <c r="C18" s="8"/>
      <c r="D18" s="44" t="s">
        <v>156</v>
      </c>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6"/>
      <c r="BH18" s="42"/>
      <c r="BI18" s="43"/>
    </row>
    <row r="19" spans="3:75" ht="19.5" customHeight="1" x14ac:dyDescent="0.2">
      <c r="C19" s="4"/>
      <c r="D19" s="45"/>
      <c r="E19" s="46"/>
      <c r="F19" s="47"/>
      <c r="G19" s="41" t="s">
        <v>566</v>
      </c>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9"/>
      <c r="BG19" s="4"/>
    </row>
    <row r="20" spans="3:75" ht="19.5" customHeight="1" x14ac:dyDescent="0.2">
      <c r="C20" s="4"/>
      <c r="D20" s="56"/>
      <c r="E20" s="57"/>
      <c r="F20" s="57"/>
      <c r="G20" s="1269" t="s">
        <v>567</v>
      </c>
      <c r="H20" s="1269"/>
      <c r="I20" s="1269"/>
      <c r="J20" s="1269"/>
      <c r="K20" s="1269"/>
      <c r="L20" s="1269"/>
      <c r="M20" s="1269"/>
      <c r="N20" s="1269"/>
      <c r="O20" s="1269"/>
      <c r="P20" s="1269"/>
      <c r="Q20" s="1269"/>
      <c r="R20" s="1269"/>
      <c r="S20" s="1269"/>
      <c r="T20" s="1269"/>
      <c r="U20" s="1269"/>
      <c r="V20" s="1269"/>
      <c r="W20" s="1269"/>
      <c r="X20" s="1269"/>
      <c r="Y20" s="1269"/>
      <c r="Z20" s="1269"/>
      <c r="AA20" s="1269"/>
      <c r="AB20" s="1269"/>
      <c r="AC20" s="1269"/>
      <c r="AD20" s="1269"/>
      <c r="AE20" s="1269"/>
      <c r="AF20" s="1269"/>
      <c r="AG20" s="1269"/>
      <c r="AH20" s="1269"/>
      <c r="AI20" s="1269"/>
      <c r="AJ20" s="1269"/>
      <c r="AK20" s="1269"/>
      <c r="AL20" s="1269"/>
      <c r="AM20" s="1269"/>
      <c r="AN20" s="1269"/>
      <c r="AO20" s="1269"/>
      <c r="AP20" s="1269"/>
      <c r="AQ20" s="1269"/>
      <c r="AR20" s="1269"/>
      <c r="AS20" s="1269"/>
      <c r="AT20" s="1269"/>
      <c r="AU20" s="1269"/>
      <c r="AV20" s="1269"/>
      <c r="AW20" s="1269"/>
      <c r="AX20" s="1269"/>
      <c r="AY20" s="1269"/>
      <c r="AZ20" s="1269"/>
      <c r="BA20" s="1269"/>
      <c r="BB20" s="1269"/>
      <c r="BC20" s="1269"/>
      <c r="BD20" s="1269"/>
      <c r="BE20" s="1269"/>
      <c r="BF20" s="1270"/>
      <c r="BG20" s="4"/>
    </row>
    <row r="21" spans="3:75" ht="7.5" customHeight="1" x14ac:dyDescent="0.2">
      <c r="C21" s="4"/>
      <c r="D21" s="58"/>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60"/>
      <c r="BG21" s="4"/>
    </row>
    <row r="22" spans="3:75" ht="27.75" customHeight="1" x14ac:dyDescent="0.2">
      <c r="C22" s="4"/>
      <c r="D22" s="61"/>
      <c r="E22" s="1271" t="s">
        <v>656</v>
      </c>
      <c r="F22" s="1272"/>
      <c r="G22" s="1272"/>
      <c r="H22" s="1272"/>
      <c r="I22" s="1272"/>
      <c r="J22" s="1272"/>
      <c r="K22" s="1272"/>
      <c r="L22" s="1272"/>
      <c r="M22" s="1272"/>
      <c r="N22" s="1272"/>
      <c r="O22" s="1272"/>
      <c r="P22" s="1272"/>
      <c r="Q22" s="1272"/>
      <c r="R22" s="1272"/>
      <c r="S22" s="1272"/>
      <c r="T22" s="1272"/>
      <c r="U22" s="1272"/>
      <c r="V22" s="1272"/>
      <c r="W22" s="1272"/>
      <c r="X22" s="1273"/>
      <c r="Y22" s="1271" t="s">
        <v>655</v>
      </c>
      <c r="Z22" s="1272"/>
      <c r="AA22" s="1272"/>
      <c r="AB22" s="1272"/>
      <c r="AC22" s="1272"/>
      <c r="AD22" s="1272"/>
      <c r="AE22" s="1272"/>
      <c r="AF22" s="1272"/>
      <c r="AG22" s="1272"/>
      <c r="AH22" s="1272"/>
      <c r="AI22" s="1272"/>
      <c r="AJ22" s="1272"/>
      <c r="AK22" s="1272"/>
      <c r="AL22" s="1272"/>
      <c r="AM22" s="1272"/>
      <c r="AN22" s="1272"/>
      <c r="AO22" s="1272"/>
      <c r="AP22" s="1272"/>
      <c r="AQ22" s="1272"/>
      <c r="AR22" s="1272"/>
      <c r="AS22" s="1272"/>
      <c r="AT22" s="1272"/>
      <c r="AU22" s="1273"/>
      <c r="AV22" s="1274" t="s">
        <v>657</v>
      </c>
      <c r="AW22" s="1275"/>
      <c r="AX22" s="1275"/>
      <c r="AY22" s="1275"/>
      <c r="AZ22" s="1275"/>
      <c r="BA22" s="1275"/>
      <c r="BB22" s="1275"/>
      <c r="BC22" s="1275"/>
      <c r="BD22" s="1275"/>
      <c r="BE22" s="1276"/>
      <c r="BF22" s="65"/>
      <c r="BG22" s="4"/>
    </row>
    <row r="23" spans="3:75" ht="29.25" customHeight="1" x14ac:dyDescent="0.2">
      <c r="C23" s="4"/>
      <c r="D23" s="61"/>
      <c r="E23" s="1287"/>
      <c r="F23" s="1288"/>
      <c r="G23" s="1288"/>
      <c r="H23" s="1288"/>
      <c r="I23" s="1288"/>
      <c r="J23" s="1288"/>
      <c r="K23" s="1288"/>
      <c r="L23" s="1288"/>
      <c r="M23" s="1288"/>
      <c r="N23" s="1288"/>
      <c r="O23" s="1288"/>
      <c r="P23" s="1288"/>
      <c r="Q23" s="1288"/>
      <c r="R23" s="1288"/>
      <c r="S23" s="1288"/>
      <c r="T23" s="1288"/>
      <c r="U23" s="1288"/>
      <c r="V23" s="1288"/>
      <c r="W23" s="1288"/>
      <c r="X23" s="1289"/>
      <c r="Y23" s="1287"/>
      <c r="Z23" s="1288"/>
      <c r="AA23" s="1288"/>
      <c r="AB23" s="1288"/>
      <c r="AC23" s="1288"/>
      <c r="AD23" s="1288"/>
      <c r="AE23" s="1288"/>
      <c r="AF23" s="1288"/>
      <c r="AG23" s="1288"/>
      <c r="AH23" s="1288"/>
      <c r="AI23" s="1288"/>
      <c r="AJ23" s="1288"/>
      <c r="AK23" s="1288"/>
      <c r="AL23" s="1288"/>
      <c r="AM23" s="1288"/>
      <c r="AN23" s="1288"/>
      <c r="AO23" s="1288"/>
      <c r="AP23" s="1288"/>
      <c r="AQ23" s="1288"/>
      <c r="AR23" s="1288"/>
      <c r="AS23" s="1288"/>
      <c r="AT23" s="1288"/>
      <c r="AU23" s="1289"/>
      <c r="AV23" s="1287"/>
      <c r="AW23" s="1288"/>
      <c r="AX23" s="1288"/>
      <c r="AY23" s="1288"/>
      <c r="AZ23" s="1288"/>
      <c r="BA23" s="1288"/>
      <c r="BB23" s="1288"/>
      <c r="BC23" s="1288"/>
      <c r="BD23" s="1288"/>
      <c r="BE23" s="1289"/>
      <c r="BF23" s="65"/>
      <c r="BG23" s="4"/>
    </row>
    <row r="24" spans="3:75" ht="29.25" customHeight="1" x14ac:dyDescent="0.2">
      <c r="C24" s="4"/>
      <c r="D24" s="61"/>
      <c r="E24" s="1287"/>
      <c r="F24" s="1288"/>
      <c r="G24" s="1288"/>
      <c r="H24" s="1288"/>
      <c r="I24" s="1288"/>
      <c r="J24" s="1288"/>
      <c r="K24" s="1288"/>
      <c r="L24" s="1288"/>
      <c r="M24" s="1288"/>
      <c r="N24" s="1288"/>
      <c r="O24" s="1288"/>
      <c r="P24" s="1288"/>
      <c r="Q24" s="1288"/>
      <c r="R24" s="1288"/>
      <c r="S24" s="1288"/>
      <c r="T24" s="1288"/>
      <c r="U24" s="1288"/>
      <c r="V24" s="1288"/>
      <c r="W24" s="1288"/>
      <c r="X24" s="1289"/>
      <c r="Y24" s="1287"/>
      <c r="Z24" s="1288"/>
      <c r="AA24" s="1288"/>
      <c r="AB24" s="1288"/>
      <c r="AC24" s="1288"/>
      <c r="AD24" s="1288"/>
      <c r="AE24" s="1288"/>
      <c r="AF24" s="1288"/>
      <c r="AG24" s="1288"/>
      <c r="AH24" s="1288"/>
      <c r="AI24" s="1288"/>
      <c r="AJ24" s="1288"/>
      <c r="AK24" s="1288"/>
      <c r="AL24" s="1288"/>
      <c r="AM24" s="1288"/>
      <c r="AN24" s="1288"/>
      <c r="AO24" s="1288"/>
      <c r="AP24" s="1288"/>
      <c r="AQ24" s="1288"/>
      <c r="AR24" s="1288"/>
      <c r="AS24" s="1288"/>
      <c r="AT24" s="1288"/>
      <c r="AU24" s="1289"/>
      <c r="AV24" s="1287"/>
      <c r="AW24" s="1288"/>
      <c r="AX24" s="1288"/>
      <c r="AY24" s="1288"/>
      <c r="AZ24" s="1288"/>
      <c r="BA24" s="1288"/>
      <c r="BB24" s="1288"/>
      <c r="BC24" s="1288"/>
      <c r="BD24" s="1288"/>
      <c r="BE24" s="1289"/>
      <c r="BF24" s="65"/>
      <c r="BG24" s="4"/>
    </row>
    <row r="25" spans="3:75" ht="29.25" customHeight="1" x14ac:dyDescent="0.2">
      <c r="C25" s="4"/>
      <c r="D25" s="61"/>
      <c r="E25" s="1287"/>
      <c r="F25" s="1288"/>
      <c r="G25" s="1288"/>
      <c r="H25" s="1288"/>
      <c r="I25" s="1288"/>
      <c r="J25" s="1288"/>
      <c r="K25" s="1288"/>
      <c r="L25" s="1288"/>
      <c r="M25" s="1288"/>
      <c r="N25" s="1288"/>
      <c r="O25" s="1288"/>
      <c r="P25" s="1288"/>
      <c r="Q25" s="1288"/>
      <c r="R25" s="1288"/>
      <c r="S25" s="1288"/>
      <c r="T25" s="1288"/>
      <c r="U25" s="1288"/>
      <c r="V25" s="1288"/>
      <c r="W25" s="1288"/>
      <c r="X25" s="1289"/>
      <c r="Y25" s="1287"/>
      <c r="Z25" s="1288"/>
      <c r="AA25" s="1288"/>
      <c r="AB25" s="1288"/>
      <c r="AC25" s="1288"/>
      <c r="AD25" s="1288"/>
      <c r="AE25" s="1288"/>
      <c r="AF25" s="1288"/>
      <c r="AG25" s="1288"/>
      <c r="AH25" s="1288"/>
      <c r="AI25" s="1288"/>
      <c r="AJ25" s="1288"/>
      <c r="AK25" s="1288"/>
      <c r="AL25" s="1288"/>
      <c r="AM25" s="1288"/>
      <c r="AN25" s="1288"/>
      <c r="AO25" s="1288"/>
      <c r="AP25" s="1288"/>
      <c r="AQ25" s="1288"/>
      <c r="AR25" s="1288"/>
      <c r="AS25" s="1288"/>
      <c r="AT25" s="1288"/>
      <c r="AU25" s="1289"/>
      <c r="AV25" s="1287"/>
      <c r="AW25" s="1288"/>
      <c r="AX25" s="1288"/>
      <c r="AY25" s="1288"/>
      <c r="AZ25" s="1288"/>
      <c r="BA25" s="1288"/>
      <c r="BB25" s="1288"/>
      <c r="BC25" s="1288"/>
      <c r="BD25" s="1288"/>
      <c r="BE25" s="1289"/>
      <c r="BF25" s="65"/>
      <c r="BG25" s="4"/>
    </row>
    <row r="26" spans="3:75" ht="29.25" hidden="1" customHeight="1" x14ac:dyDescent="0.2">
      <c r="C26" s="4"/>
      <c r="D26" s="61"/>
      <c r="E26" s="1287"/>
      <c r="F26" s="1288"/>
      <c r="G26" s="1288"/>
      <c r="H26" s="1288"/>
      <c r="I26" s="1288"/>
      <c r="J26" s="1288"/>
      <c r="K26" s="1288"/>
      <c r="L26" s="1288"/>
      <c r="M26" s="1288"/>
      <c r="N26" s="1288"/>
      <c r="O26" s="1288"/>
      <c r="P26" s="1288"/>
      <c r="Q26" s="1288"/>
      <c r="R26" s="1288"/>
      <c r="S26" s="1288"/>
      <c r="T26" s="1288"/>
      <c r="U26" s="1288"/>
      <c r="V26" s="1288"/>
      <c r="W26" s="1288"/>
      <c r="X26" s="1289"/>
      <c r="Y26" s="1287"/>
      <c r="Z26" s="1288"/>
      <c r="AA26" s="1288"/>
      <c r="AB26" s="1288"/>
      <c r="AC26" s="1288"/>
      <c r="AD26" s="1288"/>
      <c r="AE26" s="1288"/>
      <c r="AF26" s="1288"/>
      <c r="AG26" s="1288"/>
      <c r="AH26" s="1288"/>
      <c r="AI26" s="1288"/>
      <c r="AJ26" s="1288"/>
      <c r="AK26" s="1288"/>
      <c r="AL26" s="1288"/>
      <c r="AM26" s="1288"/>
      <c r="AN26" s="1288"/>
      <c r="AO26" s="1288"/>
      <c r="AP26" s="1288"/>
      <c r="AQ26" s="1288"/>
      <c r="AR26" s="1288"/>
      <c r="AS26" s="1288"/>
      <c r="AT26" s="1288"/>
      <c r="AU26" s="1289"/>
      <c r="AV26" s="1287"/>
      <c r="AW26" s="1288"/>
      <c r="AX26" s="1288"/>
      <c r="AY26" s="1288"/>
      <c r="AZ26" s="1288"/>
      <c r="BA26" s="1288"/>
      <c r="BB26" s="1288"/>
      <c r="BC26" s="1288"/>
      <c r="BD26" s="1288"/>
      <c r="BE26" s="1289"/>
      <c r="BF26" s="65"/>
      <c r="BG26" s="4"/>
    </row>
    <row r="27" spans="3:75" ht="29.25" hidden="1" customHeight="1" x14ac:dyDescent="0.2">
      <c r="C27" s="4"/>
      <c r="D27" s="61"/>
      <c r="E27" s="1287"/>
      <c r="F27" s="1288"/>
      <c r="G27" s="1288"/>
      <c r="H27" s="1288"/>
      <c r="I27" s="1288"/>
      <c r="J27" s="1288"/>
      <c r="K27" s="1288"/>
      <c r="L27" s="1288"/>
      <c r="M27" s="1288"/>
      <c r="N27" s="1288"/>
      <c r="O27" s="1288"/>
      <c r="P27" s="1288"/>
      <c r="Q27" s="1288"/>
      <c r="R27" s="1288"/>
      <c r="S27" s="1288"/>
      <c r="T27" s="1288"/>
      <c r="U27" s="1288"/>
      <c r="V27" s="1288"/>
      <c r="W27" s="1288"/>
      <c r="X27" s="1289"/>
      <c r="Y27" s="1287"/>
      <c r="Z27" s="1288"/>
      <c r="AA27" s="1288"/>
      <c r="AB27" s="1288"/>
      <c r="AC27" s="1288"/>
      <c r="AD27" s="1288"/>
      <c r="AE27" s="1288"/>
      <c r="AF27" s="1288"/>
      <c r="AG27" s="1288"/>
      <c r="AH27" s="1288"/>
      <c r="AI27" s="1288"/>
      <c r="AJ27" s="1288"/>
      <c r="AK27" s="1288"/>
      <c r="AL27" s="1288"/>
      <c r="AM27" s="1288"/>
      <c r="AN27" s="1288"/>
      <c r="AO27" s="1288"/>
      <c r="AP27" s="1288"/>
      <c r="AQ27" s="1288"/>
      <c r="AR27" s="1288"/>
      <c r="AS27" s="1288"/>
      <c r="AT27" s="1288"/>
      <c r="AU27" s="1289"/>
      <c r="AV27" s="1287"/>
      <c r="AW27" s="1288"/>
      <c r="AX27" s="1288"/>
      <c r="AY27" s="1288"/>
      <c r="AZ27" s="1288"/>
      <c r="BA27" s="1288"/>
      <c r="BB27" s="1288"/>
      <c r="BC27" s="1288"/>
      <c r="BD27" s="1288"/>
      <c r="BE27" s="1289"/>
      <c r="BF27" s="65"/>
      <c r="BG27" s="4"/>
    </row>
    <row r="28" spans="3:75" ht="7.5" customHeight="1" x14ac:dyDescent="0.2">
      <c r="C28" s="4"/>
      <c r="D28" s="62"/>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4"/>
      <c r="BG28" s="4"/>
    </row>
    <row r="29" spans="3:75" ht="9" customHeight="1" x14ac:dyDescent="0.25">
      <c r="C29" s="4"/>
      <c r="D29" s="52"/>
      <c r="E29" s="52"/>
      <c r="F29" s="52"/>
      <c r="G29" s="52"/>
      <c r="H29" s="52"/>
      <c r="I29" s="52"/>
      <c r="J29" s="52"/>
      <c r="K29" s="52"/>
      <c r="L29" s="52"/>
      <c r="M29" s="52"/>
      <c r="N29" s="52"/>
      <c r="O29" s="52"/>
      <c r="P29" s="52"/>
      <c r="Q29" s="52"/>
      <c r="R29" s="52"/>
      <c r="S29" s="52"/>
      <c r="T29" s="52"/>
      <c r="U29" s="52"/>
      <c r="V29" s="9"/>
      <c r="W29" s="9"/>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4"/>
      <c r="BH29" s="50"/>
      <c r="BI29" s="50"/>
      <c r="BJ29" s="21"/>
      <c r="BW29" s="51"/>
    </row>
    <row r="30" spans="3:75" s="5" customFormat="1" ht="18" customHeight="1" x14ac:dyDescent="0.25">
      <c r="C30" s="8"/>
      <c r="D30" s="44" t="s">
        <v>848</v>
      </c>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6"/>
      <c r="BH30" s="42"/>
      <c r="BI30" s="43"/>
    </row>
    <row r="31" spans="3:75" ht="19.5" customHeight="1" x14ac:dyDescent="0.2">
      <c r="C31" s="4"/>
      <c r="D31" s="45"/>
      <c r="E31" s="46"/>
      <c r="F31" s="47"/>
      <c r="G31" s="41" t="s">
        <v>439</v>
      </c>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9"/>
      <c r="BG31" s="4"/>
    </row>
    <row r="32" spans="3:75" ht="19.5" customHeight="1" x14ac:dyDescent="0.2">
      <c r="C32" s="4"/>
      <c r="D32" s="45"/>
      <c r="E32" s="46"/>
      <c r="F32" s="47"/>
      <c r="G32" s="41" t="s">
        <v>440</v>
      </c>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9"/>
      <c r="BG32" s="4"/>
    </row>
    <row r="33" spans="3:75" ht="19.5" customHeight="1" x14ac:dyDescent="0.2">
      <c r="C33" s="4"/>
      <c r="D33" s="56"/>
      <c r="E33" s="57"/>
      <c r="F33" s="57"/>
      <c r="G33" s="833" t="s">
        <v>441</v>
      </c>
      <c r="H33" s="833"/>
      <c r="I33" s="833"/>
      <c r="J33" s="833"/>
      <c r="K33" s="833"/>
      <c r="L33" s="833"/>
      <c r="M33" s="833"/>
      <c r="N33" s="833"/>
      <c r="O33" s="833"/>
      <c r="P33" s="833"/>
      <c r="Q33" s="833"/>
      <c r="R33" s="833"/>
      <c r="S33" s="833"/>
      <c r="T33" s="833"/>
      <c r="U33" s="833"/>
      <c r="V33" s="833"/>
      <c r="W33" s="833"/>
      <c r="X33" s="833"/>
      <c r="Y33" s="833"/>
      <c r="Z33" s="833"/>
      <c r="AA33" s="833"/>
      <c r="AB33" s="833"/>
      <c r="AC33" s="833"/>
      <c r="AD33" s="833"/>
      <c r="AE33" s="833"/>
      <c r="AF33" s="833"/>
      <c r="AG33" s="833"/>
      <c r="AH33" s="833"/>
      <c r="AI33" s="833"/>
      <c r="AJ33" s="833"/>
      <c r="AK33" s="833"/>
      <c r="AL33" s="833"/>
      <c r="AM33" s="833"/>
      <c r="AN33" s="833"/>
      <c r="AO33" s="833"/>
      <c r="AP33" s="833"/>
      <c r="AQ33" s="833"/>
      <c r="AR33" s="833"/>
      <c r="AS33" s="833"/>
      <c r="AT33" s="833"/>
      <c r="AU33" s="833"/>
      <c r="AV33" s="833"/>
      <c r="AW33" s="833"/>
      <c r="AX33" s="833"/>
      <c r="AY33" s="833"/>
      <c r="AZ33" s="833"/>
      <c r="BA33" s="833"/>
      <c r="BB33" s="833"/>
      <c r="BC33" s="833"/>
      <c r="BD33" s="833"/>
      <c r="BE33" s="833"/>
      <c r="BF33" s="1290"/>
      <c r="BG33" s="4"/>
    </row>
    <row r="34" spans="3:75" ht="3.75" customHeight="1" x14ac:dyDescent="0.25">
      <c r="C34" s="4"/>
      <c r="D34" s="61"/>
      <c r="E34" s="63"/>
      <c r="F34" s="63"/>
      <c r="G34" s="68"/>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70"/>
      <c r="BG34" s="4"/>
    </row>
    <row r="35" spans="3:75" ht="18" customHeight="1" x14ac:dyDescent="0.2">
      <c r="C35" s="4"/>
      <c r="D35" s="61"/>
      <c r="E35" s="1271" t="s">
        <v>658</v>
      </c>
      <c r="F35" s="1272"/>
      <c r="G35" s="1272"/>
      <c r="H35" s="1272"/>
      <c r="I35" s="1272"/>
      <c r="J35" s="1272"/>
      <c r="K35" s="1272"/>
      <c r="L35" s="1272"/>
      <c r="M35" s="1272"/>
      <c r="N35" s="1272"/>
      <c r="O35" s="1272"/>
      <c r="P35" s="1272"/>
      <c r="Q35" s="1272"/>
      <c r="R35" s="1272"/>
      <c r="S35" s="1272"/>
      <c r="T35" s="1272"/>
      <c r="U35" s="1272"/>
      <c r="V35" s="1272"/>
      <c r="W35" s="1272"/>
      <c r="X35" s="1273"/>
      <c r="Y35" s="1271" t="s">
        <v>569</v>
      </c>
      <c r="Z35" s="1272"/>
      <c r="AA35" s="1272"/>
      <c r="AB35" s="1272"/>
      <c r="AC35" s="1272"/>
      <c r="AD35" s="1272"/>
      <c r="AE35" s="1272"/>
      <c r="AF35" s="1272"/>
      <c r="AG35" s="1272"/>
      <c r="AH35" s="1272"/>
      <c r="AI35" s="1272"/>
      <c r="AJ35" s="1272"/>
      <c r="AK35" s="1272"/>
      <c r="AL35" s="1272"/>
      <c r="AM35" s="1272"/>
      <c r="AN35" s="1272"/>
      <c r="AO35" s="1272"/>
      <c r="AP35" s="1272"/>
      <c r="AQ35" s="1272"/>
      <c r="AR35" s="1272"/>
      <c r="AS35" s="1272"/>
      <c r="AT35" s="1272"/>
      <c r="AU35" s="1273"/>
      <c r="AV35" s="831" t="s">
        <v>442</v>
      </c>
      <c r="AW35" s="1291"/>
      <c r="AX35" s="1291"/>
      <c r="AY35" s="1291"/>
      <c r="AZ35" s="1291"/>
      <c r="BA35" s="1291"/>
      <c r="BB35" s="1291"/>
      <c r="BC35" s="1291"/>
      <c r="BD35" s="1291"/>
      <c r="BE35" s="1292"/>
      <c r="BF35" s="65"/>
      <c r="BG35" s="4"/>
    </row>
    <row r="36" spans="3:75" ht="29.25" customHeight="1" x14ac:dyDescent="0.2">
      <c r="C36" s="4"/>
      <c r="D36" s="61"/>
      <c r="E36" s="1287"/>
      <c r="F36" s="1288"/>
      <c r="G36" s="1288"/>
      <c r="H36" s="1288"/>
      <c r="I36" s="1288"/>
      <c r="J36" s="1288"/>
      <c r="K36" s="1288"/>
      <c r="L36" s="1288"/>
      <c r="M36" s="1288"/>
      <c r="N36" s="1288"/>
      <c r="O36" s="1288"/>
      <c r="P36" s="1288"/>
      <c r="Q36" s="1288"/>
      <c r="R36" s="1288"/>
      <c r="S36" s="1288"/>
      <c r="T36" s="1288"/>
      <c r="U36" s="1288"/>
      <c r="V36" s="1288"/>
      <c r="W36" s="1288"/>
      <c r="X36" s="1289"/>
      <c r="Y36" s="1287"/>
      <c r="Z36" s="1288"/>
      <c r="AA36" s="1288"/>
      <c r="AB36" s="1288"/>
      <c r="AC36" s="1288"/>
      <c r="AD36" s="1288"/>
      <c r="AE36" s="1288"/>
      <c r="AF36" s="1288"/>
      <c r="AG36" s="1288"/>
      <c r="AH36" s="1288"/>
      <c r="AI36" s="1288"/>
      <c r="AJ36" s="1288"/>
      <c r="AK36" s="1288"/>
      <c r="AL36" s="1288"/>
      <c r="AM36" s="1288"/>
      <c r="AN36" s="1288"/>
      <c r="AO36" s="1288"/>
      <c r="AP36" s="1288"/>
      <c r="AQ36" s="1288"/>
      <c r="AR36" s="1288"/>
      <c r="AS36" s="1288"/>
      <c r="AT36" s="1288"/>
      <c r="AU36" s="1289"/>
      <c r="AV36" s="1287"/>
      <c r="AW36" s="1288"/>
      <c r="AX36" s="1288"/>
      <c r="AY36" s="1288"/>
      <c r="AZ36" s="1288"/>
      <c r="BA36" s="1288"/>
      <c r="BB36" s="1288"/>
      <c r="BC36" s="1288"/>
      <c r="BD36" s="1288"/>
      <c r="BE36" s="1289"/>
      <c r="BF36" s="65"/>
      <c r="BG36" s="4"/>
    </row>
    <row r="37" spans="3:75" ht="29.25" customHeight="1" x14ac:dyDescent="0.2">
      <c r="C37" s="4"/>
      <c r="D37" s="61"/>
      <c r="E37" s="1287"/>
      <c r="F37" s="1288"/>
      <c r="G37" s="1288"/>
      <c r="H37" s="1288"/>
      <c r="I37" s="1288"/>
      <c r="J37" s="1288"/>
      <c r="K37" s="1288"/>
      <c r="L37" s="1288"/>
      <c r="M37" s="1288"/>
      <c r="N37" s="1288"/>
      <c r="O37" s="1288"/>
      <c r="P37" s="1288"/>
      <c r="Q37" s="1288"/>
      <c r="R37" s="1288"/>
      <c r="S37" s="1288"/>
      <c r="T37" s="1288"/>
      <c r="U37" s="1288"/>
      <c r="V37" s="1288"/>
      <c r="W37" s="1288"/>
      <c r="X37" s="1289"/>
      <c r="Y37" s="1287"/>
      <c r="Z37" s="1288"/>
      <c r="AA37" s="1288"/>
      <c r="AB37" s="1288"/>
      <c r="AC37" s="1288"/>
      <c r="AD37" s="1288"/>
      <c r="AE37" s="1288"/>
      <c r="AF37" s="1288"/>
      <c r="AG37" s="1288"/>
      <c r="AH37" s="1288"/>
      <c r="AI37" s="1288"/>
      <c r="AJ37" s="1288"/>
      <c r="AK37" s="1288"/>
      <c r="AL37" s="1288"/>
      <c r="AM37" s="1288"/>
      <c r="AN37" s="1288"/>
      <c r="AO37" s="1288"/>
      <c r="AP37" s="1288"/>
      <c r="AQ37" s="1288"/>
      <c r="AR37" s="1288"/>
      <c r="AS37" s="1288"/>
      <c r="AT37" s="1288"/>
      <c r="AU37" s="1289"/>
      <c r="AV37" s="1287"/>
      <c r="AW37" s="1288"/>
      <c r="AX37" s="1288"/>
      <c r="AY37" s="1288"/>
      <c r="AZ37" s="1288"/>
      <c r="BA37" s="1288"/>
      <c r="BB37" s="1288"/>
      <c r="BC37" s="1288"/>
      <c r="BD37" s="1288"/>
      <c r="BE37" s="1289"/>
      <c r="BF37" s="65"/>
      <c r="BG37" s="4"/>
    </row>
    <row r="38" spans="3:75" ht="29.25" customHeight="1" x14ac:dyDescent="0.2">
      <c r="C38" s="4"/>
      <c r="D38" s="61"/>
      <c r="E38" s="1287"/>
      <c r="F38" s="1288"/>
      <c r="G38" s="1288"/>
      <c r="H38" s="1288"/>
      <c r="I38" s="1288"/>
      <c r="J38" s="1288"/>
      <c r="K38" s="1288"/>
      <c r="L38" s="1288"/>
      <c r="M38" s="1288"/>
      <c r="N38" s="1288"/>
      <c r="O38" s="1288"/>
      <c r="P38" s="1288"/>
      <c r="Q38" s="1288"/>
      <c r="R38" s="1288"/>
      <c r="S38" s="1288"/>
      <c r="T38" s="1288"/>
      <c r="U38" s="1288"/>
      <c r="V38" s="1288"/>
      <c r="W38" s="1288"/>
      <c r="X38" s="1289"/>
      <c r="Y38" s="1287"/>
      <c r="Z38" s="1288"/>
      <c r="AA38" s="1288"/>
      <c r="AB38" s="1288"/>
      <c r="AC38" s="1288"/>
      <c r="AD38" s="1288"/>
      <c r="AE38" s="1288"/>
      <c r="AF38" s="1288"/>
      <c r="AG38" s="1288"/>
      <c r="AH38" s="1288"/>
      <c r="AI38" s="1288"/>
      <c r="AJ38" s="1288"/>
      <c r="AK38" s="1288"/>
      <c r="AL38" s="1288"/>
      <c r="AM38" s="1288"/>
      <c r="AN38" s="1288"/>
      <c r="AO38" s="1288"/>
      <c r="AP38" s="1288"/>
      <c r="AQ38" s="1288"/>
      <c r="AR38" s="1288"/>
      <c r="AS38" s="1288"/>
      <c r="AT38" s="1288"/>
      <c r="AU38" s="1289"/>
      <c r="AV38" s="1287"/>
      <c r="AW38" s="1288"/>
      <c r="AX38" s="1288"/>
      <c r="AY38" s="1288"/>
      <c r="AZ38" s="1288"/>
      <c r="BA38" s="1288"/>
      <c r="BB38" s="1288"/>
      <c r="BC38" s="1288"/>
      <c r="BD38" s="1288"/>
      <c r="BE38" s="1289"/>
      <c r="BF38" s="65"/>
      <c r="BG38" s="4"/>
    </row>
    <row r="39" spans="3:75" ht="29.25" customHeight="1" x14ac:dyDescent="0.2">
      <c r="C39" s="4"/>
      <c r="D39" s="61"/>
      <c r="E39" s="1287"/>
      <c r="F39" s="1288"/>
      <c r="G39" s="1288"/>
      <c r="H39" s="1288"/>
      <c r="I39" s="1288"/>
      <c r="J39" s="1288"/>
      <c r="K39" s="1288"/>
      <c r="L39" s="1288"/>
      <c r="M39" s="1288"/>
      <c r="N39" s="1288"/>
      <c r="O39" s="1288"/>
      <c r="P39" s="1288"/>
      <c r="Q39" s="1288"/>
      <c r="R39" s="1288"/>
      <c r="S39" s="1288"/>
      <c r="T39" s="1288"/>
      <c r="U39" s="1288"/>
      <c r="V39" s="1288"/>
      <c r="W39" s="1288"/>
      <c r="X39" s="1289"/>
      <c r="Y39" s="1287"/>
      <c r="Z39" s="1288"/>
      <c r="AA39" s="1288"/>
      <c r="AB39" s="1288"/>
      <c r="AC39" s="1288"/>
      <c r="AD39" s="1288"/>
      <c r="AE39" s="1288"/>
      <c r="AF39" s="1288"/>
      <c r="AG39" s="1288"/>
      <c r="AH39" s="1288"/>
      <c r="AI39" s="1288"/>
      <c r="AJ39" s="1288"/>
      <c r="AK39" s="1288"/>
      <c r="AL39" s="1288"/>
      <c r="AM39" s="1288"/>
      <c r="AN39" s="1288"/>
      <c r="AO39" s="1288"/>
      <c r="AP39" s="1288"/>
      <c r="AQ39" s="1288"/>
      <c r="AR39" s="1288"/>
      <c r="AS39" s="1288"/>
      <c r="AT39" s="1288"/>
      <c r="AU39" s="1289"/>
      <c r="AV39" s="1287"/>
      <c r="AW39" s="1288"/>
      <c r="AX39" s="1288"/>
      <c r="AY39" s="1288"/>
      <c r="AZ39" s="1288"/>
      <c r="BA39" s="1288"/>
      <c r="BB39" s="1288"/>
      <c r="BC39" s="1288"/>
      <c r="BD39" s="1288"/>
      <c r="BE39" s="1289"/>
      <c r="BF39" s="65"/>
      <c r="BG39" s="4"/>
    </row>
    <row r="40" spans="3:75" ht="29.25" customHeight="1" x14ac:dyDescent="0.2">
      <c r="C40" s="4"/>
      <c r="D40" s="61"/>
      <c r="E40" s="1287"/>
      <c r="F40" s="1288"/>
      <c r="G40" s="1288"/>
      <c r="H40" s="1288"/>
      <c r="I40" s="1288"/>
      <c r="J40" s="1288"/>
      <c r="K40" s="1288"/>
      <c r="L40" s="1288"/>
      <c r="M40" s="1288"/>
      <c r="N40" s="1288"/>
      <c r="O40" s="1288"/>
      <c r="P40" s="1288"/>
      <c r="Q40" s="1288"/>
      <c r="R40" s="1288"/>
      <c r="S40" s="1288"/>
      <c r="T40" s="1288"/>
      <c r="U40" s="1288"/>
      <c r="V40" s="1288"/>
      <c r="W40" s="1288"/>
      <c r="X40" s="1289"/>
      <c r="Y40" s="1287"/>
      <c r="Z40" s="1288"/>
      <c r="AA40" s="1288"/>
      <c r="AB40" s="1288"/>
      <c r="AC40" s="1288"/>
      <c r="AD40" s="1288"/>
      <c r="AE40" s="1288"/>
      <c r="AF40" s="1288"/>
      <c r="AG40" s="1288"/>
      <c r="AH40" s="1288"/>
      <c r="AI40" s="1288"/>
      <c r="AJ40" s="1288"/>
      <c r="AK40" s="1288"/>
      <c r="AL40" s="1288"/>
      <c r="AM40" s="1288"/>
      <c r="AN40" s="1288"/>
      <c r="AO40" s="1288"/>
      <c r="AP40" s="1288"/>
      <c r="AQ40" s="1288"/>
      <c r="AR40" s="1288"/>
      <c r="AS40" s="1288"/>
      <c r="AT40" s="1288"/>
      <c r="AU40" s="1289"/>
      <c r="AV40" s="1287"/>
      <c r="AW40" s="1288"/>
      <c r="AX40" s="1288"/>
      <c r="AY40" s="1288"/>
      <c r="AZ40" s="1288"/>
      <c r="BA40" s="1288"/>
      <c r="BB40" s="1288"/>
      <c r="BC40" s="1288"/>
      <c r="BD40" s="1288"/>
      <c r="BE40" s="1289"/>
      <c r="BF40" s="65"/>
      <c r="BG40" s="4"/>
    </row>
    <row r="41" spans="3:75" ht="7.5" customHeight="1" x14ac:dyDescent="0.2">
      <c r="C41" s="4"/>
      <c r="D41" s="62"/>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4"/>
      <c r="BG41" s="4"/>
    </row>
    <row r="42" spans="3:75" ht="14.25" customHeight="1" x14ac:dyDescent="0.2">
      <c r="C42" s="4"/>
      <c r="D42" s="79">
        <v>3</v>
      </c>
      <c r="E42" s="1293" t="s">
        <v>170</v>
      </c>
      <c r="F42" s="1293"/>
      <c r="G42" s="1293"/>
      <c r="H42" s="1293"/>
      <c r="I42" s="1293"/>
      <c r="J42" s="1293"/>
      <c r="K42" s="1293"/>
      <c r="L42" s="1293"/>
      <c r="M42" s="1293"/>
      <c r="N42" s="1293"/>
      <c r="O42" s="1293"/>
      <c r="P42" s="1293"/>
      <c r="Q42" s="1293"/>
      <c r="R42" s="1293"/>
      <c r="S42" s="1293"/>
      <c r="T42" s="1293"/>
      <c r="U42" s="1293"/>
      <c r="V42" s="1293"/>
      <c r="W42" s="1293"/>
      <c r="X42" s="1293"/>
      <c r="Y42" s="1293"/>
      <c r="Z42" s="1293"/>
      <c r="AA42" s="1293"/>
      <c r="AB42" s="1293"/>
      <c r="AC42" s="1293"/>
      <c r="AD42" s="1293"/>
      <c r="AE42" s="1293"/>
      <c r="AF42" s="1293"/>
      <c r="AG42" s="1293"/>
      <c r="AH42" s="1293"/>
      <c r="AI42" s="1293"/>
      <c r="AJ42" s="1293"/>
      <c r="AK42" s="1293"/>
      <c r="AL42" s="1293"/>
      <c r="AM42" s="1293"/>
      <c r="AN42" s="1293"/>
      <c r="AO42" s="1293"/>
      <c r="AP42" s="1293"/>
      <c r="AQ42" s="1293"/>
      <c r="AR42" s="1293"/>
      <c r="AS42" s="1293"/>
      <c r="AT42" s="1293"/>
      <c r="AU42" s="1293"/>
      <c r="AV42" s="1293"/>
      <c r="AW42" s="1293"/>
      <c r="AX42" s="1293"/>
      <c r="AY42" s="1293"/>
      <c r="AZ42" s="1293"/>
      <c r="BA42" s="1293"/>
      <c r="BB42" s="1293"/>
      <c r="BC42" s="1293"/>
      <c r="BD42" s="1293"/>
      <c r="BE42" s="1293"/>
      <c r="BF42" s="1294"/>
      <c r="BG42" s="4"/>
    </row>
    <row r="43" spans="3:75" ht="14.25" customHeight="1" x14ac:dyDescent="0.2">
      <c r="C43" s="4"/>
      <c r="D43" s="55">
        <v>4</v>
      </c>
      <c r="E43" s="1267" t="s">
        <v>171</v>
      </c>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1267"/>
      <c r="AV43" s="1267"/>
      <c r="AW43" s="1267"/>
      <c r="AX43" s="1267"/>
      <c r="AY43" s="1267"/>
      <c r="AZ43" s="1267"/>
      <c r="BA43" s="1267"/>
      <c r="BB43" s="1267"/>
      <c r="BC43" s="1267"/>
      <c r="BD43" s="1267"/>
      <c r="BE43" s="1267"/>
      <c r="BF43" s="1268"/>
      <c r="BG43" s="4"/>
    </row>
    <row r="44" spans="3:75" ht="9" customHeight="1" x14ac:dyDescent="0.25">
      <c r="C44" s="4"/>
      <c r="D44" s="52"/>
      <c r="E44" s="52"/>
      <c r="F44" s="52"/>
      <c r="G44" s="52"/>
      <c r="H44" s="52"/>
      <c r="I44" s="52"/>
      <c r="J44" s="52"/>
      <c r="K44" s="52"/>
      <c r="L44" s="52"/>
      <c r="M44" s="52"/>
      <c r="N44" s="52"/>
      <c r="O44" s="52"/>
      <c r="P44" s="52"/>
      <c r="Q44" s="52"/>
      <c r="R44" s="52"/>
      <c r="S44" s="52"/>
      <c r="T44" s="52"/>
      <c r="U44" s="52"/>
      <c r="V44" s="9"/>
      <c r="W44" s="9"/>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4"/>
      <c r="BH44" s="50"/>
      <c r="BI44" s="50"/>
      <c r="BJ44" s="21"/>
      <c r="BW44" s="51"/>
    </row>
    <row r="45" spans="3:75" s="5" customFormat="1" ht="18" customHeight="1" x14ac:dyDescent="0.25">
      <c r="C45" s="8"/>
      <c r="D45" s="44" t="s">
        <v>849</v>
      </c>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6"/>
      <c r="BH45" s="42"/>
      <c r="BI45" s="43"/>
    </row>
    <row r="46" spans="3:75" ht="19.5" customHeight="1" x14ac:dyDescent="0.2">
      <c r="C46" s="4"/>
      <c r="D46" s="45"/>
      <c r="E46" s="46"/>
      <c r="F46" s="47"/>
      <c r="G46" s="41" t="s">
        <v>443</v>
      </c>
      <c r="H46" s="48"/>
      <c r="I46" s="48"/>
      <c r="J46" s="48"/>
      <c r="K46" s="48"/>
      <c r="L46" s="48"/>
      <c r="M46" s="48"/>
      <c r="N46" s="48"/>
      <c r="O46" s="48"/>
      <c r="P46" s="48"/>
      <c r="Q46" s="48"/>
      <c r="R46" s="48"/>
      <c r="S46" s="48"/>
      <c r="T46" s="48"/>
      <c r="U46" s="48"/>
      <c r="V46" s="48"/>
      <c r="W46" s="48"/>
      <c r="X46" s="48"/>
      <c r="Y46" s="48"/>
      <c r="Z46" s="48"/>
      <c r="AA46" s="48"/>
      <c r="AB46" s="48"/>
      <c r="AC46" s="48"/>
      <c r="AD46" s="48"/>
      <c r="AE46" s="48"/>
      <c r="AF46" s="48"/>
      <c r="AG46" s="48"/>
      <c r="AH46" s="48"/>
      <c r="AI46" s="48"/>
      <c r="AJ46" s="48"/>
      <c r="AK46" s="48"/>
      <c r="AL46" s="48"/>
      <c r="AM46" s="48"/>
      <c r="AN46" s="48"/>
      <c r="AO46" s="48"/>
      <c r="AP46" s="48"/>
      <c r="AQ46" s="48"/>
      <c r="AR46" s="48"/>
      <c r="AS46" s="48"/>
      <c r="AT46" s="48"/>
      <c r="AU46" s="48"/>
      <c r="AV46" s="48"/>
      <c r="AW46" s="48"/>
      <c r="AX46" s="48"/>
      <c r="AY46" s="48"/>
      <c r="AZ46" s="48"/>
      <c r="BA46" s="48"/>
      <c r="BB46" s="48"/>
      <c r="BC46" s="48"/>
      <c r="BD46" s="48"/>
      <c r="BE46" s="48"/>
      <c r="BF46" s="49"/>
      <c r="BG46" s="4"/>
    </row>
    <row r="47" spans="3:75" ht="19.5" customHeight="1" x14ac:dyDescent="0.2">
      <c r="C47" s="4"/>
      <c r="D47" s="56"/>
      <c r="E47" s="57"/>
      <c r="F47" s="57"/>
      <c r="G47" s="833" t="s">
        <v>444</v>
      </c>
      <c r="H47" s="833"/>
      <c r="I47" s="833"/>
      <c r="J47" s="833"/>
      <c r="K47" s="833"/>
      <c r="L47" s="833"/>
      <c r="M47" s="833"/>
      <c r="N47" s="833"/>
      <c r="O47" s="833"/>
      <c r="P47" s="833"/>
      <c r="Q47" s="833"/>
      <c r="R47" s="833"/>
      <c r="S47" s="833"/>
      <c r="T47" s="833"/>
      <c r="U47" s="833"/>
      <c r="V47" s="833"/>
      <c r="W47" s="833"/>
      <c r="X47" s="833"/>
      <c r="Y47" s="833"/>
      <c r="Z47" s="833"/>
      <c r="AA47" s="833"/>
      <c r="AB47" s="833"/>
      <c r="AC47" s="833"/>
      <c r="AD47" s="833"/>
      <c r="AE47" s="833"/>
      <c r="AF47" s="833"/>
      <c r="AG47" s="833"/>
      <c r="AH47" s="833"/>
      <c r="AI47" s="833"/>
      <c r="AJ47" s="833"/>
      <c r="AK47" s="833"/>
      <c r="AL47" s="833"/>
      <c r="AM47" s="833"/>
      <c r="AN47" s="833"/>
      <c r="AO47" s="833"/>
      <c r="AP47" s="833"/>
      <c r="AQ47" s="833"/>
      <c r="AR47" s="833"/>
      <c r="AS47" s="833"/>
      <c r="AT47" s="833"/>
      <c r="AU47" s="833"/>
      <c r="AV47" s="833"/>
      <c r="AW47" s="833"/>
      <c r="AX47" s="833"/>
      <c r="AY47" s="833"/>
      <c r="AZ47" s="833"/>
      <c r="BA47" s="833"/>
      <c r="BB47" s="833"/>
      <c r="BC47" s="833"/>
      <c r="BD47" s="833"/>
      <c r="BE47" s="833"/>
      <c r="BF47" s="1290"/>
      <c r="BG47" s="4"/>
    </row>
    <row r="48" spans="3:75" ht="3.75" customHeight="1" x14ac:dyDescent="0.25">
      <c r="C48" s="4"/>
      <c r="D48" s="61"/>
      <c r="E48" s="63"/>
      <c r="F48" s="63"/>
      <c r="G48" s="68"/>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69"/>
      <c r="AY48" s="69"/>
      <c r="AZ48" s="69"/>
      <c r="BA48" s="69"/>
      <c r="BB48" s="69"/>
      <c r="BC48" s="69"/>
      <c r="BD48" s="69"/>
      <c r="BE48" s="69"/>
      <c r="BF48" s="70"/>
      <c r="BG48" s="4"/>
    </row>
    <row r="49" spans="3:75" ht="18" customHeight="1" x14ac:dyDescent="0.2">
      <c r="C49" s="4"/>
      <c r="D49" s="61"/>
      <c r="E49" s="1271" t="s">
        <v>168</v>
      </c>
      <c r="F49" s="1272"/>
      <c r="G49" s="1272"/>
      <c r="H49" s="1272"/>
      <c r="I49" s="1272"/>
      <c r="J49" s="1272"/>
      <c r="K49" s="1272"/>
      <c r="L49" s="1272"/>
      <c r="M49" s="1272"/>
      <c r="N49" s="1272"/>
      <c r="O49" s="1272"/>
      <c r="P49" s="1272"/>
      <c r="Q49" s="1272"/>
      <c r="R49" s="1272"/>
      <c r="S49" s="1272"/>
      <c r="T49" s="1272"/>
      <c r="U49" s="1272"/>
      <c r="V49" s="1272"/>
      <c r="W49" s="1272"/>
      <c r="X49" s="1273"/>
      <c r="Y49" s="1271" t="s">
        <v>569</v>
      </c>
      <c r="Z49" s="1272"/>
      <c r="AA49" s="1272"/>
      <c r="AB49" s="1272"/>
      <c r="AC49" s="1272"/>
      <c r="AD49" s="1272"/>
      <c r="AE49" s="1272"/>
      <c r="AF49" s="1272"/>
      <c r="AG49" s="1272"/>
      <c r="AH49" s="1272"/>
      <c r="AI49" s="1272"/>
      <c r="AJ49" s="1272"/>
      <c r="AK49" s="1272"/>
      <c r="AL49" s="1272"/>
      <c r="AM49" s="1272"/>
      <c r="AN49" s="1272"/>
      <c r="AO49" s="1272"/>
      <c r="AP49" s="1272"/>
      <c r="AQ49" s="1272"/>
      <c r="AR49" s="1272"/>
      <c r="AS49" s="1272"/>
      <c r="AT49" s="1272"/>
      <c r="AU49" s="1273"/>
      <c r="AV49" s="831" t="s">
        <v>442</v>
      </c>
      <c r="AW49" s="1291"/>
      <c r="AX49" s="1291"/>
      <c r="AY49" s="1291"/>
      <c r="AZ49" s="1291"/>
      <c r="BA49" s="1291"/>
      <c r="BB49" s="1291"/>
      <c r="BC49" s="1291"/>
      <c r="BD49" s="1291"/>
      <c r="BE49" s="1292"/>
      <c r="BF49" s="65"/>
      <c r="BG49" s="4"/>
    </row>
    <row r="50" spans="3:75" ht="29.25" customHeight="1" x14ac:dyDescent="0.2">
      <c r="C50" s="4"/>
      <c r="D50" s="61"/>
      <c r="E50" s="1287"/>
      <c r="F50" s="1288"/>
      <c r="G50" s="1288"/>
      <c r="H50" s="1288"/>
      <c r="I50" s="1288"/>
      <c r="J50" s="1288"/>
      <c r="K50" s="1288"/>
      <c r="L50" s="1288"/>
      <c r="M50" s="1288"/>
      <c r="N50" s="1288"/>
      <c r="O50" s="1288"/>
      <c r="P50" s="1288"/>
      <c r="Q50" s="1288"/>
      <c r="R50" s="1288"/>
      <c r="S50" s="1288"/>
      <c r="T50" s="1288"/>
      <c r="U50" s="1288"/>
      <c r="V50" s="1288"/>
      <c r="W50" s="1288"/>
      <c r="X50" s="1289"/>
      <c r="Y50" s="1287"/>
      <c r="Z50" s="1288"/>
      <c r="AA50" s="1288"/>
      <c r="AB50" s="1288"/>
      <c r="AC50" s="1288"/>
      <c r="AD50" s="1288"/>
      <c r="AE50" s="1288"/>
      <c r="AF50" s="1288"/>
      <c r="AG50" s="1288"/>
      <c r="AH50" s="1288"/>
      <c r="AI50" s="1288"/>
      <c r="AJ50" s="1288"/>
      <c r="AK50" s="1288"/>
      <c r="AL50" s="1288"/>
      <c r="AM50" s="1288"/>
      <c r="AN50" s="1288"/>
      <c r="AO50" s="1288"/>
      <c r="AP50" s="1288"/>
      <c r="AQ50" s="1288"/>
      <c r="AR50" s="1288"/>
      <c r="AS50" s="1288"/>
      <c r="AT50" s="1288"/>
      <c r="AU50" s="1289"/>
      <c r="AV50" s="1295"/>
      <c r="AW50" s="1296"/>
      <c r="AX50" s="1296"/>
      <c r="AY50" s="1296"/>
      <c r="AZ50" s="1296"/>
      <c r="BA50" s="1296"/>
      <c r="BB50" s="1296"/>
      <c r="BC50" s="1296"/>
      <c r="BD50" s="1296"/>
      <c r="BE50" s="1297"/>
      <c r="BF50" s="65"/>
      <c r="BG50" s="4"/>
    </row>
    <row r="51" spans="3:75" ht="35.25" customHeight="1" x14ac:dyDescent="0.2">
      <c r="C51" s="4"/>
      <c r="D51" s="61"/>
      <c r="E51" s="1272" t="s">
        <v>445</v>
      </c>
      <c r="F51" s="1272"/>
      <c r="G51" s="1272"/>
      <c r="H51" s="1272"/>
      <c r="I51" s="1272"/>
      <c r="J51" s="1272"/>
      <c r="K51" s="1272"/>
      <c r="L51" s="1272"/>
      <c r="M51" s="1272"/>
      <c r="N51" s="1272"/>
      <c r="O51" s="1272"/>
      <c r="P51" s="1272"/>
      <c r="Q51" s="1272"/>
      <c r="R51" s="1272"/>
      <c r="S51" s="1272"/>
      <c r="T51" s="1272"/>
      <c r="U51" s="1272"/>
      <c r="V51" s="1272"/>
      <c r="W51" s="1272"/>
      <c r="X51" s="1272"/>
      <c r="Y51" s="1272"/>
      <c r="Z51" s="1272"/>
      <c r="AA51" s="1272"/>
      <c r="AB51" s="1272"/>
      <c r="AC51" s="1272"/>
      <c r="AD51" s="1272"/>
      <c r="AE51" s="1272"/>
      <c r="AF51" s="1272"/>
      <c r="AG51" s="1272"/>
      <c r="AH51" s="1272"/>
      <c r="AI51" s="1272"/>
      <c r="AJ51" s="1272"/>
      <c r="AK51" s="1272"/>
      <c r="AL51" s="1272"/>
      <c r="AM51" s="1272"/>
      <c r="AN51" s="1272"/>
      <c r="AO51" s="1272"/>
      <c r="AP51" s="1272"/>
      <c r="AQ51" s="1272"/>
      <c r="AR51" s="1272"/>
      <c r="AS51" s="1272"/>
      <c r="AT51" s="1272"/>
      <c r="AU51" s="1272"/>
      <c r="AV51" s="1272"/>
      <c r="AW51" s="1272"/>
      <c r="AX51" s="1272"/>
      <c r="AY51" s="1272"/>
      <c r="AZ51" s="1272"/>
      <c r="BA51" s="1272"/>
      <c r="BB51" s="1272"/>
      <c r="BC51" s="1272"/>
      <c r="BD51" s="1272"/>
      <c r="BE51" s="1272"/>
      <c r="BF51" s="81"/>
      <c r="BG51" s="4"/>
    </row>
    <row r="52" spans="3:75" ht="18" customHeight="1" x14ac:dyDescent="0.2">
      <c r="C52" s="4"/>
      <c r="D52" s="61"/>
      <c r="E52" s="1231" t="s">
        <v>179</v>
      </c>
      <c r="F52" s="700"/>
      <c r="G52" s="700"/>
      <c r="H52" s="700"/>
      <c r="I52" s="700"/>
      <c r="J52" s="700"/>
      <c r="K52" s="700"/>
      <c r="L52" s="700"/>
      <c r="M52" s="700"/>
      <c r="N52" s="700"/>
      <c r="O52" s="1232"/>
      <c r="P52" s="1271" t="s">
        <v>194</v>
      </c>
      <c r="Q52" s="1272"/>
      <c r="R52" s="1272"/>
      <c r="S52" s="1272"/>
      <c r="T52" s="1272"/>
      <c r="U52" s="1272"/>
      <c r="V52" s="1272"/>
      <c r="W52" s="1272"/>
      <c r="X52" s="1272"/>
      <c r="Y52" s="1272"/>
      <c r="Z52" s="1272"/>
      <c r="AA52" s="1272"/>
      <c r="AB52" s="1272"/>
      <c r="AC52" s="1272"/>
      <c r="AD52" s="1272"/>
      <c r="AE52" s="1272"/>
      <c r="AF52" s="1272"/>
      <c r="AG52" s="1272"/>
      <c r="AH52" s="1272"/>
      <c r="AI52" s="1272"/>
      <c r="AJ52" s="1272"/>
      <c r="AK52" s="1272"/>
      <c r="AL52" s="1272"/>
      <c r="AM52" s="1272"/>
      <c r="AN52" s="1272"/>
      <c r="AO52" s="1272"/>
      <c r="AP52" s="1272"/>
      <c r="AQ52" s="1273"/>
      <c r="AR52" s="831" t="s">
        <v>193</v>
      </c>
      <c r="AS52" s="1291"/>
      <c r="AT52" s="1291"/>
      <c r="AU52" s="1291"/>
      <c r="AV52" s="1291"/>
      <c r="AW52" s="1291"/>
      <c r="AX52" s="1291"/>
      <c r="AY52" s="1291"/>
      <c r="AZ52" s="1291"/>
      <c r="BA52" s="1291"/>
      <c r="BB52" s="1291"/>
      <c r="BC52" s="1291"/>
      <c r="BD52" s="1291"/>
      <c r="BE52" s="1292"/>
      <c r="BF52" s="65"/>
      <c r="BG52" s="4"/>
    </row>
    <row r="53" spans="3:75" ht="29.25" customHeight="1" x14ac:dyDescent="0.25">
      <c r="C53" s="4"/>
      <c r="D53" s="61"/>
      <c r="E53" s="1295"/>
      <c r="F53" s="1296"/>
      <c r="G53" s="1296"/>
      <c r="H53" s="1296"/>
      <c r="I53" s="1296"/>
      <c r="J53" s="1296"/>
      <c r="K53" s="1296"/>
      <c r="L53" s="1296"/>
      <c r="M53" s="1296"/>
      <c r="N53" s="1296"/>
      <c r="O53" s="1297"/>
      <c r="P53" s="1298"/>
      <c r="Q53" s="1299"/>
      <c r="R53" s="1299"/>
      <c r="S53" s="1299"/>
      <c r="T53" s="1299"/>
      <c r="U53" s="1299"/>
      <c r="V53" s="1299"/>
      <c r="W53" s="1299"/>
      <c r="X53" s="1299"/>
      <c r="Y53" s="1299"/>
      <c r="Z53" s="1299"/>
      <c r="AA53" s="1299"/>
      <c r="AB53" s="1299"/>
      <c r="AC53" s="1299"/>
      <c r="AD53" s="1299"/>
      <c r="AE53" s="1299"/>
      <c r="AF53" s="1299"/>
      <c r="AG53" s="1299"/>
      <c r="AH53" s="1299"/>
      <c r="AI53" s="1299"/>
      <c r="AJ53" s="1299"/>
      <c r="AK53" s="1299"/>
      <c r="AL53" s="1299"/>
      <c r="AM53" s="1299"/>
      <c r="AN53" s="1299"/>
      <c r="AO53" s="1299"/>
      <c r="AP53" s="1299"/>
      <c r="AQ53" s="1300"/>
      <c r="AR53" s="1301"/>
      <c r="AS53" s="1302"/>
      <c r="AT53" s="1302"/>
      <c r="AU53" s="1302"/>
      <c r="AV53" s="1302"/>
      <c r="AW53" s="1302"/>
      <c r="AX53" s="1302"/>
      <c r="AY53" s="1302"/>
      <c r="AZ53" s="1302"/>
      <c r="BA53" s="1302"/>
      <c r="BB53" s="1302"/>
      <c r="BC53" s="1302"/>
      <c r="BD53" s="1302"/>
      <c r="BE53" s="1303"/>
      <c r="BF53" s="65"/>
      <c r="BG53" s="4"/>
    </row>
    <row r="54" spans="3:75" ht="29.25" customHeight="1" x14ac:dyDescent="0.25">
      <c r="C54" s="4"/>
      <c r="D54" s="61"/>
      <c r="E54" s="1295"/>
      <c r="F54" s="1296"/>
      <c r="G54" s="1296"/>
      <c r="H54" s="1296"/>
      <c r="I54" s="1296"/>
      <c r="J54" s="1296"/>
      <c r="K54" s="1296"/>
      <c r="L54" s="1296"/>
      <c r="M54" s="1296"/>
      <c r="N54" s="1296"/>
      <c r="O54" s="1297"/>
      <c r="P54" s="1298"/>
      <c r="Q54" s="1299"/>
      <c r="R54" s="1299"/>
      <c r="S54" s="1299"/>
      <c r="T54" s="1299"/>
      <c r="U54" s="1299"/>
      <c r="V54" s="1299"/>
      <c r="W54" s="1299"/>
      <c r="X54" s="1299"/>
      <c r="Y54" s="1299"/>
      <c r="Z54" s="1299"/>
      <c r="AA54" s="1299"/>
      <c r="AB54" s="1299"/>
      <c r="AC54" s="1299"/>
      <c r="AD54" s="1299"/>
      <c r="AE54" s="1299"/>
      <c r="AF54" s="1299"/>
      <c r="AG54" s="1299"/>
      <c r="AH54" s="1299"/>
      <c r="AI54" s="1299"/>
      <c r="AJ54" s="1299"/>
      <c r="AK54" s="1299"/>
      <c r="AL54" s="1299"/>
      <c r="AM54" s="1299"/>
      <c r="AN54" s="1299"/>
      <c r="AO54" s="1299"/>
      <c r="AP54" s="1299"/>
      <c r="AQ54" s="1300"/>
      <c r="AR54" s="1301"/>
      <c r="AS54" s="1302"/>
      <c r="AT54" s="1302"/>
      <c r="AU54" s="1302"/>
      <c r="AV54" s="1302"/>
      <c r="AW54" s="1302"/>
      <c r="AX54" s="1302"/>
      <c r="AY54" s="1302"/>
      <c r="AZ54" s="1302"/>
      <c r="BA54" s="1302"/>
      <c r="BB54" s="1302"/>
      <c r="BC54" s="1302"/>
      <c r="BD54" s="1302"/>
      <c r="BE54" s="1303"/>
      <c r="BF54" s="65"/>
      <c r="BG54" s="4"/>
    </row>
    <row r="55" spans="3:75" ht="29.25" customHeight="1" x14ac:dyDescent="0.25">
      <c r="C55" s="4"/>
      <c r="D55" s="61"/>
      <c r="E55" s="1295"/>
      <c r="F55" s="1296"/>
      <c r="G55" s="1296"/>
      <c r="H55" s="1296"/>
      <c r="I55" s="1296"/>
      <c r="J55" s="1296"/>
      <c r="K55" s="1296"/>
      <c r="L55" s="1296"/>
      <c r="M55" s="1296"/>
      <c r="N55" s="1296"/>
      <c r="O55" s="1297"/>
      <c r="P55" s="1298"/>
      <c r="Q55" s="1299"/>
      <c r="R55" s="1299"/>
      <c r="S55" s="1299"/>
      <c r="T55" s="1299"/>
      <c r="U55" s="1299"/>
      <c r="V55" s="1299"/>
      <c r="W55" s="1299"/>
      <c r="X55" s="1299"/>
      <c r="Y55" s="1299"/>
      <c r="Z55" s="1299"/>
      <c r="AA55" s="1299"/>
      <c r="AB55" s="1299"/>
      <c r="AC55" s="1299"/>
      <c r="AD55" s="1299"/>
      <c r="AE55" s="1299"/>
      <c r="AF55" s="1299"/>
      <c r="AG55" s="1299"/>
      <c r="AH55" s="1299"/>
      <c r="AI55" s="1299"/>
      <c r="AJ55" s="1299"/>
      <c r="AK55" s="1299"/>
      <c r="AL55" s="1299"/>
      <c r="AM55" s="1299"/>
      <c r="AN55" s="1299"/>
      <c r="AO55" s="1299"/>
      <c r="AP55" s="1299"/>
      <c r="AQ55" s="1300"/>
      <c r="AR55" s="1301"/>
      <c r="AS55" s="1302"/>
      <c r="AT55" s="1302"/>
      <c r="AU55" s="1302"/>
      <c r="AV55" s="1302"/>
      <c r="AW55" s="1302"/>
      <c r="AX55" s="1302"/>
      <c r="AY55" s="1302"/>
      <c r="AZ55" s="1302"/>
      <c r="BA55" s="1302"/>
      <c r="BB55" s="1302"/>
      <c r="BC55" s="1302"/>
      <c r="BD55" s="1302"/>
      <c r="BE55" s="1303"/>
      <c r="BF55" s="65"/>
      <c r="BG55" s="4"/>
    </row>
    <row r="56" spans="3:75" ht="29.25" customHeight="1" x14ac:dyDescent="0.25">
      <c r="C56" s="4"/>
      <c r="D56" s="61"/>
      <c r="E56" s="1295"/>
      <c r="F56" s="1296"/>
      <c r="G56" s="1296"/>
      <c r="H56" s="1296"/>
      <c r="I56" s="1296"/>
      <c r="J56" s="1296"/>
      <c r="K56" s="1296"/>
      <c r="L56" s="1296"/>
      <c r="M56" s="1296"/>
      <c r="N56" s="1296"/>
      <c r="O56" s="1297"/>
      <c r="P56" s="1298"/>
      <c r="Q56" s="1299"/>
      <c r="R56" s="1299"/>
      <c r="S56" s="1299"/>
      <c r="T56" s="1299"/>
      <c r="U56" s="1299"/>
      <c r="V56" s="1299"/>
      <c r="W56" s="1299"/>
      <c r="X56" s="1299"/>
      <c r="Y56" s="1299"/>
      <c r="Z56" s="1299"/>
      <c r="AA56" s="1299"/>
      <c r="AB56" s="1299"/>
      <c r="AC56" s="1299"/>
      <c r="AD56" s="1299"/>
      <c r="AE56" s="1299"/>
      <c r="AF56" s="1299"/>
      <c r="AG56" s="1299"/>
      <c r="AH56" s="1299"/>
      <c r="AI56" s="1299"/>
      <c r="AJ56" s="1299"/>
      <c r="AK56" s="1299"/>
      <c r="AL56" s="1299"/>
      <c r="AM56" s="1299"/>
      <c r="AN56" s="1299"/>
      <c r="AO56" s="1299"/>
      <c r="AP56" s="1299"/>
      <c r="AQ56" s="1300"/>
      <c r="AR56" s="1301"/>
      <c r="AS56" s="1302"/>
      <c r="AT56" s="1302"/>
      <c r="AU56" s="1302"/>
      <c r="AV56" s="1302"/>
      <c r="AW56" s="1302"/>
      <c r="AX56" s="1302"/>
      <c r="AY56" s="1302"/>
      <c r="AZ56" s="1302"/>
      <c r="BA56" s="1302"/>
      <c r="BB56" s="1302"/>
      <c r="BC56" s="1302"/>
      <c r="BD56" s="1302"/>
      <c r="BE56" s="1303"/>
      <c r="BF56" s="65"/>
      <c r="BG56" s="4"/>
    </row>
    <row r="57" spans="3:75" ht="7.5" customHeight="1" x14ac:dyDescent="0.25">
      <c r="C57" s="4"/>
      <c r="D57" s="62"/>
      <c r="E57" s="63"/>
      <c r="F57" s="63"/>
      <c r="G57" s="63"/>
      <c r="H57" s="68"/>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c r="AJ57" s="69"/>
      <c r="AK57" s="69"/>
      <c r="AL57" s="69"/>
      <c r="AM57" s="69"/>
      <c r="AN57" s="69"/>
      <c r="AO57" s="69"/>
      <c r="AP57" s="69"/>
      <c r="AQ57" s="69"/>
      <c r="AR57" s="69"/>
      <c r="AS57" s="69"/>
      <c r="AT57" s="69"/>
      <c r="AU57" s="69"/>
      <c r="AV57" s="69"/>
      <c r="AW57" s="69"/>
      <c r="AX57" s="69"/>
      <c r="AY57" s="69"/>
      <c r="AZ57" s="69"/>
      <c r="BA57" s="69"/>
      <c r="BB57" s="69"/>
      <c r="BC57" s="69"/>
      <c r="BD57" s="80"/>
      <c r="BE57" s="63"/>
      <c r="BF57" s="64"/>
      <c r="BG57" s="4"/>
    </row>
    <row r="58" spans="3:75" ht="13.9" customHeight="1" x14ac:dyDescent="0.2">
      <c r="C58" s="4"/>
      <c r="D58" s="79">
        <v>5</v>
      </c>
      <c r="E58" s="1304" t="s">
        <v>183</v>
      </c>
      <c r="F58" s="1304"/>
      <c r="G58" s="1304"/>
      <c r="H58" s="1304"/>
      <c r="I58" s="1304"/>
      <c r="J58" s="1304"/>
      <c r="K58" s="1304"/>
      <c r="L58" s="1304"/>
      <c r="M58" s="1304"/>
      <c r="N58" s="1304"/>
      <c r="O58" s="1304"/>
      <c r="P58" s="1304"/>
      <c r="Q58" s="1304"/>
      <c r="R58" s="1304"/>
      <c r="S58" s="1304"/>
      <c r="T58" s="1304"/>
      <c r="U58" s="1304"/>
      <c r="V58" s="1304"/>
      <c r="W58" s="1304"/>
      <c r="X58" s="1304"/>
      <c r="Y58" s="1304"/>
      <c r="Z58" s="1304"/>
      <c r="AA58" s="1304"/>
      <c r="AB58" s="1304"/>
      <c r="AC58" s="1304"/>
      <c r="AD58" s="1304"/>
      <c r="AE58" s="1304"/>
      <c r="AF58" s="1304"/>
      <c r="AG58" s="1304"/>
      <c r="AH58" s="1304"/>
      <c r="AI58" s="1304"/>
      <c r="AJ58" s="1304"/>
      <c r="AK58" s="1304"/>
      <c r="AL58" s="1304"/>
      <c r="AM58" s="1304"/>
      <c r="AN58" s="1304"/>
      <c r="AO58" s="1304"/>
      <c r="AP58" s="1304"/>
      <c r="AQ58" s="1304"/>
      <c r="AR58" s="1304"/>
      <c r="AS58" s="1304"/>
      <c r="AT58" s="1304"/>
      <c r="AU58" s="1304"/>
      <c r="AV58" s="1304"/>
      <c r="AW58" s="1304"/>
      <c r="AX58" s="1304"/>
      <c r="AY58" s="1304"/>
      <c r="AZ58" s="1304"/>
      <c r="BA58" s="1304"/>
      <c r="BB58" s="1304"/>
      <c r="BC58" s="1304"/>
      <c r="BD58" s="1304"/>
      <c r="BE58" s="1304"/>
      <c r="BF58" s="1305"/>
      <c r="BG58" s="4"/>
    </row>
    <row r="59" spans="3:75" ht="42.6" customHeight="1" x14ac:dyDescent="0.2">
      <c r="C59" s="4"/>
      <c r="D59" s="55">
        <v>6</v>
      </c>
      <c r="E59" s="1306" t="s">
        <v>184</v>
      </c>
      <c r="F59" s="1306"/>
      <c r="G59" s="1306"/>
      <c r="H59" s="1306"/>
      <c r="I59" s="1306"/>
      <c r="J59" s="1306"/>
      <c r="K59" s="1306"/>
      <c r="L59" s="1306"/>
      <c r="M59" s="1306"/>
      <c r="N59" s="1306"/>
      <c r="O59" s="1306"/>
      <c r="P59" s="1306"/>
      <c r="Q59" s="1306"/>
      <c r="R59" s="1306"/>
      <c r="S59" s="1306"/>
      <c r="T59" s="1306"/>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6"/>
      <c r="BD59" s="1306"/>
      <c r="BE59" s="1306"/>
      <c r="BF59" s="1307"/>
      <c r="BG59" s="4"/>
    </row>
    <row r="60" spans="3:75" ht="9" customHeight="1" x14ac:dyDescent="0.25">
      <c r="C60" s="4"/>
      <c r="D60" s="52"/>
      <c r="E60" s="52"/>
      <c r="F60" s="52"/>
      <c r="G60" s="52"/>
      <c r="H60" s="52"/>
      <c r="I60" s="52"/>
      <c r="J60" s="52"/>
      <c r="K60" s="52"/>
      <c r="L60" s="52"/>
      <c r="M60" s="52"/>
      <c r="N60" s="52"/>
      <c r="O60" s="52"/>
      <c r="P60" s="52"/>
      <c r="Q60" s="52"/>
      <c r="R60" s="52"/>
      <c r="S60" s="52"/>
      <c r="T60" s="52"/>
      <c r="U60" s="52"/>
      <c r="V60" s="9"/>
      <c r="W60" s="9"/>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4"/>
      <c r="BH60" s="50"/>
      <c r="BI60" s="50"/>
      <c r="BJ60" s="21"/>
      <c r="BW60" s="51"/>
    </row>
    <row r="61" spans="3:75" s="5" customFormat="1" ht="18" hidden="1" customHeight="1" x14ac:dyDescent="0.25">
      <c r="C61" s="8"/>
      <c r="D61" s="44" t="s">
        <v>446</v>
      </c>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c r="BA61" s="9"/>
      <c r="BB61" s="9"/>
      <c r="BC61" s="9"/>
      <c r="BD61" s="9"/>
      <c r="BE61" s="9"/>
      <c r="BF61" s="9"/>
      <c r="BG61" s="6"/>
      <c r="BH61" s="42"/>
      <c r="BI61" s="43"/>
    </row>
    <row r="62" spans="3:75" ht="19.5" hidden="1" customHeight="1" x14ac:dyDescent="0.25">
      <c r="C62" s="4"/>
      <c r="D62" s="1308" t="s">
        <v>447</v>
      </c>
      <c r="E62" s="1309"/>
      <c r="F62" s="1310" t="s">
        <v>448</v>
      </c>
      <c r="G62" s="1310"/>
      <c r="H62" s="1310"/>
      <c r="I62" s="1310"/>
      <c r="J62" s="1310"/>
      <c r="K62" s="1310"/>
      <c r="L62" s="1310"/>
      <c r="M62" s="1310"/>
      <c r="N62" s="1310"/>
      <c r="O62" s="1310"/>
      <c r="P62" s="1310"/>
      <c r="Q62" s="1310"/>
      <c r="R62" s="1310"/>
      <c r="S62" s="1310"/>
      <c r="T62" s="1310"/>
      <c r="U62" s="1310"/>
      <c r="V62" s="1310"/>
      <c r="W62" s="1310"/>
      <c r="X62" s="1310"/>
      <c r="Y62" s="1310"/>
      <c r="Z62" s="1310"/>
      <c r="AA62" s="1310"/>
      <c r="AB62" s="1310"/>
      <c r="AC62" s="1310"/>
      <c r="AD62" s="1310"/>
      <c r="AE62" s="1310"/>
      <c r="AF62" s="1310"/>
      <c r="AG62" s="1310"/>
      <c r="AH62" s="1310"/>
      <c r="AI62" s="1310"/>
      <c r="AJ62" s="1310"/>
      <c r="AK62" s="1310"/>
      <c r="AL62" s="1310"/>
      <c r="AM62" s="1310"/>
      <c r="AN62" s="1310"/>
      <c r="AO62" s="1310"/>
      <c r="AP62" s="1310"/>
      <c r="AQ62" s="1310"/>
      <c r="AR62" s="1310"/>
      <c r="AS62" s="1310"/>
      <c r="AT62" s="1310"/>
      <c r="AU62" s="1310"/>
      <c r="AV62" s="1310"/>
      <c r="AW62" s="1310"/>
      <c r="AX62" s="1310"/>
      <c r="AY62" s="1310"/>
      <c r="AZ62" s="1310"/>
      <c r="BA62" s="1310"/>
      <c r="BB62" s="1310"/>
      <c r="BC62" s="1310"/>
      <c r="BD62" s="1310"/>
      <c r="BE62" s="1310"/>
      <c r="BF62" s="1311"/>
      <c r="BG62" s="4"/>
      <c r="BH62" s="50"/>
      <c r="BI62" s="50"/>
      <c r="BJ62" s="21"/>
      <c r="BW62" s="51"/>
    </row>
    <row r="63" spans="3:75" ht="60" hidden="1" customHeight="1" x14ac:dyDescent="0.25">
      <c r="C63" s="4"/>
      <c r="D63" s="1318" t="s">
        <v>449</v>
      </c>
      <c r="E63" s="1319"/>
      <c r="F63" s="1320" t="s">
        <v>450</v>
      </c>
      <c r="G63" s="1320"/>
      <c r="H63" s="1320"/>
      <c r="I63" s="1320"/>
      <c r="J63" s="1320"/>
      <c r="K63" s="1320"/>
      <c r="L63" s="1320"/>
      <c r="M63" s="1320"/>
      <c r="N63" s="1320"/>
      <c r="O63" s="1320"/>
      <c r="P63" s="1320"/>
      <c r="Q63" s="1320"/>
      <c r="R63" s="1320"/>
      <c r="S63" s="1320"/>
      <c r="T63" s="1320"/>
      <c r="U63" s="1320"/>
      <c r="V63" s="1320"/>
      <c r="W63" s="1320"/>
      <c r="X63" s="1320"/>
      <c r="Y63" s="1320"/>
      <c r="Z63" s="1320"/>
      <c r="AA63" s="1320"/>
      <c r="AB63" s="1320"/>
      <c r="AC63" s="1320"/>
      <c r="AD63" s="1320"/>
      <c r="AE63" s="1320"/>
      <c r="AF63" s="1320"/>
      <c r="AG63" s="1320"/>
      <c r="AH63" s="1320"/>
      <c r="AI63" s="1320"/>
      <c r="AJ63" s="1320"/>
      <c r="AK63" s="1320"/>
      <c r="AL63" s="1320"/>
      <c r="AM63" s="1320"/>
      <c r="AN63" s="1320"/>
      <c r="AO63" s="1320"/>
      <c r="AP63" s="1320"/>
      <c r="AQ63" s="1320"/>
      <c r="AR63" s="1320"/>
      <c r="AS63" s="1320"/>
      <c r="AT63" s="1320"/>
      <c r="AU63" s="1320"/>
      <c r="AV63" s="1320"/>
      <c r="AW63" s="1320"/>
      <c r="AX63" s="1320"/>
      <c r="AY63" s="1320"/>
      <c r="AZ63" s="1320"/>
      <c r="BA63" s="1320"/>
      <c r="BB63" s="1320"/>
      <c r="BC63" s="1320"/>
      <c r="BD63" s="1320"/>
      <c r="BE63" s="1320"/>
      <c r="BF63" s="1321"/>
      <c r="BG63" s="4"/>
      <c r="BH63" s="50"/>
      <c r="BI63" s="50"/>
      <c r="BJ63" s="21"/>
      <c r="BW63" s="51"/>
    </row>
    <row r="64" spans="3:75" ht="9" hidden="1" customHeight="1" x14ac:dyDescent="0.25">
      <c r="C64" s="4"/>
      <c r="D64" s="52"/>
      <c r="E64" s="52"/>
      <c r="F64" s="52"/>
      <c r="G64" s="52"/>
      <c r="H64" s="52"/>
      <c r="I64" s="52"/>
      <c r="J64" s="52"/>
      <c r="K64" s="52"/>
      <c r="L64" s="52"/>
      <c r="M64" s="52"/>
      <c r="N64" s="52"/>
      <c r="O64" s="52"/>
      <c r="P64" s="52"/>
      <c r="Q64" s="52"/>
      <c r="R64" s="52"/>
      <c r="S64" s="52"/>
      <c r="T64" s="52"/>
      <c r="U64" s="52"/>
      <c r="V64" s="9"/>
      <c r="W64" s="9"/>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4"/>
      <c r="BH64" s="50"/>
      <c r="BI64" s="50"/>
      <c r="BJ64" s="21"/>
      <c r="BW64" s="51"/>
    </row>
    <row r="65" spans="3:75" s="5" customFormat="1" ht="18" customHeight="1" x14ac:dyDescent="0.25">
      <c r="C65" s="8"/>
      <c r="D65" s="44" t="s">
        <v>850</v>
      </c>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6"/>
      <c r="BH65" s="42"/>
      <c r="BI65" s="43"/>
    </row>
    <row r="66" spans="3:75" ht="15.75" customHeight="1" x14ac:dyDescent="0.2">
      <c r="C66" s="4"/>
      <c r="D66" s="84" t="s">
        <v>189</v>
      </c>
      <c r="E66" s="989" t="s">
        <v>188</v>
      </c>
      <c r="F66" s="989"/>
      <c r="G66" s="989"/>
      <c r="H66" s="989"/>
      <c r="I66" s="989"/>
      <c r="J66" s="989"/>
      <c r="K66" s="989"/>
      <c r="L66" s="989"/>
      <c r="M66" s="989"/>
      <c r="N66" s="989"/>
      <c r="O66" s="989"/>
      <c r="P66" s="989"/>
      <c r="Q66" s="989"/>
      <c r="R66" s="989"/>
      <c r="S66" s="989"/>
      <c r="T66" s="989"/>
      <c r="U66" s="989"/>
      <c r="V66" s="989"/>
      <c r="W66" s="989"/>
      <c r="X66" s="989"/>
      <c r="Y66" s="989"/>
      <c r="Z66" s="989"/>
      <c r="AA66" s="989"/>
      <c r="AB66" s="989"/>
      <c r="AC66" s="989"/>
      <c r="AD66" s="989"/>
      <c r="AE66" s="989"/>
      <c r="AF66" s="989"/>
      <c r="AG66" s="989"/>
      <c r="AH66" s="989"/>
      <c r="AI66" s="989"/>
      <c r="AJ66" s="989"/>
      <c r="AK66" s="989"/>
      <c r="AL66" s="989"/>
      <c r="AM66" s="989"/>
      <c r="AN66" s="989"/>
      <c r="AO66" s="989"/>
      <c r="AP66" s="989"/>
      <c r="AQ66" s="989"/>
      <c r="AR66" s="989"/>
      <c r="AS66" s="989"/>
      <c r="AT66" s="989"/>
      <c r="AU66" s="989"/>
      <c r="AV66" s="989"/>
      <c r="AW66" s="989"/>
      <c r="AX66" s="989"/>
      <c r="AY66" s="989"/>
      <c r="AZ66" s="989"/>
      <c r="BA66" s="989"/>
      <c r="BB66" s="989"/>
      <c r="BC66" s="989"/>
      <c r="BD66" s="989"/>
      <c r="BE66" s="989"/>
      <c r="BF66" s="990"/>
      <c r="BG66" s="4"/>
    </row>
    <row r="67" spans="3:75" ht="45" customHeight="1" x14ac:dyDescent="0.2">
      <c r="C67" s="4"/>
      <c r="D67" s="221" t="s">
        <v>189</v>
      </c>
      <c r="E67" s="1040" t="s">
        <v>659</v>
      </c>
      <c r="F67" s="1040"/>
      <c r="G67" s="1040"/>
      <c r="H67" s="1040"/>
      <c r="I67" s="1040"/>
      <c r="J67" s="1040"/>
      <c r="K67" s="1040"/>
      <c r="L67" s="1040"/>
      <c r="M67" s="1040"/>
      <c r="N67" s="1040"/>
      <c r="O67" s="1040"/>
      <c r="P67" s="1040"/>
      <c r="Q67" s="1040"/>
      <c r="R67" s="1040"/>
      <c r="S67" s="1040"/>
      <c r="T67" s="1040"/>
      <c r="U67" s="1040"/>
      <c r="V67" s="1040"/>
      <c r="W67" s="1040"/>
      <c r="X67" s="1040"/>
      <c r="Y67" s="1040"/>
      <c r="Z67" s="1040"/>
      <c r="AA67" s="1040"/>
      <c r="AB67" s="1040"/>
      <c r="AC67" s="1040"/>
      <c r="AD67" s="1040"/>
      <c r="AE67" s="1040"/>
      <c r="AF67" s="1040"/>
      <c r="AG67" s="1040"/>
      <c r="AH67" s="1040"/>
      <c r="AI67" s="1040"/>
      <c r="AJ67" s="1040"/>
      <c r="AK67" s="1040"/>
      <c r="AL67" s="1040"/>
      <c r="AM67" s="1040"/>
      <c r="AN67" s="1040"/>
      <c r="AO67" s="1040"/>
      <c r="AP67" s="1040"/>
      <c r="AQ67" s="1040"/>
      <c r="AR67" s="1040"/>
      <c r="AS67" s="1040"/>
      <c r="AT67" s="1040"/>
      <c r="AU67" s="1040"/>
      <c r="AV67" s="1040"/>
      <c r="AW67" s="1040"/>
      <c r="AX67" s="1040"/>
      <c r="AY67" s="1040"/>
      <c r="AZ67" s="1040"/>
      <c r="BA67" s="1040"/>
      <c r="BB67" s="1040"/>
      <c r="BC67" s="1040"/>
      <c r="BD67" s="1040"/>
      <c r="BE67" s="1040"/>
      <c r="BF67" s="1041"/>
      <c r="BG67" s="4"/>
    </row>
    <row r="68" spans="3:75" ht="24" hidden="1" customHeight="1" x14ac:dyDescent="0.2">
      <c r="C68" s="4"/>
      <c r="D68" s="55">
        <v>7</v>
      </c>
      <c r="E68" s="1322" t="s">
        <v>451</v>
      </c>
      <c r="F68" s="1322"/>
      <c r="G68" s="1322"/>
      <c r="H68" s="1322"/>
      <c r="I68" s="1322"/>
      <c r="J68" s="1322"/>
      <c r="K68" s="1322"/>
      <c r="L68" s="1322"/>
      <c r="M68" s="1322"/>
      <c r="N68" s="1322"/>
      <c r="O68" s="1322"/>
      <c r="P68" s="1322"/>
      <c r="Q68" s="1322"/>
      <c r="R68" s="1322"/>
      <c r="S68" s="1322"/>
      <c r="T68" s="1322"/>
      <c r="U68" s="1322"/>
      <c r="V68" s="1322"/>
      <c r="W68" s="1322"/>
      <c r="X68" s="1322"/>
      <c r="Y68" s="1322"/>
      <c r="Z68" s="1322"/>
      <c r="AA68" s="1322"/>
      <c r="AB68" s="1322"/>
      <c r="AC68" s="1322"/>
      <c r="AD68" s="1322"/>
      <c r="AE68" s="1322"/>
      <c r="AF68" s="1322"/>
      <c r="AG68" s="1322"/>
      <c r="AH68" s="1322"/>
      <c r="AI68" s="1322"/>
      <c r="AJ68" s="1322"/>
      <c r="AK68" s="1322"/>
      <c r="AL68" s="1322"/>
      <c r="AM68" s="1322"/>
      <c r="AN68" s="1322"/>
      <c r="AO68" s="1322"/>
      <c r="AP68" s="1322"/>
      <c r="AQ68" s="1322"/>
      <c r="AR68" s="1322"/>
      <c r="AS68" s="1322"/>
      <c r="AT68" s="1322"/>
      <c r="AU68" s="1322"/>
      <c r="AV68" s="1322"/>
      <c r="AW68" s="1322"/>
      <c r="AX68" s="1322"/>
      <c r="AY68" s="1322"/>
      <c r="AZ68" s="1322"/>
      <c r="BA68" s="1322"/>
      <c r="BB68" s="1322"/>
      <c r="BC68" s="1322"/>
      <c r="BD68" s="1322"/>
      <c r="BE68" s="1322"/>
      <c r="BF68" s="1323"/>
      <c r="BG68" s="4"/>
    </row>
    <row r="69" spans="3:75" ht="9" hidden="1" customHeight="1" x14ac:dyDescent="0.25">
      <c r="C69" s="4"/>
      <c r="D69" s="52"/>
      <c r="E69" s="52"/>
      <c r="F69" s="52"/>
      <c r="G69" s="52"/>
      <c r="H69" s="52"/>
      <c r="I69" s="52"/>
      <c r="J69" s="52"/>
      <c r="K69" s="52"/>
      <c r="L69" s="52"/>
      <c r="M69" s="52"/>
      <c r="N69" s="52"/>
      <c r="O69" s="52"/>
      <c r="P69" s="52"/>
      <c r="Q69" s="52"/>
      <c r="R69" s="52"/>
      <c r="S69" s="52"/>
      <c r="T69" s="52"/>
      <c r="U69" s="52"/>
      <c r="V69" s="9"/>
      <c r="W69" s="9"/>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53"/>
      <c r="BC69" s="53"/>
      <c r="BD69" s="53"/>
      <c r="BE69" s="53"/>
      <c r="BF69" s="53"/>
      <c r="BG69" s="4"/>
      <c r="BH69" s="50"/>
      <c r="BI69" s="50"/>
      <c r="BJ69" s="21"/>
      <c r="BW69" s="51"/>
    </row>
    <row r="70" spans="3:75" s="5" customFormat="1" ht="18" hidden="1" customHeight="1" x14ac:dyDescent="0.25">
      <c r="C70" s="8"/>
      <c r="D70" s="44" t="s">
        <v>452</v>
      </c>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6"/>
      <c r="BH70" s="42"/>
      <c r="BI70" s="43"/>
    </row>
    <row r="71" spans="3:75" ht="70.5" hidden="1" customHeight="1" x14ac:dyDescent="0.2">
      <c r="C71" s="4"/>
      <c r="D71" s="1324" t="s">
        <v>453</v>
      </c>
      <c r="E71" s="1325"/>
      <c r="F71" s="1325"/>
      <c r="G71" s="1325"/>
      <c r="H71" s="1325"/>
      <c r="I71" s="1325"/>
      <c r="J71" s="1325"/>
      <c r="K71" s="1325"/>
      <c r="L71" s="1325"/>
      <c r="M71" s="1325"/>
      <c r="N71" s="1325"/>
      <c r="O71" s="1325"/>
      <c r="P71" s="1325"/>
      <c r="Q71" s="1325"/>
      <c r="R71" s="1325"/>
      <c r="S71" s="1325"/>
      <c r="T71" s="1325"/>
      <c r="U71" s="1325"/>
      <c r="V71" s="1325"/>
      <c r="W71" s="1325"/>
      <c r="X71" s="1325"/>
      <c r="Y71" s="1325"/>
      <c r="Z71" s="1325"/>
      <c r="AA71" s="1325"/>
      <c r="AB71" s="1325"/>
      <c r="AC71" s="1325"/>
      <c r="AD71" s="1325"/>
      <c r="AE71" s="1325"/>
      <c r="AF71" s="1325"/>
      <c r="AG71" s="1325"/>
      <c r="AH71" s="1325"/>
      <c r="AI71" s="1325"/>
      <c r="AJ71" s="1325"/>
      <c r="AK71" s="1325"/>
      <c r="AL71" s="1325"/>
      <c r="AM71" s="1325"/>
      <c r="AN71" s="1325"/>
      <c r="AO71" s="1325"/>
      <c r="AP71" s="1325"/>
      <c r="AQ71" s="1325"/>
      <c r="AR71" s="1325"/>
      <c r="AS71" s="1325"/>
      <c r="AT71" s="1325"/>
      <c r="AU71" s="1325"/>
      <c r="AV71" s="1325"/>
      <c r="AW71" s="1325"/>
      <c r="AX71" s="1325"/>
      <c r="AY71" s="1325"/>
      <c r="AZ71" s="1325"/>
      <c r="BA71" s="1325"/>
      <c r="BB71" s="1325"/>
      <c r="BC71" s="1325"/>
      <c r="BD71" s="1325"/>
      <c r="BE71" s="1325"/>
      <c r="BF71" s="1326"/>
      <c r="BG71" s="4"/>
    </row>
    <row r="72" spans="3:75" ht="58.5" hidden="1" customHeight="1" x14ac:dyDescent="0.2">
      <c r="C72" s="4"/>
      <c r="D72" s="1312" t="s">
        <v>454</v>
      </c>
      <c r="E72" s="1313"/>
      <c r="F72" s="1313"/>
      <c r="G72" s="1313"/>
      <c r="H72" s="1313"/>
      <c r="I72" s="1313"/>
      <c r="J72" s="1313"/>
      <c r="K72" s="1313"/>
      <c r="L72" s="1313"/>
      <c r="M72" s="1313"/>
      <c r="N72" s="1313"/>
      <c r="O72" s="1313"/>
      <c r="P72" s="1313"/>
      <c r="Q72" s="1313"/>
      <c r="R72" s="1313"/>
      <c r="S72" s="1313"/>
      <c r="T72" s="1313"/>
      <c r="U72" s="1313"/>
      <c r="V72" s="1313"/>
      <c r="W72" s="1313"/>
      <c r="X72" s="1313"/>
      <c r="Y72" s="1313"/>
      <c r="Z72" s="1313"/>
      <c r="AA72" s="1313"/>
      <c r="AB72" s="1313"/>
      <c r="AC72" s="1313"/>
      <c r="AD72" s="1313"/>
      <c r="AE72" s="1313"/>
      <c r="AF72" s="1313"/>
      <c r="AG72" s="1313"/>
      <c r="AH72" s="1313"/>
      <c r="AI72" s="1313"/>
      <c r="AJ72" s="1313"/>
      <c r="AK72" s="1313"/>
      <c r="AL72" s="1313"/>
      <c r="AM72" s="1313"/>
      <c r="AN72" s="1313"/>
      <c r="AO72" s="1313"/>
      <c r="AP72" s="1313"/>
      <c r="AQ72" s="1313"/>
      <c r="AR72" s="1313"/>
      <c r="AS72" s="1313"/>
      <c r="AT72" s="1313"/>
      <c r="AU72" s="1313"/>
      <c r="AV72" s="1313"/>
      <c r="AW72" s="1313"/>
      <c r="AX72" s="1313"/>
      <c r="AY72" s="1313"/>
      <c r="AZ72" s="1313"/>
      <c r="BA72" s="1313"/>
      <c r="BB72" s="1313"/>
      <c r="BC72" s="1313"/>
      <c r="BD72" s="1313"/>
      <c r="BE72" s="1313"/>
      <c r="BF72" s="1314"/>
      <c r="BG72" s="4"/>
    </row>
    <row r="73" spans="3:75" ht="85.5" hidden="1" customHeight="1" x14ac:dyDescent="0.2">
      <c r="C73" s="4"/>
      <c r="D73" s="1315" t="s">
        <v>455</v>
      </c>
      <c r="E73" s="1316"/>
      <c r="F73" s="1316"/>
      <c r="G73" s="1316"/>
      <c r="H73" s="1316"/>
      <c r="I73" s="1316"/>
      <c r="J73" s="1316"/>
      <c r="K73" s="1316"/>
      <c r="L73" s="1316"/>
      <c r="M73" s="1316"/>
      <c r="N73" s="1316"/>
      <c r="O73" s="1316"/>
      <c r="P73" s="1316"/>
      <c r="Q73" s="1316"/>
      <c r="R73" s="1316"/>
      <c r="S73" s="1316"/>
      <c r="T73" s="1316"/>
      <c r="U73" s="1316"/>
      <c r="V73" s="1316"/>
      <c r="W73" s="1316"/>
      <c r="X73" s="1316"/>
      <c r="Y73" s="1316"/>
      <c r="Z73" s="1316"/>
      <c r="AA73" s="1316"/>
      <c r="AB73" s="1316"/>
      <c r="AC73" s="1316"/>
      <c r="AD73" s="1316"/>
      <c r="AE73" s="1316"/>
      <c r="AF73" s="1316"/>
      <c r="AG73" s="1316"/>
      <c r="AH73" s="1316"/>
      <c r="AI73" s="1316"/>
      <c r="AJ73" s="1316"/>
      <c r="AK73" s="1316"/>
      <c r="AL73" s="1316"/>
      <c r="AM73" s="1316"/>
      <c r="AN73" s="1316"/>
      <c r="AO73" s="1316"/>
      <c r="AP73" s="1316"/>
      <c r="AQ73" s="1316"/>
      <c r="AR73" s="1316"/>
      <c r="AS73" s="1316"/>
      <c r="AT73" s="1316"/>
      <c r="AU73" s="1316"/>
      <c r="AV73" s="1316"/>
      <c r="AW73" s="1316"/>
      <c r="AX73" s="1316"/>
      <c r="AY73" s="1316"/>
      <c r="AZ73" s="1316"/>
      <c r="BA73" s="1316"/>
      <c r="BB73" s="1316"/>
      <c r="BC73" s="1316"/>
      <c r="BD73" s="1316"/>
      <c r="BE73" s="1316"/>
      <c r="BF73" s="1317"/>
      <c r="BG73" s="4"/>
    </row>
    <row r="74" spans="3:75" ht="28.5" hidden="1" customHeight="1" x14ac:dyDescent="0.2">
      <c r="C74" s="4"/>
      <c r="D74" s="85" t="s">
        <v>189</v>
      </c>
      <c r="E74" s="1316" t="s">
        <v>456</v>
      </c>
      <c r="F74" s="1316"/>
      <c r="G74" s="1316"/>
      <c r="H74" s="1316"/>
      <c r="I74" s="1316"/>
      <c r="J74" s="1316"/>
      <c r="K74" s="1316"/>
      <c r="L74" s="1316"/>
      <c r="M74" s="1316"/>
      <c r="N74" s="1316"/>
      <c r="O74" s="1316"/>
      <c r="P74" s="1316"/>
      <c r="Q74" s="1316"/>
      <c r="R74" s="1316"/>
      <c r="S74" s="1316"/>
      <c r="T74" s="1316"/>
      <c r="U74" s="1316"/>
      <c r="V74" s="1316"/>
      <c r="W74" s="1316"/>
      <c r="X74" s="1316"/>
      <c r="Y74" s="1316"/>
      <c r="Z74" s="1316"/>
      <c r="AA74" s="1316"/>
      <c r="AB74" s="1316"/>
      <c r="AC74" s="1316"/>
      <c r="AD74" s="1316"/>
      <c r="AE74" s="1316"/>
      <c r="AF74" s="1316"/>
      <c r="AG74" s="1316"/>
      <c r="AH74" s="1316"/>
      <c r="AI74" s="1316"/>
      <c r="AJ74" s="1316"/>
      <c r="AK74" s="1316"/>
      <c r="AL74" s="1316"/>
      <c r="AM74" s="1316"/>
      <c r="AN74" s="1316"/>
      <c r="AO74" s="1316"/>
      <c r="AP74" s="1316"/>
      <c r="AQ74" s="1316"/>
      <c r="AR74" s="1316"/>
      <c r="AS74" s="1316"/>
      <c r="AT74" s="1316"/>
      <c r="AU74" s="1316"/>
      <c r="AV74" s="1316"/>
      <c r="AW74" s="1316"/>
      <c r="AX74" s="1316"/>
      <c r="AY74" s="1316"/>
      <c r="AZ74" s="1316"/>
      <c r="BA74" s="1316"/>
      <c r="BB74" s="1316"/>
      <c r="BC74" s="1316"/>
      <c r="BD74" s="1316"/>
      <c r="BE74" s="1316"/>
      <c r="BF74" s="1317"/>
      <c r="BG74" s="4"/>
    </row>
    <row r="75" spans="3:75" ht="27" hidden="1" customHeight="1" x14ac:dyDescent="0.2">
      <c r="C75" s="4"/>
      <c r="D75" s="85" t="s">
        <v>189</v>
      </c>
      <c r="E75" s="1316" t="s">
        <v>457</v>
      </c>
      <c r="F75" s="1316"/>
      <c r="G75" s="1316"/>
      <c r="H75" s="1316"/>
      <c r="I75" s="1316"/>
      <c r="J75" s="1316"/>
      <c r="K75" s="1316"/>
      <c r="L75" s="1316"/>
      <c r="M75" s="1316"/>
      <c r="N75" s="1316"/>
      <c r="O75" s="1316"/>
      <c r="P75" s="1316"/>
      <c r="Q75" s="1316"/>
      <c r="R75" s="1316"/>
      <c r="S75" s="1316"/>
      <c r="T75" s="1316"/>
      <c r="U75" s="1316"/>
      <c r="V75" s="1316"/>
      <c r="W75" s="1316"/>
      <c r="X75" s="1316"/>
      <c r="Y75" s="1316"/>
      <c r="Z75" s="1316"/>
      <c r="AA75" s="1316"/>
      <c r="AB75" s="1316"/>
      <c r="AC75" s="1316"/>
      <c r="AD75" s="1316"/>
      <c r="AE75" s="1316"/>
      <c r="AF75" s="1316"/>
      <c r="AG75" s="1316"/>
      <c r="AH75" s="1316"/>
      <c r="AI75" s="1316"/>
      <c r="AJ75" s="1316"/>
      <c r="AK75" s="1316"/>
      <c r="AL75" s="1316"/>
      <c r="AM75" s="1316"/>
      <c r="AN75" s="1316"/>
      <c r="AO75" s="1316"/>
      <c r="AP75" s="1316"/>
      <c r="AQ75" s="1316"/>
      <c r="AR75" s="1316"/>
      <c r="AS75" s="1316"/>
      <c r="AT75" s="1316"/>
      <c r="AU75" s="1316"/>
      <c r="AV75" s="1316"/>
      <c r="AW75" s="1316"/>
      <c r="AX75" s="1316"/>
      <c r="AY75" s="1316"/>
      <c r="AZ75" s="1316"/>
      <c r="BA75" s="1316"/>
      <c r="BB75" s="1316"/>
      <c r="BC75" s="1316"/>
      <c r="BD75" s="1316"/>
      <c r="BE75" s="1316"/>
      <c r="BF75" s="1317"/>
      <c r="BG75" s="4"/>
    </row>
    <row r="76" spans="3:75" ht="58.5" hidden="1" customHeight="1" x14ac:dyDescent="0.2">
      <c r="C76" s="4"/>
      <c r="D76" s="85" t="s">
        <v>189</v>
      </c>
      <c r="E76" s="1316" t="s">
        <v>458</v>
      </c>
      <c r="F76" s="1316"/>
      <c r="G76" s="1316"/>
      <c r="H76" s="1316"/>
      <c r="I76" s="1316"/>
      <c r="J76" s="1316"/>
      <c r="K76" s="1316"/>
      <c r="L76" s="1316"/>
      <c r="M76" s="1316"/>
      <c r="N76" s="1316"/>
      <c r="O76" s="1316"/>
      <c r="P76" s="1316"/>
      <c r="Q76" s="1316"/>
      <c r="R76" s="1316"/>
      <c r="S76" s="1316"/>
      <c r="T76" s="1316"/>
      <c r="U76" s="1316"/>
      <c r="V76" s="1316"/>
      <c r="W76" s="1316"/>
      <c r="X76" s="1316"/>
      <c r="Y76" s="1316"/>
      <c r="Z76" s="1316"/>
      <c r="AA76" s="1316"/>
      <c r="AB76" s="1316"/>
      <c r="AC76" s="1316"/>
      <c r="AD76" s="1316"/>
      <c r="AE76" s="1316"/>
      <c r="AF76" s="1316"/>
      <c r="AG76" s="1316"/>
      <c r="AH76" s="1316"/>
      <c r="AI76" s="1316"/>
      <c r="AJ76" s="1316"/>
      <c r="AK76" s="1316"/>
      <c r="AL76" s="1316"/>
      <c r="AM76" s="1316"/>
      <c r="AN76" s="1316"/>
      <c r="AO76" s="1316"/>
      <c r="AP76" s="1316"/>
      <c r="AQ76" s="1316"/>
      <c r="AR76" s="1316"/>
      <c r="AS76" s="1316"/>
      <c r="AT76" s="1316"/>
      <c r="AU76" s="1316"/>
      <c r="AV76" s="1316"/>
      <c r="AW76" s="1316"/>
      <c r="AX76" s="1316"/>
      <c r="AY76" s="1316"/>
      <c r="AZ76" s="1316"/>
      <c r="BA76" s="1316"/>
      <c r="BB76" s="1316"/>
      <c r="BC76" s="1316"/>
      <c r="BD76" s="1316"/>
      <c r="BE76" s="1316"/>
      <c r="BF76" s="1317"/>
      <c r="BG76" s="4"/>
    </row>
    <row r="77" spans="3:75" ht="30.75" hidden="1" customHeight="1" x14ac:dyDescent="0.2">
      <c r="C77" s="4"/>
      <c r="D77" s="85" t="s">
        <v>189</v>
      </c>
      <c r="E77" s="1316" t="s">
        <v>459</v>
      </c>
      <c r="F77" s="1316"/>
      <c r="G77" s="1316"/>
      <c r="H77" s="1316"/>
      <c r="I77" s="1316"/>
      <c r="J77" s="1316"/>
      <c r="K77" s="1316"/>
      <c r="L77" s="1316"/>
      <c r="M77" s="1316"/>
      <c r="N77" s="1316"/>
      <c r="O77" s="1316"/>
      <c r="P77" s="1316"/>
      <c r="Q77" s="1316"/>
      <c r="R77" s="1316"/>
      <c r="S77" s="1316"/>
      <c r="T77" s="1316"/>
      <c r="U77" s="1316"/>
      <c r="V77" s="1316"/>
      <c r="W77" s="1316"/>
      <c r="X77" s="1316"/>
      <c r="Y77" s="1316"/>
      <c r="Z77" s="1316"/>
      <c r="AA77" s="1316"/>
      <c r="AB77" s="1316"/>
      <c r="AC77" s="1316"/>
      <c r="AD77" s="1316"/>
      <c r="AE77" s="1316"/>
      <c r="AF77" s="1316"/>
      <c r="AG77" s="1316"/>
      <c r="AH77" s="1316"/>
      <c r="AI77" s="1316"/>
      <c r="AJ77" s="1316"/>
      <c r="AK77" s="1316"/>
      <c r="AL77" s="1316"/>
      <c r="AM77" s="1316"/>
      <c r="AN77" s="1316"/>
      <c r="AO77" s="1316"/>
      <c r="AP77" s="1316"/>
      <c r="AQ77" s="1316"/>
      <c r="AR77" s="1316"/>
      <c r="AS77" s="1316"/>
      <c r="AT77" s="1316"/>
      <c r="AU77" s="1316"/>
      <c r="AV77" s="1316"/>
      <c r="AW77" s="1316"/>
      <c r="AX77" s="1316"/>
      <c r="AY77" s="1316"/>
      <c r="AZ77" s="1316"/>
      <c r="BA77" s="1316"/>
      <c r="BB77" s="1316"/>
      <c r="BC77" s="1316"/>
      <c r="BD77" s="1316"/>
      <c r="BE77" s="1316"/>
      <c r="BF77" s="1317"/>
      <c r="BG77" s="4"/>
    </row>
    <row r="78" spans="3:75" ht="68.25" hidden="1" customHeight="1" x14ac:dyDescent="0.2">
      <c r="C78" s="4"/>
      <c r="D78" s="85" t="s">
        <v>189</v>
      </c>
      <c r="E78" s="1316" t="s">
        <v>460</v>
      </c>
      <c r="F78" s="1316"/>
      <c r="G78" s="1316"/>
      <c r="H78" s="1316"/>
      <c r="I78" s="1316"/>
      <c r="J78" s="1316"/>
      <c r="K78" s="1316"/>
      <c r="L78" s="1316"/>
      <c r="M78" s="1316"/>
      <c r="N78" s="1316"/>
      <c r="O78" s="1316"/>
      <c r="P78" s="1316"/>
      <c r="Q78" s="1316"/>
      <c r="R78" s="1316"/>
      <c r="S78" s="1316"/>
      <c r="T78" s="1316"/>
      <c r="U78" s="1316"/>
      <c r="V78" s="1316"/>
      <c r="W78" s="1316"/>
      <c r="X78" s="1316"/>
      <c r="Y78" s="1316"/>
      <c r="Z78" s="1316"/>
      <c r="AA78" s="1316"/>
      <c r="AB78" s="1316"/>
      <c r="AC78" s="1316"/>
      <c r="AD78" s="1316"/>
      <c r="AE78" s="1316"/>
      <c r="AF78" s="1316"/>
      <c r="AG78" s="1316"/>
      <c r="AH78" s="1316"/>
      <c r="AI78" s="1316"/>
      <c r="AJ78" s="1316"/>
      <c r="AK78" s="1316"/>
      <c r="AL78" s="1316"/>
      <c r="AM78" s="1316"/>
      <c r="AN78" s="1316"/>
      <c r="AO78" s="1316"/>
      <c r="AP78" s="1316"/>
      <c r="AQ78" s="1316"/>
      <c r="AR78" s="1316"/>
      <c r="AS78" s="1316"/>
      <c r="AT78" s="1316"/>
      <c r="AU78" s="1316"/>
      <c r="AV78" s="1316"/>
      <c r="AW78" s="1316"/>
      <c r="AX78" s="1316"/>
      <c r="AY78" s="1316"/>
      <c r="AZ78" s="1316"/>
      <c r="BA78" s="1316"/>
      <c r="BB78" s="1316"/>
      <c r="BC78" s="1316"/>
      <c r="BD78" s="1316"/>
      <c r="BE78" s="1316"/>
      <c r="BF78" s="1317"/>
      <c r="BG78" s="4"/>
    </row>
    <row r="79" spans="3:75" ht="57" hidden="1" customHeight="1" x14ac:dyDescent="0.2">
      <c r="C79" s="4"/>
      <c r="D79" s="1315" t="s">
        <v>461</v>
      </c>
      <c r="E79" s="1316"/>
      <c r="F79" s="1316"/>
      <c r="G79" s="1316"/>
      <c r="H79" s="1316"/>
      <c r="I79" s="1316"/>
      <c r="J79" s="1316"/>
      <c r="K79" s="1316"/>
      <c r="L79" s="1316"/>
      <c r="M79" s="1316"/>
      <c r="N79" s="1316"/>
      <c r="O79" s="1316"/>
      <c r="P79" s="1316"/>
      <c r="Q79" s="1316"/>
      <c r="R79" s="1316"/>
      <c r="S79" s="1316"/>
      <c r="T79" s="1316"/>
      <c r="U79" s="1316"/>
      <c r="V79" s="1316"/>
      <c r="W79" s="1316"/>
      <c r="X79" s="1316"/>
      <c r="Y79" s="1316"/>
      <c r="Z79" s="1316"/>
      <c r="AA79" s="1316"/>
      <c r="AB79" s="1316"/>
      <c r="AC79" s="1316"/>
      <c r="AD79" s="1316"/>
      <c r="AE79" s="1316"/>
      <c r="AF79" s="1316"/>
      <c r="AG79" s="1316"/>
      <c r="AH79" s="1316"/>
      <c r="AI79" s="1316"/>
      <c r="AJ79" s="1316"/>
      <c r="AK79" s="1316"/>
      <c r="AL79" s="1316"/>
      <c r="AM79" s="1316"/>
      <c r="AN79" s="1316"/>
      <c r="AO79" s="1316"/>
      <c r="AP79" s="1316"/>
      <c r="AQ79" s="1316"/>
      <c r="AR79" s="1316"/>
      <c r="AS79" s="1316"/>
      <c r="AT79" s="1316"/>
      <c r="AU79" s="1316"/>
      <c r="AV79" s="1316"/>
      <c r="AW79" s="1316"/>
      <c r="AX79" s="1316"/>
      <c r="AY79" s="1316"/>
      <c r="AZ79" s="1316"/>
      <c r="BA79" s="1316"/>
      <c r="BB79" s="1316"/>
      <c r="BC79" s="1316"/>
      <c r="BD79" s="1316"/>
      <c r="BE79" s="1316"/>
      <c r="BF79" s="1317"/>
      <c r="BG79" s="4"/>
    </row>
    <row r="80" spans="3:75" ht="72" hidden="1" customHeight="1" x14ac:dyDescent="0.2">
      <c r="C80" s="4"/>
      <c r="D80" s="1315" t="s">
        <v>462</v>
      </c>
      <c r="E80" s="1316"/>
      <c r="F80" s="1316"/>
      <c r="G80" s="1316"/>
      <c r="H80" s="1316"/>
      <c r="I80" s="1316"/>
      <c r="J80" s="1316"/>
      <c r="K80" s="1316"/>
      <c r="L80" s="1316"/>
      <c r="M80" s="1316"/>
      <c r="N80" s="1316"/>
      <c r="O80" s="1316"/>
      <c r="P80" s="1316"/>
      <c r="Q80" s="1316"/>
      <c r="R80" s="1316"/>
      <c r="S80" s="1316"/>
      <c r="T80" s="1316"/>
      <c r="U80" s="1316"/>
      <c r="V80" s="1316"/>
      <c r="W80" s="1316"/>
      <c r="X80" s="1316"/>
      <c r="Y80" s="1316"/>
      <c r="Z80" s="1316"/>
      <c r="AA80" s="1316"/>
      <c r="AB80" s="1316"/>
      <c r="AC80" s="1316"/>
      <c r="AD80" s="1316"/>
      <c r="AE80" s="1316"/>
      <c r="AF80" s="1316"/>
      <c r="AG80" s="1316"/>
      <c r="AH80" s="1316"/>
      <c r="AI80" s="1316"/>
      <c r="AJ80" s="1316"/>
      <c r="AK80" s="1316"/>
      <c r="AL80" s="1316"/>
      <c r="AM80" s="1316"/>
      <c r="AN80" s="1316"/>
      <c r="AO80" s="1316"/>
      <c r="AP80" s="1316"/>
      <c r="AQ80" s="1316"/>
      <c r="AR80" s="1316"/>
      <c r="AS80" s="1316"/>
      <c r="AT80" s="1316"/>
      <c r="AU80" s="1316"/>
      <c r="AV80" s="1316"/>
      <c r="AW80" s="1316"/>
      <c r="AX80" s="1316"/>
      <c r="AY80" s="1316"/>
      <c r="AZ80" s="1316"/>
      <c r="BA80" s="1316"/>
      <c r="BB80" s="1316"/>
      <c r="BC80" s="1316"/>
      <c r="BD80" s="1316"/>
      <c r="BE80" s="1316"/>
      <c r="BF80" s="1317"/>
      <c r="BG80" s="4"/>
    </row>
    <row r="81" spans="3:75" ht="169.5" hidden="1" customHeight="1" x14ac:dyDescent="0.2">
      <c r="C81" s="4"/>
      <c r="D81" s="1327" t="s">
        <v>463</v>
      </c>
      <c r="E81" s="1328"/>
      <c r="F81" s="1328"/>
      <c r="G81" s="1328"/>
      <c r="H81" s="1328"/>
      <c r="I81" s="1328"/>
      <c r="J81" s="1328"/>
      <c r="K81" s="1328"/>
      <c r="L81" s="1328"/>
      <c r="M81" s="1328"/>
      <c r="N81" s="1328"/>
      <c r="O81" s="1328"/>
      <c r="P81" s="1328"/>
      <c r="Q81" s="1328"/>
      <c r="R81" s="1328"/>
      <c r="S81" s="1328"/>
      <c r="T81" s="1328"/>
      <c r="U81" s="1328"/>
      <c r="V81" s="1328"/>
      <c r="W81" s="1328"/>
      <c r="X81" s="1328"/>
      <c r="Y81" s="1328"/>
      <c r="Z81" s="1328"/>
      <c r="AA81" s="1328"/>
      <c r="AB81" s="1328"/>
      <c r="AC81" s="1328"/>
      <c r="AD81" s="1328"/>
      <c r="AE81" s="1328"/>
      <c r="AF81" s="1328"/>
      <c r="AG81" s="1328"/>
      <c r="AH81" s="1328"/>
      <c r="AI81" s="1328"/>
      <c r="AJ81" s="1328"/>
      <c r="AK81" s="1328"/>
      <c r="AL81" s="1328"/>
      <c r="AM81" s="1328"/>
      <c r="AN81" s="1328"/>
      <c r="AO81" s="1328"/>
      <c r="AP81" s="1328"/>
      <c r="AQ81" s="1328"/>
      <c r="AR81" s="1328"/>
      <c r="AS81" s="1328"/>
      <c r="AT81" s="1328"/>
      <c r="AU81" s="1328"/>
      <c r="AV81" s="1328"/>
      <c r="AW81" s="1328"/>
      <c r="AX81" s="1328"/>
      <c r="AY81" s="1328"/>
      <c r="AZ81" s="1328"/>
      <c r="BA81" s="1328"/>
      <c r="BB81" s="1328"/>
      <c r="BC81" s="1328"/>
      <c r="BD81" s="1328"/>
      <c r="BE81" s="1328"/>
      <c r="BF81" s="1329"/>
      <c r="BG81" s="4"/>
    </row>
    <row r="82" spans="3:75" ht="14.25" hidden="1" customHeight="1" x14ac:dyDescent="0.2">
      <c r="C82" s="4"/>
      <c r="D82" s="55">
        <v>8</v>
      </c>
      <c r="E82" s="1330" t="s">
        <v>464</v>
      </c>
      <c r="F82" s="1330"/>
      <c r="G82" s="1330"/>
      <c r="H82" s="1330"/>
      <c r="I82" s="1330"/>
      <c r="J82" s="1330"/>
      <c r="K82" s="1330"/>
      <c r="L82" s="1330"/>
      <c r="M82" s="1330"/>
      <c r="N82" s="1330"/>
      <c r="O82" s="1330"/>
      <c r="P82" s="1330"/>
      <c r="Q82" s="1330"/>
      <c r="R82" s="1330"/>
      <c r="S82" s="1330"/>
      <c r="T82" s="1330"/>
      <c r="U82" s="1330"/>
      <c r="V82" s="1330"/>
      <c r="W82" s="1330"/>
      <c r="X82" s="1330"/>
      <c r="Y82" s="1330"/>
      <c r="Z82" s="1330"/>
      <c r="AA82" s="1330"/>
      <c r="AB82" s="1330"/>
      <c r="AC82" s="1330"/>
      <c r="AD82" s="1330"/>
      <c r="AE82" s="1330"/>
      <c r="AF82" s="1330"/>
      <c r="AG82" s="1330"/>
      <c r="AH82" s="1330"/>
      <c r="AI82" s="1330"/>
      <c r="AJ82" s="1330"/>
      <c r="AK82" s="1330"/>
      <c r="AL82" s="1330"/>
      <c r="AM82" s="1330"/>
      <c r="AN82" s="1330"/>
      <c r="AO82" s="1330"/>
      <c r="AP82" s="1330"/>
      <c r="AQ82" s="1330"/>
      <c r="AR82" s="1330"/>
      <c r="AS82" s="1330"/>
      <c r="AT82" s="1330"/>
      <c r="AU82" s="1330"/>
      <c r="AV82" s="1330"/>
      <c r="AW82" s="1330"/>
      <c r="AX82" s="1330"/>
      <c r="AY82" s="1330"/>
      <c r="AZ82" s="1330"/>
      <c r="BA82" s="1330"/>
      <c r="BB82" s="1330"/>
      <c r="BC82" s="1330"/>
      <c r="BD82" s="1330"/>
      <c r="BE82" s="1330"/>
      <c r="BF82" s="1331"/>
      <c r="BG82" s="4"/>
    </row>
    <row r="83" spans="3:75" ht="9" customHeight="1" x14ac:dyDescent="0.25">
      <c r="C83" s="4"/>
      <c r="D83" s="52"/>
      <c r="E83" s="52"/>
      <c r="F83" s="52"/>
      <c r="G83" s="52"/>
      <c r="H83" s="52"/>
      <c r="I83" s="52"/>
      <c r="J83" s="52"/>
      <c r="K83" s="52"/>
      <c r="L83" s="52"/>
      <c r="M83" s="52"/>
      <c r="N83" s="52"/>
      <c r="O83" s="52"/>
      <c r="P83" s="52"/>
      <c r="Q83" s="52"/>
      <c r="R83" s="52"/>
      <c r="S83" s="52"/>
      <c r="T83" s="52"/>
      <c r="U83" s="52"/>
      <c r="V83" s="9"/>
      <c r="W83" s="9"/>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4"/>
      <c r="BH83" s="50"/>
      <c r="BI83" s="50"/>
      <c r="BJ83" s="21"/>
      <c r="BW83" s="51"/>
    </row>
    <row r="84" spans="3:75" s="5" customFormat="1" ht="18" customHeight="1" x14ac:dyDescent="0.25">
      <c r="C84" s="8"/>
      <c r="D84" s="44" t="s">
        <v>187</v>
      </c>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c r="BA84" s="9"/>
      <c r="BB84" s="9"/>
      <c r="BC84" s="9"/>
      <c r="BD84" s="9"/>
      <c r="BE84" s="9"/>
      <c r="BF84" s="9"/>
      <c r="BG84" s="6"/>
      <c r="BH84" s="42"/>
      <c r="BI84" s="43"/>
    </row>
    <row r="85" spans="3:75" ht="17.25" customHeight="1" x14ac:dyDescent="0.2">
      <c r="C85" s="4"/>
      <c r="D85" s="795" t="s">
        <v>0</v>
      </c>
      <c r="E85" s="1332"/>
      <c r="F85" s="1333"/>
      <c r="G85" s="1337" t="s">
        <v>2</v>
      </c>
      <c r="H85" s="1338"/>
      <c r="I85" s="1338"/>
      <c r="J85" s="1338"/>
      <c r="K85" s="1338"/>
      <c r="L85" s="1338"/>
      <c r="M85" s="1338"/>
      <c r="N85" s="1338"/>
      <c r="O85" s="1338"/>
      <c r="P85" s="1338"/>
      <c r="Q85" s="1338"/>
      <c r="R85" s="1338"/>
      <c r="S85" s="1338"/>
      <c r="T85" s="1338"/>
      <c r="U85" s="1338"/>
      <c r="V85" s="1339"/>
      <c r="W85" s="1337" t="str">
        <f>ZADOST!BH248</f>
        <v xml:space="preserve">  </v>
      </c>
      <c r="X85" s="1338"/>
      <c r="Y85" s="1338"/>
      <c r="Z85" s="1338"/>
      <c r="AA85" s="1338"/>
      <c r="AB85" s="1338"/>
      <c r="AC85" s="1338"/>
      <c r="AD85" s="1338"/>
      <c r="AE85" s="1338"/>
      <c r="AF85" s="1338"/>
      <c r="AG85" s="1338"/>
      <c r="AH85" s="1338"/>
      <c r="AI85" s="1338"/>
      <c r="AJ85" s="1338"/>
      <c r="AK85" s="1338"/>
      <c r="AL85" s="1338"/>
      <c r="AM85" s="1338"/>
      <c r="AN85" s="1338"/>
      <c r="AO85" s="1338"/>
      <c r="AP85" s="1338"/>
      <c r="AQ85" s="1338"/>
      <c r="AR85" s="1338"/>
      <c r="AS85" s="1338"/>
      <c r="AT85" s="1338"/>
      <c r="AU85" s="1338"/>
      <c r="AV85" s="1338"/>
      <c r="AW85" s="1338"/>
      <c r="AX85" s="1338"/>
      <c r="AY85" s="1338"/>
      <c r="AZ85" s="1338"/>
      <c r="BA85" s="1338"/>
      <c r="BB85" s="1338"/>
      <c r="BC85" s="1338"/>
      <c r="BD85" s="1338"/>
      <c r="BE85" s="1338"/>
      <c r="BF85" s="1339"/>
      <c r="BG85" s="4"/>
      <c r="BH85" s="17"/>
      <c r="BI85" s="17"/>
    </row>
    <row r="86" spans="3:75" ht="17.25" customHeight="1" x14ac:dyDescent="0.2">
      <c r="C86" s="4"/>
      <c r="D86" s="1334"/>
      <c r="E86" s="1335"/>
      <c r="F86" s="1336"/>
      <c r="G86" s="1340" t="s">
        <v>39</v>
      </c>
      <c r="H86" s="1341"/>
      <c r="I86" s="1341"/>
      <c r="J86" s="1341"/>
      <c r="K86" s="1341"/>
      <c r="L86" s="1341"/>
      <c r="M86" s="1341"/>
      <c r="N86" s="1341"/>
      <c r="O86" s="1341"/>
      <c r="P86" s="1341"/>
      <c r="Q86" s="1341"/>
      <c r="R86" s="1341"/>
      <c r="S86" s="1341"/>
      <c r="T86" s="1341"/>
      <c r="U86" s="1341"/>
      <c r="V86" s="1342"/>
      <c r="W86" s="1340" t="str">
        <f>IF(ZADOST!L250=0,"",ZADOST!L250)</f>
        <v/>
      </c>
      <c r="X86" s="1341"/>
      <c r="Y86" s="1341"/>
      <c r="Z86" s="1341"/>
      <c r="AA86" s="1341"/>
      <c r="AB86" s="1341"/>
      <c r="AC86" s="1341"/>
      <c r="AD86" s="1341"/>
      <c r="AE86" s="1341"/>
      <c r="AF86" s="1341"/>
      <c r="AG86" s="1341"/>
      <c r="AH86" s="1341"/>
      <c r="AI86" s="1341"/>
      <c r="AJ86" s="1341"/>
      <c r="AK86" s="1341"/>
      <c r="AL86" s="1341"/>
      <c r="AM86" s="1341"/>
      <c r="AN86" s="1341"/>
      <c r="AO86" s="1341"/>
      <c r="AP86" s="1341"/>
      <c r="AQ86" s="1341"/>
      <c r="AR86" s="1341"/>
      <c r="AS86" s="1341"/>
      <c r="AT86" s="1341"/>
      <c r="AU86" s="1341"/>
      <c r="AV86" s="1341"/>
      <c r="AW86" s="1341"/>
      <c r="AX86" s="1341"/>
      <c r="AY86" s="1341"/>
      <c r="AZ86" s="1341"/>
      <c r="BA86" s="1341"/>
      <c r="BB86" s="1341"/>
      <c r="BC86" s="1341"/>
      <c r="BD86" s="1341"/>
      <c r="BE86" s="1341"/>
      <c r="BF86" s="1342"/>
      <c r="BG86" s="4"/>
      <c r="BH86" s="17"/>
      <c r="BI86" s="17"/>
      <c r="BM86" s="1" t="s">
        <v>570</v>
      </c>
    </row>
    <row r="87" spans="3:75" ht="17.25" customHeight="1" x14ac:dyDescent="0.2">
      <c r="C87" s="4"/>
      <c r="D87" s="795" t="s">
        <v>1</v>
      </c>
      <c r="E87" s="1332"/>
      <c r="F87" s="1333"/>
      <c r="G87" s="1337" t="s">
        <v>2</v>
      </c>
      <c r="H87" s="1338"/>
      <c r="I87" s="1338"/>
      <c r="J87" s="1338"/>
      <c r="K87" s="1338"/>
      <c r="L87" s="1338"/>
      <c r="M87" s="1338"/>
      <c r="N87" s="1338"/>
      <c r="O87" s="1338"/>
      <c r="P87" s="1338"/>
      <c r="Q87" s="1338"/>
      <c r="R87" s="1338"/>
      <c r="S87" s="1338"/>
      <c r="T87" s="1338"/>
      <c r="U87" s="1338"/>
      <c r="V87" s="1339"/>
      <c r="W87" s="1337" t="str">
        <f>ZADOST!BH251</f>
        <v xml:space="preserve">  </v>
      </c>
      <c r="X87" s="1338"/>
      <c r="Y87" s="1338"/>
      <c r="Z87" s="1338"/>
      <c r="AA87" s="1338"/>
      <c r="AB87" s="1338"/>
      <c r="AC87" s="1338"/>
      <c r="AD87" s="1338"/>
      <c r="AE87" s="1338"/>
      <c r="AF87" s="1338"/>
      <c r="AG87" s="1338"/>
      <c r="AH87" s="1338"/>
      <c r="AI87" s="1338"/>
      <c r="AJ87" s="1338"/>
      <c r="AK87" s="1338"/>
      <c r="AL87" s="1338"/>
      <c r="AM87" s="1338"/>
      <c r="AN87" s="1338"/>
      <c r="AO87" s="1338"/>
      <c r="AP87" s="1338"/>
      <c r="AQ87" s="1338"/>
      <c r="AR87" s="1338"/>
      <c r="AS87" s="1338"/>
      <c r="AT87" s="1338"/>
      <c r="AU87" s="1338"/>
      <c r="AV87" s="1338"/>
      <c r="AW87" s="1338"/>
      <c r="AX87" s="1338"/>
      <c r="AY87" s="1338"/>
      <c r="AZ87" s="1338"/>
      <c r="BA87" s="1338"/>
      <c r="BB87" s="1338"/>
      <c r="BC87" s="1338"/>
      <c r="BD87" s="1338"/>
      <c r="BE87" s="1338"/>
      <c r="BF87" s="1339"/>
      <c r="BG87" s="4"/>
      <c r="BH87" s="17"/>
      <c r="BI87" s="17"/>
    </row>
    <row r="88" spans="3:75" ht="17.25" customHeight="1" x14ac:dyDescent="0.2">
      <c r="C88" s="4"/>
      <c r="D88" s="1334"/>
      <c r="E88" s="1335"/>
      <c r="F88" s="1336"/>
      <c r="G88" s="1340" t="s">
        <v>39</v>
      </c>
      <c r="H88" s="1341"/>
      <c r="I88" s="1341"/>
      <c r="J88" s="1341"/>
      <c r="K88" s="1341"/>
      <c r="L88" s="1341"/>
      <c r="M88" s="1341"/>
      <c r="N88" s="1341"/>
      <c r="O88" s="1341"/>
      <c r="P88" s="1341"/>
      <c r="Q88" s="1341"/>
      <c r="R88" s="1341"/>
      <c r="S88" s="1341"/>
      <c r="T88" s="1341"/>
      <c r="U88" s="1341"/>
      <c r="V88" s="1342"/>
      <c r="W88" s="1340" t="str">
        <f>IF(ZADOST!L253=0,"",ZADOST!L253)</f>
        <v/>
      </c>
      <c r="X88" s="1341"/>
      <c r="Y88" s="1341"/>
      <c r="Z88" s="1341"/>
      <c r="AA88" s="1341"/>
      <c r="AB88" s="1341"/>
      <c r="AC88" s="1341"/>
      <c r="AD88" s="1341"/>
      <c r="AE88" s="1341"/>
      <c r="AF88" s="1341"/>
      <c r="AG88" s="1341"/>
      <c r="AH88" s="1341"/>
      <c r="AI88" s="1341"/>
      <c r="AJ88" s="1341"/>
      <c r="AK88" s="1341"/>
      <c r="AL88" s="1341"/>
      <c r="AM88" s="1341"/>
      <c r="AN88" s="1341"/>
      <c r="AO88" s="1341"/>
      <c r="AP88" s="1341"/>
      <c r="AQ88" s="1341"/>
      <c r="AR88" s="1341"/>
      <c r="AS88" s="1341"/>
      <c r="AT88" s="1341"/>
      <c r="AU88" s="1341"/>
      <c r="AV88" s="1341"/>
      <c r="AW88" s="1341"/>
      <c r="AX88" s="1341"/>
      <c r="AY88" s="1341"/>
      <c r="AZ88" s="1341"/>
      <c r="BA88" s="1341"/>
      <c r="BB88" s="1341"/>
      <c r="BC88" s="1341"/>
      <c r="BD88" s="1341"/>
      <c r="BE88" s="1341"/>
      <c r="BF88" s="1342"/>
      <c r="BG88" s="4"/>
      <c r="BH88" s="17"/>
      <c r="BI88" s="17"/>
    </row>
    <row r="89" spans="3:75" ht="17.25" customHeight="1" x14ac:dyDescent="0.2">
      <c r="C89" s="4"/>
      <c r="D89" s="795" t="s">
        <v>52</v>
      </c>
      <c r="E89" s="1332"/>
      <c r="F89" s="1333"/>
      <c r="G89" s="1337" t="s">
        <v>2</v>
      </c>
      <c r="H89" s="1338"/>
      <c r="I89" s="1338"/>
      <c r="J89" s="1338"/>
      <c r="K89" s="1338"/>
      <c r="L89" s="1338"/>
      <c r="M89" s="1338"/>
      <c r="N89" s="1338"/>
      <c r="O89" s="1338"/>
      <c r="P89" s="1338"/>
      <c r="Q89" s="1338"/>
      <c r="R89" s="1338"/>
      <c r="S89" s="1338"/>
      <c r="T89" s="1338"/>
      <c r="U89" s="1338"/>
      <c r="V89" s="1339"/>
      <c r="W89" s="1337" t="str">
        <f>ZADOST!BH254</f>
        <v xml:space="preserve">  </v>
      </c>
      <c r="X89" s="1338"/>
      <c r="Y89" s="1338"/>
      <c r="Z89" s="1338"/>
      <c r="AA89" s="1338"/>
      <c r="AB89" s="1338"/>
      <c r="AC89" s="1338"/>
      <c r="AD89" s="1338"/>
      <c r="AE89" s="1338"/>
      <c r="AF89" s="1338"/>
      <c r="AG89" s="1338"/>
      <c r="AH89" s="1338"/>
      <c r="AI89" s="1338"/>
      <c r="AJ89" s="1338"/>
      <c r="AK89" s="1338"/>
      <c r="AL89" s="1338"/>
      <c r="AM89" s="1338"/>
      <c r="AN89" s="1338"/>
      <c r="AO89" s="1338"/>
      <c r="AP89" s="1338"/>
      <c r="AQ89" s="1338"/>
      <c r="AR89" s="1338"/>
      <c r="AS89" s="1338"/>
      <c r="AT89" s="1338"/>
      <c r="AU89" s="1338"/>
      <c r="AV89" s="1338"/>
      <c r="AW89" s="1338"/>
      <c r="AX89" s="1338"/>
      <c r="AY89" s="1338"/>
      <c r="AZ89" s="1338"/>
      <c r="BA89" s="1338"/>
      <c r="BB89" s="1338"/>
      <c r="BC89" s="1338"/>
      <c r="BD89" s="1338"/>
      <c r="BE89" s="1338"/>
      <c r="BF89" s="1339"/>
      <c r="BG89" s="4"/>
      <c r="BH89" s="17"/>
      <c r="BI89" s="17"/>
    </row>
    <row r="90" spans="3:75" ht="17.25" customHeight="1" x14ac:dyDescent="0.2">
      <c r="C90" s="4"/>
      <c r="D90" s="1334"/>
      <c r="E90" s="1335"/>
      <c r="F90" s="1336"/>
      <c r="G90" s="1340" t="s">
        <v>39</v>
      </c>
      <c r="H90" s="1341"/>
      <c r="I90" s="1341"/>
      <c r="J90" s="1341"/>
      <c r="K90" s="1341"/>
      <c r="L90" s="1341"/>
      <c r="M90" s="1341"/>
      <c r="N90" s="1341"/>
      <c r="O90" s="1341"/>
      <c r="P90" s="1341"/>
      <c r="Q90" s="1341"/>
      <c r="R90" s="1341"/>
      <c r="S90" s="1341"/>
      <c r="T90" s="1341"/>
      <c r="U90" s="1341"/>
      <c r="V90" s="1342"/>
      <c r="W90" s="1340" t="str">
        <f>IF(ZADOST!L256=0,"",ZADOST!L256)</f>
        <v/>
      </c>
      <c r="X90" s="1341"/>
      <c r="Y90" s="1341"/>
      <c r="Z90" s="1341"/>
      <c r="AA90" s="1341"/>
      <c r="AB90" s="1341"/>
      <c r="AC90" s="1341"/>
      <c r="AD90" s="1341"/>
      <c r="AE90" s="1341"/>
      <c r="AF90" s="1341"/>
      <c r="AG90" s="1341"/>
      <c r="AH90" s="1341"/>
      <c r="AI90" s="1341"/>
      <c r="AJ90" s="1341"/>
      <c r="AK90" s="1341"/>
      <c r="AL90" s="1341"/>
      <c r="AM90" s="1341"/>
      <c r="AN90" s="1341"/>
      <c r="AO90" s="1341"/>
      <c r="AP90" s="1341"/>
      <c r="AQ90" s="1341"/>
      <c r="AR90" s="1341"/>
      <c r="AS90" s="1341"/>
      <c r="AT90" s="1341"/>
      <c r="AU90" s="1341"/>
      <c r="AV90" s="1341"/>
      <c r="AW90" s="1341"/>
      <c r="AX90" s="1341"/>
      <c r="AY90" s="1341"/>
      <c r="AZ90" s="1341"/>
      <c r="BA90" s="1341"/>
      <c r="BB90" s="1341"/>
      <c r="BC90" s="1341"/>
      <c r="BD90" s="1341"/>
      <c r="BE90" s="1341"/>
      <c r="BF90" s="1342"/>
      <c r="BG90" s="4"/>
      <c r="BH90" s="17"/>
      <c r="BI90" s="17"/>
    </row>
    <row r="91" spans="3:75" ht="24" customHeight="1" x14ac:dyDescent="0.2">
      <c r="C91" s="4"/>
      <c r="D91" s="823" t="s">
        <v>44</v>
      </c>
      <c r="E91" s="824"/>
      <c r="F91" s="824"/>
      <c r="G91" s="824"/>
      <c r="H91" s="824"/>
      <c r="I91" s="824"/>
      <c r="J91" s="824"/>
      <c r="K91" s="824"/>
      <c r="L91" s="824"/>
      <c r="M91" s="824"/>
      <c r="N91" s="824"/>
      <c r="O91" s="824"/>
      <c r="P91" s="824"/>
      <c r="Q91" s="824"/>
      <c r="R91" s="824"/>
      <c r="S91" s="824"/>
      <c r="T91" s="824"/>
      <c r="U91" s="824"/>
      <c r="V91" s="963"/>
      <c r="W91" s="1343"/>
      <c r="X91" s="1344"/>
      <c r="Y91" s="1344"/>
      <c r="Z91" s="1344"/>
      <c r="AA91" s="1344"/>
      <c r="AB91" s="1344"/>
      <c r="AC91" s="1344"/>
      <c r="AD91" s="1344"/>
      <c r="AE91" s="1344"/>
      <c r="AF91" s="1344"/>
      <c r="AG91" s="1344"/>
      <c r="AH91" s="1344"/>
      <c r="AI91" s="1344"/>
      <c r="AJ91" s="1344"/>
      <c r="AK91" s="1344"/>
      <c r="AL91" s="1344"/>
      <c r="AM91" s="1344"/>
      <c r="AN91" s="1344"/>
      <c r="AO91" s="1344"/>
      <c r="AP91" s="1344"/>
      <c r="AQ91" s="1344"/>
      <c r="AR91" s="1344"/>
      <c r="AS91" s="1344"/>
      <c r="AT91" s="1344"/>
      <c r="AU91" s="1344"/>
      <c r="AV91" s="1344"/>
      <c r="AW91" s="1344"/>
      <c r="AX91" s="1344"/>
      <c r="AY91" s="1344"/>
      <c r="AZ91" s="1344"/>
      <c r="BA91" s="1344"/>
      <c r="BB91" s="1344"/>
      <c r="BC91" s="1344"/>
      <c r="BD91" s="1344"/>
      <c r="BE91" s="1344"/>
      <c r="BF91" s="1345"/>
      <c r="BG91" s="4"/>
      <c r="BH91" s="17"/>
      <c r="BI91" s="17"/>
    </row>
    <row r="92" spans="3:75" ht="24" customHeight="1" x14ac:dyDescent="0.2">
      <c r="C92" s="4"/>
      <c r="D92" s="823" t="s">
        <v>45</v>
      </c>
      <c r="E92" s="824"/>
      <c r="F92" s="824"/>
      <c r="G92" s="824"/>
      <c r="H92" s="824"/>
      <c r="I92" s="824"/>
      <c r="J92" s="824"/>
      <c r="K92" s="824"/>
      <c r="L92" s="824"/>
      <c r="M92" s="824"/>
      <c r="N92" s="824"/>
      <c r="O92" s="824"/>
      <c r="P92" s="824"/>
      <c r="Q92" s="824"/>
      <c r="R92" s="824"/>
      <c r="S92" s="824"/>
      <c r="T92" s="824"/>
      <c r="U92" s="824"/>
      <c r="V92" s="963"/>
      <c r="W92" s="1346"/>
      <c r="X92" s="1344"/>
      <c r="Y92" s="1344"/>
      <c r="Z92" s="1344"/>
      <c r="AA92" s="1344"/>
      <c r="AB92" s="1344"/>
      <c r="AC92" s="1344"/>
      <c r="AD92" s="1344"/>
      <c r="AE92" s="1344"/>
      <c r="AF92" s="1344"/>
      <c r="AG92" s="1344"/>
      <c r="AH92" s="1344"/>
      <c r="AI92" s="1344"/>
      <c r="AJ92" s="1344"/>
      <c r="AK92" s="1344"/>
      <c r="AL92" s="1344"/>
      <c r="AM92" s="1344"/>
      <c r="AN92" s="1344"/>
      <c r="AO92" s="1344"/>
      <c r="AP92" s="1344"/>
      <c r="AQ92" s="1344"/>
      <c r="AR92" s="1344"/>
      <c r="AS92" s="1344"/>
      <c r="AT92" s="1344"/>
      <c r="AU92" s="1344"/>
      <c r="AV92" s="1344"/>
      <c r="AW92" s="1344"/>
      <c r="AX92" s="1344"/>
      <c r="AY92" s="1344"/>
      <c r="AZ92" s="1344"/>
      <c r="BA92" s="1344"/>
      <c r="BB92" s="1344"/>
      <c r="BC92" s="1344"/>
      <c r="BD92" s="1344"/>
      <c r="BE92" s="1344"/>
      <c r="BF92" s="1345"/>
      <c r="BG92" s="4"/>
      <c r="BH92" s="17"/>
      <c r="BI92" s="17"/>
    </row>
    <row r="93" spans="3:75" ht="92.25" customHeight="1" x14ac:dyDescent="0.2">
      <c r="C93" s="4"/>
      <c r="D93" s="831" t="s">
        <v>793</v>
      </c>
      <c r="E93" s="1291"/>
      <c r="F93" s="1291"/>
      <c r="G93" s="1291"/>
      <c r="H93" s="1291"/>
      <c r="I93" s="1291"/>
      <c r="J93" s="1291"/>
      <c r="K93" s="1291"/>
      <c r="L93" s="1291"/>
      <c r="M93" s="1291"/>
      <c r="N93" s="1291"/>
      <c r="O93" s="1291"/>
      <c r="P93" s="1291"/>
      <c r="Q93" s="1291"/>
      <c r="R93" s="1291"/>
      <c r="S93" s="1291"/>
      <c r="T93" s="1291"/>
      <c r="U93" s="1291"/>
      <c r="V93" s="1292"/>
      <c r="W93" s="1347"/>
      <c r="X93" s="829"/>
      <c r="Y93" s="829"/>
      <c r="Z93" s="829"/>
      <c r="AA93" s="829"/>
      <c r="AB93" s="829"/>
      <c r="AC93" s="829"/>
      <c r="AD93" s="829"/>
      <c r="AE93" s="829"/>
      <c r="AF93" s="829"/>
      <c r="AG93" s="829"/>
      <c r="AH93" s="829"/>
      <c r="AI93" s="829"/>
      <c r="AJ93" s="829"/>
      <c r="AK93" s="829"/>
      <c r="AL93" s="829"/>
      <c r="AM93" s="829"/>
      <c r="AN93" s="829"/>
      <c r="AO93" s="829"/>
      <c r="AP93" s="829"/>
      <c r="AQ93" s="829"/>
      <c r="AR93" s="829"/>
      <c r="AS93" s="829"/>
      <c r="AT93" s="829"/>
      <c r="AU93" s="829"/>
      <c r="AV93" s="829"/>
      <c r="AW93" s="829"/>
      <c r="AX93" s="829"/>
      <c r="AY93" s="829"/>
      <c r="AZ93" s="829"/>
      <c r="BA93" s="829"/>
      <c r="BB93" s="829"/>
      <c r="BC93" s="829"/>
      <c r="BD93" s="829"/>
      <c r="BE93" s="829"/>
      <c r="BF93" s="1348"/>
      <c r="BG93" s="4"/>
      <c r="BH93" s="17"/>
      <c r="BI93" s="17"/>
    </row>
    <row r="94" spans="3:75" ht="9.75" customHeight="1" x14ac:dyDescent="0.2">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17"/>
      <c r="BI94" s="17"/>
    </row>
    <row r="95" spans="3:75" ht="45" customHeight="1" x14ac:dyDescent="0.2">
      <c r="C95" s="4"/>
      <c r="D95" s="1316" t="s">
        <v>465</v>
      </c>
      <c r="E95" s="1316"/>
      <c r="F95" s="1316"/>
      <c r="G95" s="1316"/>
      <c r="H95" s="1316"/>
      <c r="I95" s="1316"/>
      <c r="J95" s="1316"/>
      <c r="K95" s="1316"/>
      <c r="L95" s="1316"/>
      <c r="M95" s="1316"/>
      <c r="N95" s="1316"/>
      <c r="O95" s="1316"/>
      <c r="P95" s="1316"/>
      <c r="Q95" s="1316"/>
      <c r="R95" s="1316"/>
      <c r="S95" s="1316"/>
      <c r="T95" s="1316"/>
      <c r="U95" s="1316"/>
      <c r="V95" s="1316"/>
      <c r="W95" s="1316"/>
      <c r="X95" s="1316"/>
      <c r="Y95" s="1316"/>
      <c r="Z95" s="1316"/>
      <c r="AA95" s="1316"/>
      <c r="AB95" s="1316"/>
      <c r="AC95" s="1316"/>
      <c r="AD95" s="1316"/>
      <c r="AE95" s="1316"/>
      <c r="AF95" s="1316"/>
      <c r="AG95" s="1316"/>
      <c r="AH95" s="1316"/>
      <c r="AI95" s="1316"/>
      <c r="AJ95" s="1316"/>
      <c r="AK95" s="1316"/>
      <c r="AL95" s="1316"/>
      <c r="AM95" s="1316"/>
      <c r="AN95" s="1316"/>
      <c r="AO95" s="1316"/>
      <c r="AP95" s="1316"/>
      <c r="AQ95" s="1316"/>
      <c r="AR95" s="1316"/>
      <c r="AS95" s="1316"/>
      <c r="AT95" s="1316"/>
      <c r="AU95" s="1316"/>
      <c r="AV95" s="1316"/>
      <c r="AW95" s="1316"/>
      <c r="AX95" s="1316"/>
      <c r="AY95" s="1316"/>
      <c r="AZ95" s="1316"/>
      <c r="BA95" s="1316"/>
      <c r="BB95" s="1316"/>
      <c r="BC95" s="1316"/>
      <c r="BD95" s="1316"/>
      <c r="BE95" s="1316"/>
      <c r="BF95" s="1316"/>
      <c r="BG95" s="4"/>
    </row>
    <row r="96" spans="3:75" ht="6" customHeight="1" x14ac:dyDescent="0.2">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17"/>
      <c r="BI96" s="17"/>
    </row>
  </sheetData>
  <sheetProtection algorithmName="SHA-512" hashValue="mb28ExDJAqfN6Qk8V0oHGvkI0bhJFdJEgJfWc4dYcAPBYLdGUCSh2G7/MuhBpRDOXpNrl2WOk02UP2CGGwuniw==" saltValue="eTe3CDClgiuF+/Jg9oShlA==" spinCount="100000" sheet="1" objects="1" scenarios="1" selectLockedCells="1"/>
  <protectedRanges>
    <protectedRange sqref="V85:W85 U86:W86 V87:W87 U88:W88 V89:W89 U90:W90 X85:BF90 U91:BF93" name="STR5_1"/>
  </protectedRanges>
  <mergeCells count="126">
    <mergeCell ref="D95:BF95"/>
    <mergeCell ref="D91:V91"/>
    <mergeCell ref="W91:BF91"/>
    <mergeCell ref="D92:V92"/>
    <mergeCell ref="W92:BF92"/>
    <mergeCell ref="D93:V93"/>
    <mergeCell ref="W93:BF93"/>
    <mergeCell ref="D87:F88"/>
    <mergeCell ref="G87:V87"/>
    <mergeCell ref="W87:BF87"/>
    <mergeCell ref="G88:V88"/>
    <mergeCell ref="W88:BF88"/>
    <mergeCell ref="D89:F90"/>
    <mergeCell ref="G89:V89"/>
    <mergeCell ref="W89:BF89"/>
    <mergeCell ref="G90:V90"/>
    <mergeCell ref="W90:BF90"/>
    <mergeCell ref="E78:BF78"/>
    <mergeCell ref="D79:BF79"/>
    <mergeCell ref="D80:BF80"/>
    <mergeCell ref="D81:BF81"/>
    <mergeCell ref="E82:BF82"/>
    <mergeCell ref="D85:F86"/>
    <mergeCell ref="G85:V85"/>
    <mergeCell ref="W85:BF85"/>
    <mergeCell ref="G86:V86"/>
    <mergeCell ref="W86:BF86"/>
    <mergeCell ref="D72:BF72"/>
    <mergeCell ref="D73:BF73"/>
    <mergeCell ref="E74:BF74"/>
    <mergeCell ref="E75:BF75"/>
    <mergeCell ref="E76:BF76"/>
    <mergeCell ref="E77:BF77"/>
    <mergeCell ref="D63:E63"/>
    <mergeCell ref="F63:BF63"/>
    <mergeCell ref="E66:BF66"/>
    <mergeCell ref="E67:BF67"/>
    <mergeCell ref="E68:BF68"/>
    <mergeCell ref="D71:BF71"/>
    <mergeCell ref="E56:O56"/>
    <mergeCell ref="P56:AQ56"/>
    <mergeCell ref="AR56:BE56"/>
    <mergeCell ref="E58:BF58"/>
    <mergeCell ref="E59:BF59"/>
    <mergeCell ref="D62:E62"/>
    <mergeCell ref="F62:BF62"/>
    <mergeCell ref="E54:O54"/>
    <mergeCell ref="P54:AQ54"/>
    <mergeCell ref="AR54:BE54"/>
    <mergeCell ref="E55:O55"/>
    <mergeCell ref="P55:AQ55"/>
    <mergeCell ref="AR55:BE55"/>
    <mergeCell ref="E51:BE51"/>
    <mergeCell ref="E52:O52"/>
    <mergeCell ref="P52:AQ52"/>
    <mergeCell ref="AR52:BE52"/>
    <mergeCell ref="E53:O53"/>
    <mergeCell ref="P53:AQ53"/>
    <mergeCell ref="AR53:BE53"/>
    <mergeCell ref="E49:X49"/>
    <mergeCell ref="Y49:AU49"/>
    <mergeCell ref="AV49:BE49"/>
    <mergeCell ref="E50:X50"/>
    <mergeCell ref="Y50:AU50"/>
    <mergeCell ref="AV50:BE50"/>
    <mergeCell ref="E40:X40"/>
    <mergeCell ref="Y40:AU40"/>
    <mergeCell ref="AV40:BE40"/>
    <mergeCell ref="E42:BF42"/>
    <mergeCell ref="E43:BF43"/>
    <mergeCell ref="G47:BF47"/>
    <mergeCell ref="E38:X38"/>
    <mergeCell ref="Y38:AU38"/>
    <mergeCell ref="AV38:BE38"/>
    <mergeCell ref="E39:X39"/>
    <mergeCell ref="Y39:AU39"/>
    <mergeCell ref="AV39:BE39"/>
    <mergeCell ref="E36:X36"/>
    <mergeCell ref="Y36:AU36"/>
    <mergeCell ref="AV36:BE36"/>
    <mergeCell ref="E37:X37"/>
    <mergeCell ref="Y37:AU37"/>
    <mergeCell ref="AV37:BE37"/>
    <mergeCell ref="E27:X27"/>
    <mergeCell ref="Y27:AU27"/>
    <mergeCell ref="AV27:BE27"/>
    <mergeCell ref="G33:BF33"/>
    <mergeCell ref="E35:X35"/>
    <mergeCell ref="Y35:AU35"/>
    <mergeCell ref="AV35:BE35"/>
    <mergeCell ref="E25:X25"/>
    <mergeCell ref="Y25:AU25"/>
    <mergeCell ref="AV25:BE25"/>
    <mergeCell ref="E26:X26"/>
    <mergeCell ref="Y26:AU26"/>
    <mergeCell ref="AV26:BE26"/>
    <mergeCell ref="E23:X23"/>
    <mergeCell ref="Y23:AU23"/>
    <mergeCell ref="AV23:BE23"/>
    <mergeCell ref="E24:X24"/>
    <mergeCell ref="Y24:AU24"/>
    <mergeCell ref="AV24:BE24"/>
    <mergeCell ref="E15:BF15"/>
    <mergeCell ref="E16:BF16"/>
    <mergeCell ref="G20:BF20"/>
    <mergeCell ref="E22:X22"/>
    <mergeCell ref="Y22:AU22"/>
    <mergeCell ref="AV22:BE22"/>
    <mergeCell ref="D6:W6"/>
    <mergeCell ref="X6:BF6"/>
    <mergeCell ref="G10:P10"/>
    <mergeCell ref="Q10:R10"/>
    <mergeCell ref="S10:Y10"/>
    <mergeCell ref="Z10:AL10"/>
    <mergeCell ref="AM10:AS10"/>
    <mergeCell ref="AT10:BF10"/>
    <mergeCell ref="C1:BG1"/>
    <mergeCell ref="C2:BG2"/>
    <mergeCell ref="C3:BG3"/>
    <mergeCell ref="D4:W4"/>
    <mergeCell ref="X4:BF4"/>
    <mergeCell ref="D5:W5"/>
    <mergeCell ref="X5:BF5"/>
    <mergeCell ref="D11:BF11"/>
    <mergeCell ref="D14:BF14"/>
    <mergeCell ref="AS7:BF7"/>
  </mergeCells>
  <conditionalFormatting sqref="C62:D63 F62:F63 BG62:BG63">
    <cfRule type="expression" dxfId="34" priority="16">
      <formula>$X$4="Jste fyzická osoba, tato příloha není určena pro Vás!"</formula>
    </cfRule>
  </conditionalFormatting>
  <conditionalFormatting sqref="C5:BG6 C1:BG3 C4:W4 BG4 C7:AS7 BG7">
    <cfRule type="expression" dxfId="33" priority="19">
      <formula>$X$4="Jste fyzická osoba, tato příloha není určena pro Vás!"</formula>
    </cfRule>
  </conditionalFormatting>
  <conditionalFormatting sqref="C8:BG61">
    <cfRule type="expression" dxfId="32" priority="15">
      <formula>$X$4="Jste fyzická osoba, tato příloha není určena pro Vás!"</formula>
    </cfRule>
  </conditionalFormatting>
  <conditionalFormatting sqref="C64:BG96">
    <cfRule type="expression" dxfId="31" priority="4">
      <formula>$X$4="Jste fyzická osoba, tato příloha není určena pro Vás!"</formula>
    </cfRule>
  </conditionalFormatting>
  <conditionalFormatting sqref="X4:BF4">
    <cfRule type="cellIs" dxfId="30" priority="20" operator="equal">
      <formula>"Doplňte v ŽÁDOSTI 'Název žadatele / Jméno a příjmení' v kapitole 1. Identifikace žadatele"</formula>
    </cfRule>
    <cfRule type="cellIs" dxfId="29" priority="21" operator="equal">
      <formula>"Jste fyzická osoba, tato příloha není určena pro Vás!"</formula>
    </cfRule>
  </conditionalFormatting>
  <conditionalFormatting sqref="X5:BF5">
    <cfRule type="containsText" dxfId="28" priority="22" operator="containsText" text="Doplňte v ŽÁDOSTI 'Sídlo', respektive 'Adresu trvalého bydliště' v kapitole 1. Identifikace žadatele">
      <formula>NOT(ISERROR(SEARCH("Doplňte v ŽÁDOSTI 'Sídlo', respektive 'Adresu trvalého bydliště' v kapitole 1. Identifikace žadatele",X5)))</formula>
    </cfRule>
  </conditionalFormatting>
  <conditionalFormatting sqref="X6:BF6">
    <cfRule type="cellIs" dxfId="27" priority="18" operator="equal">
      <formula>"Doplňte v ŽÁDOSTI 'IČ' respektive 'Datum narození' (PO podnikající) v kapitole 1. Identifikace žadatele"</formula>
    </cfRule>
  </conditionalFormatting>
  <dataValidations count="1">
    <dataValidation allowBlank="1" showInputMessage="1" showErrorMessage="1" error="Vyberte jednu z možností uvedených v rozevíracím seznamu, který se Vám zobrazí po rozkliknutí &quot;šipky&quot; v malém  čtverečku napravo od buňky!" prompt="Vyberte jednu z možností uvedených v rozevíracím seznamu:" sqref="W89:BF89 W85:BF85 W87:BF87" xr:uid="{00000000-0002-0000-0A00-000000000000}"/>
  </dataValidations>
  <pageMargins left="0.39370078740157483" right="0.39370078740157483" top="0.43307086614173229" bottom="0.39370078740157483" header="0.19685039370078741" footer="0.31496062992125984"/>
  <pageSetup paperSize="9" scale="96"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36" r:id="rId4" name="Check Box 12">
              <controlPr locked="0" defaultSize="0" autoFill="0" autoLine="0" autoPict="0">
                <anchor moveWithCells="1">
                  <from>
                    <xdr:col>3</xdr:col>
                    <xdr:colOff>76200</xdr:colOff>
                    <xdr:row>18</xdr:row>
                    <xdr:rowOff>28575</xdr:rowOff>
                  </from>
                  <to>
                    <xdr:col>5</xdr:col>
                    <xdr:colOff>38100</xdr:colOff>
                    <xdr:row>18</xdr:row>
                    <xdr:rowOff>209550</xdr:rowOff>
                  </to>
                </anchor>
              </controlPr>
            </control>
          </mc:Choice>
        </mc:AlternateContent>
        <mc:AlternateContent xmlns:mc="http://schemas.openxmlformats.org/markup-compatibility/2006">
          <mc:Choice Requires="x14">
            <control shapeId="26637" r:id="rId5" name="Check Box 13">
              <controlPr locked="0" defaultSize="0" autoFill="0" autoLine="0" autoPict="0">
                <anchor moveWithCells="1">
                  <from>
                    <xdr:col>3</xdr:col>
                    <xdr:colOff>66675</xdr:colOff>
                    <xdr:row>19</xdr:row>
                    <xdr:rowOff>19050</xdr:rowOff>
                  </from>
                  <to>
                    <xdr:col>5</xdr:col>
                    <xdr:colOff>38100</xdr:colOff>
                    <xdr:row>19</xdr:row>
                    <xdr:rowOff>209550</xdr:rowOff>
                  </to>
                </anchor>
              </controlPr>
            </control>
          </mc:Choice>
        </mc:AlternateContent>
        <mc:AlternateContent xmlns:mc="http://schemas.openxmlformats.org/markup-compatibility/2006">
          <mc:Choice Requires="x14">
            <control shapeId="26638" r:id="rId6" name="Check Box 14">
              <controlPr locked="0" defaultSize="0" autoFill="0" autoLine="0" autoPict="0">
                <anchor moveWithCells="1">
                  <from>
                    <xdr:col>3</xdr:col>
                    <xdr:colOff>76200</xdr:colOff>
                    <xdr:row>31</xdr:row>
                    <xdr:rowOff>28575</xdr:rowOff>
                  </from>
                  <to>
                    <xdr:col>5</xdr:col>
                    <xdr:colOff>47625</xdr:colOff>
                    <xdr:row>31</xdr:row>
                    <xdr:rowOff>209550</xdr:rowOff>
                  </to>
                </anchor>
              </controlPr>
            </control>
          </mc:Choice>
        </mc:AlternateContent>
        <mc:AlternateContent xmlns:mc="http://schemas.openxmlformats.org/markup-compatibility/2006">
          <mc:Choice Requires="x14">
            <control shapeId="26639" r:id="rId7" name="Check Box 15">
              <controlPr locked="0" defaultSize="0" autoFill="0" autoLine="0" autoPict="0">
                <anchor moveWithCells="1">
                  <from>
                    <xdr:col>3</xdr:col>
                    <xdr:colOff>66675</xdr:colOff>
                    <xdr:row>32</xdr:row>
                    <xdr:rowOff>19050</xdr:rowOff>
                  </from>
                  <to>
                    <xdr:col>5</xdr:col>
                    <xdr:colOff>47625</xdr:colOff>
                    <xdr:row>32</xdr:row>
                    <xdr:rowOff>209550</xdr:rowOff>
                  </to>
                </anchor>
              </controlPr>
            </control>
          </mc:Choice>
        </mc:AlternateContent>
        <mc:AlternateContent xmlns:mc="http://schemas.openxmlformats.org/markup-compatibility/2006">
          <mc:Choice Requires="x14">
            <control shapeId="26640" r:id="rId8" name="Check Box 16">
              <controlPr locked="0" defaultSize="0" autoFill="0" autoLine="0" autoPict="0">
                <anchor moveWithCells="1">
                  <from>
                    <xdr:col>3</xdr:col>
                    <xdr:colOff>76200</xdr:colOff>
                    <xdr:row>30</xdr:row>
                    <xdr:rowOff>38100</xdr:rowOff>
                  </from>
                  <to>
                    <xdr:col>5</xdr:col>
                    <xdr:colOff>47625</xdr:colOff>
                    <xdr:row>30</xdr:row>
                    <xdr:rowOff>219075</xdr:rowOff>
                  </to>
                </anchor>
              </controlPr>
            </control>
          </mc:Choice>
        </mc:AlternateContent>
        <mc:AlternateContent xmlns:mc="http://schemas.openxmlformats.org/markup-compatibility/2006">
          <mc:Choice Requires="x14">
            <control shapeId="26641" r:id="rId9" name="Check Box 17">
              <controlPr locked="0" defaultSize="0" autoFill="0" autoLine="0" autoPict="0">
                <anchor moveWithCells="1">
                  <from>
                    <xdr:col>3</xdr:col>
                    <xdr:colOff>57150</xdr:colOff>
                    <xdr:row>46</xdr:row>
                    <xdr:rowOff>38100</xdr:rowOff>
                  </from>
                  <to>
                    <xdr:col>5</xdr:col>
                    <xdr:colOff>28575</xdr:colOff>
                    <xdr:row>47</xdr:row>
                    <xdr:rowOff>0</xdr:rowOff>
                  </to>
                </anchor>
              </controlPr>
            </control>
          </mc:Choice>
        </mc:AlternateContent>
        <mc:AlternateContent xmlns:mc="http://schemas.openxmlformats.org/markup-compatibility/2006">
          <mc:Choice Requires="x14">
            <control shapeId="26642" r:id="rId10" name="Check Box 18">
              <controlPr locked="0" defaultSize="0" autoFill="0" autoLine="0" autoPict="0">
                <anchor moveWithCells="1">
                  <from>
                    <xdr:col>3</xdr:col>
                    <xdr:colOff>57150</xdr:colOff>
                    <xdr:row>45</xdr:row>
                    <xdr:rowOff>9525</xdr:rowOff>
                  </from>
                  <to>
                    <xdr:col>5</xdr:col>
                    <xdr:colOff>28575</xdr:colOff>
                    <xdr:row>45</xdr:row>
                    <xdr:rowOff>238125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2F66F-CF30-4B95-987B-02B9C19480BC}">
  <sheetPr codeName="List12">
    <pageSetUpPr fitToPage="1"/>
  </sheetPr>
  <dimension ref="A1:CD62"/>
  <sheetViews>
    <sheetView view="pageBreakPreview" topLeftCell="B18" zoomScale="110" zoomScaleNormal="85" zoomScaleSheetLayoutView="110" workbookViewId="0">
      <selection activeCell="BL24" sqref="BL24"/>
    </sheetView>
  </sheetViews>
  <sheetFormatPr defaultColWidth="1.7109375" defaultRowHeight="14.25" x14ac:dyDescent="0.2"/>
  <cols>
    <col min="1" max="1" width="1.7109375" style="1" hidden="1" customWidth="1"/>
    <col min="2" max="2" width="1.7109375" style="1"/>
    <col min="3" max="7" width="1.7109375" style="4"/>
    <col min="8" max="8" width="1.7109375" style="4" customWidth="1"/>
    <col min="9" max="29" width="1.7109375" style="4"/>
    <col min="30" max="30" width="1.85546875" style="4" customWidth="1"/>
    <col min="31" max="58" width="1.7109375" style="4"/>
    <col min="59" max="59" width="1.5703125" style="4" customWidth="1"/>
    <col min="60" max="60" width="24.42578125" style="17" customWidth="1"/>
    <col min="61" max="61" width="16.7109375" style="17" customWidth="1"/>
    <col min="62" max="63" width="18.5703125" style="1" customWidth="1"/>
    <col min="64" max="73" width="17.7109375" style="1" customWidth="1"/>
    <col min="74" max="74" width="17.5703125" style="1" customWidth="1"/>
    <col min="75" max="77" width="17.7109375" style="1" customWidth="1"/>
    <col min="78" max="16384" width="1.7109375" style="1"/>
  </cols>
  <sheetData>
    <row r="1" spans="1:78" ht="62.25" customHeight="1" x14ac:dyDescent="0.2">
      <c r="C1" s="1351" t="s">
        <v>830</v>
      </c>
      <c r="D1" s="1352"/>
      <c r="E1" s="1352"/>
      <c r="F1" s="1352"/>
      <c r="G1" s="1352"/>
      <c r="H1" s="1352"/>
      <c r="I1" s="1352"/>
      <c r="J1" s="1352"/>
      <c r="K1" s="1352"/>
      <c r="L1" s="1352"/>
      <c r="M1" s="1352"/>
      <c r="N1" s="1352"/>
      <c r="O1" s="1352"/>
      <c r="P1" s="1352"/>
      <c r="Q1" s="1352"/>
      <c r="R1" s="1352"/>
      <c r="S1" s="1352"/>
      <c r="T1" s="1352"/>
      <c r="U1" s="1352"/>
      <c r="V1" s="1352"/>
      <c r="W1" s="1352"/>
      <c r="X1" s="1352"/>
      <c r="Y1" s="1352"/>
      <c r="Z1" s="1352"/>
      <c r="AA1" s="1352"/>
      <c r="AB1" s="1352"/>
      <c r="AC1" s="1352"/>
      <c r="AD1" s="1352"/>
      <c r="AE1" s="1352"/>
      <c r="AF1" s="1352"/>
      <c r="AG1" s="1352"/>
      <c r="AH1" s="1352"/>
      <c r="AI1" s="1352"/>
      <c r="AJ1" s="1352"/>
      <c r="AK1" s="1352"/>
      <c r="AL1" s="1352"/>
      <c r="AM1" s="1352"/>
      <c r="AN1" s="1352"/>
      <c r="AO1" s="1352"/>
      <c r="AP1" s="1352"/>
      <c r="AQ1" s="1352"/>
      <c r="AR1" s="1352"/>
      <c r="AS1" s="1352"/>
      <c r="AT1" s="1352"/>
      <c r="AU1" s="1352"/>
      <c r="AV1" s="1352"/>
      <c r="AW1" s="1352"/>
      <c r="AX1" s="1352"/>
      <c r="AY1" s="1352"/>
      <c r="AZ1" s="1352"/>
      <c r="BA1" s="1352"/>
      <c r="BB1" s="1352"/>
      <c r="BC1" s="1352"/>
      <c r="BD1" s="1352"/>
      <c r="BE1" s="1352"/>
      <c r="BF1" s="1352"/>
      <c r="BG1" s="1352"/>
    </row>
    <row r="2" spans="1:78" x14ac:dyDescent="0.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row>
    <row r="3" spans="1:78" s="102" customFormat="1" ht="38.25" customHeight="1" x14ac:dyDescent="0.25">
      <c r="S3"/>
    </row>
    <row r="4" spans="1:78" s="102" customFormat="1" ht="11.25" customHeight="1" x14ac:dyDescent="0.2">
      <c r="C4" s="156"/>
      <c r="D4" s="157"/>
      <c r="E4" s="157"/>
      <c r="F4" s="157"/>
      <c r="G4" s="157"/>
      <c r="H4" s="157"/>
      <c r="I4" s="157"/>
      <c r="J4" s="157"/>
      <c r="K4" s="157"/>
      <c r="L4" s="157"/>
      <c r="M4" s="157"/>
      <c r="N4" s="157"/>
      <c r="O4" s="157"/>
      <c r="P4" s="157"/>
      <c r="Q4" s="157"/>
      <c r="R4" s="157"/>
      <c r="S4" s="157"/>
      <c r="T4" s="157"/>
      <c r="U4" s="157"/>
      <c r="V4" s="157"/>
      <c r="W4" s="157"/>
      <c r="X4" s="157"/>
      <c r="Y4" s="157"/>
      <c r="Z4" s="157"/>
      <c r="AA4" s="157"/>
      <c r="AB4" s="157"/>
      <c r="AC4" s="157"/>
      <c r="AD4" s="157"/>
      <c r="AE4" s="157"/>
      <c r="AF4" s="157"/>
      <c r="AG4" s="157"/>
      <c r="AH4" s="157"/>
      <c r="AI4" s="157"/>
      <c r="AJ4" s="157"/>
      <c r="AK4" s="157"/>
      <c r="AL4" s="157"/>
      <c r="AM4" s="157"/>
      <c r="AN4" s="157"/>
      <c r="AO4" s="157"/>
      <c r="AP4" s="157"/>
      <c r="AQ4" s="157"/>
      <c r="AR4" s="157"/>
      <c r="AS4" s="157"/>
      <c r="AT4" s="157"/>
      <c r="AU4" s="157"/>
      <c r="AV4" s="157"/>
      <c r="AW4" s="157"/>
      <c r="AX4" s="157"/>
      <c r="AY4" s="157"/>
      <c r="AZ4" s="157"/>
      <c r="BA4" s="157"/>
      <c r="BB4" s="157"/>
      <c r="BC4" s="157"/>
      <c r="BD4" s="157"/>
      <c r="BE4" s="157"/>
      <c r="BF4" s="157"/>
      <c r="BG4" s="157"/>
    </row>
    <row r="5" spans="1:78" s="102" customFormat="1" ht="15.75" customHeight="1" x14ac:dyDescent="0.2">
      <c r="C5" s="1353" t="s">
        <v>825</v>
      </c>
      <c r="D5" s="1354"/>
      <c r="E5" s="1354"/>
      <c r="F5" s="1354"/>
      <c r="G5" s="1354"/>
      <c r="H5" s="1354"/>
      <c r="I5" s="1354"/>
      <c r="J5" s="1354"/>
      <c r="K5" s="1354"/>
      <c r="L5" s="1354"/>
      <c r="M5" s="1354"/>
      <c r="N5" s="1354"/>
      <c r="O5" s="1354"/>
      <c r="P5" s="1354"/>
      <c r="Q5" s="1354"/>
      <c r="R5" s="1354"/>
      <c r="S5" s="1354"/>
      <c r="T5" s="1354"/>
      <c r="U5" s="1354"/>
      <c r="V5" s="1354"/>
      <c r="W5" s="1354"/>
      <c r="X5" s="1354"/>
      <c r="Y5" s="1354"/>
      <c r="Z5" s="1354"/>
      <c r="AA5" s="1354"/>
      <c r="AB5" s="1354"/>
      <c r="AC5" s="1354"/>
      <c r="AD5" s="1354"/>
      <c r="AE5" s="1354"/>
      <c r="AF5" s="1354"/>
      <c r="AG5" s="1354"/>
      <c r="AH5" s="1354"/>
      <c r="AI5" s="1354"/>
      <c r="AJ5" s="1354"/>
      <c r="AK5" s="1354"/>
      <c r="AL5" s="1354"/>
      <c r="AM5" s="1354"/>
      <c r="AN5" s="1354"/>
      <c r="AO5" s="1354"/>
      <c r="AP5" s="1354"/>
      <c r="AQ5" s="1354"/>
      <c r="AR5" s="1354"/>
      <c r="AS5" s="1354"/>
      <c r="AT5" s="1354"/>
      <c r="AU5" s="1354"/>
      <c r="AV5" s="1354"/>
      <c r="AW5" s="1354"/>
      <c r="AX5" s="1354"/>
      <c r="AY5" s="1354"/>
      <c r="AZ5" s="1354"/>
      <c r="BA5" s="1354"/>
      <c r="BB5" s="1354"/>
      <c r="BC5" s="1354"/>
      <c r="BD5" s="1354"/>
      <c r="BE5" s="1354"/>
      <c r="BF5" s="1354"/>
      <c r="BG5" s="1354"/>
    </row>
    <row r="6" spans="1:78" s="102" customFormat="1" ht="15.75" customHeight="1" x14ac:dyDescent="0.2">
      <c r="C6" s="1353" t="s">
        <v>812</v>
      </c>
      <c r="D6" s="1354"/>
      <c r="E6" s="1354"/>
      <c r="F6" s="1354"/>
      <c r="G6" s="1354"/>
      <c r="H6" s="1354"/>
      <c r="I6" s="1354"/>
      <c r="J6" s="1354"/>
      <c r="K6" s="1354"/>
      <c r="L6" s="1354"/>
      <c r="M6" s="1354"/>
      <c r="N6" s="1354"/>
      <c r="O6" s="1354"/>
      <c r="P6" s="1354"/>
      <c r="Q6" s="1354"/>
      <c r="R6" s="1354"/>
      <c r="S6" s="1354"/>
      <c r="T6" s="1354"/>
      <c r="U6" s="1354"/>
      <c r="V6" s="1354"/>
      <c r="W6" s="1354"/>
      <c r="X6" s="1354"/>
      <c r="Y6" s="1354"/>
      <c r="Z6" s="1354"/>
      <c r="AA6" s="1354"/>
      <c r="AB6" s="1354"/>
      <c r="AC6" s="1354"/>
      <c r="AD6" s="1354"/>
      <c r="AE6" s="1354"/>
      <c r="AF6" s="1354"/>
      <c r="AG6" s="1354"/>
      <c r="AH6" s="1354"/>
      <c r="AI6" s="1354"/>
      <c r="AJ6" s="1354"/>
      <c r="AK6" s="1354"/>
      <c r="AL6" s="1354"/>
      <c r="AM6" s="1354"/>
      <c r="AN6" s="1354"/>
      <c r="AO6" s="1354"/>
      <c r="AP6" s="1354"/>
      <c r="AQ6" s="1354"/>
      <c r="AR6" s="1354"/>
      <c r="AS6" s="1354"/>
      <c r="AT6" s="1354"/>
      <c r="AU6" s="1354"/>
      <c r="AV6" s="1354"/>
      <c r="AW6" s="1354"/>
      <c r="AX6" s="1354"/>
      <c r="AY6" s="1354"/>
      <c r="AZ6" s="1354"/>
      <c r="BA6" s="1354"/>
      <c r="BB6" s="1354"/>
      <c r="BC6" s="1354"/>
      <c r="BD6" s="1354"/>
      <c r="BE6" s="1354"/>
      <c r="BF6" s="1354"/>
      <c r="BG6" s="1354"/>
    </row>
    <row r="7" spans="1:78" s="123" customFormat="1" ht="16.5" hidden="1" customHeight="1" x14ac:dyDescent="0.25">
      <c r="C7" s="847" t="s">
        <v>667</v>
      </c>
      <c r="D7" s="848"/>
      <c r="E7" s="848"/>
      <c r="F7" s="848"/>
      <c r="G7" s="848"/>
      <c r="H7" s="848"/>
      <c r="I7" s="848"/>
      <c r="J7" s="848"/>
      <c r="K7" s="848"/>
      <c r="L7" s="848"/>
      <c r="M7" s="848"/>
      <c r="N7" s="848"/>
      <c r="O7" s="848"/>
      <c r="P7" s="848"/>
      <c r="Q7" s="848"/>
      <c r="R7" s="848"/>
      <c r="S7" s="848"/>
      <c r="T7" s="848"/>
      <c r="U7" s="848"/>
      <c r="V7" s="848"/>
      <c r="W7" s="848"/>
      <c r="X7" s="848"/>
      <c r="Y7" s="848"/>
      <c r="Z7" s="848"/>
      <c r="AA7" s="848"/>
      <c r="AB7" s="848"/>
      <c r="AC7" s="848"/>
      <c r="AD7" s="848"/>
      <c r="AE7" s="848"/>
      <c r="AF7" s="848"/>
      <c r="AG7" s="849"/>
      <c r="AH7" s="849"/>
      <c r="AI7" s="849"/>
      <c r="AJ7" s="849"/>
      <c r="AK7" s="849"/>
      <c r="AL7" s="849"/>
      <c r="AM7" s="849"/>
      <c r="AN7" s="849"/>
      <c r="AO7" s="849"/>
      <c r="AP7" s="849"/>
      <c r="AQ7" s="849"/>
      <c r="AR7" s="849"/>
      <c r="AS7" s="849"/>
      <c r="AT7" s="849"/>
      <c r="AU7" s="849"/>
      <c r="AV7" s="849"/>
      <c r="AW7" s="849"/>
      <c r="AX7" s="849"/>
      <c r="AY7" s="849"/>
      <c r="AZ7" s="849"/>
      <c r="BA7" s="849"/>
      <c r="BB7" s="849"/>
      <c r="BC7" s="849"/>
      <c r="BD7" s="849"/>
      <c r="BE7" s="849"/>
      <c r="BF7" s="849"/>
      <c r="BG7" s="849"/>
    </row>
    <row r="8" spans="1:78" s="102" customFormat="1" ht="33" customHeight="1" x14ac:dyDescent="0.2">
      <c r="C8" s="1349" t="s">
        <v>799</v>
      </c>
      <c r="D8" s="1350"/>
      <c r="E8" s="1350"/>
      <c r="F8" s="1350"/>
      <c r="G8" s="1350"/>
      <c r="H8" s="1350"/>
      <c r="I8" s="1350"/>
      <c r="J8" s="1350"/>
      <c r="K8" s="1350"/>
      <c r="L8" s="1350"/>
      <c r="M8" s="1350"/>
      <c r="N8" s="1350"/>
      <c r="O8" s="1350"/>
      <c r="P8" s="1350"/>
      <c r="Q8" s="1350"/>
      <c r="R8" s="1350"/>
      <c r="S8" s="1350"/>
      <c r="T8" s="1350"/>
      <c r="U8" s="1350"/>
      <c r="V8" s="1350"/>
      <c r="W8" s="1350"/>
      <c r="X8" s="1350"/>
      <c r="Y8" s="1350"/>
      <c r="Z8" s="1350"/>
      <c r="AA8" s="1350"/>
      <c r="AB8" s="1350"/>
      <c r="AC8" s="1350"/>
      <c r="AD8" s="1350"/>
      <c r="AE8" s="1350"/>
      <c r="AF8" s="1350"/>
      <c r="AG8" s="1350"/>
      <c r="AH8" s="1350"/>
      <c r="AI8" s="1350"/>
      <c r="AJ8" s="1350"/>
      <c r="AK8" s="1350"/>
      <c r="AL8" s="1350"/>
      <c r="AM8" s="1350"/>
      <c r="AN8" s="1350"/>
      <c r="AO8" s="1350"/>
      <c r="AP8" s="1350"/>
      <c r="AQ8" s="1350"/>
      <c r="AR8" s="1350"/>
      <c r="AS8" s="1350"/>
      <c r="AT8" s="1350"/>
      <c r="AU8" s="1350"/>
      <c r="AV8" s="1350"/>
      <c r="AW8" s="1350"/>
      <c r="AX8" s="1350"/>
      <c r="AY8" s="1350"/>
      <c r="AZ8" s="1350"/>
      <c r="BA8" s="1350"/>
      <c r="BB8" s="1350"/>
      <c r="BC8" s="1350"/>
      <c r="BD8" s="1350"/>
      <c r="BE8" s="1350"/>
      <c r="BF8" s="1350"/>
      <c r="BG8" s="1350"/>
    </row>
    <row r="9" spans="1:78" s="102" customFormat="1" ht="15" hidden="1" customHeight="1" x14ac:dyDescent="0.2">
      <c r="C9" s="630" t="s">
        <v>234</v>
      </c>
      <c r="D9" s="630"/>
      <c r="E9" s="630"/>
      <c r="F9" s="630"/>
      <c r="G9" s="630"/>
      <c r="H9" s="630"/>
      <c r="I9" s="630"/>
      <c r="J9" s="630"/>
      <c r="K9" s="630"/>
      <c r="L9" s="630"/>
      <c r="M9" s="630"/>
      <c r="N9" s="630"/>
      <c r="O9" s="630"/>
      <c r="P9" s="630"/>
      <c r="Q9" s="630"/>
      <c r="R9" s="630"/>
      <c r="S9" s="630"/>
      <c r="T9" s="630"/>
      <c r="U9" s="630"/>
      <c r="V9" s="630"/>
      <c r="W9" s="630"/>
      <c r="X9" s="630"/>
      <c r="Y9" s="630"/>
      <c r="Z9" s="630"/>
      <c r="AA9" s="630"/>
      <c r="AB9" s="630"/>
      <c r="AC9" s="630"/>
      <c r="AD9" s="630"/>
      <c r="AE9" s="630"/>
      <c r="AF9" s="630"/>
      <c r="AG9" s="630"/>
      <c r="AH9" s="630"/>
      <c r="AI9" s="630"/>
      <c r="AJ9" s="630"/>
      <c r="AK9" s="630"/>
      <c r="AL9" s="630"/>
      <c r="AM9" s="630"/>
      <c r="AN9" s="630"/>
      <c r="AO9" s="630"/>
      <c r="AP9" s="630"/>
      <c r="AQ9" s="630"/>
      <c r="AR9" s="630"/>
      <c r="AS9" s="630"/>
      <c r="AT9" s="630"/>
      <c r="AU9" s="630"/>
      <c r="AV9" s="630"/>
      <c r="AW9" s="630"/>
      <c r="AX9" s="630"/>
      <c r="AY9" s="630"/>
      <c r="AZ9" s="630"/>
      <c r="BA9" s="630"/>
      <c r="BB9" s="630"/>
      <c r="BC9" s="631"/>
      <c r="BD9" s="631"/>
      <c r="BE9" s="631"/>
      <c r="BF9" s="631"/>
      <c r="BG9" s="631"/>
    </row>
    <row r="10" spans="1:78" ht="11.25" customHeight="1" x14ac:dyDescent="0.2">
      <c r="C10" s="1"/>
      <c r="D10" s="572" t="s">
        <v>233</v>
      </c>
      <c r="E10" s="573"/>
      <c r="F10" s="573"/>
      <c r="G10" s="573"/>
      <c r="H10" s="573"/>
      <c r="I10" s="573"/>
      <c r="J10" s="573"/>
      <c r="K10" s="573"/>
      <c r="L10" s="573"/>
      <c r="M10" s="573"/>
      <c r="N10" s="573"/>
      <c r="O10" s="573"/>
      <c r="P10" s="573"/>
      <c r="Q10" s="573"/>
      <c r="R10" s="573"/>
      <c r="S10" s="574"/>
      <c r="T10" s="3"/>
      <c r="U10" s="3"/>
      <c r="V10" s="3"/>
      <c r="W10" s="1"/>
      <c r="X10" s="104"/>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V10" s="102"/>
    </row>
    <row r="11" spans="1:78" s="5" customFormat="1" ht="24.75" customHeight="1" x14ac:dyDescent="0.4">
      <c r="C11" s="122"/>
      <c r="D11" s="338" t="s">
        <v>800</v>
      </c>
      <c r="E11" s="123"/>
      <c r="F11" s="123"/>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H11" s="101"/>
      <c r="BI11" s="23"/>
      <c r="BV11" s="102"/>
    </row>
    <row r="12" spans="1:78" ht="18.75" customHeight="1" x14ac:dyDescent="0.25">
      <c r="A12" s="159"/>
      <c r="C12" s="1"/>
      <c r="D12" s="673" t="s">
        <v>801</v>
      </c>
      <c r="E12" s="911"/>
      <c r="F12" s="911"/>
      <c r="G12" s="911"/>
      <c r="H12" s="911"/>
      <c r="I12" s="911"/>
      <c r="J12" s="911"/>
      <c r="K12" s="911"/>
      <c r="L12" s="911"/>
      <c r="M12" s="911"/>
      <c r="N12" s="911"/>
      <c r="O12" s="911"/>
      <c r="P12" s="912"/>
      <c r="Q12" s="1358"/>
      <c r="R12" s="531"/>
      <c r="S12" s="531"/>
      <c r="T12" s="531"/>
      <c r="U12" s="531"/>
      <c r="V12" s="531"/>
      <c r="W12" s="531"/>
      <c r="X12" s="531"/>
      <c r="Y12" s="531"/>
      <c r="Z12" s="531"/>
      <c r="AA12" s="531"/>
      <c r="AB12" s="531"/>
      <c r="AC12" s="531"/>
      <c r="AD12" s="532"/>
      <c r="AE12" s="1359" t="s">
        <v>802</v>
      </c>
      <c r="AF12" s="1360"/>
      <c r="AG12" s="1360"/>
      <c r="AH12" s="1360"/>
      <c r="AI12" s="1360"/>
      <c r="AJ12" s="1360"/>
      <c r="AK12" s="1360"/>
      <c r="AL12" s="1360"/>
      <c r="AM12" s="1360"/>
      <c r="AN12" s="1360"/>
      <c r="AO12" s="1360"/>
      <c r="AP12" s="1360"/>
      <c r="AQ12" s="1361"/>
      <c r="AR12" s="1362"/>
      <c r="AS12" s="683"/>
      <c r="AT12" s="683"/>
      <c r="AU12" s="683"/>
      <c r="AV12" s="683"/>
      <c r="AW12" s="683"/>
      <c r="AX12" s="683"/>
      <c r="AY12" s="683"/>
      <c r="AZ12" s="683"/>
      <c r="BA12" s="683"/>
      <c r="BB12" s="683"/>
      <c r="BC12" s="683"/>
      <c r="BD12" s="683"/>
      <c r="BE12" s="683"/>
      <c r="BF12" s="684"/>
      <c r="BG12" s="1"/>
      <c r="BH12" s="267"/>
      <c r="BI12" s="23"/>
      <c r="BJ12" s="21"/>
      <c r="BV12" s="102"/>
      <c r="BX12" s="102"/>
      <c r="BY12" s="5"/>
    </row>
    <row r="13" spans="1:78" ht="27.75" customHeight="1" x14ac:dyDescent="0.2">
      <c r="A13" s="159"/>
      <c r="C13" s="1"/>
      <c r="D13" s="699" t="s">
        <v>547</v>
      </c>
      <c r="E13" s="412"/>
      <c r="F13" s="412"/>
      <c r="G13" s="412"/>
      <c r="H13" s="412"/>
      <c r="I13" s="412"/>
      <c r="J13" s="412"/>
      <c r="K13" s="412"/>
      <c r="L13" s="412"/>
      <c r="M13" s="412"/>
      <c r="N13" s="412"/>
      <c r="O13" s="412"/>
      <c r="P13" s="1363"/>
      <c r="Q13" s="675" t="str">
        <f>IF((ZADOST!D136)=OR("Příprava strategického projektu „…………………………………….…………………….“",0),"Toto pole se načítá automaticky!",ZADOST!D136)</f>
        <v>Příprava strategického projektu „…………………………………….…………………….“</v>
      </c>
      <c r="R13" s="1364"/>
      <c r="S13" s="1364"/>
      <c r="T13" s="1364"/>
      <c r="U13" s="1364"/>
      <c r="V13" s="1364"/>
      <c r="W13" s="1364"/>
      <c r="X13" s="1364"/>
      <c r="Y13" s="1364"/>
      <c r="Z13" s="1364"/>
      <c r="AA13" s="1364"/>
      <c r="AB13" s="1364"/>
      <c r="AC13" s="1364"/>
      <c r="AD13" s="1364"/>
      <c r="AE13" s="1364"/>
      <c r="AF13" s="1364"/>
      <c r="AG13" s="1364"/>
      <c r="AH13" s="1364"/>
      <c r="AI13" s="1364"/>
      <c r="AJ13" s="1364"/>
      <c r="AK13" s="1364"/>
      <c r="AL13" s="1364"/>
      <c r="AM13" s="1364"/>
      <c r="AN13" s="1364"/>
      <c r="AO13" s="1364"/>
      <c r="AP13" s="1364"/>
      <c r="AQ13" s="1364"/>
      <c r="AR13" s="1364"/>
      <c r="AS13" s="1364"/>
      <c r="AT13" s="1364"/>
      <c r="AU13" s="1364"/>
      <c r="AV13" s="1364"/>
      <c r="AW13" s="1364"/>
      <c r="AX13" s="1364"/>
      <c r="AY13" s="1364"/>
      <c r="AZ13" s="1364"/>
      <c r="BA13" s="1364"/>
      <c r="BB13" s="1364"/>
      <c r="BC13" s="1364"/>
      <c r="BD13" s="1364"/>
      <c r="BE13" s="1364"/>
      <c r="BF13" s="1365"/>
      <c r="BG13" s="1"/>
      <c r="BH13" s="102"/>
      <c r="BI13" s="102"/>
      <c r="BJ13" s="102"/>
      <c r="BK13" s="102"/>
      <c r="BL13" s="102"/>
      <c r="BM13" s="102"/>
      <c r="BN13" s="102"/>
      <c r="BO13" s="102"/>
      <c r="BP13" s="102"/>
      <c r="BQ13" s="102"/>
      <c r="BR13" s="102"/>
      <c r="BS13" s="102"/>
      <c r="BT13" s="102"/>
      <c r="BU13" s="102"/>
      <c r="BV13" s="102"/>
      <c r="BW13" s="102"/>
      <c r="BX13" s="102"/>
      <c r="BZ13" s="125"/>
    </row>
    <row r="14" spans="1:78" s="5" customFormat="1" ht="24.75" customHeight="1" x14ac:dyDescent="0.4">
      <c r="C14" s="122"/>
      <c r="D14" s="338" t="s">
        <v>804</v>
      </c>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H14" s="101"/>
      <c r="BI14" s="23"/>
      <c r="BV14" s="102"/>
    </row>
    <row r="15" spans="1:78" ht="18.75" customHeight="1" x14ac:dyDescent="0.25">
      <c r="C15" s="1"/>
      <c r="D15" s="673" t="s">
        <v>251</v>
      </c>
      <c r="E15" s="911"/>
      <c r="F15" s="911"/>
      <c r="G15" s="911"/>
      <c r="H15" s="911"/>
      <c r="I15" s="911"/>
      <c r="J15" s="911"/>
      <c r="K15" s="911"/>
      <c r="L15" s="911"/>
      <c r="M15" s="911"/>
      <c r="N15" s="1355" t="str">
        <f>IF(ZADOST!X37="","Toto pole se načítá automaticky",ZADOST!X37)</f>
        <v>Toto pole se načítá automaticky</v>
      </c>
      <c r="O15" s="1356"/>
      <c r="P15" s="1356"/>
      <c r="Q15" s="1356"/>
      <c r="R15" s="1356"/>
      <c r="S15" s="1356"/>
      <c r="T15" s="1356"/>
      <c r="U15" s="1356"/>
      <c r="V15" s="1356"/>
      <c r="W15" s="1356"/>
      <c r="X15" s="1356"/>
      <c r="Y15" s="1356"/>
      <c r="Z15" s="1356"/>
      <c r="AA15" s="1356"/>
      <c r="AB15" s="1356"/>
      <c r="AC15" s="1356"/>
      <c r="AD15" s="1356"/>
      <c r="AE15" s="1356"/>
      <c r="AF15" s="1356"/>
      <c r="AG15" s="1356"/>
      <c r="AH15" s="1356"/>
      <c r="AI15" s="1356"/>
      <c r="AJ15" s="1356"/>
      <c r="AK15" s="1356"/>
      <c r="AL15" s="1356"/>
      <c r="AM15" s="1356"/>
      <c r="AN15" s="1356"/>
      <c r="AO15" s="1356"/>
      <c r="AP15" s="1356"/>
      <c r="AQ15" s="1356"/>
      <c r="AR15" s="1356"/>
      <c r="AS15" s="1356"/>
      <c r="AT15" s="1356"/>
      <c r="AU15" s="1356"/>
      <c r="AV15" s="1356"/>
      <c r="AW15" s="1356"/>
      <c r="AX15" s="1356"/>
      <c r="AY15" s="1356"/>
      <c r="AZ15" s="1356"/>
      <c r="BA15" s="1356"/>
      <c r="BB15" s="1356"/>
      <c r="BC15" s="1356"/>
      <c r="BD15" s="1356"/>
      <c r="BE15" s="1356"/>
      <c r="BF15" s="1357"/>
      <c r="BG15" s="1"/>
      <c r="BH15" s="217"/>
      <c r="BI15" s="125"/>
      <c r="BJ15" s="21"/>
      <c r="BW15" s="126"/>
    </row>
    <row r="16" spans="1:78" s="7" customFormat="1" ht="18.75" customHeight="1" x14ac:dyDescent="0.2">
      <c r="D16" s="673" t="s">
        <v>4</v>
      </c>
      <c r="E16" s="911"/>
      <c r="F16" s="911"/>
      <c r="G16" s="911"/>
      <c r="H16" s="911"/>
      <c r="I16" s="911"/>
      <c r="J16" s="911"/>
      <c r="K16" s="911"/>
      <c r="L16" s="911"/>
      <c r="M16" s="911"/>
      <c r="N16" s="1355" t="str">
        <f>IF(ZADOST!HB46=0,"Toto pole se načítá automaticky",ZADOST!HB46)</f>
        <v>Toto pole se načítá automaticky</v>
      </c>
      <c r="O16" s="1356"/>
      <c r="P16" s="1356"/>
      <c r="Q16" s="1356"/>
      <c r="R16" s="1356"/>
      <c r="S16" s="1356"/>
      <c r="T16" s="1356"/>
      <c r="U16" s="1356"/>
      <c r="V16" s="1356"/>
      <c r="W16" s="1356"/>
      <c r="X16" s="1356"/>
      <c r="Y16" s="1356"/>
      <c r="Z16" s="1356"/>
      <c r="AA16" s="1356"/>
      <c r="AB16" s="1356"/>
      <c r="AC16" s="1356"/>
      <c r="AD16" s="1356"/>
      <c r="AE16" s="1356"/>
      <c r="AF16" s="1356"/>
      <c r="AG16" s="1356"/>
      <c r="AH16" s="1356"/>
      <c r="AI16" s="1356"/>
      <c r="AJ16" s="1356"/>
      <c r="AK16" s="1356"/>
      <c r="AL16" s="1356"/>
      <c r="AM16" s="1356"/>
      <c r="AN16" s="1356"/>
      <c r="AO16" s="1356"/>
      <c r="AP16" s="1356"/>
      <c r="AQ16" s="1356"/>
      <c r="AR16" s="1356"/>
      <c r="AS16" s="1356"/>
      <c r="AT16" s="1356"/>
      <c r="AU16" s="1356"/>
      <c r="AV16" s="1356"/>
      <c r="AW16" s="1356"/>
      <c r="AX16" s="1356"/>
      <c r="AY16" s="1356"/>
      <c r="AZ16" s="1356"/>
      <c r="BA16" s="1356"/>
      <c r="BB16" s="1356"/>
      <c r="BC16" s="1356"/>
      <c r="BD16" s="1356"/>
      <c r="BE16" s="1356"/>
      <c r="BF16" s="1357"/>
      <c r="BH16" s="125"/>
      <c r="BI16" s="125"/>
      <c r="BW16" s="126"/>
    </row>
    <row r="17" spans="3:82" s="7" customFormat="1" ht="18.75" customHeight="1" x14ac:dyDescent="0.2">
      <c r="D17" s="1369" t="s">
        <v>255</v>
      </c>
      <c r="E17" s="641"/>
      <c r="F17" s="641"/>
      <c r="G17" s="1370" t="str">
        <f>IF(ZADOST!X38="","Načítá se",ZADOST!X38)</f>
        <v>Načítá se</v>
      </c>
      <c r="H17" s="1371"/>
      <c r="I17" s="1371"/>
      <c r="J17" s="1371"/>
      <c r="K17" s="1371"/>
      <c r="L17" s="1371"/>
      <c r="M17" s="1372"/>
      <c r="N17" s="1374" t="s">
        <v>826</v>
      </c>
      <c r="O17" s="1375"/>
      <c r="P17" s="1375"/>
      <c r="Q17" s="1375"/>
      <c r="R17" s="1375"/>
      <c r="S17" s="1375"/>
      <c r="T17" s="1375"/>
      <c r="U17" s="1375"/>
      <c r="V17" s="1375"/>
      <c r="W17" s="1375"/>
      <c r="X17" s="912"/>
      <c r="Y17" s="1355" t="str">
        <f>IF(ZADOST!AJ58=0,"Načítá se",ZADOST!AJ58)</f>
        <v>Načítá se</v>
      </c>
      <c r="Z17" s="911"/>
      <c r="AA17" s="911"/>
      <c r="AB17" s="911"/>
      <c r="AC17" s="911"/>
      <c r="AD17" s="911"/>
      <c r="AE17" s="911"/>
      <c r="AF17" s="911"/>
      <c r="AG17" s="911"/>
      <c r="AH17" s="911"/>
      <c r="AI17" s="911"/>
      <c r="AJ17" s="933"/>
      <c r="AK17" s="1373" t="s">
        <v>3</v>
      </c>
      <c r="AL17" s="501"/>
      <c r="AM17" s="501"/>
      <c r="AN17" s="501"/>
      <c r="AO17" s="501"/>
      <c r="AP17" s="503"/>
      <c r="AQ17" s="1376" t="str">
        <f>IF(ZADOST!AQ58=0,"Načítá se",ZADOST!AQ58)</f>
        <v>Načítá se</v>
      </c>
      <c r="AR17" s="501"/>
      <c r="AS17" s="501"/>
      <c r="AT17" s="501"/>
      <c r="AU17" s="501"/>
      <c r="AV17" s="501"/>
      <c r="AW17" s="501"/>
      <c r="AX17" s="501"/>
      <c r="AY17" s="501"/>
      <c r="AZ17" s="501"/>
      <c r="BA17" s="501"/>
      <c r="BB17" s="501"/>
      <c r="BC17" s="501"/>
      <c r="BD17" s="501"/>
      <c r="BE17" s="501"/>
      <c r="BF17" s="502"/>
      <c r="BH17" s="125"/>
      <c r="BI17" s="125"/>
      <c r="BW17" s="126"/>
    </row>
    <row r="18" spans="3:82" s="5" customFormat="1" ht="24.75" customHeight="1" x14ac:dyDescent="0.4">
      <c r="C18" s="122"/>
      <c r="D18" s="338" t="s">
        <v>805</v>
      </c>
      <c r="E18" s="123"/>
      <c r="F18" s="123"/>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H18" s="101"/>
      <c r="BI18" s="23"/>
    </row>
    <row r="19" spans="3:82" ht="18" customHeight="1" x14ac:dyDescent="0.2">
      <c r="C19" s="1"/>
      <c r="D19" s="956" t="s">
        <v>806</v>
      </c>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c r="AM19" s="957"/>
      <c r="AN19" s="957"/>
      <c r="AO19" s="957"/>
      <c r="AP19" s="957"/>
      <c r="AQ19" s="957"/>
      <c r="AR19" s="957"/>
      <c r="AS19" s="957"/>
      <c r="AT19" s="957"/>
      <c r="AU19" s="957"/>
      <c r="AV19" s="957"/>
      <c r="AW19" s="957"/>
      <c r="AX19" s="957"/>
      <c r="AY19" s="957"/>
      <c r="AZ19" s="957"/>
      <c r="BA19" s="957"/>
      <c r="BB19" s="957"/>
      <c r="BC19" s="957"/>
      <c r="BD19" s="957"/>
      <c r="BE19" s="957"/>
      <c r="BF19" s="958"/>
      <c r="BG19" s="1"/>
      <c r="BH19" s="232"/>
      <c r="BT19" s="229"/>
      <c r="BU19" s="229"/>
      <c r="BV19" s="229"/>
      <c r="BW19" s="229"/>
      <c r="BX19" s="229"/>
      <c r="BY19" s="229"/>
      <c r="BZ19" s="229"/>
      <c r="CA19" s="229"/>
      <c r="CB19" s="229"/>
      <c r="CC19" s="229"/>
      <c r="CD19" s="229"/>
    </row>
    <row r="20" spans="3:82" ht="30" customHeight="1" x14ac:dyDescent="0.2">
      <c r="C20" s="1"/>
      <c r="D20" s="433"/>
      <c r="E20" s="508"/>
      <c r="F20" s="508"/>
      <c r="G20" s="508"/>
      <c r="H20" s="508"/>
      <c r="I20" s="508"/>
      <c r="J20" s="508"/>
      <c r="K20" s="508"/>
      <c r="L20" s="508"/>
      <c r="M20" s="508"/>
      <c r="N20" s="508"/>
      <c r="O20" s="508"/>
      <c r="P20" s="508"/>
      <c r="Q20" s="508"/>
      <c r="R20" s="508"/>
      <c r="S20" s="508"/>
      <c r="T20" s="508"/>
      <c r="U20" s="508"/>
      <c r="V20" s="508"/>
      <c r="W20" s="508"/>
      <c r="X20" s="508"/>
      <c r="Y20" s="508"/>
      <c r="Z20" s="508"/>
      <c r="AA20" s="508"/>
      <c r="AB20" s="508"/>
      <c r="AC20" s="508"/>
      <c r="AD20" s="508"/>
      <c r="AE20" s="508"/>
      <c r="AF20" s="508"/>
      <c r="AG20" s="508"/>
      <c r="AH20" s="508"/>
      <c r="AI20" s="508"/>
      <c r="AJ20" s="508"/>
      <c r="AK20" s="508"/>
      <c r="AL20" s="508"/>
      <c r="AM20" s="508"/>
      <c r="AN20" s="508"/>
      <c r="AO20" s="508"/>
      <c r="AP20" s="508"/>
      <c r="AQ20" s="508"/>
      <c r="AR20" s="508"/>
      <c r="AS20" s="508"/>
      <c r="AT20" s="508"/>
      <c r="AU20" s="508"/>
      <c r="AV20" s="508"/>
      <c r="AW20" s="508"/>
      <c r="AX20" s="508"/>
      <c r="AY20" s="508"/>
      <c r="AZ20" s="508"/>
      <c r="BA20" s="508"/>
      <c r="BB20" s="508"/>
      <c r="BC20" s="508"/>
      <c r="BD20" s="508"/>
      <c r="BE20" s="508"/>
      <c r="BF20" s="509"/>
      <c r="BG20" s="1"/>
      <c r="BH20" s="232"/>
      <c r="BT20" s="229"/>
      <c r="BU20" s="229"/>
      <c r="BV20" s="229"/>
      <c r="BW20" s="229"/>
      <c r="BX20" s="229"/>
      <c r="BY20" s="229"/>
      <c r="BZ20" s="229"/>
      <c r="CA20" s="229"/>
      <c r="CB20" s="229"/>
      <c r="CC20" s="229"/>
      <c r="CD20" s="229"/>
    </row>
    <row r="21" spans="3:82" ht="6.75" customHeight="1" x14ac:dyDescent="0.25">
      <c r="C21" s="141"/>
      <c r="D21" s="14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
    </row>
    <row r="22" spans="3:82" ht="20.45" customHeight="1" x14ac:dyDescent="0.25">
      <c r="C22" s="141"/>
      <c r="D22" s="1366" t="s">
        <v>827</v>
      </c>
      <c r="E22" s="1367"/>
      <c r="F22" s="1367"/>
      <c r="G22" s="1367"/>
      <c r="H22" s="1367"/>
      <c r="I22" s="1367"/>
      <c r="J22" s="1367"/>
      <c r="K22" s="1367"/>
      <c r="L22" s="1367"/>
      <c r="M22" s="1367"/>
      <c r="N22" s="1367"/>
      <c r="O22" s="1367"/>
      <c r="P22" s="1367"/>
      <c r="Q22" s="1367"/>
      <c r="R22" s="1367"/>
      <c r="S22" s="1367"/>
      <c r="T22" s="1367"/>
      <c r="U22" s="1367"/>
      <c r="V22" s="1367"/>
      <c r="W22" s="1367"/>
      <c r="X22" s="1367"/>
      <c r="Y22" s="1367"/>
      <c r="Z22" s="1367"/>
      <c r="AA22" s="1367"/>
      <c r="AB22" s="1367"/>
      <c r="AC22" s="1367"/>
      <c r="AD22" s="1367"/>
      <c r="AE22" s="1367"/>
      <c r="AF22" s="1367"/>
      <c r="AG22" s="1367"/>
      <c r="AH22" s="1367"/>
      <c r="AI22" s="1367"/>
      <c r="AJ22" s="1367"/>
      <c r="AK22" s="1367"/>
      <c r="AL22" s="1367"/>
      <c r="AM22" s="1367"/>
      <c r="AN22" s="1367"/>
      <c r="AO22" s="1367"/>
      <c r="AP22" s="1367"/>
      <c r="AQ22" s="1367"/>
      <c r="AR22" s="1367"/>
      <c r="AS22" s="1367"/>
      <c r="AT22" s="1367"/>
      <c r="AU22" s="1367"/>
      <c r="AV22" s="1367"/>
      <c r="AW22" s="1367"/>
      <c r="AX22" s="1367"/>
      <c r="AY22" s="1367"/>
      <c r="AZ22" s="1367"/>
      <c r="BA22" s="1367"/>
      <c r="BB22" s="1367"/>
      <c r="BC22" s="1367"/>
      <c r="BD22" s="1367"/>
      <c r="BE22" s="1367"/>
      <c r="BF22" s="1368"/>
      <c r="BG22" s="1"/>
    </row>
    <row r="23" spans="3:82" ht="14.25" customHeight="1" x14ac:dyDescent="0.25">
      <c r="C23" s="141"/>
      <c r="D23" s="1366"/>
      <c r="E23" s="1367"/>
      <c r="F23" s="1367"/>
      <c r="G23" s="1367"/>
      <c r="H23" s="1367"/>
      <c r="I23" s="1367"/>
      <c r="J23" s="1367"/>
      <c r="K23" s="1367"/>
      <c r="L23" s="1367"/>
      <c r="M23" s="1367"/>
      <c r="N23" s="1367"/>
      <c r="O23" s="1367"/>
      <c r="P23" s="1367"/>
      <c r="Q23" s="1367"/>
      <c r="R23" s="1367"/>
      <c r="S23" s="1367"/>
      <c r="T23" s="1368"/>
      <c r="U23" s="1381" t="s">
        <v>807</v>
      </c>
      <c r="V23" s="1382"/>
      <c r="W23" s="1382"/>
      <c r="X23" s="1382"/>
      <c r="Y23" s="1382"/>
      <c r="Z23" s="1382"/>
      <c r="AA23" s="1382"/>
      <c r="AB23" s="1382"/>
      <c r="AC23" s="1382"/>
      <c r="AD23" s="1382"/>
      <c r="AE23" s="1382"/>
      <c r="AF23" s="1382"/>
      <c r="AG23" s="1382"/>
      <c r="AH23" s="1382"/>
      <c r="AI23" s="1382"/>
      <c r="AJ23" s="1382"/>
      <c r="AK23" s="1382"/>
      <c r="AL23" s="1382"/>
      <c r="AM23" s="1383"/>
      <c r="AN23" s="1384" t="s">
        <v>808</v>
      </c>
      <c r="AO23" s="1367"/>
      <c r="AP23" s="1367"/>
      <c r="AQ23" s="1367"/>
      <c r="AR23" s="1367"/>
      <c r="AS23" s="1367"/>
      <c r="AT23" s="1367"/>
      <c r="AU23" s="1367"/>
      <c r="AV23" s="1367"/>
      <c r="AW23" s="1367"/>
      <c r="AX23" s="1367"/>
      <c r="AY23" s="1367"/>
      <c r="AZ23" s="1367"/>
      <c r="BA23" s="1367"/>
      <c r="BB23" s="1367"/>
      <c r="BC23" s="1367"/>
      <c r="BD23" s="1367"/>
      <c r="BE23" s="1367"/>
      <c r="BF23" s="1368"/>
      <c r="BG23" s="1"/>
    </row>
    <row r="24" spans="3:82" ht="18.75" customHeight="1" x14ac:dyDescent="0.25">
      <c r="C24" s="141"/>
      <c r="D24" s="1385" t="s">
        <v>809</v>
      </c>
      <c r="E24" s="1386"/>
      <c r="F24" s="1386"/>
      <c r="G24" s="1386"/>
      <c r="H24" s="1386"/>
      <c r="I24" s="1386"/>
      <c r="J24" s="1386"/>
      <c r="K24" s="1386"/>
      <c r="L24" s="1386"/>
      <c r="M24" s="1386"/>
      <c r="N24" s="1386"/>
      <c r="O24" s="1386"/>
      <c r="P24" s="1386"/>
      <c r="Q24" s="1386"/>
      <c r="R24" s="1386"/>
      <c r="S24" s="1386"/>
      <c r="T24" s="1387"/>
      <c r="U24" s="1388" t="str">
        <f>IF(ZADOST!AE151="","Toto pole se načítá automaticky",ZADOST!AE151)</f>
        <v>Toto pole se načítá automaticky</v>
      </c>
      <c r="V24" s="1367"/>
      <c r="W24" s="1367"/>
      <c r="X24" s="1367"/>
      <c r="Y24" s="1367"/>
      <c r="Z24" s="1367"/>
      <c r="AA24" s="1367"/>
      <c r="AB24" s="1367"/>
      <c r="AC24" s="1367"/>
      <c r="AD24" s="1367"/>
      <c r="AE24" s="1367"/>
      <c r="AF24" s="1367"/>
      <c r="AG24" s="1367"/>
      <c r="AH24" s="1367"/>
      <c r="AI24" s="1367"/>
      <c r="AJ24" s="1367"/>
      <c r="AK24" s="1367"/>
      <c r="AL24" s="1367"/>
      <c r="AM24" s="1368"/>
      <c r="AN24" s="1389"/>
      <c r="AO24" s="1390"/>
      <c r="AP24" s="1390"/>
      <c r="AQ24" s="1390"/>
      <c r="AR24" s="1390"/>
      <c r="AS24" s="1390"/>
      <c r="AT24" s="1390"/>
      <c r="AU24" s="1390"/>
      <c r="AV24" s="1390"/>
      <c r="AW24" s="1390"/>
      <c r="AX24" s="1390"/>
      <c r="AY24" s="1390"/>
      <c r="AZ24" s="1390"/>
      <c r="BA24" s="1390"/>
      <c r="BB24" s="1390"/>
      <c r="BC24" s="1390"/>
      <c r="BD24" s="1390"/>
      <c r="BE24" s="1390"/>
      <c r="BF24" s="1391"/>
      <c r="BG24" s="1"/>
    </row>
    <row r="25" spans="3:82" ht="18.75" customHeight="1" x14ac:dyDescent="0.25">
      <c r="C25" s="141"/>
      <c r="D25" s="1385" t="s">
        <v>810</v>
      </c>
      <c r="E25" s="1386"/>
      <c r="F25" s="1386"/>
      <c r="G25" s="1386"/>
      <c r="H25" s="1386"/>
      <c r="I25" s="1386"/>
      <c r="J25" s="1386"/>
      <c r="K25" s="1386"/>
      <c r="L25" s="1386"/>
      <c r="M25" s="1386"/>
      <c r="N25" s="1386"/>
      <c r="O25" s="1386"/>
      <c r="P25" s="1386"/>
      <c r="Q25" s="1386"/>
      <c r="R25" s="1386"/>
      <c r="S25" s="1386"/>
      <c r="T25" s="1387"/>
      <c r="U25" s="1384" t="str">
        <f>IF(ZADOST!AE152="","Toto pole se načítá automaticky",ZADOST!AE152)</f>
        <v>Toto pole se načítá automaticky</v>
      </c>
      <c r="V25" s="1367"/>
      <c r="W25" s="1367"/>
      <c r="X25" s="1367"/>
      <c r="Y25" s="1367"/>
      <c r="Z25" s="1367"/>
      <c r="AA25" s="1367"/>
      <c r="AB25" s="1367"/>
      <c r="AC25" s="1367"/>
      <c r="AD25" s="1367"/>
      <c r="AE25" s="1367"/>
      <c r="AF25" s="1367"/>
      <c r="AG25" s="1367"/>
      <c r="AH25" s="1367"/>
      <c r="AI25" s="1367"/>
      <c r="AJ25" s="1367"/>
      <c r="AK25" s="1367"/>
      <c r="AL25" s="1367"/>
      <c r="AM25" s="1368"/>
      <c r="AN25" s="1389"/>
      <c r="AO25" s="1390"/>
      <c r="AP25" s="1390"/>
      <c r="AQ25" s="1390"/>
      <c r="AR25" s="1390"/>
      <c r="AS25" s="1390"/>
      <c r="AT25" s="1390"/>
      <c r="AU25" s="1390"/>
      <c r="AV25" s="1390"/>
      <c r="AW25" s="1390"/>
      <c r="AX25" s="1390"/>
      <c r="AY25" s="1390"/>
      <c r="AZ25" s="1390"/>
      <c r="BA25" s="1390"/>
      <c r="BB25" s="1390"/>
      <c r="BC25" s="1390"/>
      <c r="BD25" s="1390"/>
      <c r="BE25" s="1390"/>
      <c r="BF25" s="1391"/>
      <c r="BG25" s="1"/>
    </row>
    <row r="26" spans="3:82" ht="6.75" customHeight="1" x14ac:dyDescent="0.25">
      <c r="C26" s="1"/>
      <c r="D26" s="150"/>
      <c r="E26" s="211"/>
      <c r="F26" s="211"/>
      <c r="G26" s="211"/>
      <c r="H26" s="211"/>
      <c r="I26" s="211"/>
      <c r="J26" s="211"/>
      <c r="K26" s="211"/>
      <c r="L26" s="211"/>
      <c r="M26" s="211"/>
      <c r="N26" s="211"/>
      <c r="O26" s="211"/>
      <c r="P26" s="211"/>
      <c r="Q26" s="211"/>
      <c r="R26" s="211"/>
      <c r="S26" s="211"/>
      <c r="T26" s="123"/>
      <c r="U26" s="123"/>
      <c r="V26" s="123"/>
      <c r="W26" s="123"/>
      <c r="X26" s="123"/>
      <c r="Y26" s="123"/>
      <c r="Z26" s="123"/>
      <c r="AA26" s="123"/>
      <c r="AB26" s="123"/>
      <c r="AC26" s="123"/>
      <c r="AD26" s="123"/>
      <c r="AE26" s="123"/>
      <c r="AF26" s="123"/>
      <c r="AG26" s="123"/>
      <c r="AH26" s="123"/>
      <c r="AI26" s="212"/>
      <c r="AJ26" s="151"/>
      <c r="AK26" s="151"/>
      <c r="AL26" s="151"/>
      <c r="AM26" s="151"/>
      <c r="AN26" s="151"/>
      <c r="AO26" s="212"/>
      <c r="AP26" s="151"/>
      <c r="AQ26" s="151"/>
      <c r="AR26" s="151"/>
      <c r="AS26" s="151"/>
      <c r="AT26" s="151"/>
      <c r="AU26" s="152"/>
      <c r="AV26" s="152"/>
      <c r="AW26" s="152"/>
      <c r="AX26" s="152"/>
      <c r="AY26" s="152"/>
      <c r="AZ26" s="152"/>
      <c r="BA26" s="152"/>
      <c r="BB26" s="152"/>
      <c r="BC26" s="152"/>
      <c r="BD26" s="152"/>
      <c r="BE26" s="152"/>
      <c r="BF26" s="152"/>
      <c r="BG26" s="1"/>
      <c r="BH26" s="17" t="s">
        <v>814</v>
      </c>
      <c r="BJ26" s="21"/>
    </row>
    <row r="27" spans="3:82" ht="20.45" customHeight="1" x14ac:dyDescent="0.25">
      <c r="C27" s="141"/>
      <c r="D27" s="1366" t="s">
        <v>811</v>
      </c>
      <c r="E27" s="1367"/>
      <c r="F27" s="1367"/>
      <c r="G27" s="1367"/>
      <c r="H27" s="1367"/>
      <c r="I27" s="1367"/>
      <c r="J27" s="1367"/>
      <c r="K27" s="1367"/>
      <c r="L27" s="1367"/>
      <c r="M27" s="1367"/>
      <c r="N27" s="1367"/>
      <c r="O27" s="1367"/>
      <c r="P27" s="1367"/>
      <c r="Q27" s="1367"/>
      <c r="R27" s="1367"/>
      <c r="S27" s="1367"/>
      <c r="T27" s="1367"/>
      <c r="U27" s="1367"/>
      <c r="V27" s="1367"/>
      <c r="W27" s="1367"/>
      <c r="X27" s="1367"/>
      <c r="Y27" s="1367"/>
      <c r="Z27" s="1367"/>
      <c r="AA27" s="1367"/>
      <c r="AB27" s="1367"/>
      <c r="AC27" s="1367"/>
      <c r="AD27" s="1367"/>
      <c r="AE27" s="1367"/>
      <c r="AF27" s="1367"/>
      <c r="AG27" s="1367"/>
      <c r="AH27" s="1367"/>
      <c r="AI27" s="1367"/>
      <c r="AJ27" s="1367"/>
      <c r="AK27" s="1367"/>
      <c r="AL27" s="1367"/>
      <c r="AM27" s="1367"/>
      <c r="AN27" s="1367"/>
      <c r="AO27" s="1367"/>
      <c r="AP27" s="1367"/>
      <c r="AQ27" s="1367"/>
      <c r="AR27" s="1367"/>
      <c r="AS27" s="1367"/>
      <c r="AT27" s="1367"/>
      <c r="AU27" s="1367"/>
      <c r="AV27" s="1367"/>
      <c r="AW27" s="1367"/>
      <c r="AX27" s="1367"/>
      <c r="AY27" s="1367"/>
      <c r="AZ27" s="1367"/>
      <c r="BA27" s="1367"/>
      <c r="BB27" s="1367"/>
      <c r="BC27" s="1367"/>
      <c r="BD27" s="1367"/>
      <c r="BE27" s="1367"/>
      <c r="BF27" s="1368"/>
      <c r="BG27" s="1"/>
      <c r="BH27" s="17" t="s">
        <v>815</v>
      </c>
    </row>
    <row r="28" spans="3:82" ht="42" customHeight="1" x14ac:dyDescent="0.25">
      <c r="C28" s="141"/>
      <c r="D28" s="1392" t="s">
        <v>815</v>
      </c>
      <c r="E28" s="1393"/>
      <c r="F28" s="1393"/>
      <c r="G28" s="1393"/>
      <c r="H28" s="1393"/>
      <c r="I28" s="1393"/>
      <c r="J28" s="1393"/>
      <c r="K28" s="1393"/>
      <c r="L28" s="1393"/>
      <c r="M28" s="1393"/>
      <c r="N28" s="1393"/>
      <c r="O28" s="1393"/>
      <c r="P28" s="1393"/>
      <c r="Q28" s="1393"/>
      <c r="R28" s="1393"/>
      <c r="S28" s="1393"/>
      <c r="T28" s="1393"/>
      <c r="U28" s="1394"/>
      <c r="V28" s="1394"/>
      <c r="W28" s="1394"/>
      <c r="X28" s="1394"/>
      <c r="Y28" s="1394"/>
      <c r="Z28" s="1394"/>
      <c r="AA28" s="1394"/>
      <c r="AB28" s="1394"/>
      <c r="AC28" s="1394"/>
      <c r="AD28" s="1394"/>
      <c r="AE28" s="1394"/>
      <c r="AF28" s="1394"/>
      <c r="AG28" s="1394"/>
      <c r="AH28" s="1394"/>
      <c r="AI28" s="1394"/>
      <c r="AJ28" s="1394"/>
      <c r="AK28" s="1394"/>
      <c r="AL28" s="1394"/>
      <c r="AM28" s="1394"/>
      <c r="AN28" s="1394"/>
      <c r="AO28" s="1394"/>
      <c r="AP28" s="1394"/>
      <c r="AQ28" s="1394"/>
      <c r="AR28" s="1394"/>
      <c r="AS28" s="1394"/>
      <c r="AT28" s="1394"/>
      <c r="AU28" s="1394"/>
      <c r="AV28" s="1394"/>
      <c r="AW28" s="1394"/>
      <c r="AX28" s="1394"/>
      <c r="AY28" s="1394"/>
      <c r="AZ28" s="1394"/>
      <c r="BA28" s="1394"/>
      <c r="BB28" s="1394"/>
      <c r="BC28" s="1394"/>
      <c r="BD28" s="1394"/>
      <c r="BE28" s="1394"/>
      <c r="BF28" s="1395"/>
      <c r="BG28" s="1"/>
      <c r="BH28" s="17" t="s">
        <v>813</v>
      </c>
    </row>
    <row r="29" spans="3:82" s="5" customFormat="1" ht="24.75" customHeight="1" x14ac:dyDescent="0.4">
      <c r="C29" s="122"/>
      <c r="D29" s="338" t="s">
        <v>816</v>
      </c>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H29" s="101"/>
      <c r="BI29" s="23"/>
      <c r="BV29" s="215"/>
    </row>
    <row r="30" spans="3:82" ht="34.5" customHeight="1" x14ac:dyDescent="0.25">
      <c r="C30" s="141"/>
      <c r="D30" s="1378" t="s">
        <v>831</v>
      </c>
      <c r="E30" s="1379"/>
      <c r="F30" s="1379"/>
      <c r="G30" s="1379"/>
      <c r="H30" s="1379"/>
      <c r="I30" s="1379"/>
      <c r="J30" s="1379"/>
      <c r="K30" s="1379"/>
      <c r="L30" s="1379"/>
      <c r="M30" s="1379"/>
      <c r="N30" s="1379"/>
      <c r="O30" s="1379"/>
      <c r="P30" s="1379"/>
      <c r="Q30" s="1379"/>
      <c r="R30" s="1379"/>
      <c r="S30" s="1379"/>
      <c r="T30" s="1379"/>
      <c r="U30" s="1379"/>
      <c r="V30" s="1379"/>
      <c r="W30" s="1379"/>
      <c r="X30" s="1379"/>
      <c r="Y30" s="1379"/>
      <c r="Z30" s="1379"/>
      <c r="AA30" s="1379"/>
      <c r="AB30" s="1379"/>
      <c r="AC30" s="1379"/>
      <c r="AD30" s="1379"/>
      <c r="AE30" s="1379"/>
      <c r="AF30" s="1379"/>
      <c r="AG30" s="1379"/>
      <c r="AH30" s="1379"/>
      <c r="AI30" s="1379"/>
      <c r="AJ30" s="1379"/>
      <c r="AK30" s="1379"/>
      <c r="AL30" s="1379"/>
      <c r="AM30" s="1379"/>
      <c r="AN30" s="1379"/>
      <c r="AO30" s="1379"/>
      <c r="AP30" s="1379"/>
      <c r="AQ30" s="1379"/>
      <c r="AR30" s="1379"/>
      <c r="AS30" s="1379"/>
      <c r="AT30" s="1379"/>
      <c r="AU30" s="1379"/>
      <c r="AV30" s="1379"/>
      <c r="AW30" s="1379"/>
      <c r="AX30" s="1379"/>
      <c r="AY30" s="1379"/>
      <c r="AZ30" s="1379"/>
      <c r="BA30" s="1379"/>
      <c r="BB30" s="1379"/>
      <c r="BC30" s="1379"/>
      <c r="BD30" s="1379"/>
      <c r="BE30" s="1379"/>
      <c r="BF30" s="1380"/>
      <c r="BG30" s="1"/>
    </row>
    <row r="31" spans="3:82" s="5" customFormat="1" ht="24.75" customHeight="1" x14ac:dyDescent="0.4">
      <c r="C31" s="122"/>
      <c r="D31" s="338" t="s">
        <v>818</v>
      </c>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H31" s="101"/>
      <c r="BI31" s="23"/>
      <c r="BV31" s="215"/>
    </row>
    <row r="32" spans="3:82" ht="18.75" customHeight="1" x14ac:dyDescent="0.2">
      <c r="C32" s="1"/>
      <c r="D32" s="546" t="s">
        <v>0</v>
      </c>
      <c r="E32" s="1377"/>
      <c r="F32" s="781" t="s">
        <v>819</v>
      </c>
      <c r="G32" s="874"/>
      <c r="H32" s="874"/>
      <c r="I32" s="874"/>
      <c r="J32" s="874"/>
      <c r="K32" s="874"/>
      <c r="L32" s="874"/>
      <c r="M32" s="874"/>
      <c r="N32" s="874"/>
      <c r="O32" s="874"/>
      <c r="P32" s="874"/>
      <c r="Q32" s="874"/>
      <c r="R32" s="874"/>
      <c r="S32" s="874"/>
      <c r="T32" s="874"/>
      <c r="U32" s="874"/>
      <c r="V32" s="874"/>
      <c r="W32" s="874"/>
      <c r="X32" s="874"/>
      <c r="Y32" s="874"/>
      <c r="Z32" s="874"/>
      <c r="AA32" s="874"/>
      <c r="AB32" s="874"/>
      <c r="AC32" s="874"/>
      <c r="AD32" s="874"/>
      <c r="AE32" s="874"/>
      <c r="AF32" s="874"/>
      <c r="AG32" s="874"/>
      <c r="AH32" s="874"/>
      <c r="AI32" s="874"/>
      <c r="AJ32" s="874"/>
      <c r="AK32" s="874"/>
      <c r="AL32" s="874"/>
      <c r="AM32" s="874"/>
      <c r="AN32" s="874"/>
      <c r="AO32" s="874"/>
      <c r="AP32" s="874"/>
      <c r="AQ32" s="874"/>
      <c r="AR32" s="874"/>
      <c r="AS32" s="874"/>
      <c r="AT32" s="874"/>
      <c r="AU32" s="874"/>
      <c r="AV32" s="874"/>
      <c r="AW32" s="874"/>
      <c r="AX32" s="874"/>
      <c r="AY32" s="874"/>
      <c r="AZ32" s="874"/>
      <c r="BA32" s="874"/>
      <c r="BB32" s="874"/>
      <c r="BC32" s="874"/>
      <c r="BD32" s="874"/>
      <c r="BE32" s="874"/>
      <c r="BF32" s="875"/>
      <c r="BG32" s="1"/>
      <c r="BJ32" s="26"/>
    </row>
    <row r="33" spans="3:75" ht="26.25" customHeight="1" x14ac:dyDescent="0.2">
      <c r="C33" s="1"/>
      <c r="D33" s="546" t="s">
        <v>1</v>
      </c>
      <c r="E33" s="1377"/>
      <c r="F33" s="781" t="str">
        <f>IF(D28=BH27,"Potvrzení splnění formálního hodnocení a přijatelnosti Žádosti o podporu strategického projektu předloženého v rámci konkrétní výzvy podpůrného programu",IF(D28=BH28,"Extenzivní projektová fiše -studie -  proveditelnosti (prostá kopie)","Toto pole se načítá automaticky"))</f>
        <v>Potvrzení splnění formálního hodnocení a přijatelnosti Žádosti o podporu strategického projektu předloženého v rámci konkrétní výzvy podpůrného programu</v>
      </c>
      <c r="G33" s="874"/>
      <c r="H33" s="874"/>
      <c r="I33" s="874"/>
      <c r="J33" s="874"/>
      <c r="K33" s="874"/>
      <c r="L33" s="874"/>
      <c r="M33" s="874"/>
      <c r="N33" s="874"/>
      <c r="O33" s="874"/>
      <c r="P33" s="874"/>
      <c r="Q33" s="874"/>
      <c r="R33" s="874"/>
      <c r="S33" s="874"/>
      <c r="T33" s="874"/>
      <c r="U33" s="874"/>
      <c r="V33" s="874"/>
      <c r="W33" s="874"/>
      <c r="X33" s="874"/>
      <c r="Y33" s="874"/>
      <c r="Z33" s="874"/>
      <c r="AA33" s="874"/>
      <c r="AB33" s="874"/>
      <c r="AC33" s="874"/>
      <c r="AD33" s="874"/>
      <c r="AE33" s="874"/>
      <c r="AF33" s="874"/>
      <c r="AG33" s="874"/>
      <c r="AH33" s="874"/>
      <c r="AI33" s="874"/>
      <c r="AJ33" s="874"/>
      <c r="AK33" s="874"/>
      <c r="AL33" s="874"/>
      <c r="AM33" s="874"/>
      <c r="AN33" s="874"/>
      <c r="AO33" s="874"/>
      <c r="AP33" s="874"/>
      <c r="AQ33" s="874"/>
      <c r="AR33" s="874"/>
      <c r="AS33" s="874"/>
      <c r="AT33" s="874"/>
      <c r="AU33" s="874"/>
      <c r="AV33" s="874"/>
      <c r="AW33" s="874"/>
      <c r="AX33" s="874"/>
      <c r="AY33" s="874"/>
      <c r="AZ33" s="874"/>
      <c r="BA33" s="874"/>
      <c r="BB33" s="874"/>
      <c r="BC33" s="874"/>
      <c r="BD33" s="874"/>
      <c r="BE33" s="874"/>
      <c r="BF33" s="875"/>
      <c r="BG33" s="1"/>
      <c r="BH33" s="19"/>
      <c r="BJ33" s="26"/>
    </row>
    <row r="34" spans="3:75" ht="40.5" customHeight="1" x14ac:dyDescent="0.2">
      <c r="C34" s="1"/>
      <c r="D34" s="546" t="s">
        <v>52</v>
      </c>
      <c r="E34" s="1377"/>
      <c r="F34" s="781" t="str">
        <f>IF(D28=BH27,"Kopie kompletní projektové dokumentace vč. příloh, která byla předložena prostřednictvím dotační žádosti o podporu do konkrétní výzvy daného podpůrného programu dle podmínek konkrétní výzvy (v elektronické formě).",IF(D28=BH28,"Rozhodnutí statutárního orgánu příjemce - usnesení / zápis z jednání orgánu / čestné prohlášení dokládající zajištění financování realizace strategického projektu z jiných zdrojů","Toto pole se načítá automaticky"))</f>
        <v>Kopie kompletní projektové dokumentace vč. příloh, která byla předložena prostřednictvím dotační žádosti o podporu do konkrétní výzvy daného podpůrného programu dle podmínek konkrétní výzvy (v elektronické formě).</v>
      </c>
      <c r="G34" s="874"/>
      <c r="H34" s="874"/>
      <c r="I34" s="874"/>
      <c r="J34" s="874"/>
      <c r="K34" s="874"/>
      <c r="L34" s="874"/>
      <c r="M34" s="874"/>
      <c r="N34" s="874"/>
      <c r="O34" s="874"/>
      <c r="P34" s="874"/>
      <c r="Q34" s="874"/>
      <c r="R34" s="874"/>
      <c r="S34" s="874"/>
      <c r="T34" s="874"/>
      <c r="U34" s="874"/>
      <c r="V34" s="874"/>
      <c r="W34" s="874"/>
      <c r="X34" s="874"/>
      <c r="Y34" s="874"/>
      <c r="Z34" s="874"/>
      <c r="AA34" s="874"/>
      <c r="AB34" s="874"/>
      <c r="AC34" s="874"/>
      <c r="AD34" s="874"/>
      <c r="AE34" s="874"/>
      <c r="AF34" s="874"/>
      <c r="AG34" s="874"/>
      <c r="AH34" s="874"/>
      <c r="AI34" s="874"/>
      <c r="AJ34" s="874"/>
      <c r="AK34" s="874"/>
      <c r="AL34" s="874"/>
      <c r="AM34" s="874"/>
      <c r="AN34" s="874"/>
      <c r="AO34" s="874"/>
      <c r="AP34" s="874"/>
      <c r="AQ34" s="874"/>
      <c r="AR34" s="874"/>
      <c r="AS34" s="874"/>
      <c r="AT34" s="874"/>
      <c r="AU34" s="874"/>
      <c r="AV34" s="874"/>
      <c r="AW34" s="874"/>
      <c r="AX34" s="874"/>
      <c r="AY34" s="874"/>
      <c r="AZ34" s="874"/>
      <c r="BA34" s="874"/>
      <c r="BB34" s="874"/>
      <c r="BC34" s="874"/>
      <c r="BD34" s="874"/>
      <c r="BE34" s="874"/>
      <c r="BF34" s="875"/>
      <c r="BG34" s="1"/>
      <c r="BH34" s="19"/>
      <c r="BJ34" s="26"/>
    </row>
    <row r="35" spans="3:75" ht="18.75" customHeight="1" x14ac:dyDescent="0.2">
      <c r="C35" s="1"/>
      <c r="D35" s="546" t="str">
        <f>IF(D28=BH28,"4.",IF(D28=BH27,"","4."))</f>
        <v/>
      </c>
      <c r="E35" s="1377"/>
      <c r="F35" s="781" t="str">
        <f>IF(D28=BH28,"Potvrzení o zahájení  realizace strategického projektu",IF(D28=BH27,"","Toto pole se načítá automaticky"))</f>
        <v/>
      </c>
      <c r="G35" s="874"/>
      <c r="H35" s="874"/>
      <c r="I35" s="874"/>
      <c r="J35" s="874"/>
      <c r="K35" s="874"/>
      <c r="L35" s="874"/>
      <c r="M35" s="874"/>
      <c r="N35" s="874"/>
      <c r="O35" s="874"/>
      <c r="P35" s="874"/>
      <c r="Q35" s="874"/>
      <c r="R35" s="874"/>
      <c r="S35" s="874"/>
      <c r="T35" s="874"/>
      <c r="U35" s="874"/>
      <c r="V35" s="874"/>
      <c r="W35" s="874"/>
      <c r="X35" s="874"/>
      <c r="Y35" s="874"/>
      <c r="Z35" s="874"/>
      <c r="AA35" s="874"/>
      <c r="AB35" s="874"/>
      <c r="AC35" s="874"/>
      <c r="AD35" s="874"/>
      <c r="AE35" s="874"/>
      <c r="AF35" s="874"/>
      <c r="AG35" s="874"/>
      <c r="AH35" s="874"/>
      <c r="AI35" s="874"/>
      <c r="AJ35" s="874"/>
      <c r="AK35" s="874"/>
      <c r="AL35" s="874"/>
      <c r="AM35" s="874"/>
      <c r="AN35" s="874"/>
      <c r="AO35" s="874"/>
      <c r="AP35" s="874"/>
      <c r="AQ35" s="874"/>
      <c r="AR35" s="874"/>
      <c r="AS35" s="874"/>
      <c r="AT35" s="874"/>
      <c r="AU35" s="874"/>
      <c r="AV35" s="874"/>
      <c r="AW35" s="874"/>
      <c r="AX35" s="874"/>
      <c r="AY35" s="874"/>
      <c r="AZ35" s="874"/>
      <c r="BA35" s="874"/>
      <c r="BB35" s="874"/>
      <c r="BC35" s="874"/>
      <c r="BD35" s="874"/>
      <c r="BE35" s="874"/>
      <c r="BF35" s="875"/>
      <c r="BG35" s="1"/>
      <c r="BJ35" s="38"/>
    </row>
    <row r="36" spans="3:75" ht="3.75" hidden="1" customHeight="1" x14ac:dyDescent="0.25">
      <c r="C36" s="1"/>
      <c r="D36" s="150"/>
      <c r="E36" s="211"/>
      <c r="F36" s="211"/>
      <c r="G36" s="211"/>
      <c r="H36" s="211"/>
      <c r="I36" s="211"/>
      <c r="J36" s="211"/>
      <c r="K36" s="211"/>
      <c r="L36" s="211"/>
      <c r="M36" s="211"/>
      <c r="N36" s="211"/>
      <c r="O36" s="211"/>
      <c r="P36" s="211"/>
      <c r="Q36" s="211"/>
      <c r="R36" s="211"/>
      <c r="S36" s="211"/>
      <c r="T36" s="123"/>
      <c r="U36" s="123"/>
      <c r="V36" s="123"/>
      <c r="W36" s="123"/>
      <c r="X36" s="123"/>
      <c r="Y36" s="123"/>
      <c r="Z36" s="123"/>
      <c r="AA36" s="123"/>
      <c r="AB36" s="123"/>
      <c r="AC36" s="123"/>
      <c r="AD36" s="123"/>
      <c r="AE36" s="123"/>
      <c r="AF36" s="123"/>
      <c r="AG36" s="123"/>
      <c r="AH36" s="123"/>
      <c r="AI36" s="212"/>
      <c r="AJ36" s="151"/>
      <c r="AK36" s="151"/>
      <c r="AL36" s="151"/>
      <c r="AM36" s="151"/>
      <c r="AN36" s="151"/>
      <c r="AO36" s="212"/>
      <c r="AP36" s="151"/>
      <c r="AQ36" s="151"/>
      <c r="AR36" s="151"/>
      <c r="AS36" s="151"/>
      <c r="AT36" s="151"/>
      <c r="AU36" s="152"/>
      <c r="AV36" s="152"/>
      <c r="AW36" s="152"/>
      <c r="AX36" s="152"/>
      <c r="AY36" s="152"/>
      <c r="AZ36" s="152"/>
      <c r="BA36" s="152"/>
      <c r="BB36" s="152"/>
      <c r="BC36" s="152"/>
      <c r="BD36" s="152"/>
      <c r="BE36" s="152"/>
      <c r="BF36" s="152"/>
      <c r="BG36" s="1"/>
      <c r="BJ36" s="21"/>
    </row>
    <row r="37" spans="3:75" ht="18.75" hidden="1" customHeight="1" x14ac:dyDescent="0.2">
      <c r="C37" s="1"/>
      <c r="D37" s="1396" t="s">
        <v>820</v>
      </c>
      <c r="E37" s="1397"/>
      <c r="F37" s="1397"/>
      <c r="G37" s="1397"/>
      <c r="H37" s="1397"/>
      <c r="I37" s="1397"/>
      <c r="J37" s="1397"/>
      <c r="K37" s="1397"/>
      <c r="L37" s="1397"/>
      <c r="M37" s="1397"/>
      <c r="N37" s="1397"/>
      <c r="O37" s="1397"/>
      <c r="P37" s="1397"/>
      <c r="Q37" s="1397"/>
      <c r="R37" s="1397"/>
      <c r="S37" s="1397"/>
      <c r="T37" s="1397"/>
      <c r="U37" s="1397"/>
      <c r="V37" s="1397"/>
      <c r="W37" s="1397"/>
      <c r="X37" s="1397"/>
      <c r="Y37" s="1397"/>
      <c r="Z37" s="1397"/>
      <c r="AA37" s="1397"/>
      <c r="AB37" s="1397"/>
      <c r="AC37" s="1397"/>
      <c r="AD37" s="1397"/>
      <c r="AE37" s="1397"/>
      <c r="AF37" s="1397"/>
      <c r="AG37" s="1397"/>
      <c r="AH37" s="1397"/>
      <c r="AI37" s="1397"/>
      <c r="AJ37" s="1397"/>
      <c r="AK37" s="1397"/>
      <c r="AL37" s="1397"/>
      <c r="AM37" s="1397"/>
      <c r="AN37" s="1397"/>
      <c r="AO37" s="1397"/>
      <c r="AP37" s="1397"/>
      <c r="AQ37" s="1397"/>
      <c r="AR37" s="1397"/>
      <c r="AS37" s="1397"/>
      <c r="AT37" s="1397"/>
      <c r="AU37" s="1397"/>
      <c r="AV37" s="1397"/>
      <c r="AW37" s="1397"/>
      <c r="AX37" s="1397"/>
      <c r="AY37" s="1397"/>
      <c r="AZ37" s="1397"/>
      <c r="BA37" s="1397"/>
      <c r="BB37" s="1397"/>
      <c r="BC37" s="1397"/>
      <c r="BD37" s="1397"/>
      <c r="BE37" s="1397"/>
      <c r="BF37" s="1398"/>
      <c r="BG37" s="1"/>
      <c r="BH37" s="19"/>
      <c r="BJ37" s="39"/>
    </row>
    <row r="38" spans="3:75" ht="18.75" hidden="1" customHeight="1" x14ac:dyDescent="0.2">
      <c r="C38" s="1"/>
      <c r="D38" s="546" t="s">
        <v>821</v>
      </c>
      <c r="E38" s="1377"/>
      <c r="F38" s="597"/>
      <c r="G38" s="634"/>
      <c r="H38" s="634"/>
      <c r="I38" s="634"/>
      <c r="J38" s="634"/>
      <c r="K38" s="634"/>
      <c r="L38" s="634"/>
      <c r="M38" s="634"/>
      <c r="N38" s="634"/>
      <c r="O38" s="634"/>
      <c r="P38" s="634"/>
      <c r="Q38" s="634"/>
      <c r="R38" s="634"/>
      <c r="S38" s="634"/>
      <c r="T38" s="634"/>
      <c r="U38" s="634"/>
      <c r="V38" s="634"/>
      <c r="W38" s="634"/>
      <c r="X38" s="634"/>
      <c r="Y38" s="634"/>
      <c r="Z38" s="634"/>
      <c r="AA38" s="634"/>
      <c r="AB38" s="634"/>
      <c r="AC38" s="634"/>
      <c r="AD38" s="634"/>
      <c r="AE38" s="634"/>
      <c r="AF38" s="634"/>
      <c r="AG38" s="634"/>
      <c r="AH38" s="634"/>
      <c r="AI38" s="634"/>
      <c r="AJ38" s="634"/>
      <c r="AK38" s="634"/>
      <c r="AL38" s="634"/>
      <c r="AM38" s="634"/>
      <c r="AN38" s="634"/>
      <c r="AO38" s="634"/>
      <c r="AP38" s="634"/>
      <c r="AQ38" s="634"/>
      <c r="AR38" s="634"/>
      <c r="AS38" s="634"/>
      <c r="AT38" s="634"/>
      <c r="AU38" s="634"/>
      <c r="AV38" s="634"/>
      <c r="AW38" s="634"/>
      <c r="AX38" s="634"/>
      <c r="AY38" s="634"/>
      <c r="AZ38" s="634"/>
      <c r="BA38" s="634"/>
      <c r="BB38" s="634"/>
      <c r="BC38" s="634"/>
      <c r="BD38" s="634"/>
      <c r="BE38" s="634"/>
      <c r="BF38" s="635"/>
      <c r="BG38" s="1"/>
      <c r="BH38" s="19"/>
      <c r="BJ38" s="39"/>
    </row>
    <row r="39" spans="3:75" ht="18.75" hidden="1" customHeight="1" x14ac:dyDescent="0.2">
      <c r="C39" s="1"/>
      <c r="D39" s="546" t="s">
        <v>822</v>
      </c>
      <c r="E39" s="1377"/>
      <c r="F39" s="597"/>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634"/>
      <c r="AM39" s="634"/>
      <c r="AN39" s="634"/>
      <c r="AO39" s="634"/>
      <c r="AP39" s="634"/>
      <c r="AQ39" s="634"/>
      <c r="AR39" s="634"/>
      <c r="AS39" s="634"/>
      <c r="AT39" s="634"/>
      <c r="AU39" s="634"/>
      <c r="AV39" s="634"/>
      <c r="AW39" s="634"/>
      <c r="AX39" s="634"/>
      <c r="AY39" s="634"/>
      <c r="AZ39" s="634"/>
      <c r="BA39" s="634"/>
      <c r="BB39" s="634"/>
      <c r="BC39" s="634"/>
      <c r="BD39" s="634"/>
      <c r="BE39" s="634"/>
      <c r="BF39" s="635"/>
      <c r="BG39" s="1"/>
      <c r="BH39" s="19"/>
      <c r="BJ39" s="39"/>
    </row>
    <row r="40" spans="3:75" ht="18.75" hidden="1" customHeight="1" x14ac:dyDescent="0.2">
      <c r="C40" s="1"/>
      <c r="D40" s="546" t="s">
        <v>823</v>
      </c>
      <c r="E40" s="1377"/>
      <c r="F40" s="597"/>
      <c r="G40" s="634"/>
      <c r="H40" s="634"/>
      <c r="I40" s="634"/>
      <c r="J40" s="634"/>
      <c r="K40" s="634"/>
      <c r="L40" s="634"/>
      <c r="M40" s="634"/>
      <c r="N40" s="634"/>
      <c r="O40" s="634"/>
      <c r="P40" s="634"/>
      <c r="Q40" s="634"/>
      <c r="R40" s="634"/>
      <c r="S40" s="634"/>
      <c r="T40" s="634"/>
      <c r="U40" s="634"/>
      <c r="V40" s="634"/>
      <c r="W40" s="634"/>
      <c r="X40" s="634"/>
      <c r="Y40" s="634"/>
      <c r="Z40" s="634"/>
      <c r="AA40" s="634"/>
      <c r="AB40" s="634"/>
      <c r="AC40" s="634"/>
      <c r="AD40" s="634"/>
      <c r="AE40" s="634"/>
      <c r="AF40" s="634"/>
      <c r="AG40" s="634"/>
      <c r="AH40" s="634"/>
      <c r="AI40" s="634"/>
      <c r="AJ40" s="634"/>
      <c r="AK40" s="634"/>
      <c r="AL40" s="634"/>
      <c r="AM40" s="634"/>
      <c r="AN40" s="634"/>
      <c r="AO40" s="634"/>
      <c r="AP40" s="634"/>
      <c r="AQ40" s="634"/>
      <c r="AR40" s="634"/>
      <c r="AS40" s="634"/>
      <c r="AT40" s="634"/>
      <c r="AU40" s="634"/>
      <c r="AV40" s="634"/>
      <c r="AW40" s="634"/>
      <c r="AX40" s="634"/>
      <c r="AY40" s="634"/>
      <c r="AZ40" s="634"/>
      <c r="BA40" s="634"/>
      <c r="BB40" s="634"/>
      <c r="BC40" s="634"/>
      <c r="BD40" s="634"/>
      <c r="BE40" s="634"/>
      <c r="BF40" s="635"/>
      <c r="BG40" s="1"/>
      <c r="BH40" s="19"/>
      <c r="BJ40" s="39"/>
    </row>
    <row r="41" spans="3:75" s="5" customFormat="1" ht="25.5" customHeight="1" x14ac:dyDescent="0.25">
      <c r="C41" s="122"/>
      <c r="D41" s="339" t="s">
        <v>828</v>
      </c>
      <c r="E41" s="102"/>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H41" s="18"/>
      <c r="BI41" s="18"/>
    </row>
    <row r="42" spans="3:75" ht="19.5" hidden="1" customHeight="1" x14ac:dyDescent="0.2">
      <c r="C42" s="1"/>
      <c r="D42" s="795" t="s">
        <v>0</v>
      </c>
      <c r="E42" s="796"/>
      <c r="F42" s="797"/>
      <c r="G42" s="804" t="s">
        <v>7</v>
      </c>
      <c r="H42" s="805"/>
      <c r="I42" s="805"/>
      <c r="J42" s="805"/>
      <c r="K42" s="806"/>
      <c r="L42" s="840"/>
      <c r="M42" s="841"/>
      <c r="N42" s="841"/>
      <c r="O42" s="841"/>
      <c r="P42" s="841"/>
      <c r="Q42" s="841"/>
      <c r="R42" s="841"/>
      <c r="S42" s="841"/>
      <c r="T42" s="841"/>
      <c r="U42" s="841"/>
      <c r="V42" s="841"/>
      <c r="W42" s="841"/>
      <c r="X42" s="841"/>
      <c r="Y42" s="841"/>
      <c r="Z42" s="841"/>
      <c r="AA42" s="841"/>
      <c r="AB42" s="841"/>
      <c r="AC42" s="841"/>
      <c r="AD42" s="841"/>
      <c r="AE42" s="841"/>
      <c r="AF42" s="842"/>
      <c r="AG42" s="804" t="s">
        <v>5</v>
      </c>
      <c r="AH42" s="805"/>
      <c r="AI42" s="805"/>
      <c r="AJ42" s="805"/>
      <c r="AK42" s="806"/>
      <c r="AL42" s="840"/>
      <c r="AM42" s="841"/>
      <c r="AN42" s="841"/>
      <c r="AO42" s="841"/>
      <c r="AP42" s="841"/>
      <c r="AQ42" s="841"/>
      <c r="AR42" s="841"/>
      <c r="AS42" s="841"/>
      <c r="AT42" s="841"/>
      <c r="AU42" s="841"/>
      <c r="AV42" s="841"/>
      <c r="AW42" s="841"/>
      <c r="AX42" s="841"/>
      <c r="AY42" s="841"/>
      <c r="AZ42" s="841"/>
      <c r="BA42" s="841"/>
      <c r="BB42" s="841"/>
      <c r="BC42" s="841"/>
      <c r="BD42" s="841"/>
      <c r="BE42" s="841"/>
      <c r="BF42" s="843"/>
      <c r="BG42" s="1"/>
      <c r="BH42" s="87" t="str">
        <f>CONCATENATE(L42," ",AL42," ",L43,(IF((ISTEXT(AL43)),(CONCATENATE(", ",AL43)),"")))</f>
        <v xml:space="preserve">  </v>
      </c>
      <c r="BI42" s="24"/>
      <c r="BW42" s="20"/>
    </row>
    <row r="43" spans="3:75" ht="19.5" hidden="1" customHeight="1" x14ac:dyDescent="0.2">
      <c r="C43" s="1"/>
      <c r="D43" s="798"/>
      <c r="E43" s="799"/>
      <c r="F43" s="800"/>
      <c r="G43" s="789" t="s">
        <v>6</v>
      </c>
      <c r="H43" s="790"/>
      <c r="I43" s="790"/>
      <c r="J43" s="790"/>
      <c r="K43" s="791"/>
      <c r="L43" s="786"/>
      <c r="M43" s="787"/>
      <c r="N43" s="787"/>
      <c r="O43" s="787"/>
      <c r="P43" s="787"/>
      <c r="Q43" s="787"/>
      <c r="R43" s="787"/>
      <c r="S43" s="787"/>
      <c r="T43" s="787"/>
      <c r="U43" s="787"/>
      <c r="V43" s="787"/>
      <c r="W43" s="787"/>
      <c r="X43" s="787"/>
      <c r="Y43" s="787"/>
      <c r="Z43" s="787"/>
      <c r="AA43" s="787"/>
      <c r="AB43" s="787"/>
      <c r="AC43" s="787"/>
      <c r="AD43" s="787"/>
      <c r="AE43" s="787"/>
      <c r="AF43" s="844"/>
      <c r="AG43" s="783" t="s">
        <v>38</v>
      </c>
      <c r="AH43" s="784"/>
      <c r="AI43" s="784"/>
      <c r="AJ43" s="784"/>
      <c r="AK43" s="785"/>
      <c r="AL43" s="786"/>
      <c r="AM43" s="787"/>
      <c r="AN43" s="787"/>
      <c r="AO43" s="787"/>
      <c r="AP43" s="787"/>
      <c r="AQ43" s="787"/>
      <c r="AR43" s="787"/>
      <c r="AS43" s="787"/>
      <c r="AT43" s="787"/>
      <c r="AU43" s="787"/>
      <c r="AV43" s="787"/>
      <c r="AW43" s="787"/>
      <c r="AX43" s="787"/>
      <c r="AY43" s="787"/>
      <c r="AZ43" s="787"/>
      <c r="BA43" s="787"/>
      <c r="BB43" s="787"/>
      <c r="BC43" s="787"/>
      <c r="BD43" s="787"/>
      <c r="BE43" s="787"/>
      <c r="BF43" s="788"/>
      <c r="BG43" s="1"/>
      <c r="BH43" s="218"/>
      <c r="BI43" s="24"/>
      <c r="BW43" s="20"/>
    </row>
    <row r="44" spans="3:75" ht="19.5" hidden="1" customHeight="1" x14ac:dyDescent="0.2">
      <c r="C44" s="1"/>
      <c r="D44" s="801"/>
      <c r="E44" s="802"/>
      <c r="F44" s="803"/>
      <c r="G44" s="789" t="s">
        <v>39</v>
      </c>
      <c r="H44" s="790"/>
      <c r="I44" s="790"/>
      <c r="J44" s="790"/>
      <c r="K44" s="791"/>
      <c r="L44" s="766"/>
      <c r="M44" s="792"/>
      <c r="N44" s="792"/>
      <c r="O44" s="792"/>
      <c r="P44" s="792"/>
      <c r="Q44" s="792"/>
      <c r="R44" s="792"/>
      <c r="S44" s="792"/>
      <c r="T44" s="792"/>
      <c r="U44" s="792"/>
      <c r="V44" s="792"/>
      <c r="W44" s="792"/>
      <c r="X44" s="792"/>
      <c r="Y44" s="792"/>
      <c r="Z44" s="792"/>
      <c r="AA44" s="792"/>
      <c r="AB44" s="792"/>
      <c r="AC44" s="792"/>
      <c r="AD44" s="792"/>
      <c r="AE44" s="792"/>
      <c r="AF44" s="792"/>
      <c r="AG44" s="793"/>
      <c r="AH44" s="793"/>
      <c r="AI44" s="793"/>
      <c r="AJ44" s="793"/>
      <c r="AK44" s="793"/>
      <c r="AL44" s="793"/>
      <c r="AM44" s="793"/>
      <c r="AN44" s="793"/>
      <c r="AO44" s="793"/>
      <c r="AP44" s="793"/>
      <c r="AQ44" s="793"/>
      <c r="AR44" s="793"/>
      <c r="AS44" s="793"/>
      <c r="AT44" s="793"/>
      <c r="AU44" s="793"/>
      <c r="AV44" s="793"/>
      <c r="AW44" s="793"/>
      <c r="AX44" s="793"/>
      <c r="AY44" s="793"/>
      <c r="AZ44" s="793"/>
      <c r="BA44" s="793"/>
      <c r="BB44" s="793"/>
      <c r="BC44" s="793"/>
      <c r="BD44" s="793"/>
      <c r="BE44" s="793"/>
      <c r="BF44" s="794"/>
      <c r="BG44" s="1"/>
      <c r="BH44" s="219"/>
      <c r="BI44" s="24"/>
      <c r="BW44" s="20"/>
    </row>
    <row r="45" spans="3:75" ht="19.5" hidden="1" customHeight="1" x14ac:dyDescent="0.2">
      <c r="C45" s="1"/>
      <c r="D45" s="795" t="s">
        <v>1</v>
      </c>
      <c r="E45" s="796"/>
      <c r="F45" s="797"/>
      <c r="G45" s="804" t="s">
        <v>7</v>
      </c>
      <c r="H45" s="805"/>
      <c r="I45" s="805"/>
      <c r="J45" s="805"/>
      <c r="K45" s="806"/>
      <c r="L45" s="840"/>
      <c r="M45" s="841"/>
      <c r="N45" s="841"/>
      <c r="O45" s="841"/>
      <c r="P45" s="841"/>
      <c r="Q45" s="841"/>
      <c r="R45" s="841"/>
      <c r="S45" s="841"/>
      <c r="T45" s="841"/>
      <c r="U45" s="841"/>
      <c r="V45" s="841"/>
      <c r="W45" s="841"/>
      <c r="X45" s="841"/>
      <c r="Y45" s="841"/>
      <c r="Z45" s="841"/>
      <c r="AA45" s="841"/>
      <c r="AB45" s="841"/>
      <c r="AC45" s="841"/>
      <c r="AD45" s="841"/>
      <c r="AE45" s="841"/>
      <c r="AF45" s="842"/>
      <c r="AG45" s="804" t="s">
        <v>5</v>
      </c>
      <c r="AH45" s="805"/>
      <c r="AI45" s="805"/>
      <c r="AJ45" s="805"/>
      <c r="AK45" s="806"/>
      <c r="AL45" s="840"/>
      <c r="AM45" s="841"/>
      <c r="AN45" s="841"/>
      <c r="AO45" s="841"/>
      <c r="AP45" s="841"/>
      <c r="AQ45" s="841"/>
      <c r="AR45" s="841"/>
      <c r="AS45" s="841"/>
      <c r="AT45" s="841"/>
      <c r="AU45" s="841"/>
      <c r="AV45" s="841"/>
      <c r="AW45" s="841"/>
      <c r="AX45" s="841"/>
      <c r="AY45" s="841"/>
      <c r="AZ45" s="841"/>
      <c r="BA45" s="841"/>
      <c r="BB45" s="841"/>
      <c r="BC45" s="841"/>
      <c r="BD45" s="841"/>
      <c r="BE45" s="841"/>
      <c r="BF45" s="843"/>
      <c r="BG45" s="1"/>
      <c r="BH45" s="87" t="str">
        <f>CONCATENATE(L45," ",AL45," ",L46,(IF((ISTEXT(AL46)),(CONCATENATE(", ",AL46)),"")))</f>
        <v xml:space="preserve">  </v>
      </c>
      <c r="BI45" s="24"/>
      <c r="BW45" s="20"/>
    </row>
    <row r="46" spans="3:75" ht="19.5" hidden="1" customHeight="1" x14ac:dyDescent="0.2">
      <c r="C46" s="1"/>
      <c r="D46" s="798"/>
      <c r="E46" s="799"/>
      <c r="F46" s="800"/>
      <c r="G46" s="789" t="s">
        <v>6</v>
      </c>
      <c r="H46" s="790"/>
      <c r="I46" s="790"/>
      <c r="J46" s="790"/>
      <c r="K46" s="791"/>
      <c r="L46" s="786"/>
      <c r="M46" s="787"/>
      <c r="N46" s="787"/>
      <c r="O46" s="787"/>
      <c r="P46" s="787"/>
      <c r="Q46" s="787"/>
      <c r="R46" s="787"/>
      <c r="S46" s="787"/>
      <c r="T46" s="787"/>
      <c r="U46" s="787"/>
      <c r="V46" s="787"/>
      <c r="W46" s="787"/>
      <c r="X46" s="787"/>
      <c r="Y46" s="787"/>
      <c r="Z46" s="787"/>
      <c r="AA46" s="787"/>
      <c r="AB46" s="787"/>
      <c r="AC46" s="787"/>
      <c r="AD46" s="787"/>
      <c r="AE46" s="787"/>
      <c r="AF46" s="844"/>
      <c r="AG46" s="783" t="s">
        <v>38</v>
      </c>
      <c r="AH46" s="784"/>
      <c r="AI46" s="784"/>
      <c r="AJ46" s="784"/>
      <c r="AK46" s="785"/>
      <c r="AL46" s="786"/>
      <c r="AM46" s="787"/>
      <c r="AN46" s="787"/>
      <c r="AO46" s="787"/>
      <c r="AP46" s="787"/>
      <c r="AQ46" s="787"/>
      <c r="AR46" s="787"/>
      <c r="AS46" s="787"/>
      <c r="AT46" s="787"/>
      <c r="AU46" s="787"/>
      <c r="AV46" s="787"/>
      <c r="AW46" s="787"/>
      <c r="AX46" s="787"/>
      <c r="AY46" s="787"/>
      <c r="AZ46" s="787"/>
      <c r="BA46" s="787"/>
      <c r="BB46" s="787"/>
      <c r="BC46" s="787"/>
      <c r="BD46" s="787"/>
      <c r="BE46" s="787"/>
      <c r="BF46" s="788"/>
      <c r="BG46" s="1"/>
      <c r="BH46" s="218"/>
      <c r="BI46" s="24"/>
      <c r="BW46" s="20"/>
    </row>
    <row r="47" spans="3:75" ht="19.5" hidden="1" customHeight="1" x14ac:dyDescent="0.2">
      <c r="C47" s="1"/>
      <c r="D47" s="801"/>
      <c r="E47" s="802"/>
      <c r="F47" s="803"/>
      <c r="G47" s="789" t="s">
        <v>39</v>
      </c>
      <c r="H47" s="790"/>
      <c r="I47" s="790"/>
      <c r="J47" s="790"/>
      <c r="K47" s="791"/>
      <c r="L47" s="766"/>
      <c r="M47" s="792"/>
      <c r="N47" s="792"/>
      <c r="O47" s="792"/>
      <c r="P47" s="792"/>
      <c r="Q47" s="792"/>
      <c r="R47" s="792"/>
      <c r="S47" s="792"/>
      <c r="T47" s="792"/>
      <c r="U47" s="792"/>
      <c r="V47" s="792"/>
      <c r="W47" s="792"/>
      <c r="X47" s="792"/>
      <c r="Y47" s="792"/>
      <c r="Z47" s="792"/>
      <c r="AA47" s="792"/>
      <c r="AB47" s="792"/>
      <c r="AC47" s="792"/>
      <c r="AD47" s="792"/>
      <c r="AE47" s="792"/>
      <c r="AF47" s="792"/>
      <c r="AG47" s="793"/>
      <c r="AH47" s="793"/>
      <c r="AI47" s="793"/>
      <c r="AJ47" s="793"/>
      <c r="AK47" s="793"/>
      <c r="AL47" s="793"/>
      <c r="AM47" s="793"/>
      <c r="AN47" s="793"/>
      <c r="AO47" s="793"/>
      <c r="AP47" s="793"/>
      <c r="AQ47" s="793"/>
      <c r="AR47" s="793"/>
      <c r="AS47" s="793"/>
      <c r="AT47" s="793"/>
      <c r="AU47" s="793"/>
      <c r="AV47" s="793"/>
      <c r="AW47" s="793"/>
      <c r="AX47" s="793"/>
      <c r="AY47" s="793"/>
      <c r="AZ47" s="793"/>
      <c r="BA47" s="793"/>
      <c r="BB47" s="793"/>
      <c r="BC47" s="793"/>
      <c r="BD47" s="793"/>
      <c r="BE47" s="793"/>
      <c r="BF47" s="794"/>
      <c r="BG47" s="1"/>
      <c r="BH47" s="220"/>
      <c r="BI47" s="24"/>
      <c r="BW47" s="20"/>
    </row>
    <row r="48" spans="3:75" ht="19.5" hidden="1" customHeight="1" x14ac:dyDescent="0.2">
      <c r="C48" s="1"/>
      <c r="D48" s="795" t="s">
        <v>52</v>
      </c>
      <c r="E48" s="796"/>
      <c r="F48" s="797"/>
      <c r="G48" s="804" t="s">
        <v>7</v>
      </c>
      <c r="H48" s="805"/>
      <c r="I48" s="805"/>
      <c r="J48" s="805"/>
      <c r="K48" s="806"/>
      <c r="L48" s="840"/>
      <c r="M48" s="841"/>
      <c r="N48" s="841"/>
      <c r="O48" s="841"/>
      <c r="P48" s="841"/>
      <c r="Q48" s="841"/>
      <c r="R48" s="841"/>
      <c r="S48" s="841"/>
      <c r="T48" s="841"/>
      <c r="U48" s="841"/>
      <c r="V48" s="841"/>
      <c r="W48" s="841"/>
      <c r="X48" s="841"/>
      <c r="Y48" s="841"/>
      <c r="Z48" s="841"/>
      <c r="AA48" s="841"/>
      <c r="AB48" s="841"/>
      <c r="AC48" s="841"/>
      <c r="AD48" s="841"/>
      <c r="AE48" s="841"/>
      <c r="AF48" s="842"/>
      <c r="AG48" s="804" t="s">
        <v>5</v>
      </c>
      <c r="AH48" s="805"/>
      <c r="AI48" s="805"/>
      <c r="AJ48" s="805"/>
      <c r="AK48" s="806"/>
      <c r="AL48" s="840"/>
      <c r="AM48" s="841"/>
      <c r="AN48" s="841"/>
      <c r="AO48" s="841"/>
      <c r="AP48" s="841"/>
      <c r="AQ48" s="841"/>
      <c r="AR48" s="841"/>
      <c r="AS48" s="841"/>
      <c r="AT48" s="841"/>
      <c r="AU48" s="841"/>
      <c r="AV48" s="841"/>
      <c r="AW48" s="841"/>
      <c r="AX48" s="841"/>
      <c r="AY48" s="841"/>
      <c r="AZ48" s="841"/>
      <c r="BA48" s="841"/>
      <c r="BB48" s="841"/>
      <c r="BC48" s="841"/>
      <c r="BD48" s="841"/>
      <c r="BE48" s="841"/>
      <c r="BF48" s="843"/>
      <c r="BG48" s="1"/>
      <c r="BH48" s="87" t="str">
        <f>CONCATENATE(L48," ",AL48," ",L49,(IF((ISTEXT(AL49)),(CONCATENATE(", ",AL49)),"")))</f>
        <v xml:space="preserve">  </v>
      </c>
      <c r="BI48" s="24"/>
      <c r="BW48" s="20"/>
    </row>
    <row r="49" spans="3:75" ht="19.5" hidden="1" customHeight="1" x14ac:dyDescent="0.2">
      <c r="C49" s="1"/>
      <c r="D49" s="798"/>
      <c r="E49" s="799"/>
      <c r="F49" s="800"/>
      <c r="G49" s="789" t="s">
        <v>6</v>
      </c>
      <c r="H49" s="790"/>
      <c r="I49" s="790"/>
      <c r="J49" s="790"/>
      <c r="K49" s="791"/>
      <c r="L49" s="786"/>
      <c r="M49" s="787"/>
      <c r="N49" s="787"/>
      <c r="O49" s="787"/>
      <c r="P49" s="787"/>
      <c r="Q49" s="787"/>
      <c r="R49" s="787"/>
      <c r="S49" s="787"/>
      <c r="T49" s="787"/>
      <c r="U49" s="787"/>
      <c r="V49" s="787"/>
      <c r="W49" s="787"/>
      <c r="X49" s="787"/>
      <c r="Y49" s="787"/>
      <c r="Z49" s="787"/>
      <c r="AA49" s="787"/>
      <c r="AB49" s="787"/>
      <c r="AC49" s="787"/>
      <c r="AD49" s="787"/>
      <c r="AE49" s="787"/>
      <c r="AF49" s="844"/>
      <c r="AG49" s="783" t="s">
        <v>38</v>
      </c>
      <c r="AH49" s="784"/>
      <c r="AI49" s="784"/>
      <c r="AJ49" s="784"/>
      <c r="AK49" s="785"/>
      <c r="AL49" s="786"/>
      <c r="AM49" s="787"/>
      <c r="AN49" s="787"/>
      <c r="AO49" s="787"/>
      <c r="AP49" s="787"/>
      <c r="AQ49" s="787"/>
      <c r="AR49" s="787"/>
      <c r="AS49" s="787"/>
      <c r="AT49" s="787"/>
      <c r="AU49" s="787"/>
      <c r="AV49" s="787"/>
      <c r="AW49" s="787"/>
      <c r="AX49" s="787"/>
      <c r="AY49" s="787"/>
      <c r="AZ49" s="787"/>
      <c r="BA49" s="787"/>
      <c r="BB49" s="787"/>
      <c r="BC49" s="787"/>
      <c r="BD49" s="787"/>
      <c r="BE49" s="787"/>
      <c r="BF49" s="788"/>
      <c r="BG49" s="1"/>
      <c r="BH49" s="218"/>
      <c r="BI49" s="24"/>
      <c r="BW49" s="20"/>
    </row>
    <row r="50" spans="3:75" ht="19.5" hidden="1" customHeight="1" x14ac:dyDescent="0.2">
      <c r="C50" s="1"/>
      <c r="D50" s="801"/>
      <c r="E50" s="802"/>
      <c r="F50" s="803"/>
      <c r="G50" s="789" t="s">
        <v>39</v>
      </c>
      <c r="H50" s="790"/>
      <c r="I50" s="790"/>
      <c r="J50" s="790"/>
      <c r="K50" s="791"/>
      <c r="L50" s="766"/>
      <c r="M50" s="792"/>
      <c r="N50" s="792"/>
      <c r="O50" s="792"/>
      <c r="P50" s="792"/>
      <c r="Q50" s="792"/>
      <c r="R50" s="792"/>
      <c r="S50" s="792"/>
      <c r="T50" s="792"/>
      <c r="U50" s="792"/>
      <c r="V50" s="792"/>
      <c r="W50" s="792"/>
      <c r="X50" s="792"/>
      <c r="Y50" s="792"/>
      <c r="Z50" s="792"/>
      <c r="AA50" s="792"/>
      <c r="AB50" s="792"/>
      <c r="AC50" s="792"/>
      <c r="AD50" s="792"/>
      <c r="AE50" s="792"/>
      <c r="AF50" s="792"/>
      <c r="AG50" s="793"/>
      <c r="AH50" s="793"/>
      <c r="AI50" s="793"/>
      <c r="AJ50" s="793"/>
      <c r="AK50" s="793"/>
      <c r="AL50" s="793"/>
      <c r="AM50" s="793"/>
      <c r="AN50" s="793"/>
      <c r="AO50" s="793"/>
      <c r="AP50" s="793"/>
      <c r="AQ50" s="793"/>
      <c r="AR50" s="793"/>
      <c r="AS50" s="793"/>
      <c r="AT50" s="793"/>
      <c r="AU50" s="793"/>
      <c r="AV50" s="793"/>
      <c r="AW50" s="793"/>
      <c r="AX50" s="793"/>
      <c r="AY50" s="793"/>
      <c r="AZ50" s="793"/>
      <c r="BA50" s="793"/>
      <c r="BB50" s="793"/>
      <c r="BC50" s="793"/>
      <c r="BD50" s="793"/>
      <c r="BE50" s="793"/>
      <c r="BF50" s="794"/>
      <c r="BG50" s="1"/>
      <c r="BH50" s="219"/>
      <c r="BI50" s="24"/>
      <c r="BW50" s="20"/>
    </row>
    <row r="51" spans="3:75" ht="20.25" hidden="1" customHeight="1" x14ac:dyDescent="0.2">
      <c r="C51" s="1"/>
      <c r="D51" s="823" t="s">
        <v>44</v>
      </c>
      <c r="E51" s="634"/>
      <c r="F51" s="634"/>
      <c r="G51" s="634"/>
      <c r="H51" s="634"/>
      <c r="I51" s="634"/>
      <c r="J51" s="634"/>
      <c r="K51" s="863"/>
      <c r="L51" s="869"/>
      <c r="M51" s="870"/>
      <c r="N51" s="870"/>
      <c r="O51" s="870"/>
      <c r="P51" s="870"/>
      <c r="Q51" s="870"/>
      <c r="R51" s="870"/>
      <c r="S51" s="870"/>
      <c r="T51" s="870"/>
      <c r="U51" s="870"/>
      <c r="V51" s="870"/>
      <c r="W51" s="870"/>
      <c r="X51" s="870"/>
      <c r="Y51" s="870"/>
      <c r="Z51" s="870"/>
      <c r="AA51" s="870"/>
      <c r="AB51" s="870"/>
      <c r="AC51" s="870"/>
      <c r="AD51" s="870"/>
      <c r="AE51" s="870"/>
      <c r="AF51" s="870"/>
      <c r="AG51" s="823" t="s">
        <v>45</v>
      </c>
      <c r="AH51" s="867"/>
      <c r="AI51" s="867"/>
      <c r="AJ51" s="867"/>
      <c r="AK51" s="868"/>
      <c r="AL51" s="871"/>
      <c r="AM51" s="870"/>
      <c r="AN51" s="870"/>
      <c r="AO51" s="870"/>
      <c r="AP51" s="870"/>
      <c r="AQ51" s="870"/>
      <c r="AR51" s="870"/>
      <c r="AS51" s="870"/>
      <c r="AT51" s="870"/>
      <c r="AU51" s="870"/>
      <c r="AV51" s="870"/>
      <c r="AW51" s="870"/>
      <c r="AX51" s="870"/>
      <c r="AY51" s="870"/>
      <c r="AZ51" s="870"/>
      <c r="BA51" s="870"/>
      <c r="BB51" s="870"/>
      <c r="BC51" s="870"/>
      <c r="BD51" s="870"/>
      <c r="BE51" s="870"/>
      <c r="BF51" s="872"/>
      <c r="BG51" s="1"/>
    </row>
    <row r="52" spans="3:75" ht="24" hidden="1" customHeight="1" x14ac:dyDescent="0.2">
      <c r="C52" s="1"/>
      <c r="D52" s="823" t="s">
        <v>45</v>
      </c>
      <c r="E52" s="824"/>
      <c r="F52" s="824"/>
      <c r="G52" s="824"/>
      <c r="H52" s="824"/>
      <c r="I52" s="824"/>
      <c r="J52" s="824"/>
      <c r="K52" s="824"/>
      <c r="L52" s="824"/>
      <c r="M52" s="824"/>
      <c r="N52" s="824"/>
      <c r="O52" s="824"/>
      <c r="P52" s="824"/>
      <c r="Q52" s="824"/>
      <c r="R52" s="824"/>
      <c r="S52" s="824"/>
      <c r="T52" s="824"/>
      <c r="U52" s="825"/>
      <c r="V52" s="826"/>
      <c r="W52" s="827"/>
      <c r="X52" s="827"/>
      <c r="Y52" s="827"/>
      <c r="Z52" s="827"/>
      <c r="AA52" s="827"/>
      <c r="AB52" s="827"/>
      <c r="AC52" s="827"/>
      <c r="AD52" s="827"/>
      <c r="AE52" s="827"/>
      <c r="AF52" s="827"/>
      <c r="AG52" s="827"/>
      <c r="AH52" s="827"/>
      <c r="AI52" s="827"/>
      <c r="AJ52" s="827"/>
      <c r="AK52" s="827"/>
      <c r="AL52" s="827"/>
      <c r="AM52" s="827"/>
      <c r="AN52" s="827"/>
      <c r="AO52" s="827"/>
      <c r="AP52" s="827"/>
      <c r="AQ52" s="827"/>
      <c r="AR52" s="827"/>
      <c r="AS52" s="827"/>
      <c r="AT52" s="827"/>
      <c r="AU52" s="827"/>
      <c r="AV52" s="827"/>
      <c r="AW52" s="827"/>
      <c r="AX52" s="827"/>
      <c r="AY52" s="827"/>
      <c r="AZ52" s="827"/>
      <c r="BA52" s="827"/>
      <c r="BB52" s="827"/>
      <c r="BC52" s="827"/>
      <c r="BD52" s="827"/>
      <c r="BE52" s="827"/>
      <c r="BF52" s="828"/>
      <c r="BG52" s="1"/>
    </row>
    <row r="53" spans="3:75" ht="118.5" customHeight="1" x14ac:dyDescent="0.2">
      <c r="C53" s="1"/>
      <c r="D53" s="831" t="s">
        <v>824</v>
      </c>
      <c r="E53" s="634"/>
      <c r="F53" s="634"/>
      <c r="G53" s="634"/>
      <c r="H53" s="634"/>
      <c r="I53" s="634"/>
      <c r="J53" s="1399"/>
      <c r="K53" s="634"/>
      <c r="L53" s="634"/>
      <c r="M53" s="634"/>
      <c r="N53" s="634"/>
      <c r="O53" s="634"/>
      <c r="P53" s="634"/>
      <c r="Q53" s="634"/>
      <c r="R53" s="634"/>
      <c r="S53" s="634"/>
      <c r="T53" s="634"/>
      <c r="U53" s="634"/>
      <c r="V53" s="634"/>
      <c r="W53" s="634"/>
      <c r="X53" s="634"/>
      <c r="Y53" s="634"/>
      <c r="Z53" s="634"/>
      <c r="AA53" s="634"/>
      <c r="AB53" s="634"/>
      <c r="AC53" s="634"/>
      <c r="AD53" s="634"/>
      <c r="AE53" s="634"/>
      <c r="AF53" s="634"/>
      <c r="AG53" s="634"/>
      <c r="AH53" s="634"/>
      <c r="AI53" s="634"/>
      <c r="AJ53" s="634"/>
      <c r="AK53" s="634"/>
      <c r="AL53" s="634"/>
      <c r="AM53" s="634"/>
      <c r="AN53" s="634"/>
      <c r="AO53" s="634"/>
      <c r="AP53" s="634"/>
      <c r="AQ53" s="634"/>
      <c r="AR53" s="634"/>
      <c r="AS53" s="634"/>
      <c r="AT53" s="634"/>
      <c r="AU53" s="634"/>
      <c r="AV53" s="634"/>
      <c r="AW53" s="634"/>
      <c r="AX53" s="634"/>
      <c r="AY53" s="634"/>
      <c r="AZ53" s="634"/>
      <c r="BA53" s="634"/>
      <c r="BB53" s="634"/>
      <c r="BC53" s="634"/>
      <c r="BD53" s="634"/>
      <c r="BE53" s="634"/>
      <c r="BF53" s="635"/>
      <c r="BG53" s="1"/>
    </row>
    <row r="54" spans="3:75" ht="8.25" customHeight="1" x14ac:dyDescent="0.2">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row>
    <row r="55" spans="3:75" ht="23.25" customHeight="1" x14ac:dyDescent="0.2">
      <c r="C55" s="430"/>
      <c r="D55" s="431" t="s">
        <v>829</v>
      </c>
      <c r="E55" s="432"/>
      <c r="F55" s="432"/>
      <c r="G55" s="432"/>
      <c r="H55" s="432"/>
      <c r="I55" s="432"/>
      <c r="J55" s="432"/>
      <c r="K55" s="432"/>
      <c r="L55" s="432"/>
      <c r="M55" s="432"/>
      <c r="N55" s="432"/>
      <c r="O55" s="432"/>
      <c r="P55" s="432"/>
      <c r="Q55" s="432"/>
      <c r="R55" s="432"/>
      <c r="S55" s="432"/>
      <c r="T55" s="432"/>
      <c r="U55" s="432"/>
      <c r="V55" s="432"/>
      <c r="W55" s="432"/>
      <c r="X55" s="432"/>
      <c r="Y55" s="432"/>
      <c r="Z55" s="432"/>
      <c r="AA55" s="432"/>
      <c r="AB55" s="432"/>
      <c r="AC55" s="432"/>
      <c r="AD55" s="432"/>
      <c r="AE55" s="432"/>
      <c r="AF55" s="432"/>
      <c r="AG55" s="432"/>
      <c r="AH55" s="432"/>
      <c r="AI55" s="432"/>
      <c r="AJ55" s="432"/>
      <c r="AK55" s="432"/>
      <c r="AL55" s="432"/>
      <c r="AM55" s="432"/>
      <c r="AN55" s="432"/>
      <c r="AO55" s="432"/>
      <c r="AP55" s="432"/>
      <c r="AQ55" s="432"/>
      <c r="AR55" s="432"/>
      <c r="AS55" s="432"/>
      <c r="AT55" s="432"/>
      <c r="AU55" s="432"/>
      <c r="AV55" s="432"/>
      <c r="AW55" s="432"/>
      <c r="AX55" s="432"/>
      <c r="AY55" s="432"/>
      <c r="AZ55" s="432"/>
      <c r="BA55" s="432"/>
      <c r="BB55" s="432"/>
      <c r="BC55" s="432"/>
      <c r="BD55" s="432"/>
      <c r="BE55" s="432"/>
      <c r="BF55" s="432"/>
      <c r="BG55" s="406"/>
    </row>
    <row r="56" spans="3:75" ht="23.25" customHeight="1" x14ac:dyDescent="0.2">
      <c r="C56" s="407"/>
      <c r="D56" s="408" t="s">
        <v>272</v>
      </c>
      <c r="E56" s="409"/>
      <c r="F56" s="409"/>
      <c r="G56" s="409"/>
      <c r="H56" s="409"/>
      <c r="I56" s="409"/>
      <c r="J56" s="409"/>
      <c r="K56" s="409"/>
      <c r="L56" s="409"/>
      <c r="M56" s="409"/>
      <c r="N56" s="409"/>
      <c r="O56" s="409"/>
      <c r="P56" s="409"/>
      <c r="Q56" s="409"/>
      <c r="R56" s="409"/>
      <c r="S56" s="409"/>
      <c r="T56" s="409"/>
      <c r="U56" s="409"/>
      <c r="V56" s="409"/>
      <c r="W56" s="409"/>
      <c r="X56" s="409"/>
      <c r="Y56" s="409"/>
      <c r="Z56" s="409"/>
      <c r="AA56" s="409"/>
      <c r="AB56" s="409"/>
      <c r="AC56" s="409"/>
      <c r="AD56" s="410"/>
      <c r="AE56" s="408"/>
      <c r="AF56" s="409"/>
      <c r="AG56" s="409"/>
      <c r="AH56" s="409"/>
      <c r="AI56" s="409"/>
      <c r="AJ56" s="409"/>
      <c r="AK56" s="409"/>
      <c r="AL56" s="409"/>
      <c r="AM56" s="409"/>
      <c r="AN56" s="409"/>
      <c r="AO56" s="409"/>
      <c r="AP56" s="409"/>
      <c r="AQ56" s="409"/>
      <c r="AR56" s="409"/>
      <c r="AS56" s="409"/>
      <c r="AT56" s="409"/>
      <c r="AU56" s="409"/>
      <c r="AV56" s="409"/>
      <c r="AW56" s="409"/>
      <c r="AX56" s="409"/>
      <c r="AY56" s="409"/>
      <c r="AZ56" s="409"/>
      <c r="BA56" s="409"/>
      <c r="BB56" s="409"/>
      <c r="BC56" s="409"/>
      <c r="BD56" s="409"/>
      <c r="BE56" s="409"/>
      <c r="BF56" s="410"/>
      <c r="BG56" s="407"/>
    </row>
    <row r="57" spans="3:75" ht="23.25" hidden="1" customHeight="1" x14ac:dyDescent="0.2">
      <c r="C57" s="407"/>
      <c r="D57" s="408" t="s">
        <v>787</v>
      </c>
      <c r="E57" s="409"/>
      <c r="F57" s="409"/>
      <c r="G57" s="409"/>
      <c r="H57" s="409"/>
      <c r="I57" s="409"/>
      <c r="J57" s="409"/>
      <c r="K57" s="409"/>
      <c r="L57" s="409"/>
      <c r="M57" s="409"/>
      <c r="N57" s="409"/>
      <c r="O57" s="409"/>
      <c r="P57" s="409"/>
      <c r="Q57" s="409"/>
      <c r="R57" s="409"/>
      <c r="S57" s="409"/>
      <c r="T57" s="409"/>
      <c r="U57" s="409"/>
      <c r="V57" s="409"/>
      <c r="W57" s="409"/>
      <c r="X57" s="409"/>
      <c r="Y57" s="409"/>
      <c r="Z57" s="409"/>
      <c r="AA57" s="409"/>
      <c r="AB57" s="409"/>
      <c r="AC57" s="409"/>
      <c r="AD57" s="410"/>
      <c r="AE57" s="408"/>
      <c r="AF57" s="409"/>
      <c r="AG57" s="409"/>
      <c r="AH57" s="409"/>
      <c r="AI57" s="409"/>
      <c r="AJ57" s="409"/>
      <c r="AK57" s="409"/>
      <c r="AL57" s="409"/>
      <c r="AM57" s="409"/>
      <c r="AN57" s="409"/>
      <c r="AO57" s="409"/>
      <c r="AP57" s="409"/>
      <c r="AQ57" s="409"/>
      <c r="AR57" s="409"/>
      <c r="AS57" s="409"/>
      <c r="AT57" s="409"/>
      <c r="AU57" s="409"/>
      <c r="AV57" s="409"/>
      <c r="AW57" s="409"/>
      <c r="AX57" s="409"/>
      <c r="AY57" s="409"/>
      <c r="AZ57" s="409"/>
      <c r="BA57" s="409"/>
      <c r="BB57" s="409"/>
      <c r="BC57" s="409"/>
      <c r="BD57" s="409"/>
      <c r="BE57" s="409"/>
      <c r="BF57" s="410"/>
      <c r="BG57" s="407"/>
    </row>
    <row r="58" spans="3:75" ht="23.25" hidden="1" customHeight="1" x14ac:dyDescent="0.2">
      <c r="C58" s="407"/>
      <c r="D58" s="408" t="s">
        <v>788</v>
      </c>
      <c r="E58" s="409"/>
      <c r="F58" s="409"/>
      <c r="G58" s="409"/>
      <c r="H58" s="409"/>
      <c r="I58" s="409"/>
      <c r="J58" s="409"/>
      <c r="K58" s="409"/>
      <c r="L58" s="409"/>
      <c r="M58" s="409"/>
      <c r="N58" s="409"/>
      <c r="O58" s="409"/>
      <c r="P58" s="409"/>
      <c r="Q58" s="409"/>
      <c r="R58" s="409"/>
      <c r="S58" s="409"/>
      <c r="T58" s="409"/>
      <c r="U58" s="409"/>
      <c r="V58" s="409"/>
      <c r="W58" s="409"/>
      <c r="X58" s="409"/>
      <c r="Y58" s="409"/>
      <c r="Z58" s="409"/>
      <c r="AA58" s="409"/>
      <c r="AB58" s="409"/>
      <c r="AC58" s="409"/>
      <c r="AD58" s="410"/>
      <c r="AE58" s="408"/>
      <c r="AF58" s="409"/>
      <c r="AG58" s="409"/>
      <c r="AH58" s="409"/>
      <c r="AI58" s="409"/>
      <c r="AJ58" s="409"/>
      <c r="AK58" s="409"/>
      <c r="AL58" s="409"/>
      <c r="AM58" s="409"/>
      <c r="AN58" s="409"/>
      <c r="AO58" s="409"/>
      <c r="AP58" s="409"/>
      <c r="AQ58" s="409"/>
      <c r="AR58" s="409"/>
      <c r="AS58" s="409"/>
      <c r="AT58" s="409"/>
      <c r="AU58" s="409"/>
      <c r="AV58" s="409"/>
      <c r="AW58" s="409"/>
      <c r="AX58" s="409"/>
      <c r="AY58" s="409"/>
      <c r="AZ58" s="409"/>
      <c r="BA58" s="409"/>
      <c r="BB58" s="409"/>
      <c r="BC58" s="409"/>
      <c r="BD58" s="409"/>
      <c r="BE58" s="409"/>
      <c r="BF58" s="410"/>
      <c r="BG58" s="407"/>
    </row>
    <row r="59" spans="3:75" ht="23.25" customHeight="1" x14ac:dyDescent="0.2">
      <c r="C59" s="407"/>
      <c r="D59" s="408" t="s">
        <v>274</v>
      </c>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10"/>
      <c r="AE59" s="408"/>
      <c r="AF59" s="409"/>
      <c r="AG59" s="409"/>
      <c r="AH59" s="409"/>
      <c r="AI59" s="409"/>
      <c r="AJ59" s="409"/>
      <c r="AK59" s="409"/>
      <c r="AL59" s="409"/>
      <c r="AM59" s="409"/>
      <c r="AN59" s="409"/>
      <c r="AO59" s="409"/>
      <c r="AP59" s="409"/>
      <c r="AQ59" s="409"/>
      <c r="AR59" s="409"/>
      <c r="AS59" s="409"/>
      <c r="AT59" s="409"/>
      <c r="AU59" s="409"/>
      <c r="AV59" s="409"/>
      <c r="AW59" s="409"/>
      <c r="AX59" s="409"/>
      <c r="AY59" s="409"/>
      <c r="AZ59" s="409"/>
      <c r="BA59" s="409"/>
      <c r="BB59" s="409"/>
      <c r="BC59" s="409"/>
      <c r="BD59" s="409"/>
      <c r="BE59" s="409"/>
      <c r="BF59" s="410"/>
      <c r="BG59" s="407"/>
    </row>
    <row r="60" spans="3:75" ht="23.25" customHeight="1" x14ac:dyDescent="0.2">
      <c r="C60" s="407"/>
      <c r="D60" s="408" t="s">
        <v>273</v>
      </c>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10"/>
      <c r="AE60" s="408"/>
      <c r="AF60" s="409"/>
      <c r="AG60" s="409"/>
      <c r="AH60" s="409"/>
      <c r="AI60" s="409"/>
      <c r="AJ60" s="409"/>
      <c r="AK60" s="409"/>
      <c r="AL60" s="409"/>
      <c r="AM60" s="409"/>
      <c r="AN60" s="409"/>
      <c r="AO60" s="409"/>
      <c r="AP60" s="409"/>
      <c r="AQ60" s="409"/>
      <c r="AR60" s="409"/>
      <c r="AS60" s="409"/>
      <c r="AT60" s="409"/>
      <c r="AU60" s="409"/>
      <c r="AV60" s="409"/>
      <c r="AW60" s="409"/>
      <c r="AX60" s="409"/>
      <c r="AY60" s="409"/>
      <c r="AZ60" s="409"/>
      <c r="BA60" s="409"/>
      <c r="BB60" s="409"/>
      <c r="BC60" s="409"/>
      <c r="BD60" s="409"/>
      <c r="BE60" s="409"/>
      <c r="BF60" s="410"/>
      <c r="BG60" s="407"/>
    </row>
    <row r="61" spans="3:75" ht="23.25" customHeight="1" x14ac:dyDescent="0.2">
      <c r="C61" s="407"/>
      <c r="D61" s="408" t="s">
        <v>824</v>
      </c>
      <c r="E61" s="409"/>
      <c r="F61" s="409"/>
      <c r="G61" s="409"/>
      <c r="H61" s="409"/>
      <c r="I61" s="409"/>
      <c r="J61" s="409"/>
      <c r="K61" s="409"/>
      <c r="L61" s="409"/>
      <c r="M61" s="409"/>
      <c r="N61" s="409"/>
      <c r="O61" s="409"/>
      <c r="P61" s="409"/>
      <c r="Q61" s="409"/>
      <c r="R61" s="409"/>
      <c r="S61" s="409"/>
      <c r="T61" s="409"/>
      <c r="U61" s="409"/>
      <c r="V61" s="409"/>
      <c r="W61" s="409"/>
      <c r="X61" s="409"/>
      <c r="Y61" s="409"/>
      <c r="Z61" s="409"/>
      <c r="AA61" s="409"/>
      <c r="AB61" s="409"/>
      <c r="AC61" s="409"/>
      <c r="AD61" s="410"/>
      <c r="AE61" s="408"/>
      <c r="AF61" s="409"/>
      <c r="AG61" s="409"/>
      <c r="AH61" s="409"/>
      <c r="AI61" s="409"/>
      <c r="AJ61" s="409"/>
      <c r="AK61" s="409"/>
      <c r="AL61" s="409"/>
      <c r="AM61" s="409"/>
      <c r="AN61" s="409"/>
      <c r="AO61" s="409"/>
      <c r="AP61" s="409"/>
      <c r="AQ61" s="409"/>
      <c r="AR61" s="409"/>
      <c r="AS61" s="409"/>
      <c r="AT61" s="409"/>
      <c r="AU61" s="409"/>
      <c r="AV61" s="409"/>
      <c r="AW61" s="409"/>
      <c r="AX61" s="409"/>
      <c r="AY61" s="409"/>
      <c r="AZ61" s="409"/>
      <c r="BA61" s="409"/>
      <c r="BB61" s="409"/>
      <c r="BC61" s="409"/>
      <c r="BD61" s="409"/>
      <c r="BE61" s="409"/>
      <c r="BF61" s="410"/>
      <c r="BG61" s="407"/>
    </row>
    <row r="62" spans="3:75" x14ac:dyDescent="0.2">
      <c r="C62" s="407"/>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407"/>
    </row>
  </sheetData>
  <sheetProtection selectLockedCells="1"/>
  <protectedRanges>
    <protectedRange sqref="AG52:AK53 AL51:BF53 AG51:AJ51 L51 U51:AF53" name="STR5"/>
    <protectedRange sqref="AN19:AP20 Y19:Z20 AL19:AL20 AR19:AV20 AB19:AC20 AF19:AI20 BD19:BF20 CD19:CD20 BY19:BY20 CB19:CB20 R19:W20 BT19:BX20" name="STR3_3"/>
    <protectedRange sqref="P19:Q20" name="STR4_2_2"/>
    <protectedRange sqref="AN56:BF61 U56:V61" name="STR5_4_1_1"/>
  </protectedRanges>
  <mergeCells count="109">
    <mergeCell ref="C55:C62"/>
    <mergeCell ref="D55:BF55"/>
    <mergeCell ref="BG55:BG62"/>
    <mergeCell ref="D56:AD56"/>
    <mergeCell ref="AE56:BF56"/>
    <mergeCell ref="D57:AD57"/>
    <mergeCell ref="AE57:BF57"/>
    <mergeCell ref="D58:AD58"/>
    <mergeCell ref="AE58:BF58"/>
    <mergeCell ref="D59:AD59"/>
    <mergeCell ref="AE59:BF59"/>
    <mergeCell ref="D60:AD60"/>
    <mergeCell ref="AE60:BF60"/>
    <mergeCell ref="D61:AD61"/>
    <mergeCell ref="AE61:BF61"/>
    <mergeCell ref="D53:I53"/>
    <mergeCell ref="J53:BF53"/>
    <mergeCell ref="G44:K44"/>
    <mergeCell ref="L44:BF44"/>
    <mergeCell ref="L50:BF50"/>
    <mergeCell ref="D51:K51"/>
    <mergeCell ref="L51:AF51"/>
    <mergeCell ref="AG51:AK51"/>
    <mergeCell ref="AL51:BF51"/>
    <mergeCell ref="D52:V52"/>
    <mergeCell ref="W52:BF52"/>
    <mergeCell ref="D48:F50"/>
    <mergeCell ref="G48:K48"/>
    <mergeCell ref="L48:AF48"/>
    <mergeCell ref="AG48:AK48"/>
    <mergeCell ref="AL48:BF48"/>
    <mergeCell ref="G49:K49"/>
    <mergeCell ref="L49:AF49"/>
    <mergeCell ref="AG49:AK49"/>
    <mergeCell ref="AL49:BF49"/>
    <mergeCell ref="G50:K50"/>
    <mergeCell ref="D45:F47"/>
    <mergeCell ref="G45:K45"/>
    <mergeCell ref="L45:AF45"/>
    <mergeCell ref="G47:K47"/>
    <mergeCell ref="L47:BF47"/>
    <mergeCell ref="L43:AF43"/>
    <mergeCell ref="AG43:AK43"/>
    <mergeCell ref="AL43:BF43"/>
    <mergeCell ref="D39:E39"/>
    <mergeCell ref="F39:BF39"/>
    <mergeCell ref="D40:E40"/>
    <mergeCell ref="F40:BF40"/>
    <mergeCell ref="AG45:AK45"/>
    <mergeCell ref="AL45:BF45"/>
    <mergeCell ref="D42:F44"/>
    <mergeCell ref="G42:K42"/>
    <mergeCell ref="L42:AF42"/>
    <mergeCell ref="AG42:AK42"/>
    <mergeCell ref="AL42:BF42"/>
    <mergeCell ref="G43:K43"/>
    <mergeCell ref="G46:K46"/>
    <mergeCell ref="L46:AF46"/>
    <mergeCell ref="AG46:AK46"/>
    <mergeCell ref="AL46:BF46"/>
    <mergeCell ref="D38:E38"/>
    <mergeCell ref="F38:BF38"/>
    <mergeCell ref="D27:BF27"/>
    <mergeCell ref="D30:BF30"/>
    <mergeCell ref="D23:T23"/>
    <mergeCell ref="U23:AM23"/>
    <mergeCell ref="AN23:BF23"/>
    <mergeCell ref="D24:T24"/>
    <mergeCell ref="U24:AM24"/>
    <mergeCell ref="AN24:BF24"/>
    <mergeCell ref="D28:BF28"/>
    <mergeCell ref="D25:T25"/>
    <mergeCell ref="U25:AM25"/>
    <mergeCell ref="AN25:BF25"/>
    <mergeCell ref="D37:BF37"/>
    <mergeCell ref="D32:E32"/>
    <mergeCell ref="F32:BF32"/>
    <mergeCell ref="D33:E33"/>
    <mergeCell ref="F33:BF33"/>
    <mergeCell ref="D34:E34"/>
    <mergeCell ref="F34:BF34"/>
    <mergeCell ref="D35:E35"/>
    <mergeCell ref="F35:BF35"/>
    <mergeCell ref="D19:BF19"/>
    <mergeCell ref="D20:BF20"/>
    <mergeCell ref="D22:BF22"/>
    <mergeCell ref="D17:F17"/>
    <mergeCell ref="G17:M17"/>
    <mergeCell ref="AK17:AP17"/>
    <mergeCell ref="N17:X17"/>
    <mergeCell ref="Y17:AJ17"/>
    <mergeCell ref="AQ17:BF17"/>
    <mergeCell ref="C8:BG8"/>
    <mergeCell ref="C9:BG9"/>
    <mergeCell ref="D10:S10"/>
    <mergeCell ref="C1:BG1"/>
    <mergeCell ref="C6:BG6"/>
    <mergeCell ref="C7:BG7"/>
    <mergeCell ref="C5:BG5"/>
    <mergeCell ref="D16:M16"/>
    <mergeCell ref="N16:BF16"/>
    <mergeCell ref="D12:P12"/>
    <mergeCell ref="Q12:AD12"/>
    <mergeCell ref="AE12:AQ12"/>
    <mergeCell ref="AR12:BF12"/>
    <mergeCell ref="D13:P13"/>
    <mergeCell ref="Q13:BF13"/>
    <mergeCell ref="D15:M15"/>
    <mergeCell ref="N15:BF15"/>
  </mergeCells>
  <conditionalFormatting sqref="D28:BF28">
    <cfRule type="containsText" dxfId="26" priority="6" operator="containsText" text="Vyberte">
      <formula>NOT(ISERROR(SEARCH("Vyberte",D28)))</formula>
    </cfRule>
  </conditionalFormatting>
  <conditionalFormatting sqref="G17:M17">
    <cfRule type="containsText" dxfId="25" priority="3" operator="containsText" text="načítá">
      <formula>NOT(ISERROR(SEARCH("načítá",G17)))</formula>
    </cfRule>
  </conditionalFormatting>
  <conditionalFormatting sqref="N15:BF16">
    <cfRule type="containsText" dxfId="24" priority="4" operator="containsText" text="načítá">
      <formula>NOT(ISERROR(SEARCH("načítá",N15)))</formula>
    </cfRule>
  </conditionalFormatting>
  <conditionalFormatting sqref="Y17:AJ17">
    <cfRule type="containsText" dxfId="23" priority="2" operator="containsText" text="načítá">
      <formula>NOT(ISERROR(SEARCH("načítá",Y17)))</formula>
    </cfRule>
  </conditionalFormatting>
  <conditionalFormatting sqref="AQ17:BF17">
    <cfRule type="containsText" dxfId="22" priority="1" operator="containsText" text="načítá">
      <formula>NOT(ISERROR(SEARCH("načítá",AQ17)))</formula>
    </cfRule>
  </conditionalFormatting>
  <conditionalFormatting sqref="BG55">
    <cfRule type="expression" dxfId="21" priority="10" stopIfTrue="1">
      <formula>#REF!="podnikající fyzická osoba"</formula>
    </cfRule>
  </conditionalFormatting>
  <dataValidations count="4">
    <dataValidation allowBlank="1" showInputMessage="1" showErrorMessage="1" promptTitle="DOBA REALIZACE" sqref="D32:D40 F32:F36 F38:F40" xr:uid="{E198D51D-CE52-4524-8745-3ADD512A8068}"/>
    <dataValidation type="whole" operator="greaterThanOrEqual" allowBlank="1" showInputMessage="1" showErrorMessage="1" error="Počet jednotek musí být uveden v celých číslech!" sqref="BT19:BX20" xr:uid="{E28D4A18-315B-4EEF-8CCD-B6E661AEF2B1}">
      <formula1>0</formula1>
    </dataValidation>
    <dataValidation type="list" allowBlank="1" showInputMessage="1" showErrorMessage="1" sqref="D28:BF28" xr:uid="{F5CB5FED-7C41-45B2-9CD0-553B5E073CFB}">
      <formula1>$BH$26:$BH$28</formula1>
    </dataValidation>
    <dataValidation operator="greaterThanOrEqual" allowBlank="1" showInputMessage="1" showErrorMessage="1" sqref="BY19:CD20" xr:uid="{024175AD-C585-4E29-86B0-2D4EF440815D}"/>
  </dataValidations>
  <pageMargins left="0.39370078740157483" right="0.39370078740157483" top="0.39370078740157483" bottom="0.39370078740157483" header="0.31496062992125984" footer="0.31496062992125984"/>
  <pageSetup paperSize="9" scale="96" fitToHeight="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E5186-2C20-4399-9764-68999BE5AB6C}">
  <sheetPr codeName="List13">
    <pageSetUpPr fitToPage="1"/>
  </sheetPr>
  <dimension ref="A1:CD61"/>
  <sheetViews>
    <sheetView view="pageBreakPreview" topLeftCell="B1" zoomScale="110" zoomScaleNormal="100" zoomScaleSheetLayoutView="110" workbookViewId="0">
      <selection activeCell="CP18" sqref="CP18"/>
    </sheetView>
  </sheetViews>
  <sheetFormatPr defaultColWidth="1.7109375" defaultRowHeight="14.25" x14ac:dyDescent="0.2"/>
  <cols>
    <col min="1" max="1" width="1.7109375" style="1" hidden="1" customWidth="1"/>
    <col min="2" max="2" width="1.7109375" style="1"/>
    <col min="3" max="29" width="1.7109375" style="4"/>
    <col min="30" max="30" width="1.85546875" style="4" customWidth="1"/>
    <col min="31" max="58" width="1.7109375" style="4"/>
    <col min="59" max="59" width="1.5703125" style="4" customWidth="1"/>
    <col min="60" max="60" width="24.42578125" style="17" hidden="1" customWidth="1"/>
    <col min="61" max="61" width="16.7109375" style="17" hidden="1" customWidth="1"/>
    <col min="62" max="63" width="18.5703125" style="1" hidden="1" customWidth="1"/>
    <col min="64" max="73" width="17.7109375" style="1" hidden="1" customWidth="1"/>
    <col min="74" max="74" width="17.5703125" style="1" hidden="1" customWidth="1"/>
    <col min="75" max="77" width="17.7109375" style="1" hidden="1" customWidth="1"/>
    <col min="78" max="16384" width="1.7109375" style="1"/>
  </cols>
  <sheetData>
    <row r="1" spans="1:78" x14ac:dyDescent="0.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78" s="102" customFormat="1" ht="38.25" customHeight="1" x14ac:dyDescent="0.25">
      <c r="S2"/>
    </row>
    <row r="3" spans="1:78" s="102" customFormat="1" ht="11.25" customHeight="1" x14ac:dyDescent="0.2">
      <c r="C3" s="156"/>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157"/>
      <c r="AH3" s="157"/>
      <c r="AI3" s="157"/>
      <c r="AJ3" s="157"/>
      <c r="AK3" s="157"/>
      <c r="AL3" s="157"/>
      <c r="AM3" s="157"/>
      <c r="AN3" s="157"/>
      <c r="AO3" s="157"/>
      <c r="AP3" s="157"/>
      <c r="AQ3" s="157"/>
      <c r="AR3" s="157"/>
      <c r="AS3" s="157"/>
      <c r="AT3" s="157"/>
      <c r="AU3" s="157"/>
      <c r="AV3" s="157"/>
      <c r="AW3" s="157"/>
      <c r="AX3" s="157"/>
      <c r="AY3" s="157"/>
      <c r="AZ3" s="157"/>
      <c r="BA3" s="157"/>
      <c r="BB3" s="157"/>
      <c r="BC3" s="157"/>
      <c r="BD3" s="157"/>
      <c r="BE3" s="157"/>
      <c r="BF3" s="157"/>
      <c r="BG3" s="157"/>
    </row>
    <row r="4" spans="1:78" s="102" customFormat="1" ht="15.75" customHeight="1" x14ac:dyDescent="0.2">
      <c r="C4" s="1353" t="s">
        <v>825</v>
      </c>
      <c r="D4" s="1354"/>
      <c r="E4" s="1354"/>
      <c r="F4" s="1354"/>
      <c r="G4" s="1354"/>
      <c r="H4" s="1354"/>
      <c r="I4" s="1354"/>
      <c r="J4" s="1354"/>
      <c r="K4" s="1354"/>
      <c r="L4" s="1354"/>
      <c r="M4" s="1354"/>
      <c r="N4" s="1354"/>
      <c r="O4" s="1354"/>
      <c r="P4" s="1354"/>
      <c r="Q4" s="1354"/>
      <c r="R4" s="1354"/>
      <c r="S4" s="1354"/>
      <c r="T4" s="1354"/>
      <c r="U4" s="1354"/>
      <c r="V4" s="1354"/>
      <c r="W4" s="1354"/>
      <c r="X4" s="1354"/>
      <c r="Y4" s="1354"/>
      <c r="Z4" s="1354"/>
      <c r="AA4" s="1354"/>
      <c r="AB4" s="1354"/>
      <c r="AC4" s="1354"/>
      <c r="AD4" s="1354"/>
      <c r="AE4" s="1354"/>
      <c r="AF4" s="1354"/>
      <c r="AG4" s="1354"/>
      <c r="AH4" s="1354"/>
      <c r="AI4" s="1354"/>
      <c r="AJ4" s="1354"/>
      <c r="AK4" s="1354"/>
      <c r="AL4" s="1354"/>
      <c r="AM4" s="1354"/>
      <c r="AN4" s="1354"/>
      <c r="AO4" s="1354"/>
      <c r="AP4" s="1354"/>
      <c r="AQ4" s="1354"/>
      <c r="AR4" s="1354"/>
      <c r="AS4" s="1354"/>
      <c r="AT4" s="1354"/>
      <c r="AU4" s="1354"/>
      <c r="AV4" s="1354"/>
      <c r="AW4" s="1354"/>
      <c r="AX4" s="1354"/>
      <c r="AY4" s="1354"/>
      <c r="AZ4" s="1354"/>
      <c r="BA4" s="1354"/>
      <c r="BB4" s="1354"/>
      <c r="BC4" s="1354"/>
      <c r="BD4" s="1354"/>
      <c r="BE4" s="1354"/>
      <c r="BF4" s="1354"/>
      <c r="BG4" s="1354"/>
    </row>
    <row r="5" spans="1:78" s="102" customFormat="1" ht="15.75" customHeight="1" x14ac:dyDescent="0.2">
      <c r="C5" s="1353" t="s">
        <v>812</v>
      </c>
      <c r="D5" s="1354"/>
      <c r="E5" s="1354"/>
      <c r="F5" s="1354"/>
      <c r="G5" s="1354"/>
      <c r="H5" s="1354"/>
      <c r="I5" s="1354"/>
      <c r="J5" s="1354"/>
      <c r="K5" s="1354"/>
      <c r="L5" s="1354"/>
      <c r="M5" s="1354"/>
      <c r="N5" s="1354"/>
      <c r="O5" s="1354"/>
      <c r="P5" s="1354"/>
      <c r="Q5" s="1354"/>
      <c r="R5" s="1354"/>
      <c r="S5" s="1354"/>
      <c r="T5" s="1354"/>
      <c r="U5" s="1354"/>
      <c r="V5" s="1354"/>
      <c r="W5" s="1354"/>
      <c r="X5" s="1354"/>
      <c r="Y5" s="1354"/>
      <c r="Z5" s="1354"/>
      <c r="AA5" s="1354"/>
      <c r="AB5" s="1354"/>
      <c r="AC5" s="1354"/>
      <c r="AD5" s="1354"/>
      <c r="AE5" s="1354"/>
      <c r="AF5" s="1354"/>
      <c r="AG5" s="1354"/>
      <c r="AH5" s="1354"/>
      <c r="AI5" s="1354"/>
      <c r="AJ5" s="1354"/>
      <c r="AK5" s="1354"/>
      <c r="AL5" s="1354"/>
      <c r="AM5" s="1354"/>
      <c r="AN5" s="1354"/>
      <c r="AO5" s="1354"/>
      <c r="AP5" s="1354"/>
      <c r="AQ5" s="1354"/>
      <c r="AR5" s="1354"/>
      <c r="AS5" s="1354"/>
      <c r="AT5" s="1354"/>
      <c r="AU5" s="1354"/>
      <c r="AV5" s="1354"/>
      <c r="AW5" s="1354"/>
      <c r="AX5" s="1354"/>
      <c r="AY5" s="1354"/>
      <c r="AZ5" s="1354"/>
      <c r="BA5" s="1354"/>
      <c r="BB5" s="1354"/>
      <c r="BC5" s="1354"/>
      <c r="BD5" s="1354"/>
      <c r="BE5" s="1354"/>
      <c r="BF5" s="1354"/>
      <c r="BG5" s="1354"/>
    </row>
    <row r="6" spans="1:78" s="123" customFormat="1" ht="16.5" hidden="1" customHeight="1" x14ac:dyDescent="0.25">
      <c r="C6" s="847" t="s">
        <v>667</v>
      </c>
      <c r="D6" s="848"/>
      <c r="E6" s="848"/>
      <c r="F6" s="848"/>
      <c r="G6" s="848"/>
      <c r="H6" s="848"/>
      <c r="I6" s="848"/>
      <c r="J6" s="848"/>
      <c r="K6" s="848"/>
      <c r="L6" s="848"/>
      <c r="M6" s="848"/>
      <c r="N6" s="848"/>
      <c r="O6" s="848"/>
      <c r="P6" s="848"/>
      <c r="Q6" s="848"/>
      <c r="R6" s="848"/>
      <c r="S6" s="848"/>
      <c r="T6" s="848"/>
      <c r="U6" s="848"/>
      <c r="V6" s="848"/>
      <c r="W6" s="848"/>
      <c r="X6" s="848"/>
      <c r="Y6" s="848"/>
      <c r="Z6" s="848"/>
      <c r="AA6" s="848"/>
      <c r="AB6" s="848"/>
      <c r="AC6" s="848"/>
      <c r="AD6" s="848"/>
      <c r="AE6" s="848"/>
      <c r="AF6" s="848"/>
      <c r="AG6" s="849"/>
      <c r="AH6" s="849"/>
      <c r="AI6" s="849"/>
      <c r="AJ6" s="849"/>
      <c r="AK6" s="849"/>
      <c r="AL6" s="849"/>
      <c r="AM6" s="849"/>
      <c r="AN6" s="849"/>
      <c r="AO6" s="849"/>
      <c r="AP6" s="849"/>
      <c r="AQ6" s="849"/>
      <c r="AR6" s="849"/>
      <c r="AS6" s="849"/>
      <c r="AT6" s="849"/>
      <c r="AU6" s="849"/>
      <c r="AV6" s="849"/>
      <c r="AW6" s="849"/>
      <c r="AX6" s="849"/>
      <c r="AY6" s="849"/>
      <c r="AZ6" s="849"/>
      <c r="BA6" s="849"/>
      <c r="BB6" s="849"/>
      <c r="BC6" s="849"/>
      <c r="BD6" s="849"/>
      <c r="BE6" s="849"/>
      <c r="BF6" s="849"/>
      <c r="BG6" s="849"/>
    </row>
    <row r="7" spans="1:78" s="102" customFormat="1" ht="33" customHeight="1" x14ac:dyDescent="0.2">
      <c r="C7" s="1349" t="s">
        <v>799</v>
      </c>
      <c r="D7" s="1350"/>
      <c r="E7" s="1350"/>
      <c r="F7" s="1350"/>
      <c r="G7" s="1350"/>
      <c r="H7" s="1350"/>
      <c r="I7" s="1350"/>
      <c r="J7" s="1350"/>
      <c r="K7" s="1350"/>
      <c r="L7" s="1350"/>
      <c r="M7" s="1350"/>
      <c r="N7" s="1350"/>
      <c r="O7" s="1350"/>
      <c r="P7" s="1350"/>
      <c r="Q7" s="1350"/>
      <c r="R7" s="1350"/>
      <c r="S7" s="1350"/>
      <c r="T7" s="1350"/>
      <c r="U7" s="1350"/>
      <c r="V7" s="1350"/>
      <c r="W7" s="1350"/>
      <c r="X7" s="1350"/>
      <c r="Y7" s="1350"/>
      <c r="Z7" s="1350"/>
      <c r="AA7" s="1350"/>
      <c r="AB7" s="1350"/>
      <c r="AC7" s="1350"/>
      <c r="AD7" s="1350"/>
      <c r="AE7" s="1350"/>
      <c r="AF7" s="1350"/>
      <c r="AG7" s="1350"/>
      <c r="AH7" s="1350"/>
      <c r="AI7" s="1350"/>
      <c r="AJ7" s="1350"/>
      <c r="AK7" s="1350"/>
      <c r="AL7" s="1350"/>
      <c r="AM7" s="1350"/>
      <c r="AN7" s="1350"/>
      <c r="AO7" s="1350"/>
      <c r="AP7" s="1350"/>
      <c r="AQ7" s="1350"/>
      <c r="AR7" s="1350"/>
      <c r="AS7" s="1350"/>
      <c r="AT7" s="1350"/>
      <c r="AU7" s="1350"/>
      <c r="AV7" s="1350"/>
      <c r="AW7" s="1350"/>
      <c r="AX7" s="1350"/>
      <c r="AY7" s="1350"/>
      <c r="AZ7" s="1350"/>
      <c r="BA7" s="1350"/>
      <c r="BB7" s="1350"/>
      <c r="BC7" s="1350"/>
      <c r="BD7" s="1350"/>
      <c r="BE7" s="1350"/>
      <c r="BF7" s="1350"/>
      <c r="BG7" s="1350"/>
    </row>
    <row r="8" spans="1:78" s="102" customFormat="1" ht="15" hidden="1" customHeight="1" x14ac:dyDescent="0.2">
      <c r="C8" s="630" t="s">
        <v>234</v>
      </c>
      <c r="D8" s="630"/>
      <c r="E8" s="630"/>
      <c r="F8" s="630"/>
      <c r="G8" s="630"/>
      <c r="H8" s="630"/>
      <c r="I8" s="630"/>
      <c r="J8" s="630"/>
      <c r="K8" s="630"/>
      <c r="L8" s="630"/>
      <c r="M8" s="630"/>
      <c r="N8" s="630"/>
      <c r="O8" s="630"/>
      <c r="P8" s="630"/>
      <c r="Q8" s="630"/>
      <c r="R8" s="630"/>
      <c r="S8" s="630"/>
      <c r="T8" s="630"/>
      <c r="U8" s="630"/>
      <c r="V8" s="630"/>
      <c r="W8" s="630"/>
      <c r="X8" s="630"/>
      <c r="Y8" s="630"/>
      <c r="Z8" s="630"/>
      <c r="AA8" s="630"/>
      <c r="AB8" s="630"/>
      <c r="AC8" s="630"/>
      <c r="AD8" s="630"/>
      <c r="AE8" s="630"/>
      <c r="AF8" s="630"/>
      <c r="AG8" s="630"/>
      <c r="AH8" s="630"/>
      <c r="AI8" s="630"/>
      <c r="AJ8" s="630"/>
      <c r="AK8" s="630"/>
      <c r="AL8" s="630"/>
      <c r="AM8" s="630"/>
      <c r="AN8" s="630"/>
      <c r="AO8" s="630"/>
      <c r="AP8" s="630"/>
      <c r="AQ8" s="630"/>
      <c r="AR8" s="630"/>
      <c r="AS8" s="630"/>
      <c r="AT8" s="630"/>
      <c r="AU8" s="630"/>
      <c r="AV8" s="630"/>
      <c r="AW8" s="630"/>
      <c r="AX8" s="630"/>
      <c r="AY8" s="630"/>
      <c r="AZ8" s="630"/>
      <c r="BA8" s="630"/>
      <c r="BB8" s="630"/>
      <c r="BC8" s="631"/>
      <c r="BD8" s="631"/>
      <c r="BE8" s="631"/>
      <c r="BF8" s="631"/>
      <c r="BG8" s="631"/>
    </row>
    <row r="9" spans="1:78" ht="11.25" customHeight="1" x14ac:dyDescent="0.2">
      <c r="C9" s="1"/>
      <c r="D9" s="572" t="s">
        <v>233</v>
      </c>
      <c r="E9" s="573"/>
      <c r="F9" s="573"/>
      <c r="G9" s="573"/>
      <c r="H9" s="573"/>
      <c r="I9" s="573"/>
      <c r="J9" s="573"/>
      <c r="K9" s="573"/>
      <c r="L9" s="573"/>
      <c r="M9" s="573"/>
      <c r="N9" s="573"/>
      <c r="O9" s="573"/>
      <c r="P9" s="573"/>
      <c r="Q9" s="573"/>
      <c r="R9" s="573"/>
      <c r="S9" s="574"/>
      <c r="T9" s="3"/>
      <c r="U9" s="3"/>
      <c r="V9" s="3"/>
      <c r="W9" s="1"/>
      <c r="X9" s="104"/>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V9" s="102"/>
    </row>
    <row r="10" spans="1:78" s="5" customFormat="1" ht="24.75" customHeight="1" x14ac:dyDescent="0.4">
      <c r="C10" s="122"/>
      <c r="D10" s="338" t="s">
        <v>800</v>
      </c>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H10" s="101"/>
      <c r="BI10" s="23"/>
      <c r="BV10" s="102"/>
    </row>
    <row r="11" spans="1:78" ht="18.75" customHeight="1" x14ac:dyDescent="0.25">
      <c r="A11" s="159"/>
      <c r="C11" s="1"/>
      <c r="D11" s="673" t="s">
        <v>801</v>
      </c>
      <c r="E11" s="911"/>
      <c r="F11" s="911"/>
      <c r="G11" s="911"/>
      <c r="H11" s="911"/>
      <c r="I11" s="911"/>
      <c r="J11" s="911"/>
      <c r="K11" s="911"/>
      <c r="L11" s="911"/>
      <c r="M11" s="911"/>
      <c r="N11" s="911"/>
      <c r="O11" s="911"/>
      <c r="P11" s="912"/>
      <c r="Q11" s="1358"/>
      <c r="R11" s="531"/>
      <c r="S11" s="531"/>
      <c r="T11" s="531"/>
      <c r="U11" s="531"/>
      <c r="V11" s="531"/>
      <c r="W11" s="531"/>
      <c r="X11" s="531"/>
      <c r="Y11" s="531"/>
      <c r="Z11" s="531"/>
      <c r="AA11" s="531"/>
      <c r="AB11" s="531"/>
      <c r="AC11" s="531"/>
      <c r="AD11" s="532"/>
      <c r="AE11" s="1359" t="s">
        <v>802</v>
      </c>
      <c r="AF11" s="1360"/>
      <c r="AG11" s="1360"/>
      <c r="AH11" s="1360"/>
      <c r="AI11" s="1360"/>
      <c r="AJ11" s="1360"/>
      <c r="AK11" s="1360"/>
      <c r="AL11" s="1360"/>
      <c r="AM11" s="1360"/>
      <c r="AN11" s="1360"/>
      <c r="AO11" s="1360"/>
      <c r="AP11" s="1360"/>
      <c r="AQ11" s="1361"/>
      <c r="AR11" s="1362"/>
      <c r="AS11" s="683"/>
      <c r="AT11" s="683"/>
      <c r="AU11" s="683"/>
      <c r="AV11" s="683"/>
      <c r="AW11" s="683"/>
      <c r="AX11" s="683"/>
      <c r="AY11" s="683"/>
      <c r="AZ11" s="683"/>
      <c r="BA11" s="683"/>
      <c r="BB11" s="683"/>
      <c r="BC11" s="683"/>
      <c r="BD11" s="683"/>
      <c r="BE11" s="683"/>
      <c r="BF11" s="684"/>
      <c r="BG11" s="1"/>
      <c r="BH11" s="267"/>
      <c r="BI11" s="23"/>
      <c r="BJ11" s="21"/>
      <c r="BV11" s="102"/>
      <c r="BX11" s="102"/>
      <c r="BY11" s="5"/>
    </row>
    <row r="12" spans="1:78" ht="30" customHeight="1" x14ac:dyDescent="0.2">
      <c r="A12" s="159"/>
      <c r="C12" s="1"/>
      <c r="D12" s="699" t="s">
        <v>547</v>
      </c>
      <c r="E12" s="412"/>
      <c r="F12" s="412"/>
      <c r="G12" s="412"/>
      <c r="H12" s="412"/>
      <c r="I12" s="412"/>
      <c r="J12" s="412"/>
      <c r="K12" s="412"/>
      <c r="L12" s="412"/>
      <c r="M12" s="412"/>
      <c r="N12" s="412"/>
      <c r="O12" s="412"/>
      <c r="P12" s="1363"/>
      <c r="Q12" s="675" t="str">
        <f>IF((ZADOST!D136)=OR("Příprava strategického projektu „…………………………………….…………………….“",0),"Toto pole se načítá automaticky!",ZADOST!D136)</f>
        <v>Příprava strategického projektu „…………………………………….…………………….“</v>
      </c>
      <c r="R12" s="1364"/>
      <c r="S12" s="1364"/>
      <c r="T12" s="1364"/>
      <c r="U12" s="1364"/>
      <c r="V12" s="1364"/>
      <c r="W12" s="1364"/>
      <c r="X12" s="1364"/>
      <c r="Y12" s="1364"/>
      <c r="Z12" s="1364"/>
      <c r="AA12" s="1364"/>
      <c r="AB12" s="1364"/>
      <c r="AC12" s="1364"/>
      <c r="AD12" s="1364"/>
      <c r="AE12" s="1364"/>
      <c r="AF12" s="1364"/>
      <c r="AG12" s="1364"/>
      <c r="AH12" s="1364"/>
      <c r="AI12" s="1364"/>
      <c r="AJ12" s="1364"/>
      <c r="AK12" s="1364"/>
      <c r="AL12" s="1364"/>
      <c r="AM12" s="1364"/>
      <c r="AN12" s="1364"/>
      <c r="AO12" s="1364"/>
      <c r="AP12" s="1364"/>
      <c r="AQ12" s="1364"/>
      <c r="AR12" s="1364"/>
      <c r="AS12" s="1364"/>
      <c r="AT12" s="1364"/>
      <c r="AU12" s="1364"/>
      <c r="AV12" s="1364"/>
      <c r="AW12" s="1364"/>
      <c r="AX12" s="1364"/>
      <c r="AY12" s="1364"/>
      <c r="AZ12" s="1364"/>
      <c r="BA12" s="1364"/>
      <c r="BB12" s="1364"/>
      <c r="BC12" s="1364"/>
      <c r="BD12" s="1364"/>
      <c r="BE12" s="1364"/>
      <c r="BF12" s="1365"/>
      <c r="BG12" s="1"/>
      <c r="BH12" s="102"/>
      <c r="BI12" s="102"/>
      <c r="BJ12" s="102"/>
      <c r="BK12" s="102"/>
      <c r="BL12" s="102"/>
      <c r="BM12" s="102"/>
      <c r="BN12" s="102"/>
      <c r="BO12" s="102"/>
      <c r="BP12" s="102"/>
      <c r="BQ12" s="102"/>
      <c r="BR12" s="102"/>
      <c r="BS12" s="102"/>
      <c r="BT12" s="102"/>
      <c r="BU12" s="102"/>
      <c r="BV12" s="102"/>
      <c r="BW12" s="102"/>
      <c r="BX12" s="102"/>
      <c r="BZ12" s="125"/>
    </row>
    <row r="13" spans="1:78" s="5" customFormat="1" ht="24.75" customHeight="1" x14ac:dyDescent="0.4">
      <c r="C13" s="122"/>
      <c r="D13" s="338" t="s">
        <v>804</v>
      </c>
      <c r="E13" s="123"/>
      <c r="F13" s="123"/>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H13" s="101"/>
      <c r="BI13" s="23"/>
      <c r="BV13" s="102"/>
    </row>
    <row r="14" spans="1:78" ht="18.75" customHeight="1" x14ac:dyDescent="0.25">
      <c r="C14" s="1"/>
      <c r="D14" s="673" t="s">
        <v>251</v>
      </c>
      <c r="E14" s="911"/>
      <c r="F14" s="911"/>
      <c r="G14" s="911"/>
      <c r="H14" s="911"/>
      <c r="I14" s="911"/>
      <c r="J14" s="911"/>
      <c r="K14" s="911"/>
      <c r="L14" s="911"/>
      <c r="M14" s="911"/>
      <c r="N14" s="1400"/>
      <c r="O14" s="1401"/>
      <c r="P14" s="1401"/>
      <c r="Q14" s="1401"/>
      <c r="R14" s="1401"/>
      <c r="S14" s="1401"/>
      <c r="T14" s="1401"/>
      <c r="U14" s="1401"/>
      <c r="V14" s="1401"/>
      <c r="W14" s="1401"/>
      <c r="X14" s="1401"/>
      <c r="Y14" s="1401"/>
      <c r="Z14" s="1401"/>
      <c r="AA14" s="1401"/>
      <c r="AB14" s="1401"/>
      <c r="AC14" s="1401"/>
      <c r="AD14" s="1401"/>
      <c r="AE14" s="1401"/>
      <c r="AF14" s="1401"/>
      <c r="AG14" s="1401"/>
      <c r="AH14" s="1401"/>
      <c r="AI14" s="1401"/>
      <c r="AJ14" s="1401"/>
      <c r="AK14" s="1401"/>
      <c r="AL14" s="1401"/>
      <c r="AM14" s="1401"/>
      <c r="AN14" s="1401"/>
      <c r="AO14" s="1401"/>
      <c r="AP14" s="1401"/>
      <c r="AQ14" s="1401"/>
      <c r="AR14" s="1401"/>
      <c r="AS14" s="1401"/>
      <c r="AT14" s="1401"/>
      <c r="AU14" s="1401"/>
      <c r="AV14" s="1401"/>
      <c r="AW14" s="1401"/>
      <c r="AX14" s="1401"/>
      <c r="AY14" s="1401"/>
      <c r="AZ14" s="1401"/>
      <c r="BA14" s="1401"/>
      <c r="BB14" s="1401"/>
      <c r="BC14" s="1401"/>
      <c r="BD14" s="1401"/>
      <c r="BE14" s="1401"/>
      <c r="BF14" s="1402"/>
      <c r="BG14" s="1"/>
      <c r="BH14" s="217"/>
      <c r="BI14" s="125"/>
      <c r="BJ14" s="21"/>
      <c r="BW14" s="126"/>
    </row>
    <row r="15" spans="1:78" s="7" customFormat="1" ht="18.75" customHeight="1" x14ac:dyDescent="0.2">
      <c r="D15" s="673" t="s">
        <v>4</v>
      </c>
      <c r="E15" s="911"/>
      <c r="F15" s="911"/>
      <c r="G15" s="911"/>
      <c r="H15" s="911"/>
      <c r="I15" s="911"/>
      <c r="J15" s="911"/>
      <c r="K15" s="911"/>
      <c r="L15" s="911"/>
      <c r="M15" s="911"/>
      <c r="N15" s="1400"/>
      <c r="O15" s="1401"/>
      <c r="P15" s="1401"/>
      <c r="Q15" s="1401"/>
      <c r="R15" s="1401"/>
      <c r="S15" s="1401"/>
      <c r="T15" s="1401"/>
      <c r="U15" s="1401"/>
      <c r="V15" s="1401"/>
      <c r="W15" s="1401"/>
      <c r="X15" s="1401"/>
      <c r="Y15" s="1401"/>
      <c r="Z15" s="1401"/>
      <c r="AA15" s="1401"/>
      <c r="AB15" s="1401"/>
      <c r="AC15" s="1401"/>
      <c r="AD15" s="1401"/>
      <c r="AE15" s="1401"/>
      <c r="AF15" s="1401"/>
      <c r="AG15" s="1401"/>
      <c r="AH15" s="1401"/>
      <c r="AI15" s="1401"/>
      <c r="AJ15" s="1401"/>
      <c r="AK15" s="1401"/>
      <c r="AL15" s="1401"/>
      <c r="AM15" s="1401"/>
      <c r="AN15" s="1401"/>
      <c r="AO15" s="1401"/>
      <c r="AP15" s="1401"/>
      <c r="AQ15" s="1401"/>
      <c r="AR15" s="1401"/>
      <c r="AS15" s="1401"/>
      <c r="AT15" s="1401"/>
      <c r="AU15" s="1401"/>
      <c r="AV15" s="1401"/>
      <c r="AW15" s="1401"/>
      <c r="AX15" s="1401"/>
      <c r="AY15" s="1401"/>
      <c r="AZ15" s="1401"/>
      <c r="BA15" s="1401"/>
      <c r="BB15" s="1401"/>
      <c r="BC15" s="1401"/>
      <c r="BD15" s="1401"/>
      <c r="BE15" s="1401"/>
      <c r="BF15" s="1402"/>
      <c r="BH15" s="125"/>
      <c r="BI15" s="125"/>
      <c r="BW15" s="126"/>
    </row>
    <row r="16" spans="1:78" s="7" customFormat="1" ht="18.75" customHeight="1" x14ac:dyDescent="0.2">
      <c r="D16" s="1369" t="s">
        <v>255</v>
      </c>
      <c r="E16" s="641"/>
      <c r="F16" s="641"/>
      <c r="G16" s="1403"/>
      <c r="H16" s="1403"/>
      <c r="I16" s="1403"/>
      <c r="J16" s="1403"/>
      <c r="K16" s="1403"/>
      <c r="L16" s="1403"/>
      <c r="M16" s="1404"/>
      <c r="N16" s="1374" t="s">
        <v>826</v>
      </c>
      <c r="O16" s="1375"/>
      <c r="P16" s="1375"/>
      <c r="Q16" s="1375"/>
      <c r="R16" s="1375"/>
      <c r="S16" s="1375"/>
      <c r="T16" s="1375"/>
      <c r="U16" s="1375"/>
      <c r="V16" s="1375"/>
      <c r="W16" s="1375"/>
      <c r="X16" s="912"/>
      <c r="Y16" s="1400"/>
      <c r="Z16" s="513"/>
      <c r="AA16" s="513"/>
      <c r="AB16" s="513"/>
      <c r="AC16" s="513"/>
      <c r="AD16" s="513"/>
      <c r="AE16" s="513"/>
      <c r="AF16" s="513"/>
      <c r="AG16" s="513"/>
      <c r="AH16" s="513"/>
      <c r="AI16" s="513"/>
      <c r="AJ16" s="514"/>
      <c r="AK16" s="1373" t="s">
        <v>3</v>
      </c>
      <c r="AL16" s="501"/>
      <c r="AM16" s="501"/>
      <c r="AN16" s="501"/>
      <c r="AO16" s="501"/>
      <c r="AP16" s="503"/>
      <c r="AQ16" s="1405"/>
      <c r="AR16" s="513"/>
      <c r="AS16" s="513"/>
      <c r="AT16" s="513"/>
      <c r="AU16" s="513"/>
      <c r="AV16" s="513"/>
      <c r="AW16" s="513"/>
      <c r="AX16" s="513"/>
      <c r="AY16" s="513"/>
      <c r="AZ16" s="513"/>
      <c r="BA16" s="513"/>
      <c r="BB16" s="513"/>
      <c r="BC16" s="513"/>
      <c r="BD16" s="513"/>
      <c r="BE16" s="513"/>
      <c r="BF16" s="514"/>
      <c r="BH16" s="125"/>
      <c r="BI16" s="125"/>
      <c r="BW16" s="126"/>
    </row>
    <row r="17" spans="3:82" s="5" customFormat="1" ht="24.75" customHeight="1" x14ac:dyDescent="0.4">
      <c r="C17" s="122"/>
      <c r="D17" s="338" t="s">
        <v>805</v>
      </c>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H17" s="101"/>
      <c r="BI17" s="23"/>
    </row>
    <row r="18" spans="3:82" ht="18" customHeight="1" x14ac:dyDescent="0.2">
      <c r="C18" s="1"/>
      <c r="D18" s="956" t="s">
        <v>806</v>
      </c>
      <c r="E18" s="957"/>
      <c r="F18" s="957"/>
      <c r="G18" s="957"/>
      <c r="H18" s="957"/>
      <c r="I18" s="957"/>
      <c r="J18" s="957"/>
      <c r="K18" s="957"/>
      <c r="L18" s="957"/>
      <c r="M18" s="957"/>
      <c r="N18" s="957"/>
      <c r="O18" s="957"/>
      <c r="P18" s="957"/>
      <c r="Q18" s="957"/>
      <c r="R18" s="957"/>
      <c r="S18" s="957"/>
      <c r="T18" s="957"/>
      <c r="U18" s="957"/>
      <c r="V18" s="957"/>
      <c r="W18" s="957"/>
      <c r="X18" s="957"/>
      <c r="Y18" s="957"/>
      <c r="Z18" s="957"/>
      <c r="AA18" s="957"/>
      <c r="AB18" s="957"/>
      <c r="AC18" s="957"/>
      <c r="AD18" s="957"/>
      <c r="AE18" s="957"/>
      <c r="AF18" s="957"/>
      <c r="AG18" s="957"/>
      <c r="AH18" s="957"/>
      <c r="AI18" s="957"/>
      <c r="AJ18" s="957"/>
      <c r="AK18" s="957"/>
      <c r="AL18" s="957"/>
      <c r="AM18" s="957"/>
      <c r="AN18" s="957"/>
      <c r="AO18" s="957"/>
      <c r="AP18" s="957"/>
      <c r="AQ18" s="957"/>
      <c r="AR18" s="957"/>
      <c r="AS18" s="957"/>
      <c r="AT18" s="957"/>
      <c r="AU18" s="957"/>
      <c r="AV18" s="957"/>
      <c r="AW18" s="957"/>
      <c r="AX18" s="957"/>
      <c r="AY18" s="957"/>
      <c r="AZ18" s="957"/>
      <c r="BA18" s="957"/>
      <c r="BB18" s="957"/>
      <c r="BC18" s="957"/>
      <c r="BD18" s="957"/>
      <c r="BE18" s="957"/>
      <c r="BF18" s="958"/>
      <c r="BG18" s="1"/>
      <c r="BH18" s="232"/>
      <c r="BT18" s="229"/>
      <c r="BU18" s="229"/>
      <c r="BV18" s="229"/>
      <c r="BW18" s="229"/>
      <c r="BX18" s="229"/>
      <c r="BY18" s="229"/>
      <c r="BZ18" s="229"/>
      <c r="CA18" s="229"/>
      <c r="CB18" s="229"/>
      <c r="CC18" s="229"/>
      <c r="CD18" s="229"/>
    </row>
    <row r="19" spans="3:82" ht="30" customHeight="1" x14ac:dyDescent="0.2">
      <c r="C19" s="1"/>
      <c r="D19" s="433"/>
      <c r="E19" s="508"/>
      <c r="F19" s="508"/>
      <c r="G19" s="508"/>
      <c r="H19" s="508"/>
      <c r="I19" s="508"/>
      <c r="J19" s="508"/>
      <c r="K19" s="508"/>
      <c r="L19" s="508"/>
      <c r="M19" s="508"/>
      <c r="N19" s="508"/>
      <c r="O19" s="508"/>
      <c r="P19" s="508"/>
      <c r="Q19" s="508"/>
      <c r="R19" s="508"/>
      <c r="S19" s="508"/>
      <c r="T19" s="508"/>
      <c r="U19" s="508"/>
      <c r="V19" s="508"/>
      <c r="W19" s="508"/>
      <c r="X19" s="508"/>
      <c r="Y19" s="508"/>
      <c r="Z19" s="508"/>
      <c r="AA19" s="508"/>
      <c r="AB19" s="508"/>
      <c r="AC19" s="508"/>
      <c r="AD19" s="508"/>
      <c r="AE19" s="508"/>
      <c r="AF19" s="508"/>
      <c r="AG19" s="508"/>
      <c r="AH19" s="508"/>
      <c r="AI19" s="508"/>
      <c r="AJ19" s="508"/>
      <c r="AK19" s="508"/>
      <c r="AL19" s="508"/>
      <c r="AM19" s="508"/>
      <c r="AN19" s="508"/>
      <c r="AO19" s="508"/>
      <c r="AP19" s="508"/>
      <c r="AQ19" s="508"/>
      <c r="AR19" s="508"/>
      <c r="AS19" s="508"/>
      <c r="AT19" s="508"/>
      <c r="AU19" s="508"/>
      <c r="AV19" s="508"/>
      <c r="AW19" s="508"/>
      <c r="AX19" s="508"/>
      <c r="AY19" s="508"/>
      <c r="AZ19" s="508"/>
      <c r="BA19" s="508"/>
      <c r="BB19" s="508"/>
      <c r="BC19" s="508"/>
      <c r="BD19" s="508"/>
      <c r="BE19" s="508"/>
      <c r="BF19" s="509"/>
      <c r="BG19" s="1"/>
      <c r="BH19" s="232"/>
      <c r="BT19" s="229"/>
      <c r="BU19" s="229"/>
      <c r="BV19" s="229"/>
      <c r="BW19" s="229"/>
      <c r="BX19" s="229"/>
      <c r="BY19" s="229"/>
      <c r="BZ19" s="229"/>
      <c r="CA19" s="229"/>
      <c r="CB19" s="229"/>
      <c r="CC19" s="229"/>
      <c r="CD19" s="229"/>
    </row>
    <row r="20" spans="3:82" ht="6.75" customHeight="1" x14ac:dyDescent="0.25">
      <c r="C20" s="141"/>
      <c r="D20" s="14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
    </row>
    <row r="21" spans="3:82" ht="20.45" customHeight="1" x14ac:dyDescent="0.25">
      <c r="C21" s="141"/>
      <c r="D21" s="1366" t="s">
        <v>827</v>
      </c>
      <c r="E21" s="1367"/>
      <c r="F21" s="1367"/>
      <c r="G21" s="1367"/>
      <c r="H21" s="1367"/>
      <c r="I21" s="1367"/>
      <c r="J21" s="1367"/>
      <c r="K21" s="1367"/>
      <c r="L21" s="1367"/>
      <c r="M21" s="1367"/>
      <c r="N21" s="1367"/>
      <c r="O21" s="1367"/>
      <c r="P21" s="1367"/>
      <c r="Q21" s="1367"/>
      <c r="R21" s="1367"/>
      <c r="S21" s="1367"/>
      <c r="T21" s="1367"/>
      <c r="U21" s="1367"/>
      <c r="V21" s="1367"/>
      <c r="W21" s="1367"/>
      <c r="X21" s="1367"/>
      <c r="Y21" s="1367"/>
      <c r="Z21" s="1367"/>
      <c r="AA21" s="1367"/>
      <c r="AB21" s="1367"/>
      <c r="AC21" s="1367"/>
      <c r="AD21" s="1367"/>
      <c r="AE21" s="1367"/>
      <c r="AF21" s="1367"/>
      <c r="AG21" s="1367"/>
      <c r="AH21" s="1367"/>
      <c r="AI21" s="1367"/>
      <c r="AJ21" s="1367"/>
      <c r="AK21" s="1367"/>
      <c r="AL21" s="1367"/>
      <c r="AM21" s="1367"/>
      <c r="AN21" s="1367"/>
      <c r="AO21" s="1367"/>
      <c r="AP21" s="1367"/>
      <c r="AQ21" s="1367"/>
      <c r="AR21" s="1367"/>
      <c r="AS21" s="1367"/>
      <c r="AT21" s="1367"/>
      <c r="AU21" s="1367"/>
      <c r="AV21" s="1367"/>
      <c r="AW21" s="1367"/>
      <c r="AX21" s="1367"/>
      <c r="AY21" s="1367"/>
      <c r="AZ21" s="1367"/>
      <c r="BA21" s="1367"/>
      <c r="BB21" s="1367"/>
      <c r="BC21" s="1367"/>
      <c r="BD21" s="1367"/>
      <c r="BE21" s="1367"/>
      <c r="BF21" s="1368"/>
      <c r="BG21" s="1"/>
    </row>
    <row r="22" spans="3:82" ht="14.25" customHeight="1" x14ac:dyDescent="0.25">
      <c r="C22" s="141"/>
      <c r="D22" s="1366"/>
      <c r="E22" s="1367"/>
      <c r="F22" s="1367"/>
      <c r="G22" s="1367"/>
      <c r="H22" s="1367"/>
      <c r="I22" s="1367"/>
      <c r="J22" s="1367"/>
      <c r="K22" s="1367"/>
      <c r="L22" s="1367"/>
      <c r="M22" s="1367"/>
      <c r="N22" s="1367"/>
      <c r="O22" s="1367"/>
      <c r="P22" s="1367"/>
      <c r="Q22" s="1367"/>
      <c r="R22" s="1367"/>
      <c r="S22" s="1367"/>
      <c r="T22" s="1368"/>
      <c r="U22" s="1381" t="s">
        <v>807</v>
      </c>
      <c r="V22" s="1382"/>
      <c r="W22" s="1382"/>
      <c r="X22" s="1382"/>
      <c r="Y22" s="1382"/>
      <c r="Z22" s="1382"/>
      <c r="AA22" s="1382"/>
      <c r="AB22" s="1382"/>
      <c r="AC22" s="1382"/>
      <c r="AD22" s="1382"/>
      <c r="AE22" s="1382"/>
      <c r="AF22" s="1382"/>
      <c r="AG22" s="1382"/>
      <c r="AH22" s="1382"/>
      <c r="AI22" s="1382"/>
      <c r="AJ22" s="1382"/>
      <c r="AK22" s="1382"/>
      <c r="AL22" s="1382"/>
      <c r="AM22" s="1383"/>
      <c r="AN22" s="1384" t="s">
        <v>808</v>
      </c>
      <c r="AO22" s="1367"/>
      <c r="AP22" s="1367"/>
      <c r="AQ22" s="1367"/>
      <c r="AR22" s="1367"/>
      <c r="AS22" s="1367"/>
      <c r="AT22" s="1367"/>
      <c r="AU22" s="1367"/>
      <c r="AV22" s="1367"/>
      <c r="AW22" s="1367"/>
      <c r="AX22" s="1367"/>
      <c r="AY22" s="1367"/>
      <c r="AZ22" s="1367"/>
      <c r="BA22" s="1367"/>
      <c r="BB22" s="1367"/>
      <c r="BC22" s="1367"/>
      <c r="BD22" s="1367"/>
      <c r="BE22" s="1367"/>
      <c r="BF22" s="1368"/>
      <c r="BG22" s="1"/>
    </row>
    <row r="23" spans="3:82" ht="20.45" customHeight="1" x14ac:dyDescent="0.25">
      <c r="C23" s="141"/>
      <c r="D23" s="1385" t="s">
        <v>809</v>
      </c>
      <c r="E23" s="1386"/>
      <c r="F23" s="1386"/>
      <c r="G23" s="1386"/>
      <c r="H23" s="1386"/>
      <c r="I23" s="1386"/>
      <c r="J23" s="1386"/>
      <c r="K23" s="1386"/>
      <c r="L23" s="1386"/>
      <c r="M23" s="1386"/>
      <c r="N23" s="1386"/>
      <c r="O23" s="1386"/>
      <c r="P23" s="1386"/>
      <c r="Q23" s="1386"/>
      <c r="R23" s="1386"/>
      <c r="S23" s="1386"/>
      <c r="T23" s="1387"/>
      <c r="U23" s="1406"/>
      <c r="V23" s="1407"/>
      <c r="W23" s="1407"/>
      <c r="X23" s="1407"/>
      <c r="Y23" s="1407"/>
      <c r="Z23" s="1407"/>
      <c r="AA23" s="1407"/>
      <c r="AB23" s="1407"/>
      <c r="AC23" s="1407"/>
      <c r="AD23" s="1407"/>
      <c r="AE23" s="1407"/>
      <c r="AF23" s="1407"/>
      <c r="AG23" s="1407"/>
      <c r="AH23" s="1407"/>
      <c r="AI23" s="1407"/>
      <c r="AJ23" s="1407"/>
      <c r="AK23" s="1407"/>
      <c r="AL23" s="1407"/>
      <c r="AM23" s="1408"/>
      <c r="AN23" s="1409"/>
      <c r="AO23" s="1407"/>
      <c r="AP23" s="1407"/>
      <c r="AQ23" s="1407"/>
      <c r="AR23" s="1407"/>
      <c r="AS23" s="1407"/>
      <c r="AT23" s="1407"/>
      <c r="AU23" s="1407"/>
      <c r="AV23" s="1407"/>
      <c r="AW23" s="1407"/>
      <c r="AX23" s="1407"/>
      <c r="AY23" s="1407"/>
      <c r="AZ23" s="1407"/>
      <c r="BA23" s="1407"/>
      <c r="BB23" s="1407"/>
      <c r="BC23" s="1407"/>
      <c r="BD23" s="1407"/>
      <c r="BE23" s="1407"/>
      <c r="BF23" s="1408"/>
      <c r="BG23" s="1"/>
    </row>
    <row r="24" spans="3:82" ht="20.45" customHeight="1" x14ac:dyDescent="0.25">
      <c r="C24" s="141"/>
      <c r="D24" s="1385" t="s">
        <v>810</v>
      </c>
      <c r="E24" s="1386"/>
      <c r="F24" s="1386"/>
      <c r="G24" s="1386"/>
      <c r="H24" s="1386"/>
      <c r="I24" s="1386"/>
      <c r="J24" s="1386"/>
      <c r="K24" s="1386"/>
      <c r="L24" s="1386"/>
      <c r="M24" s="1386"/>
      <c r="N24" s="1386"/>
      <c r="O24" s="1386"/>
      <c r="P24" s="1386"/>
      <c r="Q24" s="1386"/>
      <c r="R24" s="1386"/>
      <c r="S24" s="1386"/>
      <c r="T24" s="1387"/>
      <c r="U24" s="1409"/>
      <c r="V24" s="1407"/>
      <c r="W24" s="1407"/>
      <c r="X24" s="1407"/>
      <c r="Y24" s="1407"/>
      <c r="Z24" s="1407"/>
      <c r="AA24" s="1407"/>
      <c r="AB24" s="1407"/>
      <c r="AC24" s="1407"/>
      <c r="AD24" s="1407"/>
      <c r="AE24" s="1407"/>
      <c r="AF24" s="1407"/>
      <c r="AG24" s="1407"/>
      <c r="AH24" s="1407"/>
      <c r="AI24" s="1407"/>
      <c r="AJ24" s="1407"/>
      <c r="AK24" s="1407"/>
      <c r="AL24" s="1407"/>
      <c r="AM24" s="1408"/>
      <c r="AN24" s="1409"/>
      <c r="AO24" s="1407"/>
      <c r="AP24" s="1407"/>
      <c r="AQ24" s="1407"/>
      <c r="AR24" s="1407"/>
      <c r="AS24" s="1407"/>
      <c r="AT24" s="1407"/>
      <c r="AU24" s="1407"/>
      <c r="AV24" s="1407"/>
      <c r="AW24" s="1407"/>
      <c r="AX24" s="1407"/>
      <c r="AY24" s="1407"/>
      <c r="AZ24" s="1407"/>
      <c r="BA24" s="1407"/>
      <c r="BB24" s="1407"/>
      <c r="BC24" s="1407"/>
      <c r="BD24" s="1407"/>
      <c r="BE24" s="1407"/>
      <c r="BF24" s="1408"/>
      <c r="BG24" s="1"/>
    </row>
    <row r="25" spans="3:82" ht="6.75" customHeight="1" x14ac:dyDescent="0.25">
      <c r="C25" s="1"/>
      <c r="D25" s="150"/>
      <c r="E25" s="211"/>
      <c r="F25" s="211"/>
      <c r="G25" s="211"/>
      <c r="H25" s="211"/>
      <c r="I25" s="211"/>
      <c r="J25" s="211"/>
      <c r="K25" s="211"/>
      <c r="L25" s="211"/>
      <c r="M25" s="211"/>
      <c r="N25" s="211"/>
      <c r="O25" s="211"/>
      <c r="P25" s="211"/>
      <c r="Q25" s="211"/>
      <c r="R25" s="211"/>
      <c r="S25" s="211"/>
      <c r="T25" s="123"/>
      <c r="U25" s="123"/>
      <c r="V25" s="123"/>
      <c r="W25" s="123"/>
      <c r="X25" s="123"/>
      <c r="Y25" s="123"/>
      <c r="Z25" s="123"/>
      <c r="AA25" s="123"/>
      <c r="AB25" s="123"/>
      <c r="AC25" s="123"/>
      <c r="AD25" s="123"/>
      <c r="AE25" s="123"/>
      <c r="AF25" s="123"/>
      <c r="AG25" s="123"/>
      <c r="AH25" s="123"/>
      <c r="AI25" s="212"/>
      <c r="AJ25" s="151"/>
      <c r="AK25" s="151"/>
      <c r="AL25" s="151"/>
      <c r="AM25" s="151"/>
      <c r="AN25" s="151"/>
      <c r="AO25" s="212"/>
      <c r="AP25" s="151"/>
      <c r="AQ25" s="151"/>
      <c r="AR25" s="151"/>
      <c r="AS25" s="151"/>
      <c r="AT25" s="151"/>
      <c r="AU25" s="152"/>
      <c r="AV25" s="152"/>
      <c r="AW25" s="152"/>
      <c r="AX25" s="152"/>
      <c r="AY25" s="152"/>
      <c r="AZ25" s="152"/>
      <c r="BA25" s="152"/>
      <c r="BB25" s="152"/>
      <c r="BC25" s="152"/>
      <c r="BD25" s="152"/>
      <c r="BE25" s="152"/>
      <c r="BF25" s="152"/>
      <c r="BG25" s="1"/>
      <c r="BH25" s="17" t="s">
        <v>814</v>
      </c>
      <c r="BJ25" s="21"/>
    </row>
    <row r="26" spans="3:82" ht="20.45" customHeight="1" x14ac:dyDescent="0.25">
      <c r="C26" s="141"/>
      <c r="D26" s="1366" t="s">
        <v>811</v>
      </c>
      <c r="E26" s="1367"/>
      <c r="F26" s="1367"/>
      <c r="G26" s="1367"/>
      <c r="H26" s="1367"/>
      <c r="I26" s="1367"/>
      <c r="J26" s="1367"/>
      <c r="K26" s="1367"/>
      <c r="L26" s="1367"/>
      <c r="M26" s="1367"/>
      <c r="N26" s="1367"/>
      <c r="O26" s="1367"/>
      <c r="P26" s="1367"/>
      <c r="Q26" s="1367"/>
      <c r="R26" s="1367"/>
      <c r="S26" s="1367"/>
      <c r="T26" s="1367"/>
      <c r="U26" s="1367"/>
      <c r="V26" s="1367"/>
      <c r="W26" s="1367"/>
      <c r="X26" s="1367"/>
      <c r="Y26" s="1367"/>
      <c r="Z26" s="1367"/>
      <c r="AA26" s="1367"/>
      <c r="AB26" s="1367"/>
      <c r="AC26" s="1367"/>
      <c r="AD26" s="1367"/>
      <c r="AE26" s="1367"/>
      <c r="AF26" s="1367"/>
      <c r="AG26" s="1367"/>
      <c r="AH26" s="1367"/>
      <c r="AI26" s="1367"/>
      <c r="AJ26" s="1367"/>
      <c r="AK26" s="1367"/>
      <c r="AL26" s="1367"/>
      <c r="AM26" s="1367"/>
      <c r="AN26" s="1367"/>
      <c r="AO26" s="1367"/>
      <c r="AP26" s="1367"/>
      <c r="AQ26" s="1367"/>
      <c r="AR26" s="1367"/>
      <c r="AS26" s="1367"/>
      <c r="AT26" s="1367"/>
      <c r="AU26" s="1367"/>
      <c r="AV26" s="1367"/>
      <c r="AW26" s="1367"/>
      <c r="AX26" s="1367"/>
      <c r="AY26" s="1367"/>
      <c r="AZ26" s="1367"/>
      <c r="BA26" s="1367"/>
      <c r="BB26" s="1367"/>
      <c r="BC26" s="1367"/>
      <c r="BD26" s="1367"/>
      <c r="BE26" s="1367"/>
      <c r="BF26" s="1368"/>
      <c r="BG26" s="1"/>
      <c r="BH26" s="17" t="s">
        <v>815</v>
      </c>
    </row>
    <row r="27" spans="3:82" ht="45" customHeight="1" x14ac:dyDescent="0.25">
      <c r="C27" s="141"/>
      <c r="D27" s="1410" t="s">
        <v>814</v>
      </c>
      <c r="E27" s="1411"/>
      <c r="F27" s="1411"/>
      <c r="G27" s="1411"/>
      <c r="H27" s="1411"/>
      <c r="I27" s="1411"/>
      <c r="J27" s="1411"/>
      <c r="K27" s="1411"/>
      <c r="L27" s="1411"/>
      <c r="M27" s="1411"/>
      <c r="N27" s="1411"/>
      <c r="O27" s="1411"/>
      <c r="P27" s="1411"/>
      <c r="Q27" s="1411"/>
      <c r="R27" s="1411"/>
      <c r="S27" s="1411"/>
      <c r="T27" s="1411"/>
      <c r="U27" s="1412"/>
      <c r="V27" s="1412"/>
      <c r="W27" s="1412"/>
      <c r="X27" s="1412"/>
      <c r="Y27" s="1412"/>
      <c r="Z27" s="1412"/>
      <c r="AA27" s="1412"/>
      <c r="AB27" s="1412"/>
      <c r="AC27" s="1412"/>
      <c r="AD27" s="1412"/>
      <c r="AE27" s="1412"/>
      <c r="AF27" s="1412"/>
      <c r="AG27" s="1412"/>
      <c r="AH27" s="1412"/>
      <c r="AI27" s="1412"/>
      <c r="AJ27" s="1412"/>
      <c r="AK27" s="1412"/>
      <c r="AL27" s="1412"/>
      <c r="AM27" s="1412"/>
      <c r="AN27" s="1412"/>
      <c r="AO27" s="1412"/>
      <c r="AP27" s="1412"/>
      <c r="AQ27" s="1412"/>
      <c r="AR27" s="1412"/>
      <c r="AS27" s="1412"/>
      <c r="AT27" s="1412"/>
      <c r="AU27" s="1412"/>
      <c r="AV27" s="1412"/>
      <c r="AW27" s="1412"/>
      <c r="AX27" s="1412"/>
      <c r="AY27" s="1412"/>
      <c r="AZ27" s="1412"/>
      <c r="BA27" s="1412"/>
      <c r="BB27" s="1412"/>
      <c r="BC27" s="1412"/>
      <c r="BD27" s="1412"/>
      <c r="BE27" s="1412"/>
      <c r="BF27" s="1413"/>
      <c r="BG27" s="1"/>
      <c r="BH27" s="17" t="s">
        <v>813</v>
      </c>
    </row>
    <row r="28" spans="3:82" s="5" customFormat="1" ht="24.75" customHeight="1" x14ac:dyDescent="0.4">
      <c r="C28" s="122"/>
      <c r="D28" s="338" t="s">
        <v>816</v>
      </c>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H28" s="101"/>
      <c r="BI28" s="23"/>
      <c r="BV28" s="215"/>
    </row>
    <row r="29" spans="3:82" ht="34.5" customHeight="1" x14ac:dyDescent="0.25">
      <c r="C29" s="141"/>
      <c r="D29" s="1378" t="s">
        <v>817</v>
      </c>
      <c r="E29" s="1379"/>
      <c r="F29" s="1379"/>
      <c r="G29" s="1379"/>
      <c r="H29" s="1379"/>
      <c r="I29" s="1379"/>
      <c r="J29" s="1379"/>
      <c r="K29" s="1379"/>
      <c r="L29" s="1379"/>
      <c r="M29" s="1379"/>
      <c r="N29" s="1379"/>
      <c r="O29" s="1379"/>
      <c r="P29" s="1379"/>
      <c r="Q29" s="1379"/>
      <c r="R29" s="1379"/>
      <c r="S29" s="1379"/>
      <c r="T29" s="1379"/>
      <c r="U29" s="1379"/>
      <c r="V29" s="1379"/>
      <c r="W29" s="1379"/>
      <c r="X29" s="1379"/>
      <c r="Y29" s="1379"/>
      <c r="Z29" s="1379"/>
      <c r="AA29" s="1379"/>
      <c r="AB29" s="1379"/>
      <c r="AC29" s="1379"/>
      <c r="AD29" s="1379"/>
      <c r="AE29" s="1379"/>
      <c r="AF29" s="1379"/>
      <c r="AG29" s="1379"/>
      <c r="AH29" s="1379"/>
      <c r="AI29" s="1379"/>
      <c r="AJ29" s="1379"/>
      <c r="AK29" s="1379"/>
      <c r="AL29" s="1379"/>
      <c r="AM29" s="1379"/>
      <c r="AN29" s="1379"/>
      <c r="AO29" s="1379"/>
      <c r="AP29" s="1379"/>
      <c r="AQ29" s="1379"/>
      <c r="AR29" s="1379"/>
      <c r="AS29" s="1379"/>
      <c r="AT29" s="1379"/>
      <c r="AU29" s="1379"/>
      <c r="AV29" s="1379"/>
      <c r="AW29" s="1379"/>
      <c r="AX29" s="1379"/>
      <c r="AY29" s="1379"/>
      <c r="AZ29" s="1379"/>
      <c r="BA29" s="1379"/>
      <c r="BB29" s="1379"/>
      <c r="BC29" s="1379"/>
      <c r="BD29" s="1379"/>
      <c r="BE29" s="1379"/>
      <c r="BF29" s="1380"/>
      <c r="BG29" s="1"/>
    </row>
    <row r="30" spans="3:82" s="5" customFormat="1" ht="24.75" customHeight="1" x14ac:dyDescent="0.4">
      <c r="C30" s="122"/>
      <c r="D30" s="338" t="s">
        <v>818</v>
      </c>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H30" s="101"/>
      <c r="BI30" s="23"/>
      <c r="BV30" s="215"/>
    </row>
    <row r="31" spans="3:82" ht="18.75" customHeight="1" x14ac:dyDescent="0.2">
      <c r="C31" s="1"/>
      <c r="D31" s="546" t="s">
        <v>0</v>
      </c>
      <c r="E31" s="1377"/>
      <c r="F31" s="781" t="s">
        <v>819</v>
      </c>
      <c r="G31" s="874"/>
      <c r="H31" s="874"/>
      <c r="I31" s="874"/>
      <c r="J31" s="874"/>
      <c r="K31" s="874"/>
      <c r="L31" s="874"/>
      <c r="M31" s="874"/>
      <c r="N31" s="874"/>
      <c r="O31" s="874"/>
      <c r="P31" s="874"/>
      <c r="Q31" s="874"/>
      <c r="R31" s="874"/>
      <c r="S31" s="874"/>
      <c r="T31" s="874"/>
      <c r="U31" s="874"/>
      <c r="V31" s="874"/>
      <c r="W31" s="874"/>
      <c r="X31" s="874"/>
      <c r="Y31" s="874"/>
      <c r="Z31" s="874"/>
      <c r="AA31" s="874"/>
      <c r="AB31" s="874"/>
      <c r="AC31" s="874"/>
      <c r="AD31" s="874"/>
      <c r="AE31" s="874"/>
      <c r="AF31" s="874"/>
      <c r="AG31" s="874"/>
      <c r="AH31" s="874"/>
      <c r="AI31" s="874"/>
      <c r="AJ31" s="874"/>
      <c r="AK31" s="874"/>
      <c r="AL31" s="874"/>
      <c r="AM31" s="874"/>
      <c r="AN31" s="874"/>
      <c r="AO31" s="874"/>
      <c r="AP31" s="874"/>
      <c r="AQ31" s="874"/>
      <c r="AR31" s="874"/>
      <c r="AS31" s="874"/>
      <c r="AT31" s="874"/>
      <c r="AU31" s="874"/>
      <c r="AV31" s="874"/>
      <c r="AW31" s="874"/>
      <c r="AX31" s="874"/>
      <c r="AY31" s="874"/>
      <c r="AZ31" s="874"/>
      <c r="BA31" s="874"/>
      <c r="BB31" s="874"/>
      <c r="BC31" s="874"/>
      <c r="BD31" s="874"/>
      <c r="BE31" s="874"/>
      <c r="BF31" s="875"/>
      <c r="BG31" s="1"/>
      <c r="BJ31" s="26"/>
    </row>
    <row r="32" spans="3:82" ht="26.25" customHeight="1" x14ac:dyDescent="0.2">
      <c r="C32" s="1"/>
      <c r="D32" s="546" t="s">
        <v>1</v>
      </c>
      <c r="E32" s="1377"/>
      <c r="F32" s="781" t="str">
        <f>IF(D27=BH26,"Potvrzení splnění formálního hodnocení a přijatelnosti18 Žádosti o podporu strategického projektu předloženého v rámci konkrétní výzvy podpůrného programu",IF(D27=BH27,"Extenzivní projektová fiše -studie -  proveditelnosti (prostá kopie)","Toto pole se načítá automaticky"))</f>
        <v>Toto pole se načítá automaticky</v>
      </c>
      <c r="G32" s="874"/>
      <c r="H32" s="874"/>
      <c r="I32" s="874"/>
      <c r="J32" s="874"/>
      <c r="K32" s="874"/>
      <c r="L32" s="874"/>
      <c r="M32" s="874"/>
      <c r="N32" s="874"/>
      <c r="O32" s="874"/>
      <c r="P32" s="874"/>
      <c r="Q32" s="874"/>
      <c r="R32" s="874"/>
      <c r="S32" s="874"/>
      <c r="T32" s="874"/>
      <c r="U32" s="874"/>
      <c r="V32" s="874"/>
      <c r="W32" s="874"/>
      <c r="X32" s="874"/>
      <c r="Y32" s="874"/>
      <c r="Z32" s="874"/>
      <c r="AA32" s="874"/>
      <c r="AB32" s="874"/>
      <c r="AC32" s="874"/>
      <c r="AD32" s="874"/>
      <c r="AE32" s="874"/>
      <c r="AF32" s="874"/>
      <c r="AG32" s="874"/>
      <c r="AH32" s="874"/>
      <c r="AI32" s="874"/>
      <c r="AJ32" s="874"/>
      <c r="AK32" s="874"/>
      <c r="AL32" s="874"/>
      <c r="AM32" s="874"/>
      <c r="AN32" s="874"/>
      <c r="AO32" s="874"/>
      <c r="AP32" s="874"/>
      <c r="AQ32" s="874"/>
      <c r="AR32" s="874"/>
      <c r="AS32" s="874"/>
      <c r="AT32" s="874"/>
      <c r="AU32" s="874"/>
      <c r="AV32" s="874"/>
      <c r="AW32" s="874"/>
      <c r="AX32" s="874"/>
      <c r="AY32" s="874"/>
      <c r="AZ32" s="874"/>
      <c r="BA32" s="874"/>
      <c r="BB32" s="874"/>
      <c r="BC32" s="874"/>
      <c r="BD32" s="874"/>
      <c r="BE32" s="874"/>
      <c r="BF32" s="875"/>
      <c r="BG32" s="1"/>
      <c r="BH32" s="19"/>
      <c r="BJ32" s="26"/>
    </row>
    <row r="33" spans="3:75" ht="26.25" customHeight="1" x14ac:dyDescent="0.2">
      <c r="C33" s="1"/>
      <c r="D33" s="546" t="s">
        <v>52</v>
      </c>
      <c r="E33" s="1377"/>
      <c r="F33" s="781" t="str">
        <f>IF(D27=BH26,"Kopie kompletní projektové dokumentace vč. příloh, která byla předložena prostřednictvím dotační žádosti o podporu do konkrétní výzvy daného podpůrného programu dle podmínek konkrétní výzvy (v elektronické formě).",IF(D27=BH27,"Rozhodnutí statutárního orgánu příjemce / čestné prohlášení dokládající zajištění financování realizace strategického projektu z jiných zdrojů","Toto pole se načítá automaticky"))</f>
        <v>Toto pole se načítá automaticky</v>
      </c>
      <c r="G33" s="874"/>
      <c r="H33" s="874"/>
      <c r="I33" s="874"/>
      <c r="J33" s="874"/>
      <c r="K33" s="874"/>
      <c r="L33" s="874"/>
      <c r="M33" s="874"/>
      <c r="N33" s="874"/>
      <c r="O33" s="874"/>
      <c r="P33" s="874"/>
      <c r="Q33" s="874"/>
      <c r="R33" s="874"/>
      <c r="S33" s="874"/>
      <c r="T33" s="874"/>
      <c r="U33" s="874"/>
      <c r="V33" s="874"/>
      <c r="W33" s="874"/>
      <c r="X33" s="874"/>
      <c r="Y33" s="874"/>
      <c r="Z33" s="874"/>
      <c r="AA33" s="874"/>
      <c r="AB33" s="874"/>
      <c r="AC33" s="874"/>
      <c r="AD33" s="874"/>
      <c r="AE33" s="874"/>
      <c r="AF33" s="874"/>
      <c r="AG33" s="874"/>
      <c r="AH33" s="874"/>
      <c r="AI33" s="874"/>
      <c r="AJ33" s="874"/>
      <c r="AK33" s="874"/>
      <c r="AL33" s="874"/>
      <c r="AM33" s="874"/>
      <c r="AN33" s="874"/>
      <c r="AO33" s="874"/>
      <c r="AP33" s="874"/>
      <c r="AQ33" s="874"/>
      <c r="AR33" s="874"/>
      <c r="AS33" s="874"/>
      <c r="AT33" s="874"/>
      <c r="AU33" s="874"/>
      <c r="AV33" s="874"/>
      <c r="AW33" s="874"/>
      <c r="AX33" s="874"/>
      <c r="AY33" s="874"/>
      <c r="AZ33" s="874"/>
      <c r="BA33" s="874"/>
      <c r="BB33" s="874"/>
      <c r="BC33" s="874"/>
      <c r="BD33" s="874"/>
      <c r="BE33" s="874"/>
      <c r="BF33" s="875"/>
      <c r="BG33" s="1"/>
      <c r="BH33" s="19"/>
      <c r="BJ33" s="26"/>
    </row>
    <row r="34" spans="3:75" ht="18.75" customHeight="1" x14ac:dyDescent="0.2">
      <c r="C34" s="1"/>
      <c r="D34" s="546" t="str">
        <f>IF(D27=BH27,"4.",IF(D27=BH26,"","4."))</f>
        <v>4.</v>
      </c>
      <c r="E34" s="1377"/>
      <c r="F34" s="781" t="str">
        <f>IF(D27=BH27,"Potvrzení o zahájení  realizace strategického projektu",IF(D27=BH26,"","Toto pole se načítá automaticky"))</f>
        <v>Toto pole se načítá automaticky</v>
      </c>
      <c r="G34" s="874"/>
      <c r="H34" s="874"/>
      <c r="I34" s="874"/>
      <c r="J34" s="874"/>
      <c r="K34" s="874"/>
      <c r="L34" s="874"/>
      <c r="M34" s="874"/>
      <c r="N34" s="874"/>
      <c r="O34" s="874"/>
      <c r="P34" s="874"/>
      <c r="Q34" s="874"/>
      <c r="R34" s="874"/>
      <c r="S34" s="874"/>
      <c r="T34" s="874"/>
      <c r="U34" s="874"/>
      <c r="V34" s="874"/>
      <c r="W34" s="874"/>
      <c r="X34" s="874"/>
      <c r="Y34" s="874"/>
      <c r="Z34" s="874"/>
      <c r="AA34" s="874"/>
      <c r="AB34" s="874"/>
      <c r="AC34" s="874"/>
      <c r="AD34" s="874"/>
      <c r="AE34" s="874"/>
      <c r="AF34" s="874"/>
      <c r="AG34" s="874"/>
      <c r="AH34" s="874"/>
      <c r="AI34" s="874"/>
      <c r="AJ34" s="874"/>
      <c r="AK34" s="874"/>
      <c r="AL34" s="874"/>
      <c r="AM34" s="874"/>
      <c r="AN34" s="874"/>
      <c r="AO34" s="874"/>
      <c r="AP34" s="874"/>
      <c r="AQ34" s="874"/>
      <c r="AR34" s="874"/>
      <c r="AS34" s="874"/>
      <c r="AT34" s="874"/>
      <c r="AU34" s="874"/>
      <c r="AV34" s="874"/>
      <c r="AW34" s="874"/>
      <c r="AX34" s="874"/>
      <c r="AY34" s="874"/>
      <c r="AZ34" s="874"/>
      <c r="BA34" s="874"/>
      <c r="BB34" s="874"/>
      <c r="BC34" s="874"/>
      <c r="BD34" s="874"/>
      <c r="BE34" s="874"/>
      <c r="BF34" s="875"/>
      <c r="BG34" s="1"/>
      <c r="BJ34" s="38"/>
    </row>
    <row r="35" spans="3:75" ht="3.75" hidden="1" customHeight="1" x14ac:dyDescent="0.25">
      <c r="C35" s="1"/>
      <c r="D35" s="150"/>
      <c r="E35" s="211"/>
      <c r="F35" s="211"/>
      <c r="G35" s="211"/>
      <c r="H35" s="211"/>
      <c r="I35" s="211"/>
      <c r="J35" s="211"/>
      <c r="K35" s="211"/>
      <c r="L35" s="211"/>
      <c r="M35" s="211"/>
      <c r="N35" s="211"/>
      <c r="O35" s="211"/>
      <c r="P35" s="211"/>
      <c r="Q35" s="211"/>
      <c r="R35" s="211"/>
      <c r="S35" s="211"/>
      <c r="T35" s="123"/>
      <c r="U35" s="123"/>
      <c r="V35" s="123"/>
      <c r="W35" s="123"/>
      <c r="X35" s="123"/>
      <c r="Y35" s="123"/>
      <c r="Z35" s="123"/>
      <c r="AA35" s="123"/>
      <c r="AB35" s="123"/>
      <c r="AC35" s="123"/>
      <c r="AD35" s="123"/>
      <c r="AE35" s="123"/>
      <c r="AF35" s="123"/>
      <c r="AG35" s="123"/>
      <c r="AH35" s="123"/>
      <c r="AI35" s="212"/>
      <c r="AJ35" s="151"/>
      <c r="AK35" s="151"/>
      <c r="AL35" s="151"/>
      <c r="AM35" s="151"/>
      <c r="AN35" s="151"/>
      <c r="AO35" s="212"/>
      <c r="AP35" s="151"/>
      <c r="AQ35" s="151"/>
      <c r="AR35" s="151"/>
      <c r="AS35" s="151"/>
      <c r="AT35" s="151"/>
      <c r="AU35" s="152"/>
      <c r="AV35" s="152"/>
      <c r="AW35" s="152"/>
      <c r="AX35" s="152"/>
      <c r="AY35" s="152"/>
      <c r="AZ35" s="152"/>
      <c r="BA35" s="152"/>
      <c r="BB35" s="152"/>
      <c r="BC35" s="152"/>
      <c r="BD35" s="152"/>
      <c r="BE35" s="152"/>
      <c r="BF35" s="152"/>
      <c r="BG35" s="1"/>
      <c r="BJ35" s="21"/>
    </row>
    <row r="36" spans="3:75" ht="18.75" hidden="1" customHeight="1" x14ac:dyDescent="0.2">
      <c r="C36" s="1"/>
      <c r="D36" s="1396" t="s">
        <v>820</v>
      </c>
      <c r="E36" s="1397"/>
      <c r="F36" s="1397"/>
      <c r="G36" s="1397"/>
      <c r="H36" s="1397"/>
      <c r="I36" s="1397"/>
      <c r="J36" s="1397"/>
      <c r="K36" s="1397"/>
      <c r="L36" s="1397"/>
      <c r="M36" s="1397"/>
      <c r="N36" s="1397"/>
      <c r="O36" s="1397"/>
      <c r="P36" s="1397"/>
      <c r="Q36" s="1397"/>
      <c r="R36" s="1397"/>
      <c r="S36" s="1397"/>
      <c r="T36" s="1397"/>
      <c r="U36" s="1397"/>
      <c r="V36" s="1397"/>
      <c r="W36" s="1397"/>
      <c r="X36" s="1397"/>
      <c r="Y36" s="1397"/>
      <c r="Z36" s="1397"/>
      <c r="AA36" s="1397"/>
      <c r="AB36" s="1397"/>
      <c r="AC36" s="1397"/>
      <c r="AD36" s="1397"/>
      <c r="AE36" s="1397"/>
      <c r="AF36" s="1397"/>
      <c r="AG36" s="1397"/>
      <c r="AH36" s="1397"/>
      <c r="AI36" s="1397"/>
      <c r="AJ36" s="1397"/>
      <c r="AK36" s="1397"/>
      <c r="AL36" s="1397"/>
      <c r="AM36" s="1397"/>
      <c r="AN36" s="1397"/>
      <c r="AO36" s="1397"/>
      <c r="AP36" s="1397"/>
      <c r="AQ36" s="1397"/>
      <c r="AR36" s="1397"/>
      <c r="AS36" s="1397"/>
      <c r="AT36" s="1397"/>
      <c r="AU36" s="1397"/>
      <c r="AV36" s="1397"/>
      <c r="AW36" s="1397"/>
      <c r="AX36" s="1397"/>
      <c r="AY36" s="1397"/>
      <c r="AZ36" s="1397"/>
      <c r="BA36" s="1397"/>
      <c r="BB36" s="1397"/>
      <c r="BC36" s="1397"/>
      <c r="BD36" s="1397"/>
      <c r="BE36" s="1397"/>
      <c r="BF36" s="1398"/>
      <c r="BG36" s="1"/>
      <c r="BH36" s="19"/>
      <c r="BJ36" s="39"/>
    </row>
    <row r="37" spans="3:75" ht="18.75" hidden="1" customHeight="1" x14ac:dyDescent="0.2">
      <c r="C37" s="1"/>
      <c r="D37" s="546" t="s">
        <v>821</v>
      </c>
      <c r="E37" s="1377"/>
      <c r="F37" s="597"/>
      <c r="G37" s="634"/>
      <c r="H37" s="634"/>
      <c r="I37" s="634"/>
      <c r="J37" s="634"/>
      <c r="K37" s="634"/>
      <c r="L37" s="634"/>
      <c r="M37" s="634"/>
      <c r="N37" s="634"/>
      <c r="O37" s="634"/>
      <c r="P37" s="634"/>
      <c r="Q37" s="634"/>
      <c r="R37" s="634"/>
      <c r="S37" s="634"/>
      <c r="T37" s="634"/>
      <c r="U37" s="634"/>
      <c r="V37" s="634"/>
      <c r="W37" s="634"/>
      <c r="X37" s="634"/>
      <c r="Y37" s="634"/>
      <c r="Z37" s="634"/>
      <c r="AA37" s="634"/>
      <c r="AB37" s="634"/>
      <c r="AC37" s="634"/>
      <c r="AD37" s="634"/>
      <c r="AE37" s="634"/>
      <c r="AF37" s="634"/>
      <c r="AG37" s="634"/>
      <c r="AH37" s="634"/>
      <c r="AI37" s="634"/>
      <c r="AJ37" s="634"/>
      <c r="AK37" s="634"/>
      <c r="AL37" s="634"/>
      <c r="AM37" s="634"/>
      <c r="AN37" s="634"/>
      <c r="AO37" s="634"/>
      <c r="AP37" s="634"/>
      <c r="AQ37" s="634"/>
      <c r="AR37" s="634"/>
      <c r="AS37" s="634"/>
      <c r="AT37" s="634"/>
      <c r="AU37" s="634"/>
      <c r="AV37" s="634"/>
      <c r="AW37" s="634"/>
      <c r="AX37" s="634"/>
      <c r="AY37" s="634"/>
      <c r="AZ37" s="634"/>
      <c r="BA37" s="634"/>
      <c r="BB37" s="634"/>
      <c r="BC37" s="634"/>
      <c r="BD37" s="634"/>
      <c r="BE37" s="634"/>
      <c r="BF37" s="635"/>
      <c r="BG37" s="1"/>
      <c r="BH37" s="19"/>
      <c r="BJ37" s="39"/>
    </row>
    <row r="38" spans="3:75" ht="18.75" hidden="1" customHeight="1" x14ac:dyDescent="0.2">
      <c r="C38" s="1"/>
      <c r="D38" s="546" t="s">
        <v>822</v>
      </c>
      <c r="E38" s="1377"/>
      <c r="F38" s="597"/>
      <c r="G38" s="634"/>
      <c r="H38" s="634"/>
      <c r="I38" s="634"/>
      <c r="J38" s="634"/>
      <c r="K38" s="634"/>
      <c r="L38" s="634"/>
      <c r="M38" s="634"/>
      <c r="N38" s="634"/>
      <c r="O38" s="634"/>
      <c r="P38" s="634"/>
      <c r="Q38" s="634"/>
      <c r="R38" s="634"/>
      <c r="S38" s="634"/>
      <c r="T38" s="634"/>
      <c r="U38" s="634"/>
      <c r="V38" s="634"/>
      <c r="W38" s="634"/>
      <c r="X38" s="634"/>
      <c r="Y38" s="634"/>
      <c r="Z38" s="634"/>
      <c r="AA38" s="634"/>
      <c r="AB38" s="634"/>
      <c r="AC38" s="634"/>
      <c r="AD38" s="634"/>
      <c r="AE38" s="634"/>
      <c r="AF38" s="634"/>
      <c r="AG38" s="634"/>
      <c r="AH38" s="634"/>
      <c r="AI38" s="634"/>
      <c r="AJ38" s="634"/>
      <c r="AK38" s="634"/>
      <c r="AL38" s="634"/>
      <c r="AM38" s="634"/>
      <c r="AN38" s="634"/>
      <c r="AO38" s="634"/>
      <c r="AP38" s="634"/>
      <c r="AQ38" s="634"/>
      <c r="AR38" s="634"/>
      <c r="AS38" s="634"/>
      <c r="AT38" s="634"/>
      <c r="AU38" s="634"/>
      <c r="AV38" s="634"/>
      <c r="AW38" s="634"/>
      <c r="AX38" s="634"/>
      <c r="AY38" s="634"/>
      <c r="AZ38" s="634"/>
      <c r="BA38" s="634"/>
      <c r="BB38" s="634"/>
      <c r="BC38" s="634"/>
      <c r="BD38" s="634"/>
      <c r="BE38" s="634"/>
      <c r="BF38" s="635"/>
      <c r="BG38" s="1"/>
      <c r="BH38" s="19"/>
      <c r="BJ38" s="39"/>
    </row>
    <row r="39" spans="3:75" ht="18.75" hidden="1" customHeight="1" x14ac:dyDescent="0.2">
      <c r="C39" s="1"/>
      <c r="D39" s="546" t="s">
        <v>823</v>
      </c>
      <c r="E39" s="1377"/>
      <c r="F39" s="597"/>
      <c r="G39" s="634"/>
      <c r="H39" s="634"/>
      <c r="I39" s="634"/>
      <c r="J39" s="634"/>
      <c r="K39" s="634"/>
      <c r="L39" s="634"/>
      <c r="M39" s="634"/>
      <c r="N39" s="634"/>
      <c r="O39" s="634"/>
      <c r="P39" s="634"/>
      <c r="Q39" s="634"/>
      <c r="R39" s="634"/>
      <c r="S39" s="634"/>
      <c r="T39" s="634"/>
      <c r="U39" s="634"/>
      <c r="V39" s="634"/>
      <c r="W39" s="634"/>
      <c r="X39" s="634"/>
      <c r="Y39" s="634"/>
      <c r="Z39" s="634"/>
      <c r="AA39" s="634"/>
      <c r="AB39" s="634"/>
      <c r="AC39" s="634"/>
      <c r="AD39" s="634"/>
      <c r="AE39" s="634"/>
      <c r="AF39" s="634"/>
      <c r="AG39" s="634"/>
      <c r="AH39" s="634"/>
      <c r="AI39" s="634"/>
      <c r="AJ39" s="634"/>
      <c r="AK39" s="634"/>
      <c r="AL39" s="634"/>
      <c r="AM39" s="634"/>
      <c r="AN39" s="634"/>
      <c r="AO39" s="634"/>
      <c r="AP39" s="634"/>
      <c r="AQ39" s="634"/>
      <c r="AR39" s="634"/>
      <c r="AS39" s="634"/>
      <c r="AT39" s="634"/>
      <c r="AU39" s="634"/>
      <c r="AV39" s="634"/>
      <c r="AW39" s="634"/>
      <c r="AX39" s="634"/>
      <c r="AY39" s="634"/>
      <c r="AZ39" s="634"/>
      <c r="BA39" s="634"/>
      <c r="BB39" s="634"/>
      <c r="BC39" s="634"/>
      <c r="BD39" s="634"/>
      <c r="BE39" s="634"/>
      <c r="BF39" s="635"/>
      <c r="BG39" s="1"/>
      <c r="BH39" s="19"/>
      <c r="BJ39" s="39"/>
    </row>
    <row r="40" spans="3:75" s="5" customFormat="1" ht="25.5" customHeight="1" x14ac:dyDescent="0.25">
      <c r="C40" s="122"/>
      <c r="D40" s="339" t="s">
        <v>828</v>
      </c>
      <c r="E40" s="102"/>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H40" s="18"/>
      <c r="BI40" s="18"/>
    </row>
    <row r="41" spans="3:75" ht="19.5" hidden="1" customHeight="1" x14ac:dyDescent="0.2">
      <c r="C41" s="1"/>
      <c r="D41" s="795" t="s">
        <v>0</v>
      </c>
      <c r="E41" s="796"/>
      <c r="F41" s="797"/>
      <c r="G41" s="804" t="s">
        <v>7</v>
      </c>
      <c r="H41" s="805"/>
      <c r="I41" s="805"/>
      <c r="J41" s="805"/>
      <c r="K41" s="806"/>
      <c r="L41" s="840"/>
      <c r="M41" s="841"/>
      <c r="N41" s="841"/>
      <c r="O41" s="841"/>
      <c r="P41" s="841"/>
      <c r="Q41" s="841"/>
      <c r="R41" s="841"/>
      <c r="S41" s="841"/>
      <c r="T41" s="841"/>
      <c r="U41" s="841"/>
      <c r="V41" s="841"/>
      <c r="W41" s="841"/>
      <c r="X41" s="841"/>
      <c r="Y41" s="841"/>
      <c r="Z41" s="841"/>
      <c r="AA41" s="841"/>
      <c r="AB41" s="841"/>
      <c r="AC41" s="841"/>
      <c r="AD41" s="841"/>
      <c r="AE41" s="841"/>
      <c r="AF41" s="842"/>
      <c r="AG41" s="804" t="s">
        <v>5</v>
      </c>
      <c r="AH41" s="805"/>
      <c r="AI41" s="805"/>
      <c r="AJ41" s="805"/>
      <c r="AK41" s="806"/>
      <c r="AL41" s="840"/>
      <c r="AM41" s="841"/>
      <c r="AN41" s="841"/>
      <c r="AO41" s="841"/>
      <c r="AP41" s="841"/>
      <c r="AQ41" s="841"/>
      <c r="AR41" s="841"/>
      <c r="AS41" s="841"/>
      <c r="AT41" s="841"/>
      <c r="AU41" s="841"/>
      <c r="AV41" s="841"/>
      <c r="AW41" s="841"/>
      <c r="AX41" s="841"/>
      <c r="AY41" s="841"/>
      <c r="AZ41" s="841"/>
      <c r="BA41" s="841"/>
      <c r="BB41" s="841"/>
      <c r="BC41" s="841"/>
      <c r="BD41" s="841"/>
      <c r="BE41" s="841"/>
      <c r="BF41" s="843"/>
      <c r="BG41" s="1"/>
      <c r="BH41" s="87" t="str">
        <f>CONCATENATE(L41," ",AL41," ",L42,(IF((ISTEXT(AL42)),(CONCATENATE(", ",AL42)),"")))</f>
        <v xml:space="preserve">  </v>
      </c>
      <c r="BI41" s="24"/>
      <c r="BW41" s="20"/>
    </row>
    <row r="42" spans="3:75" ht="19.5" hidden="1" customHeight="1" x14ac:dyDescent="0.2">
      <c r="C42" s="1"/>
      <c r="D42" s="798"/>
      <c r="E42" s="799"/>
      <c r="F42" s="800"/>
      <c r="G42" s="789" t="s">
        <v>6</v>
      </c>
      <c r="H42" s="790"/>
      <c r="I42" s="790"/>
      <c r="J42" s="790"/>
      <c r="K42" s="791"/>
      <c r="L42" s="786"/>
      <c r="M42" s="787"/>
      <c r="N42" s="787"/>
      <c r="O42" s="787"/>
      <c r="P42" s="787"/>
      <c r="Q42" s="787"/>
      <c r="R42" s="787"/>
      <c r="S42" s="787"/>
      <c r="T42" s="787"/>
      <c r="U42" s="787"/>
      <c r="V42" s="787"/>
      <c r="W42" s="787"/>
      <c r="X42" s="787"/>
      <c r="Y42" s="787"/>
      <c r="Z42" s="787"/>
      <c r="AA42" s="787"/>
      <c r="AB42" s="787"/>
      <c r="AC42" s="787"/>
      <c r="AD42" s="787"/>
      <c r="AE42" s="787"/>
      <c r="AF42" s="844"/>
      <c r="AG42" s="783" t="s">
        <v>38</v>
      </c>
      <c r="AH42" s="784"/>
      <c r="AI42" s="784"/>
      <c r="AJ42" s="784"/>
      <c r="AK42" s="785"/>
      <c r="AL42" s="786"/>
      <c r="AM42" s="787"/>
      <c r="AN42" s="787"/>
      <c r="AO42" s="787"/>
      <c r="AP42" s="787"/>
      <c r="AQ42" s="787"/>
      <c r="AR42" s="787"/>
      <c r="AS42" s="787"/>
      <c r="AT42" s="787"/>
      <c r="AU42" s="787"/>
      <c r="AV42" s="787"/>
      <c r="AW42" s="787"/>
      <c r="AX42" s="787"/>
      <c r="AY42" s="787"/>
      <c r="AZ42" s="787"/>
      <c r="BA42" s="787"/>
      <c r="BB42" s="787"/>
      <c r="BC42" s="787"/>
      <c r="BD42" s="787"/>
      <c r="BE42" s="787"/>
      <c r="BF42" s="788"/>
      <c r="BG42" s="1"/>
      <c r="BH42" s="218"/>
      <c r="BI42" s="24"/>
      <c r="BW42" s="20"/>
    </row>
    <row r="43" spans="3:75" ht="19.5" hidden="1" customHeight="1" x14ac:dyDescent="0.2">
      <c r="C43" s="1"/>
      <c r="D43" s="801"/>
      <c r="E43" s="802"/>
      <c r="F43" s="803"/>
      <c r="G43" s="789" t="s">
        <v>39</v>
      </c>
      <c r="H43" s="790"/>
      <c r="I43" s="790"/>
      <c r="J43" s="790"/>
      <c r="K43" s="791"/>
      <c r="L43" s="766"/>
      <c r="M43" s="792"/>
      <c r="N43" s="792"/>
      <c r="O43" s="792"/>
      <c r="P43" s="792"/>
      <c r="Q43" s="792"/>
      <c r="R43" s="792"/>
      <c r="S43" s="792"/>
      <c r="T43" s="792"/>
      <c r="U43" s="792"/>
      <c r="V43" s="792"/>
      <c r="W43" s="792"/>
      <c r="X43" s="792"/>
      <c r="Y43" s="792"/>
      <c r="Z43" s="792"/>
      <c r="AA43" s="792"/>
      <c r="AB43" s="792"/>
      <c r="AC43" s="792"/>
      <c r="AD43" s="792"/>
      <c r="AE43" s="792"/>
      <c r="AF43" s="792"/>
      <c r="AG43" s="793"/>
      <c r="AH43" s="793"/>
      <c r="AI43" s="793"/>
      <c r="AJ43" s="793"/>
      <c r="AK43" s="793"/>
      <c r="AL43" s="793"/>
      <c r="AM43" s="793"/>
      <c r="AN43" s="793"/>
      <c r="AO43" s="793"/>
      <c r="AP43" s="793"/>
      <c r="AQ43" s="793"/>
      <c r="AR43" s="793"/>
      <c r="AS43" s="793"/>
      <c r="AT43" s="793"/>
      <c r="AU43" s="793"/>
      <c r="AV43" s="793"/>
      <c r="AW43" s="793"/>
      <c r="AX43" s="793"/>
      <c r="AY43" s="793"/>
      <c r="AZ43" s="793"/>
      <c r="BA43" s="793"/>
      <c r="BB43" s="793"/>
      <c r="BC43" s="793"/>
      <c r="BD43" s="793"/>
      <c r="BE43" s="793"/>
      <c r="BF43" s="794"/>
      <c r="BG43" s="1"/>
      <c r="BH43" s="219"/>
      <c r="BI43" s="24"/>
      <c r="BW43" s="20"/>
    </row>
    <row r="44" spans="3:75" ht="19.5" hidden="1" customHeight="1" x14ac:dyDescent="0.2">
      <c r="C44" s="1"/>
      <c r="D44" s="795" t="s">
        <v>1</v>
      </c>
      <c r="E44" s="796"/>
      <c r="F44" s="797"/>
      <c r="G44" s="804" t="s">
        <v>7</v>
      </c>
      <c r="H44" s="805"/>
      <c r="I44" s="805"/>
      <c r="J44" s="805"/>
      <c r="K44" s="806"/>
      <c r="L44" s="840"/>
      <c r="M44" s="841"/>
      <c r="N44" s="841"/>
      <c r="O44" s="841"/>
      <c r="P44" s="841"/>
      <c r="Q44" s="841"/>
      <c r="R44" s="841"/>
      <c r="S44" s="841"/>
      <c r="T44" s="841"/>
      <c r="U44" s="841"/>
      <c r="V44" s="841"/>
      <c r="W44" s="841"/>
      <c r="X44" s="841"/>
      <c r="Y44" s="841"/>
      <c r="Z44" s="841"/>
      <c r="AA44" s="841"/>
      <c r="AB44" s="841"/>
      <c r="AC44" s="841"/>
      <c r="AD44" s="841"/>
      <c r="AE44" s="841"/>
      <c r="AF44" s="842"/>
      <c r="AG44" s="804" t="s">
        <v>5</v>
      </c>
      <c r="AH44" s="805"/>
      <c r="AI44" s="805"/>
      <c r="AJ44" s="805"/>
      <c r="AK44" s="806"/>
      <c r="AL44" s="840"/>
      <c r="AM44" s="841"/>
      <c r="AN44" s="841"/>
      <c r="AO44" s="841"/>
      <c r="AP44" s="841"/>
      <c r="AQ44" s="841"/>
      <c r="AR44" s="841"/>
      <c r="AS44" s="841"/>
      <c r="AT44" s="841"/>
      <c r="AU44" s="841"/>
      <c r="AV44" s="841"/>
      <c r="AW44" s="841"/>
      <c r="AX44" s="841"/>
      <c r="AY44" s="841"/>
      <c r="AZ44" s="841"/>
      <c r="BA44" s="841"/>
      <c r="BB44" s="841"/>
      <c r="BC44" s="841"/>
      <c r="BD44" s="841"/>
      <c r="BE44" s="841"/>
      <c r="BF44" s="843"/>
      <c r="BG44" s="1"/>
      <c r="BH44" s="87" t="str">
        <f>CONCATENATE(L44," ",AL44," ",L45,(IF((ISTEXT(AL45)),(CONCATENATE(", ",AL45)),"")))</f>
        <v xml:space="preserve">  </v>
      </c>
      <c r="BI44" s="24"/>
      <c r="BW44" s="20"/>
    </row>
    <row r="45" spans="3:75" ht="19.5" hidden="1" customHeight="1" x14ac:dyDescent="0.2">
      <c r="C45" s="1"/>
      <c r="D45" s="798"/>
      <c r="E45" s="799"/>
      <c r="F45" s="800"/>
      <c r="G45" s="789" t="s">
        <v>6</v>
      </c>
      <c r="H45" s="790"/>
      <c r="I45" s="790"/>
      <c r="J45" s="790"/>
      <c r="K45" s="791"/>
      <c r="L45" s="786"/>
      <c r="M45" s="787"/>
      <c r="N45" s="787"/>
      <c r="O45" s="787"/>
      <c r="P45" s="787"/>
      <c r="Q45" s="787"/>
      <c r="R45" s="787"/>
      <c r="S45" s="787"/>
      <c r="T45" s="787"/>
      <c r="U45" s="787"/>
      <c r="V45" s="787"/>
      <c r="W45" s="787"/>
      <c r="X45" s="787"/>
      <c r="Y45" s="787"/>
      <c r="Z45" s="787"/>
      <c r="AA45" s="787"/>
      <c r="AB45" s="787"/>
      <c r="AC45" s="787"/>
      <c r="AD45" s="787"/>
      <c r="AE45" s="787"/>
      <c r="AF45" s="844"/>
      <c r="AG45" s="783" t="s">
        <v>38</v>
      </c>
      <c r="AH45" s="784"/>
      <c r="AI45" s="784"/>
      <c r="AJ45" s="784"/>
      <c r="AK45" s="785"/>
      <c r="AL45" s="786"/>
      <c r="AM45" s="787"/>
      <c r="AN45" s="787"/>
      <c r="AO45" s="787"/>
      <c r="AP45" s="787"/>
      <c r="AQ45" s="787"/>
      <c r="AR45" s="787"/>
      <c r="AS45" s="787"/>
      <c r="AT45" s="787"/>
      <c r="AU45" s="787"/>
      <c r="AV45" s="787"/>
      <c r="AW45" s="787"/>
      <c r="AX45" s="787"/>
      <c r="AY45" s="787"/>
      <c r="AZ45" s="787"/>
      <c r="BA45" s="787"/>
      <c r="BB45" s="787"/>
      <c r="BC45" s="787"/>
      <c r="BD45" s="787"/>
      <c r="BE45" s="787"/>
      <c r="BF45" s="788"/>
      <c r="BG45" s="1"/>
      <c r="BH45" s="218"/>
      <c r="BI45" s="24"/>
      <c r="BW45" s="20"/>
    </row>
    <row r="46" spans="3:75" ht="19.5" hidden="1" customHeight="1" x14ac:dyDescent="0.2">
      <c r="C46" s="1"/>
      <c r="D46" s="801"/>
      <c r="E46" s="802"/>
      <c r="F46" s="803"/>
      <c r="G46" s="789" t="s">
        <v>39</v>
      </c>
      <c r="H46" s="790"/>
      <c r="I46" s="790"/>
      <c r="J46" s="790"/>
      <c r="K46" s="791"/>
      <c r="L46" s="766"/>
      <c r="M46" s="792"/>
      <c r="N46" s="792"/>
      <c r="O46" s="792"/>
      <c r="P46" s="792"/>
      <c r="Q46" s="792"/>
      <c r="R46" s="792"/>
      <c r="S46" s="792"/>
      <c r="T46" s="792"/>
      <c r="U46" s="792"/>
      <c r="V46" s="792"/>
      <c r="W46" s="792"/>
      <c r="X46" s="792"/>
      <c r="Y46" s="792"/>
      <c r="Z46" s="792"/>
      <c r="AA46" s="792"/>
      <c r="AB46" s="792"/>
      <c r="AC46" s="792"/>
      <c r="AD46" s="792"/>
      <c r="AE46" s="792"/>
      <c r="AF46" s="792"/>
      <c r="AG46" s="793"/>
      <c r="AH46" s="793"/>
      <c r="AI46" s="793"/>
      <c r="AJ46" s="793"/>
      <c r="AK46" s="793"/>
      <c r="AL46" s="793"/>
      <c r="AM46" s="793"/>
      <c r="AN46" s="793"/>
      <c r="AO46" s="793"/>
      <c r="AP46" s="793"/>
      <c r="AQ46" s="793"/>
      <c r="AR46" s="793"/>
      <c r="AS46" s="793"/>
      <c r="AT46" s="793"/>
      <c r="AU46" s="793"/>
      <c r="AV46" s="793"/>
      <c r="AW46" s="793"/>
      <c r="AX46" s="793"/>
      <c r="AY46" s="793"/>
      <c r="AZ46" s="793"/>
      <c r="BA46" s="793"/>
      <c r="BB46" s="793"/>
      <c r="BC46" s="793"/>
      <c r="BD46" s="793"/>
      <c r="BE46" s="793"/>
      <c r="BF46" s="794"/>
      <c r="BG46" s="1"/>
      <c r="BH46" s="220"/>
      <c r="BI46" s="24"/>
      <c r="BW46" s="20"/>
    </row>
    <row r="47" spans="3:75" ht="19.5" hidden="1" customHeight="1" x14ac:dyDescent="0.2">
      <c r="C47" s="1"/>
      <c r="D47" s="795" t="s">
        <v>52</v>
      </c>
      <c r="E47" s="796"/>
      <c r="F47" s="797"/>
      <c r="G47" s="804" t="s">
        <v>7</v>
      </c>
      <c r="H47" s="805"/>
      <c r="I47" s="805"/>
      <c r="J47" s="805"/>
      <c r="K47" s="806"/>
      <c r="L47" s="840"/>
      <c r="M47" s="841"/>
      <c r="N47" s="841"/>
      <c r="O47" s="841"/>
      <c r="P47" s="841"/>
      <c r="Q47" s="841"/>
      <c r="R47" s="841"/>
      <c r="S47" s="841"/>
      <c r="T47" s="841"/>
      <c r="U47" s="841"/>
      <c r="V47" s="841"/>
      <c r="W47" s="841"/>
      <c r="X47" s="841"/>
      <c r="Y47" s="841"/>
      <c r="Z47" s="841"/>
      <c r="AA47" s="841"/>
      <c r="AB47" s="841"/>
      <c r="AC47" s="841"/>
      <c r="AD47" s="841"/>
      <c r="AE47" s="841"/>
      <c r="AF47" s="842"/>
      <c r="AG47" s="804" t="s">
        <v>5</v>
      </c>
      <c r="AH47" s="805"/>
      <c r="AI47" s="805"/>
      <c r="AJ47" s="805"/>
      <c r="AK47" s="806"/>
      <c r="AL47" s="840"/>
      <c r="AM47" s="841"/>
      <c r="AN47" s="841"/>
      <c r="AO47" s="841"/>
      <c r="AP47" s="841"/>
      <c r="AQ47" s="841"/>
      <c r="AR47" s="841"/>
      <c r="AS47" s="841"/>
      <c r="AT47" s="841"/>
      <c r="AU47" s="841"/>
      <c r="AV47" s="841"/>
      <c r="AW47" s="841"/>
      <c r="AX47" s="841"/>
      <c r="AY47" s="841"/>
      <c r="AZ47" s="841"/>
      <c r="BA47" s="841"/>
      <c r="BB47" s="841"/>
      <c r="BC47" s="841"/>
      <c r="BD47" s="841"/>
      <c r="BE47" s="841"/>
      <c r="BF47" s="843"/>
      <c r="BG47" s="1"/>
      <c r="BH47" s="87" t="str">
        <f>CONCATENATE(L47," ",AL47," ",L48,(IF((ISTEXT(AL48)),(CONCATENATE(", ",AL48)),"")))</f>
        <v xml:space="preserve">  </v>
      </c>
      <c r="BI47" s="24"/>
      <c r="BW47" s="20"/>
    </row>
    <row r="48" spans="3:75" ht="19.5" hidden="1" customHeight="1" x14ac:dyDescent="0.2">
      <c r="C48" s="1"/>
      <c r="D48" s="798"/>
      <c r="E48" s="799"/>
      <c r="F48" s="800"/>
      <c r="G48" s="789" t="s">
        <v>6</v>
      </c>
      <c r="H48" s="790"/>
      <c r="I48" s="790"/>
      <c r="J48" s="790"/>
      <c r="K48" s="791"/>
      <c r="L48" s="786"/>
      <c r="M48" s="787"/>
      <c r="N48" s="787"/>
      <c r="O48" s="787"/>
      <c r="P48" s="787"/>
      <c r="Q48" s="787"/>
      <c r="R48" s="787"/>
      <c r="S48" s="787"/>
      <c r="T48" s="787"/>
      <c r="U48" s="787"/>
      <c r="V48" s="787"/>
      <c r="W48" s="787"/>
      <c r="X48" s="787"/>
      <c r="Y48" s="787"/>
      <c r="Z48" s="787"/>
      <c r="AA48" s="787"/>
      <c r="AB48" s="787"/>
      <c r="AC48" s="787"/>
      <c r="AD48" s="787"/>
      <c r="AE48" s="787"/>
      <c r="AF48" s="844"/>
      <c r="AG48" s="783" t="s">
        <v>38</v>
      </c>
      <c r="AH48" s="784"/>
      <c r="AI48" s="784"/>
      <c r="AJ48" s="784"/>
      <c r="AK48" s="785"/>
      <c r="AL48" s="786"/>
      <c r="AM48" s="787"/>
      <c r="AN48" s="787"/>
      <c r="AO48" s="787"/>
      <c r="AP48" s="787"/>
      <c r="AQ48" s="787"/>
      <c r="AR48" s="787"/>
      <c r="AS48" s="787"/>
      <c r="AT48" s="787"/>
      <c r="AU48" s="787"/>
      <c r="AV48" s="787"/>
      <c r="AW48" s="787"/>
      <c r="AX48" s="787"/>
      <c r="AY48" s="787"/>
      <c r="AZ48" s="787"/>
      <c r="BA48" s="787"/>
      <c r="BB48" s="787"/>
      <c r="BC48" s="787"/>
      <c r="BD48" s="787"/>
      <c r="BE48" s="787"/>
      <c r="BF48" s="788"/>
      <c r="BG48" s="1"/>
      <c r="BH48" s="218"/>
      <c r="BI48" s="24"/>
      <c r="BW48" s="20"/>
    </row>
    <row r="49" spans="3:75" ht="19.5" hidden="1" customHeight="1" x14ac:dyDescent="0.2">
      <c r="C49" s="1"/>
      <c r="D49" s="801"/>
      <c r="E49" s="802"/>
      <c r="F49" s="803"/>
      <c r="G49" s="789" t="s">
        <v>39</v>
      </c>
      <c r="H49" s="790"/>
      <c r="I49" s="790"/>
      <c r="J49" s="790"/>
      <c r="K49" s="791"/>
      <c r="L49" s="766"/>
      <c r="M49" s="792"/>
      <c r="N49" s="792"/>
      <c r="O49" s="792"/>
      <c r="P49" s="792"/>
      <c r="Q49" s="792"/>
      <c r="R49" s="792"/>
      <c r="S49" s="792"/>
      <c r="T49" s="792"/>
      <c r="U49" s="792"/>
      <c r="V49" s="792"/>
      <c r="W49" s="792"/>
      <c r="X49" s="792"/>
      <c r="Y49" s="792"/>
      <c r="Z49" s="792"/>
      <c r="AA49" s="792"/>
      <c r="AB49" s="792"/>
      <c r="AC49" s="792"/>
      <c r="AD49" s="792"/>
      <c r="AE49" s="792"/>
      <c r="AF49" s="792"/>
      <c r="AG49" s="793"/>
      <c r="AH49" s="793"/>
      <c r="AI49" s="793"/>
      <c r="AJ49" s="793"/>
      <c r="AK49" s="793"/>
      <c r="AL49" s="793"/>
      <c r="AM49" s="793"/>
      <c r="AN49" s="793"/>
      <c r="AO49" s="793"/>
      <c r="AP49" s="793"/>
      <c r="AQ49" s="793"/>
      <c r="AR49" s="793"/>
      <c r="AS49" s="793"/>
      <c r="AT49" s="793"/>
      <c r="AU49" s="793"/>
      <c r="AV49" s="793"/>
      <c r="AW49" s="793"/>
      <c r="AX49" s="793"/>
      <c r="AY49" s="793"/>
      <c r="AZ49" s="793"/>
      <c r="BA49" s="793"/>
      <c r="BB49" s="793"/>
      <c r="BC49" s="793"/>
      <c r="BD49" s="793"/>
      <c r="BE49" s="793"/>
      <c r="BF49" s="794"/>
      <c r="BG49" s="1"/>
      <c r="BH49" s="219"/>
      <c r="BI49" s="24"/>
      <c r="BW49" s="20"/>
    </row>
    <row r="50" spans="3:75" ht="20.25" hidden="1" customHeight="1" x14ac:dyDescent="0.2">
      <c r="C50" s="1"/>
      <c r="D50" s="823" t="s">
        <v>44</v>
      </c>
      <c r="E50" s="634"/>
      <c r="F50" s="634"/>
      <c r="G50" s="634"/>
      <c r="H50" s="634"/>
      <c r="I50" s="634"/>
      <c r="J50" s="634"/>
      <c r="K50" s="863"/>
      <c r="L50" s="869"/>
      <c r="M50" s="870"/>
      <c r="N50" s="870"/>
      <c r="O50" s="870"/>
      <c r="P50" s="870"/>
      <c r="Q50" s="870"/>
      <c r="R50" s="870"/>
      <c r="S50" s="870"/>
      <c r="T50" s="870"/>
      <c r="U50" s="870"/>
      <c r="V50" s="870"/>
      <c r="W50" s="870"/>
      <c r="X50" s="870"/>
      <c r="Y50" s="870"/>
      <c r="Z50" s="870"/>
      <c r="AA50" s="870"/>
      <c r="AB50" s="870"/>
      <c r="AC50" s="870"/>
      <c r="AD50" s="870"/>
      <c r="AE50" s="870"/>
      <c r="AF50" s="870"/>
      <c r="AG50" s="823" t="s">
        <v>45</v>
      </c>
      <c r="AH50" s="867"/>
      <c r="AI50" s="867"/>
      <c r="AJ50" s="867"/>
      <c r="AK50" s="868"/>
      <c r="AL50" s="871"/>
      <c r="AM50" s="870"/>
      <c r="AN50" s="870"/>
      <c r="AO50" s="870"/>
      <c r="AP50" s="870"/>
      <c r="AQ50" s="870"/>
      <c r="AR50" s="870"/>
      <c r="AS50" s="870"/>
      <c r="AT50" s="870"/>
      <c r="AU50" s="870"/>
      <c r="AV50" s="870"/>
      <c r="AW50" s="870"/>
      <c r="AX50" s="870"/>
      <c r="AY50" s="870"/>
      <c r="AZ50" s="870"/>
      <c r="BA50" s="870"/>
      <c r="BB50" s="870"/>
      <c r="BC50" s="870"/>
      <c r="BD50" s="870"/>
      <c r="BE50" s="870"/>
      <c r="BF50" s="872"/>
      <c r="BG50" s="1"/>
    </row>
    <row r="51" spans="3:75" ht="24" hidden="1" customHeight="1" x14ac:dyDescent="0.2">
      <c r="C51" s="1"/>
      <c r="D51" s="823" t="s">
        <v>45</v>
      </c>
      <c r="E51" s="824"/>
      <c r="F51" s="824"/>
      <c r="G51" s="824"/>
      <c r="H51" s="824"/>
      <c r="I51" s="824"/>
      <c r="J51" s="824"/>
      <c r="K51" s="824"/>
      <c r="L51" s="824"/>
      <c r="M51" s="824"/>
      <c r="N51" s="824"/>
      <c r="O51" s="824"/>
      <c r="P51" s="824"/>
      <c r="Q51" s="824"/>
      <c r="R51" s="824"/>
      <c r="S51" s="824"/>
      <c r="T51" s="824"/>
      <c r="U51" s="825"/>
      <c r="V51" s="826"/>
      <c r="W51" s="827"/>
      <c r="X51" s="827"/>
      <c r="Y51" s="827"/>
      <c r="Z51" s="827"/>
      <c r="AA51" s="827"/>
      <c r="AB51" s="827"/>
      <c r="AC51" s="827"/>
      <c r="AD51" s="827"/>
      <c r="AE51" s="827"/>
      <c r="AF51" s="827"/>
      <c r="AG51" s="827"/>
      <c r="AH51" s="827"/>
      <c r="AI51" s="827"/>
      <c r="AJ51" s="827"/>
      <c r="AK51" s="827"/>
      <c r="AL51" s="827"/>
      <c r="AM51" s="827"/>
      <c r="AN51" s="827"/>
      <c r="AO51" s="827"/>
      <c r="AP51" s="827"/>
      <c r="AQ51" s="827"/>
      <c r="AR51" s="827"/>
      <c r="AS51" s="827"/>
      <c r="AT51" s="827"/>
      <c r="AU51" s="827"/>
      <c r="AV51" s="827"/>
      <c r="AW51" s="827"/>
      <c r="AX51" s="827"/>
      <c r="AY51" s="827"/>
      <c r="AZ51" s="827"/>
      <c r="BA51" s="827"/>
      <c r="BB51" s="827"/>
      <c r="BC51" s="827"/>
      <c r="BD51" s="827"/>
      <c r="BE51" s="827"/>
      <c r="BF51" s="828"/>
      <c r="BG51" s="1"/>
    </row>
    <row r="52" spans="3:75" ht="118.5" customHeight="1" x14ac:dyDescent="0.2">
      <c r="C52" s="1"/>
      <c r="D52" s="831" t="s">
        <v>824</v>
      </c>
      <c r="E52" s="634"/>
      <c r="F52" s="634"/>
      <c r="G52" s="634"/>
      <c r="H52" s="634"/>
      <c r="I52" s="634"/>
      <c r="J52" s="1399"/>
      <c r="K52" s="634"/>
      <c r="L52" s="634"/>
      <c r="M52" s="634"/>
      <c r="N52" s="634"/>
      <c r="O52" s="634"/>
      <c r="P52" s="634"/>
      <c r="Q52" s="634"/>
      <c r="R52" s="634"/>
      <c r="S52" s="634"/>
      <c r="T52" s="634"/>
      <c r="U52" s="634"/>
      <c r="V52" s="634"/>
      <c r="W52" s="634"/>
      <c r="X52" s="634"/>
      <c r="Y52" s="634"/>
      <c r="Z52" s="634"/>
      <c r="AA52" s="634"/>
      <c r="AB52" s="634"/>
      <c r="AC52" s="634"/>
      <c r="AD52" s="634"/>
      <c r="AE52" s="634"/>
      <c r="AF52" s="634"/>
      <c r="AG52" s="634"/>
      <c r="AH52" s="634"/>
      <c r="AI52" s="634"/>
      <c r="AJ52" s="634"/>
      <c r="AK52" s="634"/>
      <c r="AL52" s="634"/>
      <c r="AM52" s="634"/>
      <c r="AN52" s="634"/>
      <c r="AO52" s="634"/>
      <c r="AP52" s="634"/>
      <c r="AQ52" s="634"/>
      <c r="AR52" s="634"/>
      <c r="AS52" s="634"/>
      <c r="AT52" s="634"/>
      <c r="AU52" s="634"/>
      <c r="AV52" s="634"/>
      <c r="AW52" s="634"/>
      <c r="AX52" s="634"/>
      <c r="AY52" s="634"/>
      <c r="AZ52" s="634"/>
      <c r="BA52" s="634"/>
      <c r="BB52" s="634"/>
      <c r="BC52" s="634"/>
      <c r="BD52" s="634"/>
      <c r="BE52" s="634"/>
      <c r="BF52" s="635"/>
      <c r="BG52" s="1"/>
    </row>
    <row r="53" spans="3:75" ht="8.25" customHeight="1" x14ac:dyDescent="0.2">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row>
    <row r="54" spans="3:75" ht="23.25" customHeight="1" x14ac:dyDescent="0.2">
      <c r="C54" s="430"/>
      <c r="D54" s="431" t="s">
        <v>829</v>
      </c>
      <c r="E54" s="432"/>
      <c r="F54" s="432"/>
      <c r="G54" s="432"/>
      <c r="H54" s="432"/>
      <c r="I54" s="432"/>
      <c r="J54" s="432"/>
      <c r="K54" s="432"/>
      <c r="L54" s="432"/>
      <c r="M54" s="432"/>
      <c r="N54" s="432"/>
      <c r="O54" s="432"/>
      <c r="P54" s="432"/>
      <c r="Q54" s="432"/>
      <c r="R54" s="432"/>
      <c r="S54" s="432"/>
      <c r="T54" s="432"/>
      <c r="U54" s="432"/>
      <c r="V54" s="432"/>
      <c r="W54" s="432"/>
      <c r="X54" s="432"/>
      <c r="Y54" s="432"/>
      <c r="Z54" s="432"/>
      <c r="AA54" s="432"/>
      <c r="AB54" s="432"/>
      <c r="AC54" s="432"/>
      <c r="AD54" s="432"/>
      <c r="AE54" s="432"/>
      <c r="AF54" s="432"/>
      <c r="AG54" s="432"/>
      <c r="AH54" s="432"/>
      <c r="AI54" s="432"/>
      <c r="AJ54" s="432"/>
      <c r="AK54" s="432"/>
      <c r="AL54" s="432"/>
      <c r="AM54" s="432"/>
      <c r="AN54" s="432"/>
      <c r="AO54" s="432"/>
      <c r="AP54" s="432"/>
      <c r="AQ54" s="432"/>
      <c r="AR54" s="432"/>
      <c r="AS54" s="432"/>
      <c r="AT54" s="432"/>
      <c r="AU54" s="432"/>
      <c r="AV54" s="432"/>
      <c r="AW54" s="432"/>
      <c r="AX54" s="432"/>
      <c r="AY54" s="432"/>
      <c r="AZ54" s="432"/>
      <c r="BA54" s="432"/>
      <c r="BB54" s="432"/>
      <c r="BC54" s="432"/>
      <c r="BD54" s="432"/>
      <c r="BE54" s="432"/>
      <c r="BF54" s="432"/>
      <c r="BG54" s="406"/>
    </row>
    <row r="55" spans="3:75" ht="23.25" customHeight="1" x14ac:dyDescent="0.2">
      <c r="C55" s="407"/>
      <c r="D55" s="408" t="s">
        <v>272</v>
      </c>
      <c r="E55" s="409"/>
      <c r="F55" s="409"/>
      <c r="G55" s="409"/>
      <c r="H55" s="409"/>
      <c r="I55" s="409"/>
      <c r="J55" s="409"/>
      <c r="K55" s="409"/>
      <c r="L55" s="409"/>
      <c r="M55" s="409"/>
      <c r="N55" s="409"/>
      <c r="O55" s="409"/>
      <c r="P55" s="409"/>
      <c r="Q55" s="409"/>
      <c r="R55" s="409"/>
      <c r="S55" s="409"/>
      <c r="T55" s="409"/>
      <c r="U55" s="409"/>
      <c r="V55" s="409"/>
      <c r="W55" s="409"/>
      <c r="X55" s="409"/>
      <c r="Y55" s="409"/>
      <c r="Z55" s="409"/>
      <c r="AA55" s="409"/>
      <c r="AB55" s="409"/>
      <c r="AC55" s="409"/>
      <c r="AD55" s="410"/>
      <c r="AE55" s="408"/>
      <c r="AF55" s="409"/>
      <c r="AG55" s="409"/>
      <c r="AH55" s="409"/>
      <c r="AI55" s="409"/>
      <c r="AJ55" s="409"/>
      <c r="AK55" s="409"/>
      <c r="AL55" s="409"/>
      <c r="AM55" s="409"/>
      <c r="AN55" s="409"/>
      <c r="AO55" s="409"/>
      <c r="AP55" s="409"/>
      <c r="AQ55" s="409"/>
      <c r="AR55" s="409"/>
      <c r="AS55" s="409"/>
      <c r="AT55" s="409"/>
      <c r="AU55" s="409"/>
      <c r="AV55" s="409"/>
      <c r="AW55" s="409"/>
      <c r="AX55" s="409"/>
      <c r="AY55" s="409"/>
      <c r="AZ55" s="409"/>
      <c r="BA55" s="409"/>
      <c r="BB55" s="409"/>
      <c r="BC55" s="409"/>
      <c r="BD55" s="409"/>
      <c r="BE55" s="409"/>
      <c r="BF55" s="410"/>
      <c r="BG55" s="407"/>
    </row>
    <row r="56" spans="3:75" ht="23.25" hidden="1" customHeight="1" x14ac:dyDescent="0.2">
      <c r="C56" s="407"/>
      <c r="D56" s="408" t="s">
        <v>787</v>
      </c>
      <c r="E56" s="409"/>
      <c r="F56" s="409"/>
      <c r="G56" s="409"/>
      <c r="H56" s="409"/>
      <c r="I56" s="409"/>
      <c r="J56" s="409"/>
      <c r="K56" s="409"/>
      <c r="L56" s="409"/>
      <c r="M56" s="409"/>
      <c r="N56" s="409"/>
      <c r="O56" s="409"/>
      <c r="P56" s="409"/>
      <c r="Q56" s="409"/>
      <c r="R56" s="409"/>
      <c r="S56" s="409"/>
      <c r="T56" s="409"/>
      <c r="U56" s="409"/>
      <c r="V56" s="409"/>
      <c r="W56" s="409"/>
      <c r="X56" s="409"/>
      <c r="Y56" s="409"/>
      <c r="Z56" s="409"/>
      <c r="AA56" s="409"/>
      <c r="AB56" s="409"/>
      <c r="AC56" s="409"/>
      <c r="AD56" s="410"/>
      <c r="AE56" s="408"/>
      <c r="AF56" s="409"/>
      <c r="AG56" s="409"/>
      <c r="AH56" s="409"/>
      <c r="AI56" s="409"/>
      <c r="AJ56" s="409"/>
      <c r="AK56" s="409"/>
      <c r="AL56" s="409"/>
      <c r="AM56" s="409"/>
      <c r="AN56" s="409"/>
      <c r="AO56" s="409"/>
      <c r="AP56" s="409"/>
      <c r="AQ56" s="409"/>
      <c r="AR56" s="409"/>
      <c r="AS56" s="409"/>
      <c r="AT56" s="409"/>
      <c r="AU56" s="409"/>
      <c r="AV56" s="409"/>
      <c r="AW56" s="409"/>
      <c r="AX56" s="409"/>
      <c r="AY56" s="409"/>
      <c r="AZ56" s="409"/>
      <c r="BA56" s="409"/>
      <c r="BB56" s="409"/>
      <c r="BC56" s="409"/>
      <c r="BD56" s="409"/>
      <c r="BE56" s="409"/>
      <c r="BF56" s="410"/>
      <c r="BG56" s="407"/>
    </row>
    <row r="57" spans="3:75" ht="23.25" hidden="1" customHeight="1" x14ac:dyDescent="0.2">
      <c r="C57" s="407"/>
      <c r="D57" s="408" t="s">
        <v>788</v>
      </c>
      <c r="E57" s="409"/>
      <c r="F57" s="409"/>
      <c r="G57" s="409"/>
      <c r="H57" s="409"/>
      <c r="I57" s="409"/>
      <c r="J57" s="409"/>
      <c r="K57" s="409"/>
      <c r="L57" s="409"/>
      <c r="M57" s="409"/>
      <c r="N57" s="409"/>
      <c r="O57" s="409"/>
      <c r="P57" s="409"/>
      <c r="Q57" s="409"/>
      <c r="R57" s="409"/>
      <c r="S57" s="409"/>
      <c r="T57" s="409"/>
      <c r="U57" s="409"/>
      <c r="V57" s="409"/>
      <c r="W57" s="409"/>
      <c r="X57" s="409"/>
      <c r="Y57" s="409"/>
      <c r="Z57" s="409"/>
      <c r="AA57" s="409"/>
      <c r="AB57" s="409"/>
      <c r="AC57" s="409"/>
      <c r="AD57" s="410"/>
      <c r="AE57" s="408"/>
      <c r="AF57" s="409"/>
      <c r="AG57" s="409"/>
      <c r="AH57" s="409"/>
      <c r="AI57" s="409"/>
      <c r="AJ57" s="409"/>
      <c r="AK57" s="409"/>
      <c r="AL57" s="409"/>
      <c r="AM57" s="409"/>
      <c r="AN57" s="409"/>
      <c r="AO57" s="409"/>
      <c r="AP57" s="409"/>
      <c r="AQ57" s="409"/>
      <c r="AR57" s="409"/>
      <c r="AS57" s="409"/>
      <c r="AT57" s="409"/>
      <c r="AU57" s="409"/>
      <c r="AV57" s="409"/>
      <c r="AW57" s="409"/>
      <c r="AX57" s="409"/>
      <c r="AY57" s="409"/>
      <c r="AZ57" s="409"/>
      <c r="BA57" s="409"/>
      <c r="BB57" s="409"/>
      <c r="BC57" s="409"/>
      <c r="BD57" s="409"/>
      <c r="BE57" s="409"/>
      <c r="BF57" s="410"/>
      <c r="BG57" s="407"/>
    </row>
    <row r="58" spans="3:75" ht="23.25" customHeight="1" x14ac:dyDescent="0.2">
      <c r="C58" s="407"/>
      <c r="D58" s="408" t="s">
        <v>274</v>
      </c>
      <c r="E58" s="409"/>
      <c r="F58" s="409"/>
      <c r="G58" s="409"/>
      <c r="H58" s="409"/>
      <c r="I58" s="409"/>
      <c r="J58" s="409"/>
      <c r="K58" s="409"/>
      <c r="L58" s="409"/>
      <c r="M58" s="409"/>
      <c r="N58" s="409"/>
      <c r="O58" s="409"/>
      <c r="P58" s="409"/>
      <c r="Q58" s="409"/>
      <c r="R58" s="409"/>
      <c r="S58" s="409"/>
      <c r="T58" s="409"/>
      <c r="U58" s="409"/>
      <c r="V58" s="409"/>
      <c r="W58" s="409"/>
      <c r="X58" s="409"/>
      <c r="Y58" s="409"/>
      <c r="Z58" s="409"/>
      <c r="AA58" s="409"/>
      <c r="AB58" s="409"/>
      <c r="AC58" s="409"/>
      <c r="AD58" s="410"/>
      <c r="AE58" s="408"/>
      <c r="AF58" s="409"/>
      <c r="AG58" s="409"/>
      <c r="AH58" s="409"/>
      <c r="AI58" s="409"/>
      <c r="AJ58" s="409"/>
      <c r="AK58" s="409"/>
      <c r="AL58" s="409"/>
      <c r="AM58" s="409"/>
      <c r="AN58" s="409"/>
      <c r="AO58" s="409"/>
      <c r="AP58" s="409"/>
      <c r="AQ58" s="409"/>
      <c r="AR58" s="409"/>
      <c r="AS58" s="409"/>
      <c r="AT58" s="409"/>
      <c r="AU58" s="409"/>
      <c r="AV58" s="409"/>
      <c r="AW58" s="409"/>
      <c r="AX58" s="409"/>
      <c r="AY58" s="409"/>
      <c r="AZ58" s="409"/>
      <c r="BA58" s="409"/>
      <c r="BB58" s="409"/>
      <c r="BC58" s="409"/>
      <c r="BD58" s="409"/>
      <c r="BE58" s="409"/>
      <c r="BF58" s="410"/>
      <c r="BG58" s="407"/>
    </row>
    <row r="59" spans="3:75" ht="23.25" customHeight="1" x14ac:dyDescent="0.2">
      <c r="C59" s="407"/>
      <c r="D59" s="408" t="s">
        <v>273</v>
      </c>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10"/>
      <c r="AE59" s="408"/>
      <c r="AF59" s="409"/>
      <c r="AG59" s="409"/>
      <c r="AH59" s="409"/>
      <c r="AI59" s="409"/>
      <c r="AJ59" s="409"/>
      <c r="AK59" s="409"/>
      <c r="AL59" s="409"/>
      <c r="AM59" s="409"/>
      <c r="AN59" s="409"/>
      <c r="AO59" s="409"/>
      <c r="AP59" s="409"/>
      <c r="AQ59" s="409"/>
      <c r="AR59" s="409"/>
      <c r="AS59" s="409"/>
      <c r="AT59" s="409"/>
      <c r="AU59" s="409"/>
      <c r="AV59" s="409"/>
      <c r="AW59" s="409"/>
      <c r="AX59" s="409"/>
      <c r="AY59" s="409"/>
      <c r="AZ59" s="409"/>
      <c r="BA59" s="409"/>
      <c r="BB59" s="409"/>
      <c r="BC59" s="409"/>
      <c r="BD59" s="409"/>
      <c r="BE59" s="409"/>
      <c r="BF59" s="410"/>
      <c r="BG59" s="407"/>
    </row>
    <row r="60" spans="3:75" ht="23.25" customHeight="1" x14ac:dyDescent="0.2">
      <c r="C60" s="407"/>
      <c r="D60" s="408" t="s">
        <v>824</v>
      </c>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10"/>
      <c r="AE60" s="408"/>
      <c r="AF60" s="409"/>
      <c r="AG60" s="409"/>
      <c r="AH60" s="409"/>
      <c r="AI60" s="409"/>
      <c r="AJ60" s="409"/>
      <c r="AK60" s="409"/>
      <c r="AL60" s="409"/>
      <c r="AM60" s="409"/>
      <c r="AN60" s="409"/>
      <c r="AO60" s="409"/>
      <c r="AP60" s="409"/>
      <c r="AQ60" s="409"/>
      <c r="AR60" s="409"/>
      <c r="AS60" s="409"/>
      <c r="AT60" s="409"/>
      <c r="AU60" s="409"/>
      <c r="AV60" s="409"/>
      <c r="AW60" s="409"/>
      <c r="AX60" s="409"/>
      <c r="AY60" s="409"/>
      <c r="AZ60" s="409"/>
      <c r="BA60" s="409"/>
      <c r="BB60" s="409"/>
      <c r="BC60" s="409"/>
      <c r="BD60" s="409"/>
      <c r="BE60" s="409"/>
      <c r="BF60" s="410"/>
      <c r="BG60" s="407"/>
    </row>
    <row r="61" spans="3:75" x14ac:dyDescent="0.2">
      <c r="C61" s="407"/>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407"/>
    </row>
  </sheetData>
  <protectedRanges>
    <protectedRange sqref="AG51:AK52 AL50:BF52 AG50:AJ50 L50 U50:AF52" name="STR5"/>
    <protectedRange sqref="AN18:AP19 Y18:Z19 AL18:AL19 AR18:AV19 AB18:AC19 AF18:AI19 BD18:BF19 CD18:CD19 CB18:CB19 R18:W19 BT18:BY19" name="STR3_3"/>
    <protectedRange sqref="P18:Q19" name="STR4_2_2"/>
    <protectedRange sqref="AN55:BF60 U55:V60" name="STR5_4_1_1"/>
  </protectedRanges>
  <mergeCells count="108">
    <mergeCell ref="AE57:BF57"/>
    <mergeCell ref="D58:AD58"/>
    <mergeCell ref="AE58:BF58"/>
    <mergeCell ref="D59:AD59"/>
    <mergeCell ref="AE59:BF59"/>
    <mergeCell ref="D60:AD60"/>
    <mergeCell ref="AE60:BF60"/>
    <mergeCell ref="D52:I52"/>
    <mergeCell ref="J52:BF52"/>
    <mergeCell ref="C54:C61"/>
    <mergeCell ref="D54:BF54"/>
    <mergeCell ref="BG54:BG61"/>
    <mergeCell ref="D55:AD55"/>
    <mergeCell ref="AE55:BF55"/>
    <mergeCell ref="D56:AD56"/>
    <mergeCell ref="AE56:BF56"/>
    <mergeCell ref="D57:AD57"/>
    <mergeCell ref="L49:BF49"/>
    <mergeCell ref="D50:K50"/>
    <mergeCell ref="L50:AF50"/>
    <mergeCell ref="AG50:AK50"/>
    <mergeCell ref="AL50:BF50"/>
    <mergeCell ref="D51:V51"/>
    <mergeCell ref="W51:BF51"/>
    <mergeCell ref="D47:F49"/>
    <mergeCell ref="G47:K47"/>
    <mergeCell ref="L47:AF47"/>
    <mergeCell ref="AG47:AK47"/>
    <mergeCell ref="AL47:BF47"/>
    <mergeCell ref="G48:K48"/>
    <mergeCell ref="L48:AF48"/>
    <mergeCell ref="AG48:AK48"/>
    <mergeCell ref="AL48:BF48"/>
    <mergeCell ref="G49:K49"/>
    <mergeCell ref="G45:K45"/>
    <mergeCell ref="L45:AF45"/>
    <mergeCell ref="AG45:AK45"/>
    <mergeCell ref="AL45:BF45"/>
    <mergeCell ref="G46:K46"/>
    <mergeCell ref="L46:BF46"/>
    <mergeCell ref="L42:AF42"/>
    <mergeCell ref="AG42:AK42"/>
    <mergeCell ref="AL42:BF42"/>
    <mergeCell ref="G43:K43"/>
    <mergeCell ref="L43:BF43"/>
    <mergeCell ref="D44:F46"/>
    <mergeCell ref="G44:K44"/>
    <mergeCell ref="L44:AF44"/>
    <mergeCell ref="AG44:AK44"/>
    <mergeCell ref="AL44:BF44"/>
    <mergeCell ref="D38:E38"/>
    <mergeCell ref="F38:BF38"/>
    <mergeCell ref="D39:E39"/>
    <mergeCell ref="F39:BF39"/>
    <mergeCell ref="D41:F43"/>
    <mergeCell ref="G41:K41"/>
    <mergeCell ref="L41:AF41"/>
    <mergeCell ref="AG41:AK41"/>
    <mergeCell ref="AL41:BF41"/>
    <mergeCell ref="G42:K42"/>
    <mergeCell ref="D33:E33"/>
    <mergeCell ref="F33:BF33"/>
    <mergeCell ref="D34:E34"/>
    <mergeCell ref="F34:BF34"/>
    <mergeCell ref="D36:BF36"/>
    <mergeCell ref="D37:E37"/>
    <mergeCell ref="F37:BF37"/>
    <mergeCell ref="D26:BF26"/>
    <mergeCell ref="D27:BF27"/>
    <mergeCell ref="D29:BF29"/>
    <mergeCell ref="D31:E31"/>
    <mergeCell ref="F31:BF31"/>
    <mergeCell ref="D32:E32"/>
    <mergeCell ref="F32:BF32"/>
    <mergeCell ref="D23:T23"/>
    <mergeCell ref="U23:AM23"/>
    <mergeCell ref="AN23:BF23"/>
    <mergeCell ref="D24:T24"/>
    <mergeCell ref="U24:AM24"/>
    <mergeCell ref="AN24:BF24"/>
    <mergeCell ref="D18:BF18"/>
    <mergeCell ref="D19:BF19"/>
    <mergeCell ref="D21:BF21"/>
    <mergeCell ref="D22:T22"/>
    <mergeCell ref="U22:AM22"/>
    <mergeCell ref="AN22:BF22"/>
    <mergeCell ref="D14:M14"/>
    <mergeCell ref="N14:BF14"/>
    <mergeCell ref="D15:M15"/>
    <mergeCell ref="N15:BF15"/>
    <mergeCell ref="D16:F16"/>
    <mergeCell ref="G16:M16"/>
    <mergeCell ref="N16:X16"/>
    <mergeCell ref="Y16:AJ16"/>
    <mergeCell ref="AK16:AP16"/>
    <mergeCell ref="AQ16:BF16"/>
    <mergeCell ref="D9:S9"/>
    <mergeCell ref="D11:P11"/>
    <mergeCell ref="Q11:AD11"/>
    <mergeCell ref="AE11:AQ11"/>
    <mergeCell ref="AR11:BF11"/>
    <mergeCell ref="D12:P12"/>
    <mergeCell ref="Q12:BF12"/>
    <mergeCell ref="C4:BG4"/>
    <mergeCell ref="C5:BG5"/>
    <mergeCell ref="C6:BG6"/>
    <mergeCell ref="C7:BG7"/>
    <mergeCell ref="C8:BG8"/>
  </mergeCells>
  <conditionalFormatting sqref="D27:BF27">
    <cfRule type="containsText" dxfId="20" priority="6" operator="containsText" text="Vyberte">
      <formula>NOT(ISERROR(SEARCH("Vyberte",D27)))</formula>
    </cfRule>
  </conditionalFormatting>
  <conditionalFormatting sqref="G16:M16">
    <cfRule type="containsText" dxfId="19" priority="3" operator="containsText" text="načítá">
      <formula>NOT(ISERROR(SEARCH("načítá",G16)))</formula>
    </cfRule>
  </conditionalFormatting>
  <conditionalFormatting sqref="N14:BF15">
    <cfRule type="containsText" dxfId="18" priority="4" operator="containsText" text="načítá">
      <formula>NOT(ISERROR(SEARCH("načítá",N14)))</formula>
    </cfRule>
  </conditionalFormatting>
  <conditionalFormatting sqref="Y16:AJ16">
    <cfRule type="containsText" dxfId="17" priority="2" operator="containsText" text="načítá">
      <formula>NOT(ISERROR(SEARCH("načítá",Y16)))</formula>
    </cfRule>
  </conditionalFormatting>
  <conditionalFormatting sqref="AQ16:BF16">
    <cfRule type="containsText" dxfId="16" priority="1" operator="containsText" text="načítá">
      <formula>NOT(ISERROR(SEARCH("načítá",AQ16)))</formula>
    </cfRule>
  </conditionalFormatting>
  <conditionalFormatting sqref="BG54">
    <cfRule type="expression" dxfId="15" priority="7" stopIfTrue="1">
      <formula>#REF!="podnikající fyzická osoba"</formula>
    </cfRule>
  </conditionalFormatting>
  <dataValidations count="4">
    <dataValidation operator="greaterThanOrEqual" allowBlank="1" showInputMessage="1" showErrorMessage="1" sqref="BY18:CD19" xr:uid="{09E2E698-5120-411B-AC07-8146F32963A3}"/>
    <dataValidation type="list" allowBlank="1" showInputMessage="1" showErrorMessage="1" sqref="D27:BF27" xr:uid="{0AB75BD2-088C-4BF4-AA04-8094D6515C4C}">
      <formula1>$BH$25:$BH$27</formula1>
    </dataValidation>
    <dataValidation type="whole" operator="greaterThanOrEqual" allowBlank="1" showInputMessage="1" showErrorMessage="1" error="Počet jednotek musí být uveden v celých číslech!" sqref="BT18:BX19" xr:uid="{556659CD-448B-4782-AC05-F15C60A6C54C}">
      <formula1>0</formula1>
    </dataValidation>
    <dataValidation allowBlank="1" showInputMessage="1" showErrorMessage="1" promptTitle="DOBA REALIZACE" sqref="D31:D39 F31:F35 F37:F39" xr:uid="{79906A06-4D68-44F9-A85D-244AED7738A7}"/>
  </dataValidations>
  <pageMargins left="0.39370078740157483" right="0.39370078740157483" top="0.39370078740157483" bottom="0.39370078740157483" header="0.31496062992125984" footer="0.31496062992125984"/>
  <pageSetup paperSize="9" scale="96" fitToHeight="2"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311"/>
  <dimension ref="A1:EU320"/>
  <sheetViews>
    <sheetView topLeftCell="A136" workbookViewId="0">
      <selection activeCell="L152" sqref="L152"/>
    </sheetView>
  </sheetViews>
  <sheetFormatPr defaultRowHeight="15" x14ac:dyDescent="0.25"/>
  <cols>
    <col min="1" max="150" width="9.140625" customWidth="1"/>
  </cols>
  <sheetData>
    <row r="1" spans="1:5" x14ac:dyDescent="0.25">
      <c r="A1" t="s">
        <v>280</v>
      </c>
      <c r="B1">
        <v>17</v>
      </c>
      <c r="C1" t="s">
        <v>279</v>
      </c>
      <c r="D1" t="str">
        <f>CONCATENATE(A1,B1,C1)</f>
        <v>BH17+</v>
      </c>
      <c r="E1" t="s">
        <v>282</v>
      </c>
    </row>
    <row r="2" spans="1:5" x14ac:dyDescent="0.25">
      <c r="A2" s="95" t="s">
        <v>280</v>
      </c>
      <c r="B2">
        <v>25</v>
      </c>
      <c r="C2" t="s">
        <v>279</v>
      </c>
      <c r="D2" t="str">
        <f t="shared" ref="D2:D65" si="0">CONCATENATE(A2,B2,C2)</f>
        <v>BH25+</v>
      </c>
      <c r="E2" t="s">
        <v>283</v>
      </c>
    </row>
    <row r="3" spans="1:5" x14ac:dyDescent="0.25">
      <c r="A3" t="s">
        <v>280</v>
      </c>
      <c r="B3">
        <v>33</v>
      </c>
      <c r="C3" t="s">
        <v>279</v>
      </c>
      <c r="D3" t="str">
        <f t="shared" si="0"/>
        <v>BH33+</v>
      </c>
      <c r="E3" t="s">
        <v>284</v>
      </c>
    </row>
    <row r="4" spans="1:5" x14ac:dyDescent="0.25">
      <c r="A4" t="s">
        <v>280</v>
      </c>
      <c r="B4">
        <v>41</v>
      </c>
      <c r="C4" t="s">
        <v>279</v>
      </c>
      <c r="D4" t="str">
        <f t="shared" si="0"/>
        <v>BH41+</v>
      </c>
      <c r="E4" t="s">
        <v>285</v>
      </c>
    </row>
    <row r="5" spans="1:5" x14ac:dyDescent="0.25">
      <c r="A5" s="95" t="s">
        <v>280</v>
      </c>
      <c r="B5">
        <v>49</v>
      </c>
      <c r="C5" t="s">
        <v>279</v>
      </c>
      <c r="D5" t="str">
        <f t="shared" si="0"/>
        <v>BH49+</v>
      </c>
      <c r="E5" t="s">
        <v>286</v>
      </c>
    </row>
    <row r="6" spans="1:5" x14ac:dyDescent="0.25">
      <c r="A6" t="s">
        <v>280</v>
      </c>
      <c r="B6">
        <v>57</v>
      </c>
      <c r="C6" t="s">
        <v>279</v>
      </c>
      <c r="D6" t="str">
        <f t="shared" si="0"/>
        <v>BH57+</v>
      </c>
      <c r="E6" t="s">
        <v>287</v>
      </c>
    </row>
    <row r="7" spans="1:5" x14ac:dyDescent="0.25">
      <c r="A7" t="s">
        <v>280</v>
      </c>
      <c r="B7">
        <v>65</v>
      </c>
      <c r="C7" t="s">
        <v>279</v>
      </c>
      <c r="D7" t="str">
        <f t="shared" si="0"/>
        <v>BH65+</v>
      </c>
      <c r="E7" t="s">
        <v>288</v>
      </c>
    </row>
    <row r="8" spans="1:5" x14ac:dyDescent="0.25">
      <c r="A8" s="95" t="s">
        <v>280</v>
      </c>
      <c r="B8">
        <v>73</v>
      </c>
      <c r="C8" t="s">
        <v>279</v>
      </c>
      <c r="D8" t="str">
        <f t="shared" si="0"/>
        <v>BH73+</v>
      </c>
      <c r="E8" t="s">
        <v>289</v>
      </c>
    </row>
    <row r="9" spans="1:5" x14ac:dyDescent="0.25">
      <c r="A9" t="s">
        <v>280</v>
      </c>
      <c r="B9">
        <v>81</v>
      </c>
      <c r="C9" t="s">
        <v>279</v>
      </c>
      <c r="D9" t="str">
        <f t="shared" si="0"/>
        <v>BH81+</v>
      </c>
      <c r="E9" t="s">
        <v>290</v>
      </c>
    </row>
    <row r="10" spans="1:5" x14ac:dyDescent="0.25">
      <c r="A10" t="s">
        <v>280</v>
      </c>
      <c r="B10">
        <v>89</v>
      </c>
      <c r="C10" t="s">
        <v>279</v>
      </c>
      <c r="D10" t="str">
        <f t="shared" si="0"/>
        <v>BH89+</v>
      </c>
      <c r="E10" t="s">
        <v>291</v>
      </c>
    </row>
    <row r="11" spans="1:5" x14ac:dyDescent="0.25">
      <c r="A11" s="95" t="s">
        <v>280</v>
      </c>
      <c r="B11">
        <v>97</v>
      </c>
      <c r="C11" t="s">
        <v>279</v>
      </c>
      <c r="D11" t="str">
        <f t="shared" si="0"/>
        <v>BH97+</v>
      </c>
      <c r="E11" t="s">
        <v>292</v>
      </c>
    </row>
    <row r="12" spans="1:5" x14ac:dyDescent="0.25">
      <c r="A12" t="s">
        <v>280</v>
      </c>
      <c r="B12">
        <v>105</v>
      </c>
      <c r="C12" t="s">
        <v>279</v>
      </c>
      <c r="D12" t="str">
        <f t="shared" si="0"/>
        <v>BH105+</v>
      </c>
      <c r="E12" t="s">
        <v>293</v>
      </c>
    </row>
    <row r="13" spans="1:5" x14ac:dyDescent="0.25">
      <c r="A13" t="s">
        <v>280</v>
      </c>
      <c r="B13">
        <v>113</v>
      </c>
      <c r="C13" t="s">
        <v>279</v>
      </c>
      <c r="D13" t="str">
        <f t="shared" si="0"/>
        <v>BH113+</v>
      </c>
      <c r="E13" t="s">
        <v>294</v>
      </c>
    </row>
    <row r="14" spans="1:5" x14ac:dyDescent="0.25">
      <c r="A14" s="95" t="s">
        <v>280</v>
      </c>
      <c r="B14">
        <v>121</v>
      </c>
      <c r="C14" t="s">
        <v>279</v>
      </c>
      <c r="D14" t="str">
        <f t="shared" si="0"/>
        <v>BH121+</v>
      </c>
      <c r="E14" t="s">
        <v>295</v>
      </c>
    </row>
    <row r="15" spans="1:5" x14ac:dyDescent="0.25">
      <c r="A15" t="s">
        <v>280</v>
      </c>
      <c r="B15">
        <v>129</v>
      </c>
      <c r="C15" t="s">
        <v>279</v>
      </c>
      <c r="D15" t="str">
        <f t="shared" si="0"/>
        <v>BH129+</v>
      </c>
      <c r="E15" t="s">
        <v>296</v>
      </c>
    </row>
    <row r="16" spans="1:5" x14ac:dyDescent="0.25">
      <c r="A16" t="s">
        <v>280</v>
      </c>
      <c r="B16">
        <v>137</v>
      </c>
      <c r="C16" t="s">
        <v>279</v>
      </c>
      <c r="D16" t="str">
        <f t="shared" si="0"/>
        <v>BH137+</v>
      </c>
      <c r="E16" t="s">
        <v>297</v>
      </c>
    </row>
    <row r="17" spans="1:5" x14ac:dyDescent="0.25">
      <c r="A17" s="95" t="s">
        <v>280</v>
      </c>
      <c r="B17">
        <v>145</v>
      </c>
      <c r="C17" t="s">
        <v>279</v>
      </c>
      <c r="D17" t="str">
        <f t="shared" si="0"/>
        <v>BH145+</v>
      </c>
      <c r="E17" t="s">
        <v>298</v>
      </c>
    </row>
    <row r="18" spans="1:5" x14ac:dyDescent="0.25">
      <c r="A18" t="s">
        <v>280</v>
      </c>
      <c r="B18">
        <v>153</v>
      </c>
      <c r="C18" t="s">
        <v>279</v>
      </c>
      <c r="D18" t="str">
        <f t="shared" si="0"/>
        <v>BH153+</v>
      </c>
      <c r="E18" t="s">
        <v>299</v>
      </c>
    </row>
    <row r="19" spans="1:5" x14ac:dyDescent="0.25">
      <c r="A19" t="s">
        <v>280</v>
      </c>
      <c r="B19">
        <v>161</v>
      </c>
      <c r="C19" t="s">
        <v>279</v>
      </c>
      <c r="D19" t="str">
        <f t="shared" si="0"/>
        <v>BH161+</v>
      </c>
      <c r="E19" t="s">
        <v>300</v>
      </c>
    </row>
    <row r="20" spans="1:5" x14ac:dyDescent="0.25">
      <c r="A20" s="95" t="s">
        <v>280</v>
      </c>
      <c r="B20">
        <v>169</v>
      </c>
      <c r="C20" t="s">
        <v>279</v>
      </c>
      <c r="D20" t="str">
        <f t="shared" si="0"/>
        <v>BH169+</v>
      </c>
      <c r="E20" t="s">
        <v>301</v>
      </c>
    </row>
    <row r="21" spans="1:5" x14ac:dyDescent="0.25">
      <c r="A21" t="s">
        <v>280</v>
      </c>
      <c r="B21">
        <v>177</v>
      </c>
      <c r="C21" t="s">
        <v>279</v>
      </c>
      <c r="D21" t="str">
        <f t="shared" si="0"/>
        <v>BH177+</v>
      </c>
      <c r="E21" t="s">
        <v>302</v>
      </c>
    </row>
    <row r="22" spans="1:5" x14ac:dyDescent="0.25">
      <c r="A22" t="s">
        <v>280</v>
      </c>
      <c r="B22">
        <v>185</v>
      </c>
      <c r="C22" t="s">
        <v>279</v>
      </c>
      <c r="D22" t="str">
        <f t="shared" si="0"/>
        <v>BH185+</v>
      </c>
      <c r="E22" t="s">
        <v>303</v>
      </c>
    </row>
    <row r="23" spans="1:5" x14ac:dyDescent="0.25">
      <c r="A23" s="95" t="s">
        <v>280</v>
      </c>
      <c r="B23">
        <v>193</v>
      </c>
      <c r="C23" t="s">
        <v>279</v>
      </c>
      <c r="D23" t="str">
        <f t="shared" si="0"/>
        <v>BH193+</v>
      </c>
      <c r="E23" t="s">
        <v>304</v>
      </c>
    </row>
    <row r="24" spans="1:5" x14ac:dyDescent="0.25">
      <c r="A24" t="s">
        <v>280</v>
      </c>
      <c r="B24">
        <v>201</v>
      </c>
      <c r="C24" t="s">
        <v>279</v>
      </c>
      <c r="D24" t="str">
        <f t="shared" si="0"/>
        <v>BH201+</v>
      </c>
      <c r="E24" t="s">
        <v>305</v>
      </c>
    </row>
    <row r="25" spans="1:5" x14ac:dyDescent="0.25">
      <c r="A25" t="s">
        <v>280</v>
      </c>
      <c r="B25">
        <v>209</v>
      </c>
      <c r="C25" t="s">
        <v>279</v>
      </c>
      <c r="D25" t="str">
        <f t="shared" si="0"/>
        <v>BH209+</v>
      </c>
      <c r="E25" t="s">
        <v>306</v>
      </c>
    </row>
    <row r="26" spans="1:5" x14ac:dyDescent="0.25">
      <c r="A26" s="95" t="s">
        <v>280</v>
      </c>
      <c r="B26">
        <v>217</v>
      </c>
      <c r="C26" t="s">
        <v>279</v>
      </c>
      <c r="D26" t="str">
        <f t="shared" si="0"/>
        <v>BH217+</v>
      </c>
      <c r="E26" t="s">
        <v>307</v>
      </c>
    </row>
    <row r="27" spans="1:5" x14ac:dyDescent="0.25">
      <c r="A27" t="s">
        <v>280</v>
      </c>
      <c r="B27">
        <v>225</v>
      </c>
      <c r="C27" t="s">
        <v>279</v>
      </c>
      <c r="D27" t="str">
        <f t="shared" si="0"/>
        <v>BH225+</v>
      </c>
      <c r="E27" t="s">
        <v>308</v>
      </c>
    </row>
    <row r="28" spans="1:5" x14ac:dyDescent="0.25">
      <c r="A28" t="s">
        <v>280</v>
      </c>
      <c r="B28">
        <v>233</v>
      </c>
      <c r="C28" t="s">
        <v>279</v>
      </c>
      <c r="D28" t="str">
        <f t="shared" si="0"/>
        <v>BH233+</v>
      </c>
      <c r="E28" t="s">
        <v>309</v>
      </c>
    </row>
    <row r="29" spans="1:5" x14ac:dyDescent="0.25">
      <c r="A29" s="95" t="s">
        <v>280</v>
      </c>
      <c r="B29">
        <v>241</v>
      </c>
      <c r="C29" t="s">
        <v>279</v>
      </c>
      <c r="D29" t="str">
        <f t="shared" si="0"/>
        <v>BH241+</v>
      </c>
      <c r="E29" t="s">
        <v>310</v>
      </c>
    </row>
    <row r="30" spans="1:5" x14ac:dyDescent="0.25">
      <c r="A30" t="s">
        <v>280</v>
      </c>
      <c r="B30">
        <v>249</v>
      </c>
      <c r="C30" t="s">
        <v>279</v>
      </c>
      <c r="D30" t="str">
        <f t="shared" si="0"/>
        <v>BH249+</v>
      </c>
      <c r="E30" t="s">
        <v>311</v>
      </c>
    </row>
    <row r="31" spans="1:5" x14ac:dyDescent="0.25">
      <c r="A31" t="s">
        <v>280</v>
      </c>
      <c r="B31">
        <v>257</v>
      </c>
      <c r="C31" t="s">
        <v>279</v>
      </c>
      <c r="D31" t="str">
        <f t="shared" si="0"/>
        <v>BH257+</v>
      </c>
      <c r="E31" t="s">
        <v>312</v>
      </c>
    </row>
    <row r="32" spans="1:5" x14ac:dyDescent="0.25">
      <c r="A32" s="95" t="s">
        <v>280</v>
      </c>
      <c r="B32">
        <v>265</v>
      </c>
      <c r="C32" t="s">
        <v>279</v>
      </c>
      <c r="D32" t="str">
        <f t="shared" si="0"/>
        <v>BH265+</v>
      </c>
      <c r="E32" t="s">
        <v>313</v>
      </c>
    </row>
    <row r="33" spans="1:5" x14ac:dyDescent="0.25">
      <c r="A33" t="s">
        <v>280</v>
      </c>
      <c r="B33">
        <v>273</v>
      </c>
      <c r="C33" t="s">
        <v>279</v>
      </c>
      <c r="D33" t="str">
        <f t="shared" si="0"/>
        <v>BH273+</v>
      </c>
      <c r="E33" t="s">
        <v>314</v>
      </c>
    </row>
    <row r="34" spans="1:5" x14ac:dyDescent="0.25">
      <c r="A34" t="s">
        <v>280</v>
      </c>
      <c r="B34">
        <v>281</v>
      </c>
      <c r="C34" t="s">
        <v>279</v>
      </c>
      <c r="D34" t="str">
        <f t="shared" si="0"/>
        <v>BH281+</v>
      </c>
      <c r="E34" t="s">
        <v>315</v>
      </c>
    </row>
    <row r="35" spans="1:5" x14ac:dyDescent="0.25">
      <c r="A35" s="95" t="s">
        <v>280</v>
      </c>
      <c r="B35">
        <v>289</v>
      </c>
      <c r="C35" t="s">
        <v>279</v>
      </c>
      <c r="D35" t="str">
        <f t="shared" si="0"/>
        <v>BH289+</v>
      </c>
      <c r="E35" t="s">
        <v>316</v>
      </c>
    </row>
    <row r="36" spans="1:5" x14ac:dyDescent="0.25">
      <c r="A36" t="s">
        <v>280</v>
      </c>
      <c r="B36">
        <v>297</v>
      </c>
      <c r="C36" t="s">
        <v>279</v>
      </c>
      <c r="D36" t="str">
        <f t="shared" si="0"/>
        <v>BH297+</v>
      </c>
      <c r="E36" t="s">
        <v>317</v>
      </c>
    </row>
    <row r="37" spans="1:5" x14ac:dyDescent="0.25">
      <c r="A37" t="s">
        <v>280</v>
      </c>
      <c r="B37">
        <v>305</v>
      </c>
      <c r="C37" t="s">
        <v>279</v>
      </c>
      <c r="D37" t="str">
        <f t="shared" si="0"/>
        <v>BH305+</v>
      </c>
      <c r="E37" t="s">
        <v>318</v>
      </c>
    </row>
    <row r="38" spans="1:5" x14ac:dyDescent="0.25">
      <c r="A38" s="95" t="s">
        <v>280</v>
      </c>
      <c r="B38">
        <v>313</v>
      </c>
      <c r="C38" t="s">
        <v>279</v>
      </c>
      <c r="D38" t="str">
        <f t="shared" si="0"/>
        <v>BH313+</v>
      </c>
      <c r="E38" t="s">
        <v>319</v>
      </c>
    </row>
    <row r="39" spans="1:5" x14ac:dyDescent="0.25">
      <c r="A39" t="s">
        <v>280</v>
      </c>
      <c r="B39">
        <v>321</v>
      </c>
      <c r="C39" t="s">
        <v>279</v>
      </c>
      <c r="D39" t="str">
        <f t="shared" si="0"/>
        <v>BH321+</v>
      </c>
      <c r="E39" t="s">
        <v>320</v>
      </c>
    </row>
    <row r="40" spans="1:5" x14ac:dyDescent="0.25">
      <c r="A40" t="s">
        <v>280</v>
      </c>
      <c r="B40">
        <v>329</v>
      </c>
      <c r="C40" t="s">
        <v>279</v>
      </c>
      <c r="D40" t="str">
        <f t="shared" si="0"/>
        <v>BH329+</v>
      </c>
      <c r="E40" t="s">
        <v>321</v>
      </c>
    </row>
    <row r="41" spans="1:5" x14ac:dyDescent="0.25">
      <c r="A41" s="95" t="s">
        <v>280</v>
      </c>
      <c r="B41">
        <v>337</v>
      </c>
      <c r="C41" t="s">
        <v>279</v>
      </c>
      <c r="D41" t="str">
        <f t="shared" si="0"/>
        <v>BH337+</v>
      </c>
      <c r="E41" t="s">
        <v>322</v>
      </c>
    </row>
    <row r="42" spans="1:5" x14ac:dyDescent="0.25">
      <c r="A42" t="s">
        <v>280</v>
      </c>
      <c r="B42">
        <v>345</v>
      </c>
      <c r="C42" t="s">
        <v>279</v>
      </c>
      <c r="D42" t="str">
        <f t="shared" si="0"/>
        <v>BH345+</v>
      </c>
      <c r="E42" t="s">
        <v>323</v>
      </c>
    </row>
    <row r="43" spans="1:5" x14ac:dyDescent="0.25">
      <c r="A43" t="s">
        <v>280</v>
      </c>
      <c r="B43">
        <v>353</v>
      </c>
      <c r="C43" t="s">
        <v>279</v>
      </c>
      <c r="D43" t="str">
        <f t="shared" si="0"/>
        <v>BH353+</v>
      </c>
      <c r="E43" t="s">
        <v>324</v>
      </c>
    </row>
    <row r="44" spans="1:5" x14ac:dyDescent="0.25">
      <c r="A44" s="95" t="s">
        <v>280</v>
      </c>
      <c r="B44">
        <v>361</v>
      </c>
      <c r="C44" t="s">
        <v>279</v>
      </c>
      <c r="D44" t="str">
        <f t="shared" si="0"/>
        <v>BH361+</v>
      </c>
      <c r="E44" t="s">
        <v>325</v>
      </c>
    </row>
    <row r="45" spans="1:5" x14ac:dyDescent="0.25">
      <c r="A45" t="s">
        <v>280</v>
      </c>
      <c r="B45">
        <v>369</v>
      </c>
      <c r="C45" t="s">
        <v>279</v>
      </c>
      <c r="D45" t="str">
        <f t="shared" si="0"/>
        <v>BH369+</v>
      </c>
      <c r="E45" t="s">
        <v>326</v>
      </c>
    </row>
    <row r="46" spans="1:5" x14ac:dyDescent="0.25">
      <c r="A46" t="s">
        <v>280</v>
      </c>
      <c r="B46">
        <v>377</v>
      </c>
      <c r="C46" t="s">
        <v>279</v>
      </c>
      <c r="D46" t="str">
        <f t="shared" si="0"/>
        <v>BH377+</v>
      </c>
      <c r="E46" t="s">
        <v>327</v>
      </c>
    </row>
    <row r="47" spans="1:5" x14ac:dyDescent="0.25">
      <c r="A47" s="95" t="s">
        <v>280</v>
      </c>
      <c r="B47">
        <v>385</v>
      </c>
      <c r="C47" t="s">
        <v>279</v>
      </c>
      <c r="D47" t="str">
        <f t="shared" si="0"/>
        <v>BH385+</v>
      </c>
      <c r="E47" t="s">
        <v>328</v>
      </c>
    </row>
    <row r="48" spans="1:5" x14ac:dyDescent="0.25">
      <c r="A48" t="s">
        <v>280</v>
      </c>
      <c r="B48">
        <v>393</v>
      </c>
      <c r="C48" t="s">
        <v>279</v>
      </c>
      <c r="D48" t="str">
        <f t="shared" si="0"/>
        <v>BH393+</v>
      </c>
      <c r="E48" t="s">
        <v>329</v>
      </c>
    </row>
    <row r="49" spans="1:5" x14ac:dyDescent="0.25">
      <c r="A49" t="s">
        <v>280</v>
      </c>
      <c r="B49">
        <v>401</v>
      </c>
      <c r="C49" t="s">
        <v>279</v>
      </c>
      <c r="D49" t="str">
        <f t="shared" si="0"/>
        <v>BH401+</v>
      </c>
      <c r="E49" t="s">
        <v>330</v>
      </c>
    </row>
    <row r="50" spans="1:5" x14ac:dyDescent="0.25">
      <c r="A50" s="95" t="s">
        <v>280</v>
      </c>
      <c r="B50">
        <v>409</v>
      </c>
      <c r="C50" t="s">
        <v>279</v>
      </c>
      <c r="D50" t="str">
        <f t="shared" si="0"/>
        <v>BH409+</v>
      </c>
      <c r="E50" t="s">
        <v>331</v>
      </c>
    </row>
    <row r="51" spans="1:5" x14ac:dyDescent="0.25">
      <c r="A51" t="s">
        <v>280</v>
      </c>
      <c r="B51">
        <v>417</v>
      </c>
      <c r="C51" t="s">
        <v>279</v>
      </c>
      <c r="D51" t="str">
        <f t="shared" si="0"/>
        <v>BH417+</v>
      </c>
      <c r="E51" t="s">
        <v>332</v>
      </c>
    </row>
    <row r="52" spans="1:5" x14ac:dyDescent="0.25">
      <c r="A52" t="s">
        <v>280</v>
      </c>
      <c r="B52">
        <v>425</v>
      </c>
      <c r="C52" t="s">
        <v>279</v>
      </c>
      <c r="D52" t="str">
        <f t="shared" si="0"/>
        <v>BH425+</v>
      </c>
      <c r="E52" t="s">
        <v>333</v>
      </c>
    </row>
    <row r="53" spans="1:5" x14ac:dyDescent="0.25">
      <c r="A53" s="95" t="s">
        <v>280</v>
      </c>
      <c r="B53">
        <v>433</v>
      </c>
      <c r="C53" t="s">
        <v>279</v>
      </c>
      <c r="D53" t="str">
        <f t="shared" si="0"/>
        <v>BH433+</v>
      </c>
      <c r="E53" t="s">
        <v>334</v>
      </c>
    </row>
    <row r="54" spans="1:5" x14ac:dyDescent="0.25">
      <c r="A54" t="s">
        <v>280</v>
      </c>
      <c r="B54">
        <v>441</v>
      </c>
      <c r="C54" t="s">
        <v>279</v>
      </c>
      <c r="D54" t="str">
        <f t="shared" si="0"/>
        <v>BH441+</v>
      </c>
      <c r="E54" t="s">
        <v>335</v>
      </c>
    </row>
    <row r="55" spans="1:5" x14ac:dyDescent="0.25">
      <c r="A55" t="s">
        <v>280</v>
      </c>
      <c r="B55">
        <v>449</v>
      </c>
      <c r="C55" t="s">
        <v>279</v>
      </c>
      <c r="D55" t="str">
        <f t="shared" si="0"/>
        <v>BH449+</v>
      </c>
      <c r="E55" t="s">
        <v>336</v>
      </c>
    </row>
    <row r="56" spans="1:5" x14ac:dyDescent="0.25">
      <c r="A56" s="95" t="s">
        <v>280</v>
      </c>
      <c r="B56">
        <v>457</v>
      </c>
      <c r="C56" t="s">
        <v>279</v>
      </c>
      <c r="D56" t="str">
        <f t="shared" si="0"/>
        <v>BH457+</v>
      </c>
      <c r="E56" t="s">
        <v>337</v>
      </c>
    </row>
    <row r="57" spans="1:5" x14ac:dyDescent="0.25">
      <c r="A57" t="s">
        <v>280</v>
      </c>
      <c r="B57">
        <v>465</v>
      </c>
      <c r="C57" t="s">
        <v>279</v>
      </c>
      <c r="D57" t="str">
        <f t="shared" si="0"/>
        <v>BH465+</v>
      </c>
      <c r="E57" t="s">
        <v>338</v>
      </c>
    </row>
    <row r="58" spans="1:5" x14ac:dyDescent="0.25">
      <c r="A58" t="s">
        <v>280</v>
      </c>
      <c r="B58">
        <v>473</v>
      </c>
      <c r="C58" t="s">
        <v>279</v>
      </c>
      <c r="D58" t="str">
        <f t="shared" si="0"/>
        <v>BH473+</v>
      </c>
      <c r="E58" t="s">
        <v>339</v>
      </c>
    </row>
    <row r="59" spans="1:5" x14ac:dyDescent="0.25">
      <c r="A59" s="95" t="s">
        <v>280</v>
      </c>
      <c r="B59">
        <v>481</v>
      </c>
      <c r="C59" t="s">
        <v>279</v>
      </c>
      <c r="D59" t="str">
        <f t="shared" si="0"/>
        <v>BH481+</v>
      </c>
      <c r="E59" t="s">
        <v>340</v>
      </c>
    </row>
    <row r="60" spans="1:5" x14ac:dyDescent="0.25">
      <c r="A60" t="s">
        <v>280</v>
      </c>
      <c r="B60">
        <v>489</v>
      </c>
      <c r="C60" t="s">
        <v>279</v>
      </c>
      <c r="D60" t="str">
        <f t="shared" si="0"/>
        <v>BH489+</v>
      </c>
      <c r="E60" t="s">
        <v>341</v>
      </c>
    </row>
    <row r="61" spans="1:5" x14ac:dyDescent="0.25">
      <c r="A61" t="s">
        <v>280</v>
      </c>
      <c r="B61">
        <v>497</v>
      </c>
      <c r="C61" t="s">
        <v>279</v>
      </c>
      <c r="D61" t="str">
        <f t="shared" si="0"/>
        <v>BH497+</v>
      </c>
      <c r="E61" t="s">
        <v>342</v>
      </c>
    </row>
    <row r="62" spans="1:5" x14ac:dyDescent="0.25">
      <c r="A62" s="95" t="s">
        <v>280</v>
      </c>
      <c r="B62">
        <v>505</v>
      </c>
      <c r="C62" t="s">
        <v>279</v>
      </c>
      <c r="D62" t="str">
        <f t="shared" si="0"/>
        <v>BH505+</v>
      </c>
      <c r="E62" t="s">
        <v>343</v>
      </c>
    </row>
    <row r="63" spans="1:5" x14ac:dyDescent="0.25">
      <c r="A63" t="s">
        <v>280</v>
      </c>
      <c r="B63">
        <v>513</v>
      </c>
      <c r="C63" t="s">
        <v>279</v>
      </c>
      <c r="D63" t="str">
        <f t="shared" si="0"/>
        <v>BH513+</v>
      </c>
      <c r="E63" t="s">
        <v>344</v>
      </c>
    </row>
    <row r="64" spans="1:5" x14ac:dyDescent="0.25">
      <c r="A64" t="s">
        <v>280</v>
      </c>
      <c r="B64">
        <v>521</v>
      </c>
      <c r="C64" t="s">
        <v>279</v>
      </c>
      <c r="D64" t="str">
        <f t="shared" si="0"/>
        <v>BH521+</v>
      </c>
      <c r="E64" t="s">
        <v>345</v>
      </c>
    </row>
    <row r="65" spans="1:5" x14ac:dyDescent="0.25">
      <c r="A65" s="95" t="s">
        <v>280</v>
      </c>
      <c r="B65">
        <v>529</v>
      </c>
      <c r="C65" t="s">
        <v>279</v>
      </c>
      <c r="D65" t="str">
        <f t="shared" si="0"/>
        <v>BH529+</v>
      </c>
      <c r="E65" t="s">
        <v>346</v>
      </c>
    </row>
    <row r="66" spans="1:5" x14ac:dyDescent="0.25">
      <c r="A66" t="s">
        <v>280</v>
      </c>
      <c r="B66">
        <v>537</v>
      </c>
      <c r="C66" t="s">
        <v>279</v>
      </c>
      <c r="D66" t="str">
        <f t="shared" ref="D66:D129" si="1">CONCATENATE(A66,B66,C66)</f>
        <v>BH537+</v>
      </c>
      <c r="E66" t="s">
        <v>347</v>
      </c>
    </row>
    <row r="67" spans="1:5" x14ac:dyDescent="0.25">
      <c r="A67" t="s">
        <v>280</v>
      </c>
      <c r="B67">
        <v>545</v>
      </c>
      <c r="C67" t="s">
        <v>279</v>
      </c>
      <c r="D67" t="str">
        <f t="shared" si="1"/>
        <v>BH545+</v>
      </c>
      <c r="E67" t="s">
        <v>348</v>
      </c>
    </row>
    <row r="68" spans="1:5" x14ac:dyDescent="0.25">
      <c r="A68" s="95" t="s">
        <v>280</v>
      </c>
      <c r="B68">
        <v>553</v>
      </c>
      <c r="C68" t="s">
        <v>279</v>
      </c>
      <c r="D68" t="str">
        <f t="shared" si="1"/>
        <v>BH553+</v>
      </c>
      <c r="E68" t="s">
        <v>349</v>
      </c>
    </row>
    <row r="69" spans="1:5" x14ac:dyDescent="0.25">
      <c r="A69" t="s">
        <v>280</v>
      </c>
      <c r="B69">
        <v>561</v>
      </c>
      <c r="C69" t="s">
        <v>279</v>
      </c>
      <c r="D69" t="str">
        <f t="shared" si="1"/>
        <v>BH561+</v>
      </c>
      <c r="E69" t="s">
        <v>350</v>
      </c>
    </row>
    <row r="70" spans="1:5" x14ac:dyDescent="0.25">
      <c r="A70" t="s">
        <v>280</v>
      </c>
      <c r="B70">
        <v>569</v>
      </c>
      <c r="C70" t="s">
        <v>279</v>
      </c>
      <c r="D70" t="str">
        <f t="shared" si="1"/>
        <v>BH569+</v>
      </c>
      <c r="E70" t="s">
        <v>351</v>
      </c>
    </row>
    <row r="71" spans="1:5" x14ac:dyDescent="0.25">
      <c r="A71" s="95" t="s">
        <v>280</v>
      </c>
      <c r="B71">
        <v>577</v>
      </c>
      <c r="C71" t="s">
        <v>279</v>
      </c>
      <c r="D71" t="str">
        <f t="shared" si="1"/>
        <v>BH577+</v>
      </c>
      <c r="E71" t="s">
        <v>352</v>
      </c>
    </row>
    <row r="72" spans="1:5" x14ac:dyDescent="0.25">
      <c r="A72" t="s">
        <v>280</v>
      </c>
      <c r="B72">
        <v>585</v>
      </c>
      <c r="C72" t="s">
        <v>279</v>
      </c>
      <c r="D72" t="str">
        <f t="shared" si="1"/>
        <v>BH585+</v>
      </c>
      <c r="E72" t="s">
        <v>353</v>
      </c>
    </row>
    <row r="73" spans="1:5" x14ac:dyDescent="0.25">
      <c r="A73" t="s">
        <v>280</v>
      </c>
      <c r="B73">
        <v>593</v>
      </c>
      <c r="C73" t="s">
        <v>279</v>
      </c>
      <c r="D73" t="str">
        <f t="shared" si="1"/>
        <v>BH593+</v>
      </c>
      <c r="E73" t="s">
        <v>354</v>
      </c>
    </row>
    <row r="74" spans="1:5" x14ac:dyDescent="0.25">
      <c r="A74" s="95" t="s">
        <v>280</v>
      </c>
      <c r="B74">
        <v>601</v>
      </c>
      <c r="C74" t="s">
        <v>279</v>
      </c>
      <c r="D74" t="str">
        <f t="shared" si="1"/>
        <v>BH601+</v>
      </c>
      <c r="E74" t="s">
        <v>355</v>
      </c>
    </row>
    <row r="75" spans="1:5" x14ac:dyDescent="0.25">
      <c r="A75" t="s">
        <v>280</v>
      </c>
      <c r="B75">
        <v>609</v>
      </c>
      <c r="C75" t="s">
        <v>279</v>
      </c>
      <c r="D75" t="str">
        <f t="shared" si="1"/>
        <v>BH609+</v>
      </c>
      <c r="E75" t="s">
        <v>356</v>
      </c>
    </row>
    <row r="76" spans="1:5" x14ac:dyDescent="0.25">
      <c r="A76" t="s">
        <v>280</v>
      </c>
      <c r="B76">
        <v>617</v>
      </c>
      <c r="C76" t="s">
        <v>279</v>
      </c>
      <c r="D76" t="str">
        <f t="shared" si="1"/>
        <v>BH617+</v>
      </c>
      <c r="E76" t="s">
        <v>357</v>
      </c>
    </row>
    <row r="77" spans="1:5" x14ac:dyDescent="0.25">
      <c r="A77" s="95" t="s">
        <v>280</v>
      </c>
      <c r="B77">
        <v>625</v>
      </c>
      <c r="C77" t="s">
        <v>279</v>
      </c>
      <c r="D77" t="str">
        <f t="shared" si="1"/>
        <v>BH625+</v>
      </c>
      <c r="E77" t="s">
        <v>358</v>
      </c>
    </row>
    <row r="78" spans="1:5" x14ac:dyDescent="0.25">
      <c r="A78" t="s">
        <v>280</v>
      </c>
      <c r="B78">
        <v>633</v>
      </c>
      <c r="C78" t="s">
        <v>279</v>
      </c>
      <c r="D78" t="str">
        <f t="shared" si="1"/>
        <v>BH633+</v>
      </c>
      <c r="E78" t="s">
        <v>359</v>
      </c>
    </row>
    <row r="79" spans="1:5" x14ac:dyDescent="0.25">
      <c r="A79" t="s">
        <v>280</v>
      </c>
      <c r="B79">
        <v>641</v>
      </c>
      <c r="C79" t="s">
        <v>279</v>
      </c>
      <c r="D79" t="str">
        <f t="shared" si="1"/>
        <v>BH641+</v>
      </c>
      <c r="E79" t="s">
        <v>360</v>
      </c>
    </row>
    <row r="80" spans="1:5" x14ac:dyDescent="0.25">
      <c r="A80" s="95" t="s">
        <v>280</v>
      </c>
      <c r="B80">
        <v>649</v>
      </c>
      <c r="C80" t="s">
        <v>279</v>
      </c>
      <c r="D80" t="str">
        <f t="shared" si="1"/>
        <v>BH649+</v>
      </c>
      <c r="E80" t="s">
        <v>361</v>
      </c>
    </row>
    <row r="81" spans="1:5" x14ac:dyDescent="0.25">
      <c r="A81" t="s">
        <v>280</v>
      </c>
      <c r="B81">
        <v>657</v>
      </c>
      <c r="C81" t="s">
        <v>279</v>
      </c>
      <c r="D81" t="str">
        <f t="shared" si="1"/>
        <v>BH657+</v>
      </c>
      <c r="E81" t="s">
        <v>362</v>
      </c>
    </row>
    <row r="82" spans="1:5" x14ac:dyDescent="0.25">
      <c r="A82" t="s">
        <v>280</v>
      </c>
      <c r="B82">
        <v>665</v>
      </c>
      <c r="C82" t="s">
        <v>279</v>
      </c>
      <c r="D82" t="str">
        <f t="shared" si="1"/>
        <v>BH665+</v>
      </c>
      <c r="E82" t="s">
        <v>363</v>
      </c>
    </row>
    <row r="83" spans="1:5" x14ac:dyDescent="0.25">
      <c r="A83" s="95" t="s">
        <v>280</v>
      </c>
      <c r="B83">
        <v>673</v>
      </c>
      <c r="C83" t="s">
        <v>279</v>
      </c>
      <c r="D83" t="str">
        <f t="shared" si="1"/>
        <v>BH673+</v>
      </c>
      <c r="E83" t="s">
        <v>364</v>
      </c>
    </row>
    <row r="84" spans="1:5" x14ac:dyDescent="0.25">
      <c r="A84" t="s">
        <v>280</v>
      </c>
      <c r="B84">
        <v>681</v>
      </c>
      <c r="C84" t="s">
        <v>279</v>
      </c>
      <c r="D84" t="str">
        <f t="shared" si="1"/>
        <v>BH681+</v>
      </c>
      <c r="E84" t="s">
        <v>365</v>
      </c>
    </row>
    <row r="85" spans="1:5" x14ac:dyDescent="0.25">
      <c r="A85" t="s">
        <v>280</v>
      </c>
      <c r="B85">
        <v>689</v>
      </c>
      <c r="C85" t="s">
        <v>279</v>
      </c>
      <c r="D85" t="str">
        <f t="shared" si="1"/>
        <v>BH689+</v>
      </c>
      <c r="E85" t="s">
        <v>366</v>
      </c>
    </row>
    <row r="86" spans="1:5" x14ac:dyDescent="0.25">
      <c r="A86" s="95" t="s">
        <v>280</v>
      </c>
      <c r="B86">
        <v>697</v>
      </c>
      <c r="C86" t="s">
        <v>279</v>
      </c>
      <c r="D86" t="str">
        <f t="shared" si="1"/>
        <v>BH697+</v>
      </c>
      <c r="E86" t="s">
        <v>367</v>
      </c>
    </row>
    <row r="87" spans="1:5" x14ac:dyDescent="0.25">
      <c r="A87" t="s">
        <v>280</v>
      </c>
      <c r="B87">
        <v>705</v>
      </c>
      <c r="C87" t="s">
        <v>279</v>
      </c>
      <c r="D87" t="str">
        <f t="shared" si="1"/>
        <v>BH705+</v>
      </c>
      <c r="E87" t="s">
        <v>368</v>
      </c>
    </row>
    <row r="88" spans="1:5" x14ac:dyDescent="0.25">
      <c r="A88" t="s">
        <v>280</v>
      </c>
      <c r="B88">
        <v>713</v>
      </c>
      <c r="C88" t="s">
        <v>279</v>
      </c>
      <c r="D88" t="str">
        <f t="shared" si="1"/>
        <v>BH713+</v>
      </c>
      <c r="E88" t="s">
        <v>369</v>
      </c>
    </row>
    <row r="89" spans="1:5" x14ac:dyDescent="0.25">
      <c r="A89" s="95" t="s">
        <v>280</v>
      </c>
      <c r="B89">
        <v>721</v>
      </c>
      <c r="C89" t="s">
        <v>279</v>
      </c>
      <c r="D89" t="str">
        <f t="shared" si="1"/>
        <v>BH721+</v>
      </c>
      <c r="E89" t="s">
        <v>370</v>
      </c>
    </row>
    <row r="90" spans="1:5" x14ac:dyDescent="0.25">
      <c r="A90" t="s">
        <v>280</v>
      </c>
      <c r="B90">
        <v>729</v>
      </c>
      <c r="C90" t="s">
        <v>279</v>
      </c>
      <c r="D90" t="str">
        <f t="shared" si="1"/>
        <v>BH729+</v>
      </c>
      <c r="E90" t="s">
        <v>371</v>
      </c>
    </row>
    <row r="91" spans="1:5" x14ac:dyDescent="0.25">
      <c r="A91" t="s">
        <v>280</v>
      </c>
      <c r="B91">
        <v>737</v>
      </c>
      <c r="C91" t="s">
        <v>279</v>
      </c>
      <c r="D91" t="str">
        <f t="shared" si="1"/>
        <v>BH737+</v>
      </c>
      <c r="E91" t="s">
        <v>372</v>
      </c>
    </row>
    <row r="92" spans="1:5" x14ac:dyDescent="0.25">
      <c r="A92" s="95" t="s">
        <v>280</v>
      </c>
      <c r="B92">
        <v>745</v>
      </c>
      <c r="C92" t="s">
        <v>279</v>
      </c>
      <c r="D92" t="str">
        <f t="shared" si="1"/>
        <v>BH745+</v>
      </c>
      <c r="E92" t="s">
        <v>373</v>
      </c>
    </row>
    <row r="93" spans="1:5" x14ac:dyDescent="0.25">
      <c r="A93" t="s">
        <v>280</v>
      </c>
      <c r="B93">
        <v>753</v>
      </c>
      <c r="C93" t="s">
        <v>279</v>
      </c>
      <c r="D93" t="str">
        <f t="shared" si="1"/>
        <v>BH753+</v>
      </c>
      <c r="E93" t="s">
        <v>374</v>
      </c>
    </row>
    <row r="94" spans="1:5" x14ac:dyDescent="0.25">
      <c r="A94" t="s">
        <v>280</v>
      </c>
      <c r="B94">
        <v>761</v>
      </c>
      <c r="C94" t="s">
        <v>279</v>
      </c>
      <c r="D94" t="str">
        <f t="shared" si="1"/>
        <v>BH761+</v>
      </c>
      <c r="E94" t="s">
        <v>375</v>
      </c>
    </row>
    <row r="95" spans="1:5" x14ac:dyDescent="0.25">
      <c r="A95" s="95" t="s">
        <v>280</v>
      </c>
      <c r="B95">
        <v>769</v>
      </c>
      <c r="C95" t="s">
        <v>279</v>
      </c>
      <c r="D95" t="str">
        <f t="shared" si="1"/>
        <v>BH769+</v>
      </c>
      <c r="E95" t="s">
        <v>376</v>
      </c>
    </row>
    <row r="96" spans="1:5" x14ac:dyDescent="0.25">
      <c r="A96" t="s">
        <v>280</v>
      </c>
      <c r="B96">
        <v>777</v>
      </c>
      <c r="C96" t="s">
        <v>279</v>
      </c>
      <c r="D96" t="str">
        <f t="shared" si="1"/>
        <v>BH777+</v>
      </c>
      <c r="E96" t="s">
        <v>377</v>
      </c>
    </row>
    <row r="97" spans="1:5" x14ac:dyDescent="0.25">
      <c r="A97" t="s">
        <v>280</v>
      </c>
      <c r="B97">
        <v>785</v>
      </c>
      <c r="C97" t="s">
        <v>279</v>
      </c>
      <c r="D97" t="str">
        <f t="shared" si="1"/>
        <v>BH785+</v>
      </c>
      <c r="E97" t="s">
        <v>378</v>
      </c>
    </row>
    <row r="98" spans="1:5" x14ac:dyDescent="0.25">
      <c r="A98" s="95" t="s">
        <v>280</v>
      </c>
      <c r="B98">
        <v>793</v>
      </c>
      <c r="C98" t="s">
        <v>279</v>
      </c>
      <c r="D98" t="str">
        <f t="shared" si="1"/>
        <v>BH793+</v>
      </c>
      <c r="E98" t="s">
        <v>379</v>
      </c>
    </row>
    <row r="99" spans="1:5" x14ac:dyDescent="0.25">
      <c r="A99" t="s">
        <v>280</v>
      </c>
      <c r="B99">
        <v>801</v>
      </c>
      <c r="C99" t="s">
        <v>279</v>
      </c>
      <c r="D99" t="str">
        <f t="shared" si="1"/>
        <v>BH801+</v>
      </c>
      <c r="E99" t="s">
        <v>380</v>
      </c>
    </row>
    <row r="100" spans="1:5" x14ac:dyDescent="0.25">
      <c r="A100" t="s">
        <v>280</v>
      </c>
      <c r="B100">
        <v>809</v>
      </c>
      <c r="C100" t="s">
        <v>279</v>
      </c>
      <c r="D100" t="str">
        <f t="shared" si="1"/>
        <v>BH809+</v>
      </c>
      <c r="E100" t="s">
        <v>381</v>
      </c>
    </row>
    <row r="101" spans="1:5" x14ac:dyDescent="0.25">
      <c r="A101" s="95" t="s">
        <v>280</v>
      </c>
      <c r="B101">
        <v>817</v>
      </c>
      <c r="C101" t="s">
        <v>279</v>
      </c>
      <c r="D101" t="str">
        <f t="shared" si="1"/>
        <v>BH817+</v>
      </c>
      <c r="E101" t="s">
        <v>382</v>
      </c>
    </row>
    <row r="102" spans="1:5" x14ac:dyDescent="0.25">
      <c r="A102" t="s">
        <v>280</v>
      </c>
      <c r="B102">
        <v>825</v>
      </c>
      <c r="C102" t="s">
        <v>279</v>
      </c>
      <c r="D102" t="str">
        <f t="shared" si="1"/>
        <v>BH825+</v>
      </c>
      <c r="E102" t="s">
        <v>383</v>
      </c>
    </row>
    <row r="103" spans="1:5" x14ac:dyDescent="0.25">
      <c r="A103" t="s">
        <v>280</v>
      </c>
      <c r="B103">
        <v>833</v>
      </c>
      <c r="C103" t="s">
        <v>279</v>
      </c>
      <c r="D103" t="str">
        <f t="shared" si="1"/>
        <v>BH833+</v>
      </c>
      <c r="E103" t="s">
        <v>384</v>
      </c>
    </row>
    <row r="104" spans="1:5" x14ac:dyDescent="0.25">
      <c r="A104" s="95" t="s">
        <v>280</v>
      </c>
      <c r="B104">
        <v>841</v>
      </c>
      <c r="C104" t="s">
        <v>279</v>
      </c>
      <c r="D104" t="str">
        <f t="shared" si="1"/>
        <v>BH841+</v>
      </c>
      <c r="E104" t="s">
        <v>385</v>
      </c>
    </row>
    <row r="105" spans="1:5" x14ac:dyDescent="0.25">
      <c r="A105" t="s">
        <v>280</v>
      </c>
      <c r="B105">
        <v>849</v>
      </c>
      <c r="C105" t="s">
        <v>279</v>
      </c>
      <c r="D105" t="str">
        <f t="shared" si="1"/>
        <v>BH849+</v>
      </c>
      <c r="E105" t="s">
        <v>386</v>
      </c>
    </row>
    <row r="106" spans="1:5" x14ac:dyDescent="0.25">
      <c r="A106" t="s">
        <v>280</v>
      </c>
      <c r="B106">
        <v>857</v>
      </c>
      <c r="C106" t="s">
        <v>279</v>
      </c>
      <c r="D106" t="str">
        <f t="shared" si="1"/>
        <v>BH857+</v>
      </c>
      <c r="E106" t="s">
        <v>387</v>
      </c>
    </row>
    <row r="107" spans="1:5" x14ac:dyDescent="0.25">
      <c r="A107" s="95" t="s">
        <v>280</v>
      </c>
      <c r="B107">
        <v>865</v>
      </c>
      <c r="C107" t="s">
        <v>279</v>
      </c>
      <c r="D107" t="str">
        <f t="shared" si="1"/>
        <v>BH865+</v>
      </c>
      <c r="E107" t="s">
        <v>388</v>
      </c>
    </row>
    <row r="108" spans="1:5" x14ac:dyDescent="0.25">
      <c r="A108" t="s">
        <v>280</v>
      </c>
      <c r="B108">
        <v>873</v>
      </c>
      <c r="C108" t="s">
        <v>279</v>
      </c>
      <c r="D108" t="str">
        <f t="shared" si="1"/>
        <v>BH873+</v>
      </c>
      <c r="E108" t="s">
        <v>389</v>
      </c>
    </row>
    <row r="109" spans="1:5" x14ac:dyDescent="0.25">
      <c r="A109" t="s">
        <v>280</v>
      </c>
      <c r="B109">
        <v>881</v>
      </c>
      <c r="C109" t="s">
        <v>279</v>
      </c>
      <c r="D109" t="str">
        <f t="shared" si="1"/>
        <v>BH881+</v>
      </c>
      <c r="E109" t="s">
        <v>390</v>
      </c>
    </row>
    <row r="110" spans="1:5" x14ac:dyDescent="0.25">
      <c r="A110" s="95" t="s">
        <v>280</v>
      </c>
      <c r="B110">
        <v>889</v>
      </c>
      <c r="C110" t="s">
        <v>279</v>
      </c>
      <c r="D110" t="str">
        <f t="shared" si="1"/>
        <v>BH889+</v>
      </c>
      <c r="E110" t="s">
        <v>391</v>
      </c>
    </row>
    <row r="111" spans="1:5" x14ac:dyDescent="0.25">
      <c r="A111" t="s">
        <v>280</v>
      </c>
      <c r="B111">
        <v>897</v>
      </c>
      <c r="C111" t="s">
        <v>279</v>
      </c>
      <c r="D111" t="str">
        <f t="shared" si="1"/>
        <v>BH897+</v>
      </c>
      <c r="E111" t="s">
        <v>392</v>
      </c>
    </row>
    <row r="112" spans="1:5" x14ac:dyDescent="0.25">
      <c r="A112" t="s">
        <v>280</v>
      </c>
      <c r="B112">
        <v>905</v>
      </c>
      <c r="C112" t="s">
        <v>279</v>
      </c>
      <c r="D112" t="str">
        <f t="shared" si="1"/>
        <v>BH905+</v>
      </c>
      <c r="E112" t="s">
        <v>393</v>
      </c>
    </row>
    <row r="113" spans="1:5" x14ac:dyDescent="0.25">
      <c r="A113" s="95" t="s">
        <v>280</v>
      </c>
      <c r="B113">
        <v>913</v>
      </c>
      <c r="C113" t="s">
        <v>279</v>
      </c>
      <c r="D113" t="str">
        <f t="shared" si="1"/>
        <v>BH913+</v>
      </c>
      <c r="E113" t="s">
        <v>394</v>
      </c>
    </row>
    <row r="114" spans="1:5" x14ac:dyDescent="0.25">
      <c r="A114" t="s">
        <v>280</v>
      </c>
      <c r="B114">
        <v>921</v>
      </c>
      <c r="C114" t="s">
        <v>279</v>
      </c>
      <c r="D114" t="str">
        <f t="shared" si="1"/>
        <v>BH921+</v>
      </c>
      <c r="E114" t="s">
        <v>395</v>
      </c>
    </row>
    <row r="115" spans="1:5" x14ac:dyDescent="0.25">
      <c r="A115" t="s">
        <v>280</v>
      </c>
      <c r="B115">
        <v>929</v>
      </c>
      <c r="C115" t="s">
        <v>279</v>
      </c>
      <c r="D115" t="str">
        <f t="shared" si="1"/>
        <v>BH929+</v>
      </c>
      <c r="E115" t="s">
        <v>396</v>
      </c>
    </row>
    <row r="116" spans="1:5" x14ac:dyDescent="0.25">
      <c r="A116" s="95" t="s">
        <v>280</v>
      </c>
      <c r="B116">
        <v>937</v>
      </c>
      <c r="C116" t="s">
        <v>279</v>
      </c>
      <c r="D116" t="str">
        <f t="shared" si="1"/>
        <v>BH937+</v>
      </c>
      <c r="E116" t="s">
        <v>397</v>
      </c>
    </row>
    <row r="117" spans="1:5" x14ac:dyDescent="0.25">
      <c r="A117" t="s">
        <v>280</v>
      </c>
      <c r="B117">
        <v>945</v>
      </c>
      <c r="C117" t="s">
        <v>279</v>
      </c>
      <c r="D117" t="str">
        <f t="shared" si="1"/>
        <v>BH945+</v>
      </c>
      <c r="E117" t="s">
        <v>398</v>
      </c>
    </row>
    <row r="118" spans="1:5" x14ac:dyDescent="0.25">
      <c r="A118" t="s">
        <v>280</v>
      </c>
      <c r="B118">
        <v>953</v>
      </c>
      <c r="C118" t="s">
        <v>279</v>
      </c>
      <c r="D118" t="str">
        <f t="shared" si="1"/>
        <v>BH953+</v>
      </c>
      <c r="E118" t="s">
        <v>399</v>
      </c>
    </row>
    <row r="119" spans="1:5" x14ac:dyDescent="0.25">
      <c r="A119" s="95" t="s">
        <v>280</v>
      </c>
      <c r="B119">
        <v>961</v>
      </c>
      <c r="C119" t="s">
        <v>279</v>
      </c>
      <c r="D119" t="str">
        <f t="shared" si="1"/>
        <v>BH961+</v>
      </c>
      <c r="E119" t="s">
        <v>400</v>
      </c>
    </row>
    <row r="120" spans="1:5" x14ac:dyDescent="0.25">
      <c r="A120" t="s">
        <v>280</v>
      </c>
      <c r="B120">
        <v>969</v>
      </c>
      <c r="C120" t="s">
        <v>279</v>
      </c>
      <c r="D120" t="str">
        <f t="shared" si="1"/>
        <v>BH969+</v>
      </c>
      <c r="E120" t="s">
        <v>401</v>
      </c>
    </row>
    <row r="121" spans="1:5" x14ac:dyDescent="0.25">
      <c r="A121" t="s">
        <v>280</v>
      </c>
      <c r="B121">
        <v>977</v>
      </c>
      <c r="C121" t="s">
        <v>279</v>
      </c>
      <c r="D121" t="str">
        <f t="shared" si="1"/>
        <v>BH977+</v>
      </c>
      <c r="E121" t="s">
        <v>402</v>
      </c>
    </row>
    <row r="122" spans="1:5" x14ac:dyDescent="0.25">
      <c r="A122" s="95" t="s">
        <v>280</v>
      </c>
      <c r="B122">
        <v>985</v>
      </c>
      <c r="C122" t="s">
        <v>279</v>
      </c>
      <c r="D122" t="str">
        <f t="shared" si="1"/>
        <v>BH985+</v>
      </c>
      <c r="E122" t="s">
        <v>403</v>
      </c>
    </row>
    <row r="123" spans="1:5" x14ac:dyDescent="0.25">
      <c r="A123" t="s">
        <v>280</v>
      </c>
      <c r="B123">
        <v>993</v>
      </c>
      <c r="C123" t="s">
        <v>279</v>
      </c>
      <c r="D123" t="str">
        <f t="shared" si="1"/>
        <v>BH993+</v>
      </c>
      <c r="E123" t="s">
        <v>404</v>
      </c>
    </row>
    <row r="124" spans="1:5" x14ac:dyDescent="0.25">
      <c r="A124" t="s">
        <v>280</v>
      </c>
      <c r="B124">
        <v>1001</v>
      </c>
      <c r="C124" t="s">
        <v>279</v>
      </c>
      <c r="D124" t="str">
        <f t="shared" si="1"/>
        <v>BH1001+</v>
      </c>
      <c r="E124" t="s">
        <v>405</v>
      </c>
    </row>
    <row r="125" spans="1:5" x14ac:dyDescent="0.25">
      <c r="A125" s="95" t="s">
        <v>280</v>
      </c>
      <c r="B125">
        <v>1009</v>
      </c>
      <c r="C125" t="s">
        <v>279</v>
      </c>
      <c r="D125" t="str">
        <f t="shared" si="1"/>
        <v>BH1009+</v>
      </c>
      <c r="E125" t="s">
        <v>406</v>
      </c>
    </row>
    <row r="126" spans="1:5" x14ac:dyDescent="0.25">
      <c r="A126" t="s">
        <v>280</v>
      </c>
      <c r="B126">
        <v>1017</v>
      </c>
      <c r="C126" t="s">
        <v>279</v>
      </c>
      <c r="D126" t="str">
        <f t="shared" si="1"/>
        <v>BH1017+</v>
      </c>
      <c r="E126" t="s">
        <v>407</v>
      </c>
    </row>
    <row r="127" spans="1:5" x14ac:dyDescent="0.25">
      <c r="A127" t="s">
        <v>280</v>
      </c>
      <c r="B127">
        <v>1025</v>
      </c>
      <c r="C127" t="s">
        <v>279</v>
      </c>
      <c r="D127" t="str">
        <f t="shared" si="1"/>
        <v>BH1025+</v>
      </c>
      <c r="E127" t="s">
        <v>408</v>
      </c>
    </row>
    <row r="128" spans="1:5" x14ac:dyDescent="0.25">
      <c r="A128" s="95" t="s">
        <v>280</v>
      </c>
      <c r="B128">
        <v>1033</v>
      </c>
      <c r="C128" t="s">
        <v>279</v>
      </c>
      <c r="D128" t="str">
        <f t="shared" si="1"/>
        <v>BH1033+</v>
      </c>
      <c r="E128" t="s">
        <v>409</v>
      </c>
    </row>
    <row r="129" spans="1:5" x14ac:dyDescent="0.25">
      <c r="A129" t="s">
        <v>280</v>
      </c>
      <c r="B129">
        <v>1041</v>
      </c>
      <c r="C129" t="s">
        <v>279</v>
      </c>
      <c r="D129" t="str">
        <f t="shared" si="1"/>
        <v>BH1041+</v>
      </c>
      <c r="E129" t="s">
        <v>410</v>
      </c>
    </row>
    <row r="130" spans="1:5" x14ac:dyDescent="0.25">
      <c r="A130" t="s">
        <v>280</v>
      </c>
      <c r="B130">
        <v>1049</v>
      </c>
      <c r="C130" t="s">
        <v>279</v>
      </c>
      <c r="D130" t="str">
        <f t="shared" ref="D130:D150" si="2">CONCATENATE(A130,B130,C130)</f>
        <v>BH1049+</v>
      </c>
      <c r="E130" t="s">
        <v>411</v>
      </c>
    </row>
    <row r="131" spans="1:5" x14ac:dyDescent="0.25">
      <c r="A131" s="95" t="s">
        <v>280</v>
      </c>
      <c r="B131">
        <v>1057</v>
      </c>
      <c r="C131" t="s">
        <v>279</v>
      </c>
      <c r="D131" t="str">
        <f t="shared" si="2"/>
        <v>BH1057+</v>
      </c>
      <c r="E131" t="s">
        <v>412</v>
      </c>
    </row>
    <row r="132" spans="1:5" x14ac:dyDescent="0.25">
      <c r="A132" t="s">
        <v>280</v>
      </c>
      <c r="B132">
        <v>1065</v>
      </c>
      <c r="C132" t="s">
        <v>279</v>
      </c>
      <c r="D132" t="str">
        <f t="shared" si="2"/>
        <v>BH1065+</v>
      </c>
      <c r="E132" t="s">
        <v>413</v>
      </c>
    </row>
    <row r="133" spans="1:5" x14ac:dyDescent="0.25">
      <c r="A133" t="s">
        <v>280</v>
      </c>
      <c r="B133">
        <v>1073</v>
      </c>
      <c r="C133" t="s">
        <v>279</v>
      </c>
      <c r="D133" t="str">
        <f t="shared" si="2"/>
        <v>BH1073+</v>
      </c>
      <c r="E133" t="s">
        <v>414</v>
      </c>
    </row>
    <row r="134" spans="1:5" x14ac:dyDescent="0.25">
      <c r="A134" s="95" t="s">
        <v>280</v>
      </c>
      <c r="B134">
        <v>1081</v>
      </c>
      <c r="C134" t="s">
        <v>279</v>
      </c>
      <c r="D134" t="str">
        <f t="shared" si="2"/>
        <v>BH1081+</v>
      </c>
      <c r="E134" t="s">
        <v>415</v>
      </c>
    </row>
    <row r="135" spans="1:5" x14ac:dyDescent="0.25">
      <c r="A135" t="s">
        <v>280</v>
      </c>
      <c r="B135">
        <v>1089</v>
      </c>
      <c r="C135" t="s">
        <v>279</v>
      </c>
      <c r="D135" t="str">
        <f t="shared" si="2"/>
        <v>BH1089+</v>
      </c>
      <c r="E135" t="s">
        <v>416</v>
      </c>
    </row>
    <row r="136" spans="1:5" x14ac:dyDescent="0.25">
      <c r="A136" t="s">
        <v>280</v>
      </c>
      <c r="B136">
        <v>1097</v>
      </c>
      <c r="C136" t="s">
        <v>279</v>
      </c>
      <c r="D136" t="str">
        <f t="shared" si="2"/>
        <v>BH1097+</v>
      </c>
      <c r="E136" t="s">
        <v>417</v>
      </c>
    </row>
    <row r="137" spans="1:5" x14ac:dyDescent="0.25">
      <c r="A137" s="95" t="s">
        <v>280</v>
      </c>
      <c r="B137">
        <v>1105</v>
      </c>
      <c r="C137" t="s">
        <v>279</v>
      </c>
      <c r="D137" t="str">
        <f t="shared" si="2"/>
        <v>BH1105+</v>
      </c>
      <c r="E137" t="s">
        <v>418</v>
      </c>
    </row>
    <row r="138" spans="1:5" x14ac:dyDescent="0.25">
      <c r="A138" t="s">
        <v>280</v>
      </c>
      <c r="B138">
        <v>1113</v>
      </c>
      <c r="C138" t="s">
        <v>279</v>
      </c>
      <c r="D138" t="str">
        <f t="shared" si="2"/>
        <v>BH1113+</v>
      </c>
      <c r="E138" t="s">
        <v>419</v>
      </c>
    </row>
    <row r="139" spans="1:5" x14ac:dyDescent="0.25">
      <c r="A139" t="s">
        <v>280</v>
      </c>
      <c r="B139">
        <v>1121</v>
      </c>
      <c r="C139" t="s">
        <v>279</v>
      </c>
      <c r="D139" t="str">
        <f t="shared" si="2"/>
        <v>BH1121+</v>
      </c>
      <c r="E139" t="s">
        <v>420</v>
      </c>
    </row>
    <row r="140" spans="1:5" x14ac:dyDescent="0.25">
      <c r="A140" s="95" t="s">
        <v>280</v>
      </c>
      <c r="B140">
        <v>1129</v>
      </c>
      <c r="C140" t="s">
        <v>279</v>
      </c>
      <c r="D140" t="str">
        <f t="shared" si="2"/>
        <v>BH1129+</v>
      </c>
      <c r="E140" t="s">
        <v>421</v>
      </c>
    </row>
    <row r="141" spans="1:5" x14ac:dyDescent="0.25">
      <c r="A141" t="s">
        <v>280</v>
      </c>
      <c r="B141">
        <v>1137</v>
      </c>
      <c r="C141" t="s">
        <v>279</v>
      </c>
      <c r="D141" t="str">
        <f t="shared" si="2"/>
        <v>BH1137+</v>
      </c>
      <c r="E141" t="s">
        <v>422</v>
      </c>
    </row>
    <row r="142" spans="1:5" x14ac:dyDescent="0.25">
      <c r="A142" t="s">
        <v>280</v>
      </c>
      <c r="B142">
        <v>1145</v>
      </c>
      <c r="C142" t="s">
        <v>279</v>
      </c>
      <c r="D142" t="str">
        <f t="shared" si="2"/>
        <v>BH1145+</v>
      </c>
      <c r="E142" t="s">
        <v>423</v>
      </c>
    </row>
    <row r="143" spans="1:5" x14ac:dyDescent="0.25">
      <c r="A143" s="95" t="s">
        <v>280</v>
      </c>
      <c r="B143">
        <v>1153</v>
      </c>
      <c r="C143" t="s">
        <v>279</v>
      </c>
      <c r="D143" t="str">
        <f t="shared" si="2"/>
        <v>BH1153+</v>
      </c>
      <c r="E143" t="s">
        <v>424</v>
      </c>
    </row>
    <row r="144" spans="1:5" x14ac:dyDescent="0.25">
      <c r="A144" t="s">
        <v>280</v>
      </c>
      <c r="B144">
        <v>1161</v>
      </c>
      <c r="C144" t="s">
        <v>279</v>
      </c>
      <c r="D144" t="str">
        <f t="shared" si="2"/>
        <v>BH1161+</v>
      </c>
      <c r="E144" t="s">
        <v>425</v>
      </c>
    </row>
    <row r="145" spans="1:151" x14ac:dyDescent="0.25">
      <c r="A145" t="s">
        <v>280</v>
      </c>
      <c r="B145">
        <v>1169</v>
      </c>
      <c r="C145" t="s">
        <v>279</v>
      </c>
      <c r="D145" t="str">
        <f t="shared" si="2"/>
        <v>BH1169+</v>
      </c>
      <c r="E145" t="s">
        <v>426</v>
      </c>
    </row>
    <row r="146" spans="1:151" x14ac:dyDescent="0.25">
      <c r="A146" s="95" t="s">
        <v>280</v>
      </c>
      <c r="B146">
        <v>1177</v>
      </c>
      <c r="C146" t="s">
        <v>279</v>
      </c>
      <c r="D146" t="str">
        <f t="shared" si="2"/>
        <v>BH1177+</v>
      </c>
      <c r="E146" t="s">
        <v>427</v>
      </c>
    </row>
    <row r="147" spans="1:151" x14ac:dyDescent="0.25">
      <c r="A147" t="s">
        <v>280</v>
      </c>
      <c r="B147">
        <v>1185</v>
      </c>
      <c r="C147" t="s">
        <v>279</v>
      </c>
      <c r="D147" t="str">
        <f t="shared" si="2"/>
        <v>BH1185+</v>
      </c>
      <c r="E147" t="s">
        <v>428</v>
      </c>
    </row>
    <row r="148" spans="1:151" x14ac:dyDescent="0.25">
      <c r="A148" t="s">
        <v>280</v>
      </c>
      <c r="B148">
        <v>1193</v>
      </c>
      <c r="C148" t="s">
        <v>279</v>
      </c>
      <c r="D148" t="str">
        <f t="shared" si="2"/>
        <v>BH1193+</v>
      </c>
      <c r="E148" t="s">
        <v>429</v>
      </c>
    </row>
    <row r="149" spans="1:151" x14ac:dyDescent="0.25">
      <c r="A149" s="95" t="s">
        <v>280</v>
      </c>
      <c r="B149">
        <v>1201</v>
      </c>
      <c r="C149" t="s">
        <v>279</v>
      </c>
      <c r="D149" t="str">
        <f t="shared" si="2"/>
        <v>BH1201+</v>
      </c>
      <c r="E149" t="s">
        <v>430</v>
      </c>
    </row>
    <row r="150" spans="1:151" x14ac:dyDescent="0.25">
      <c r="A150" t="s">
        <v>280</v>
      </c>
      <c r="B150">
        <v>1209</v>
      </c>
      <c r="C150" t="s">
        <v>279</v>
      </c>
      <c r="D150" t="str">
        <f t="shared" si="2"/>
        <v>BH1209+</v>
      </c>
      <c r="E150" t="s">
        <v>431</v>
      </c>
    </row>
    <row r="152" spans="1:151" ht="72.75" customHeight="1" x14ac:dyDescent="0.25">
      <c r="A152" t="s">
        <v>282</v>
      </c>
      <c r="B152" t="s">
        <v>283</v>
      </c>
      <c r="C152" t="s">
        <v>284</v>
      </c>
      <c r="D152" t="s">
        <v>285</v>
      </c>
      <c r="E152" t="s">
        <v>286</v>
      </c>
      <c r="F152" t="s">
        <v>287</v>
      </c>
      <c r="G152" t="s">
        <v>288</v>
      </c>
      <c r="H152" t="s">
        <v>289</v>
      </c>
      <c r="I152" t="s">
        <v>290</v>
      </c>
      <c r="J152" t="s">
        <v>291</v>
      </c>
      <c r="K152" t="s">
        <v>292</v>
      </c>
      <c r="L152" t="s">
        <v>293</v>
      </c>
      <c r="M152" t="s">
        <v>294</v>
      </c>
      <c r="N152" t="s">
        <v>295</v>
      </c>
      <c r="O152" t="s">
        <v>296</v>
      </c>
      <c r="P152" t="s">
        <v>297</v>
      </c>
      <c r="Q152" t="s">
        <v>298</v>
      </c>
      <c r="R152" t="s">
        <v>299</v>
      </c>
      <c r="S152" t="s">
        <v>300</v>
      </c>
      <c r="T152" t="s">
        <v>301</v>
      </c>
      <c r="U152" t="s">
        <v>302</v>
      </c>
      <c r="V152" t="s">
        <v>303</v>
      </c>
      <c r="W152" t="s">
        <v>304</v>
      </c>
      <c r="X152" t="s">
        <v>305</v>
      </c>
      <c r="Y152" t="s">
        <v>306</v>
      </c>
      <c r="Z152" t="s">
        <v>307</v>
      </c>
      <c r="AA152" t="s">
        <v>308</v>
      </c>
      <c r="AB152" t="s">
        <v>309</v>
      </c>
      <c r="AC152" t="s">
        <v>310</v>
      </c>
      <c r="AD152" t="s">
        <v>311</v>
      </c>
      <c r="AE152" t="s">
        <v>312</v>
      </c>
      <c r="AF152" t="s">
        <v>313</v>
      </c>
      <c r="AG152" t="s">
        <v>314</v>
      </c>
      <c r="AH152" t="s">
        <v>315</v>
      </c>
      <c r="AI152" t="s">
        <v>316</v>
      </c>
      <c r="AJ152" t="s">
        <v>317</v>
      </c>
      <c r="AK152" t="s">
        <v>318</v>
      </c>
      <c r="AL152" t="s">
        <v>319</v>
      </c>
      <c r="AM152" t="s">
        <v>320</v>
      </c>
      <c r="AN152" t="s">
        <v>321</v>
      </c>
      <c r="AO152" t="s">
        <v>322</v>
      </c>
      <c r="AP152" t="s">
        <v>323</v>
      </c>
      <c r="AQ152" t="s">
        <v>324</v>
      </c>
      <c r="AR152" t="s">
        <v>325</v>
      </c>
      <c r="AS152" t="s">
        <v>326</v>
      </c>
      <c r="AT152" t="s">
        <v>327</v>
      </c>
      <c r="AU152" t="s">
        <v>328</v>
      </c>
      <c r="AV152" t="s">
        <v>329</v>
      </c>
      <c r="AW152" t="s">
        <v>330</v>
      </c>
      <c r="AX152" t="s">
        <v>331</v>
      </c>
      <c r="AY152" t="s">
        <v>332</v>
      </c>
      <c r="AZ152" t="s">
        <v>333</v>
      </c>
      <c r="BA152" t="s">
        <v>334</v>
      </c>
      <c r="BB152" t="s">
        <v>335</v>
      </c>
      <c r="BC152" t="s">
        <v>336</v>
      </c>
      <c r="BD152" t="s">
        <v>337</v>
      </c>
      <c r="BE152" t="s">
        <v>338</v>
      </c>
      <c r="BF152" t="s">
        <v>339</v>
      </c>
      <c r="BG152" t="s">
        <v>340</v>
      </c>
      <c r="BH152" t="s">
        <v>341</v>
      </c>
      <c r="BI152" t="s">
        <v>342</v>
      </c>
      <c r="BJ152" t="s">
        <v>343</v>
      </c>
      <c r="BK152" t="s">
        <v>344</v>
      </c>
      <c r="BL152" t="s">
        <v>345</v>
      </c>
      <c r="BM152" t="s">
        <v>346</v>
      </c>
      <c r="BN152" t="s">
        <v>347</v>
      </c>
      <c r="BO152" t="s">
        <v>348</v>
      </c>
      <c r="BP152" t="s">
        <v>349</v>
      </c>
      <c r="BQ152" t="s">
        <v>350</v>
      </c>
      <c r="BR152" t="s">
        <v>351</v>
      </c>
      <c r="BS152" t="s">
        <v>352</v>
      </c>
      <c r="BT152" t="s">
        <v>353</v>
      </c>
      <c r="BU152" t="s">
        <v>354</v>
      </c>
      <c r="BV152" t="s">
        <v>355</v>
      </c>
      <c r="BW152" t="s">
        <v>356</v>
      </c>
      <c r="BX152" t="s">
        <v>357</v>
      </c>
      <c r="BY152" t="s">
        <v>358</v>
      </c>
      <c r="BZ152" t="s">
        <v>359</v>
      </c>
      <c r="CA152" t="s">
        <v>360</v>
      </c>
      <c r="CB152" t="s">
        <v>361</v>
      </c>
      <c r="CC152" t="s">
        <v>362</v>
      </c>
      <c r="CD152" t="s">
        <v>363</v>
      </c>
      <c r="CE152" t="s">
        <v>364</v>
      </c>
      <c r="CF152" t="s">
        <v>365</v>
      </c>
      <c r="CG152" t="s">
        <v>366</v>
      </c>
      <c r="CH152" t="s">
        <v>367</v>
      </c>
      <c r="CI152" t="s">
        <v>368</v>
      </c>
      <c r="CJ152" t="s">
        <v>369</v>
      </c>
      <c r="CK152" t="s">
        <v>370</v>
      </c>
      <c r="CL152" t="s">
        <v>371</v>
      </c>
      <c r="CM152" t="s">
        <v>372</v>
      </c>
      <c r="CN152" t="s">
        <v>373</v>
      </c>
      <c r="CO152" t="s">
        <v>374</v>
      </c>
      <c r="CP152" t="s">
        <v>375</v>
      </c>
      <c r="CQ152" t="s">
        <v>376</v>
      </c>
      <c r="CR152" t="s">
        <v>377</v>
      </c>
      <c r="CS152" t="s">
        <v>378</v>
      </c>
      <c r="CT152" t="s">
        <v>379</v>
      </c>
      <c r="CU152" t="s">
        <v>380</v>
      </c>
      <c r="CV152" t="s">
        <v>381</v>
      </c>
      <c r="CW152" t="s">
        <v>382</v>
      </c>
      <c r="CX152" t="s">
        <v>383</v>
      </c>
      <c r="CY152" t="s">
        <v>384</v>
      </c>
      <c r="CZ152" t="s">
        <v>385</v>
      </c>
      <c r="DA152" t="s">
        <v>386</v>
      </c>
      <c r="DB152" t="s">
        <v>387</v>
      </c>
      <c r="DC152" t="s">
        <v>388</v>
      </c>
      <c r="DD152" t="s">
        <v>389</v>
      </c>
      <c r="DE152" t="s">
        <v>390</v>
      </c>
      <c r="DF152" t="s">
        <v>391</v>
      </c>
      <c r="DG152" t="s">
        <v>392</v>
      </c>
      <c r="DH152" t="s">
        <v>393</v>
      </c>
      <c r="DI152" t="s">
        <v>394</v>
      </c>
      <c r="DJ152" t="s">
        <v>395</v>
      </c>
      <c r="DK152" t="s">
        <v>396</v>
      </c>
      <c r="DL152" t="s">
        <v>397</v>
      </c>
      <c r="DM152" t="s">
        <v>398</v>
      </c>
      <c r="DN152" t="s">
        <v>399</v>
      </c>
      <c r="DO152" t="s">
        <v>400</v>
      </c>
      <c r="DP152" t="s">
        <v>401</v>
      </c>
      <c r="DQ152" t="s">
        <v>402</v>
      </c>
      <c r="DR152" t="s">
        <v>403</v>
      </c>
      <c r="DS152" t="s">
        <v>404</v>
      </c>
      <c r="DT152" t="s">
        <v>405</v>
      </c>
      <c r="DU152" t="s">
        <v>406</v>
      </c>
      <c r="DV152" t="s">
        <v>407</v>
      </c>
      <c r="DW152" t="s">
        <v>408</v>
      </c>
      <c r="DX152" t="s">
        <v>409</v>
      </c>
      <c r="DY152" t="s">
        <v>410</v>
      </c>
      <c r="DZ152" t="s">
        <v>411</v>
      </c>
      <c r="EA152" t="s">
        <v>412</v>
      </c>
      <c r="EB152" t="s">
        <v>413</v>
      </c>
      <c r="EC152" t="s">
        <v>414</v>
      </c>
      <c r="ED152" t="s">
        <v>415</v>
      </c>
      <c r="EE152" t="s">
        <v>416</v>
      </c>
      <c r="EF152" t="s">
        <v>417</v>
      </c>
      <c r="EG152" t="s">
        <v>418</v>
      </c>
      <c r="EH152" t="s">
        <v>419</v>
      </c>
      <c r="EI152" t="s">
        <v>420</v>
      </c>
      <c r="EJ152" t="s">
        <v>421</v>
      </c>
      <c r="EK152" t="s">
        <v>422</v>
      </c>
      <c r="EL152" t="s">
        <v>423</v>
      </c>
      <c r="EM152" t="s">
        <v>424</v>
      </c>
      <c r="EN152" t="s">
        <v>425</v>
      </c>
      <c r="EO152" t="s">
        <v>426</v>
      </c>
      <c r="EP152" t="s">
        <v>427</v>
      </c>
      <c r="EQ152" t="s">
        <v>428</v>
      </c>
      <c r="ER152" t="s">
        <v>429</v>
      </c>
      <c r="ES152" t="s">
        <v>430</v>
      </c>
      <c r="ET152" t="s">
        <v>431</v>
      </c>
      <c r="EU152" t="str">
        <f>CONCATENATE(A152,B152,C152,D152,E152,F152,G152,H152,I152,J152,K152,L152,M152,N152,O152,P152,Q152,R152,S152,T152,U152,V152,W152,X152,Y152,Z152,AA152,AB152,AC152,AD152,AE152,AF152,AG152,AH152,AI152,AJ152,AK152,AL152,AM152,AN152,AO152,AP152,AQ152,AR152,AS152,AT152,AU152,AV152,AW152,AX152,AY152,AZ152,BA152,BB152,BC152,BD152,BE152,BF152,BG152,BH152,BI152,BJ152,BK152,BL152,BM152,BN152,BO152,BP152,BQ152,BR152,BS152,BT152,BU152,BV152,BW152,BX152,BY152,BZ152,CA152,CB152,CC152,CD152,CE152,CF152,CG152,CH152,CI152,CJ152,CK152,CL152,CM152,CN152,CO152,CP152,CQ152,CR152,CS152,CT152,CU152,CV152,CW152,CX152,CY152,CZ152,DA152,DB152,DC152,DD152,DE152,DF152,DG152,DH152,DI152,DJ152,DK152,DL152,DM152,DN152,DO152,DP152,DQ152,DR152,DS152,DT152,DU152,DV152,DW152,DX152,DY152,DZ152,EA152,EB152,EC152,ED152,EE152,EF152,EG152,EH152,EI152,EJ152,EK152,EL152,EM152,EN152,EO152,EP152,EQ152,ER152,ES152,ET152)</f>
        <v>BH17+BH25+BH33+BH41+BH49+BH57+BH65+BH73+BH81+BH89+BH97+BH105+BH113+BH121+BH129+BH137+BH145+BH153+BH161+BH169+BH177+BH185+BH193+BH201+BH209+BH217+BH225+BH233+BH241+BH249+BH257+BH265+BH273+BH281+BH289+BH297+BH305+BH313+BH321+BH329+BH337+BH345+BH353+BH361+BH369+BH377+BH385+BH393+BH401+BH409+BH417+BH425+BH433+BH441+BH449+BH457+BH465+BH473+BH481+BH489+BH497+BH505+BH513+BH521+BH529+BH537+BH545+BH553+BH561+BH569+BH577+BH585+BH593+BH601+BH609+BH617+BH625+BH633+BH641+BH649+BH657+BH665+BH673+BH681+BH689+BH697+BH705+BH713+BH721+BH729+BH737+BH745+BH753+BH761+BH769+BH777+BH785+BH793+BH801+BH809+BH817+BH825+BH833+BH841+BH849+BH857+BH865+BH873+BH881+BH889+BH897+BH905+BH913+BH921+BH929+BH937+BH945+BH953+BH961+BH969+BH977+BH985+BH993+BH1001+BH1009+BH1017+BH1025+BH1033+BH1041+BH1049+BH1057+BH1065+BH1073+BH1081+BH1089+BH1097+BH1105+BH1113+BH1121+BH1129+BH1137+BH1145+BH1153+BH1161+BH1169+BH1177+BH1185+BH1193+BH1201+BH1209+</v>
      </c>
    </row>
    <row r="155" spans="1:151" x14ac:dyDescent="0.25">
      <c r="A155" s="95" t="s">
        <v>281</v>
      </c>
    </row>
    <row r="156" spans="1:151" x14ac:dyDescent="0.25">
      <c r="A156" t="s">
        <v>432</v>
      </c>
    </row>
    <row r="158" spans="1:151" x14ac:dyDescent="0.25">
      <c r="A158" s="95"/>
    </row>
    <row r="161" spans="1:1" x14ac:dyDescent="0.25">
      <c r="A161" s="95"/>
    </row>
    <row r="162" spans="1:1" x14ac:dyDescent="0.25">
      <c r="A162" s="95"/>
    </row>
    <row r="164" spans="1:1" x14ac:dyDescent="0.25">
      <c r="A164" s="95"/>
    </row>
    <row r="166" spans="1:1" x14ac:dyDescent="0.25">
      <c r="A166" s="95"/>
    </row>
    <row r="168" spans="1:1" x14ac:dyDescent="0.25">
      <c r="A168" s="95"/>
    </row>
    <row r="170" spans="1:1" x14ac:dyDescent="0.25">
      <c r="A170" s="95"/>
    </row>
    <row r="172" spans="1:1" x14ac:dyDescent="0.25">
      <c r="A172" s="95"/>
    </row>
    <row r="174" spans="1:1" x14ac:dyDescent="0.25">
      <c r="A174" s="95"/>
    </row>
    <row r="176" spans="1:1" x14ac:dyDescent="0.25">
      <c r="A176" s="95"/>
    </row>
    <row r="178" spans="1:1" x14ac:dyDescent="0.25">
      <c r="A178" s="95"/>
    </row>
    <row r="180" spans="1:1" x14ac:dyDescent="0.25">
      <c r="A180" s="95"/>
    </row>
    <row r="182" spans="1:1" x14ac:dyDescent="0.25">
      <c r="A182" s="95"/>
    </row>
    <row r="184" spans="1:1" x14ac:dyDescent="0.25">
      <c r="A184" s="95"/>
    </row>
    <row r="186" spans="1:1" x14ac:dyDescent="0.25">
      <c r="A186" s="95"/>
    </row>
    <row r="188" spans="1:1" x14ac:dyDescent="0.25">
      <c r="A188" s="95"/>
    </row>
    <row r="190" spans="1:1" x14ac:dyDescent="0.25">
      <c r="A190" s="95"/>
    </row>
    <row r="192" spans="1:1" x14ac:dyDescent="0.25">
      <c r="A192" s="95"/>
    </row>
    <row r="194" spans="1:1" x14ac:dyDescent="0.25">
      <c r="A194" s="95"/>
    </row>
    <row r="196" spans="1:1" x14ac:dyDescent="0.25">
      <c r="A196" s="95"/>
    </row>
    <row r="198" spans="1:1" x14ac:dyDescent="0.25">
      <c r="A198" s="95"/>
    </row>
    <row r="200" spans="1:1" x14ac:dyDescent="0.25">
      <c r="A200" s="95"/>
    </row>
    <row r="202" spans="1:1" x14ac:dyDescent="0.25">
      <c r="A202" s="95"/>
    </row>
    <row r="204" spans="1:1" x14ac:dyDescent="0.25">
      <c r="A204" s="95"/>
    </row>
    <row r="206" spans="1:1" x14ac:dyDescent="0.25">
      <c r="A206" s="95"/>
    </row>
    <row r="208" spans="1:1" x14ac:dyDescent="0.25">
      <c r="A208" s="95"/>
    </row>
    <row r="210" spans="1:1" x14ac:dyDescent="0.25">
      <c r="A210" s="95"/>
    </row>
    <row r="212" spans="1:1" x14ac:dyDescent="0.25">
      <c r="A212" s="95"/>
    </row>
    <row r="214" spans="1:1" x14ac:dyDescent="0.25">
      <c r="A214" s="95"/>
    </row>
    <row r="216" spans="1:1" x14ac:dyDescent="0.25">
      <c r="A216" s="95"/>
    </row>
    <row r="218" spans="1:1" x14ac:dyDescent="0.25">
      <c r="A218" s="95"/>
    </row>
    <row r="220" spans="1:1" x14ac:dyDescent="0.25">
      <c r="A220" s="95"/>
    </row>
    <row r="222" spans="1:1" x14ac:dyDescent="0.25">
      <c r="A222" s="95"/>
    </row>
    <row r="224" spans="1:1" x14ac:dyDescent="0.25">
      <c r="A224" s="95"/>
    </row>
    <row r="226" spans="1:1" x14ac:dyDescent="0.25">
      <c r="A226" s="95"/>
    </row>
    <row r="228" spans="1:1" x14ac:dyDescent="0.25">
      <c r="A228" s="95"/>
    </row>
    <row r="230" spans="1:1" x14ac:dyDescent="0.25">
      <c r="A230" s="95"/>
    </row>
    <row r="232" spans="1:1" x14ac:dyDescent="0.25">
      <c r="A232" s="95"/>
    </row>
    <row r="234" spans="1:1" x14ac:dyDescent="0.25">
      <c r="A234" s="95"/>
    </row>
    <row r="236" spans="1:1" x14ac:dyDescent="0.25">
      <c r="A236" s="95"/>
    </row>
    <row r="238" spans="1:1" x14ac:dyDescent="0.25">
      <c r="A238" s="95"/>
    </row>
    <row r="240" spans="1:1" x14ac:dyDescent="0.25">
      <c r="A240" s="95"/>
    </row>
    <row r="242" spans="1:1" x14ac:dyDescent="0.25">
      <c r="A242" s="95"/>
    </row>
    <row r="244" spans="1:1" x14ac:dyDescent="0.25">
      <c r="A244" s="95"/>
    </row>
    <row r="246" spans="1:1" x14ac:dyDescent="0.25">
      <c r="A246" s="95"/>
    </row>
    <row r="248" spans="1:1" x14ac:dyDescent="0.25">
      <c r="A248" s="95"/>
    </row>
    <row r="250" spans="1:1" x14ac:dyDescent="0.25">
      <c r="A250" s="95"/>
    </row>
    <row r="252" spans="1:1" x14ac:dyDescent="0.25">
      <c r="A252" s="95"/>
    </row>
    <row r="254" spans="1:1" x14ac:dyDescent="0.25">
      <c r="A254" s="95"/>
    </row>
    <row r="256" spans="1:1" x14ac:dyDescent="0.25">
      <c r="A256" s="95"/>
    </row>
    <row r="258" spans="1:1" x14ac:dyDescent="0.25">
      <c r="A258" s="95"/>
    </row>
    <row r="260" spans="1:1" x14ac:dyDescent="0.25">
      <c r="A260" s="95"/>
    </row>
    <row r="262" spans="1:1" x14ac:dyDescent="0.25">
      <c r="A262" s="95"/>
    </row>
    <row r="264" spans="1:1" x14ac:dyDescent="0.25">
      <c r="A264" s="95"/>
    </row>
    <row r="266" spans="1:1" x14ac:dyDescent="0.25">
      <c r="A266" s="95"/>
    </row>
    <row r="268" spans="1:1" x14ac:dyDescent="0.25">
      <c r="A268" s="95"/>
    </row>
    <row r="270" spans="1:1" x14ac:dyDescent="0.25">
      <c r="A270" s="95"/>
    </row>
    <row r="272" spans="1:1" x14ac:dyDescent="0.25">
      <c r="A272" s="95"/>
    </row>
    <row r="274" spans="1:1" x14ac:dyDescent="0.25">
      <c r="A274" s="95"/>
    </row>
    <row r="276" spans="1:1" x14ac:dyDescent="0.25">
      <c r="A276" s="95"/>
    </row>
    <row r="278" spans="1:1" x14ac:dyDescent="0.25">
      <c r="A278" s="95"/>
    </row>
    <row r="280" spans="1:1" x14ac:dyDescent="0.25">
      <c r="A280" s="95"/>
    </row>
    <row r="282" spans="1:1" x14ac:dyDescent="0.25">
      <c r="A282" s="95"/>
    </row>
    <row r="284" spans="1:1" x14ac:dyDescent="0.25">
      <c r="A284" s="95"/>
    </row>
    <row r="286" spans="1:1" x14ac:dyDescent="0.25">
      <c r="A286" s="95"/>
    </row>
    <row r="288" spans="1:1" x14ac:dyDescent="0.25">
      <c r="A288" s="95"/>
    </row>
    <row r="290" spans="1:1" x14ac:dyDescent="0.25">
      <c r="A290" s="95"/>
    </row>
    <row r="292" spans="1:1" x14ac:dyDescent="0.25">
      <c r="A292" s="95"/>
    </row>
    <row r="294" spans="1:1" x14ac:dyDescent="0.25">
      <c r="A294" s="95"/>
    </row>
    <row r="296" spans="1:1" x14ac:dyDescent="0.25">
      <c r="A296" s="95"/>
    </row>
    <row r="298" spans="1:1" x14ac:dyDescent="0.25">
      <c r="A298" s="95"/>
    </row>
    <row r="300" spans="1:1" x14ac:dyDescent="0.25">
      <c r="A300" s="95"/>
    </row>
    <row r="302" spans="1:1" x14ac:dyDescent="0.25">
      <c r="A302" s="95"/>
    </row>
    <row r="304" spans="1:1" x14ac:dyDescent="0.25">
      <c r="A304" s="95"/>
    </row>
    <row r="306" spans="1:1" x14ac:dyDescent="0.25">
      <c r="A306" s="95"/>
    </row>
    <row r="308" spans="1:1" x14ac:dyDescent="0.25">
      <c r="A308" s="95"/>
    </row>
    <row r="310" spans="1:1" x14ac:dyDescent="0.25">
      <c r="A310" s="95"/>
    </row>
    <row r="312" spans="1:1" x14ac:dyDescent="0.25">
      <c r="A312" s="95"/>
    </row>
    <row r="314" spans="1:1" x14ac:dyDescent="0.25">
      <c r="A314" s="95"/>
    </row>
    <row r="316" spans="1:1" x14ac:dyDescent="0.25">
      <c r="A316" s="95"/>
    </row>
    <row r="318" spans="1:1" x14ac:dyDescent="0.25">
      <c r="A318" s="95"/>
    </row>
    <row r="320" spans="1:1" x14ac:dyDescent="0.25">
      <c r="A320" s="95"/>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21">
    <pageSetUpPr fitToPage="1"/>
  </sheetPr>
  <dimension ref="C1:BW87"/>
  <sheetViews>
    <sheetView showGridLines="0" showRowColHeaders="0" view="pageBreakPreview" topLeftCell="A14" zoomScale="110" zoomScaleNormal="100" zoomScaleSheetLayoutView="110" workbookViewId="0">
      <selection activeCell="AU163" sqref="AU163:BF163"/>
    </sheetView>
  </sheetViews>
  <sheetFormatPr defaultColWidth="1.7109375" defaultRowHeight="14.25" x14ac:dyDescent="0.2"/>
  <cols>
    <col min="1" max="3" width="1.7109375" style="1"/>
    <col min="4" max="4" width="1.5703125" style="1" customWidth="1"/>
    <col min="5" max="59" width="1.7109375" style="1"/>
    <col min="60" max="60" width="1.7109375" style="1" customWidth="1"/>
    <col min="61" max="61" width="1.7109375" style="1"/>
    <col min="62" max="62" width="2.28515625" style="1" bestFit="1" customWidth="1"/>
    <col min="63" max="16384" width="1.7109375" style="1"/>
  </cols>
  <sheetData>
    <row r="1" spans="3:75" ht="57" customHeight="1" x14ac:dyDescent="0.2">
      <c r="C1" s="1414" t="s">
        <v>162</v>
      </c>
      <c r="D1" s="1415"/>
      <c r="E1" s="1415"/>
      <c r="F1" s="1415"/>
      <c r="G1" s="1415"/>
      <c r="H1" s="1415"/>
      <c r="I1" s="1415"/>
      <c r="J1" s="1415"/>
      <c r="K1" s="1415"/>
      <c r="L1" s="1415"/>
      <c r="M1" s="1415"/>
      <c r="N1" s="1415"/>
      <c r="O1" s="1415"/>
      <c r="P1" s="1415"/>
      <c r="Q1" s="1415"/>
      <c r="R1" s="1415"/>
      <c r="S1" s="1415"/>
      <c r="T1" s="1415"/>
      <c r="U1" s="1415"/>
      <c r="V1" s="1415"/>
      <c r="W1" s="1415"/>
      <c r="X1" s="1415"/>
      <c r="Y1" s="1415"/>
      <c r="Z1" s="1415"/>
      <c r="AA1" s="1415"/>
      <c r="AB1" s="1415"/>
      <c r="AC1" s="1415"/>
      <c r="AD1" s="1415"/>
      <c r="AE1" s="1415"/>
      <c r="AF1" s="1415"/>
      <c r="AG1" s="1415"/>
      <c r="AH1" s="1415"/>
      <c r="AI1" s="1415"/>
      <c r="AJ1" s="1415"/>
      <c r="AK1" s="1415"/>
      <c r="AL1" s="1415"/>
      <c r="AM1" s="1415"/>
      <c r="AN1" s="1415"/>
      <c r="AO1" s="1415"/>
      <c r="AP1" s="1415"/>
      <c r="AQ1" s="1415"/>
      <c r="AR1" s="1415"/>
      <c r="AS1" s="1415"/>
      <c r="AT1" s="1415"/>
      <c r="AU1" s="1415"/>
      <c r="AV1" s="1415"/>
      <c r="AW1" s="1415"/>
      <c r="AX1" s="1415"/>
      <c r="AY1" s="1415"/>
      <c r="AZ1" s="1415"/>
      <c r="BA1" s="1415"/>
      <c r="BB1" s="1415"/>
      <c r="BC1" s="1415"/>
      <c r="BD1" s="1415"/>
      <c r="BE1" s="1415"/>
      <c r="BF1" s="1415"/>
      <c r="BG1" s="1415"/>
    </row>
    <row r="2" spans="3:75" ht="33" customHeight="1" x14ac:dyDescent="0.3">
      <c r="C2" s="1253" t="s">
        <v>144</v>
      </c>
      <c r="D2" s="1419"/>
      <c r="E2" s="1419"/>
      <c r="F2" s="1419"/>
      <c r="G2" s="1419"/>
      <c r="H2" s="1419"/>
      <c r="I2" s="1419"/>
      <c r="J2" s="1419"/>
      <c r="K2" s="1419"/>
      <c r="L2" s="1419"/>
      <c r="M2" s="1419"/>
      <c r="N2" s="1419"/>
      <c r="O2" s="1419"/>
      <c r="P2" s="1419"/>
      <c r="Q2" s="1419"/>
      <c r="R2" s="1419"/>
      <c r="S2" s="1419"/>
      <c r="T2" s="1419"/>
      <c r="U2" s="1419"/>
      <c r="V2" s="1419"/>
      <c r="W2" s="1419"/>
      <c r="X2" s="1419"/>
      <c r="Y2" s="1419"/>
      <c r="Z2" s="1419"/>
      <c r="AA2" s="1419"/>
      <c r="AB2" s="1419"/>
      <c r="AC2" s="1419"/>
      <c r="AD2" s="1419"/>
      <c r="AE2" s="1419"/>
      <c r="AF2" s="1419"/>
      <c r="AG2" s="1419"/>
      <c r="AH2" s="1419"/>
      <c r="AI2" s="1419"/>
      <c r="AJ2" s="1419"/>
      <c r="AK2" s="1419"/>
      <c r="AL2" s="1419"/>
      <c r="AM2" s="1419"/>
      <c r="AN2" s="1419"/>
      <c r="AO2" s="1419"/>
      <c r="AP2" s="1419"/>
      <c r="AQ2" s="1419"/>
      <c r="AR2" s="1419"/>
      <c r="AS2" s="1419"/>
      <c r="AT2" s="1419"/>
      <c r="AU2" s="1419"/>
      <c r="AV2" s="1419"/>
      <c r="AW2" s="1419"/>
      <c r="AX2" s="1419"/>
      <c r="AY2" s="1419"/>
      <c r="AZ2" s="1419"/>
      <c r="BA2" s="1419"/>
      <c r="BB2" s="1419"/>
      <c r="BC2" s="1420"/>
      <c r="BD2" s="1420"/>
      <c r="BE2" s="1420"/>
      <c r="BF2" s="1420"/>
      <c r="BG2" s="1420"/>
      <c r="BH2" s="17"/>
      <c r="BI2" s="17"/>
    </row>
    <row r="3" spans="3:75" s="67" customFormat="1" ht="15.75" customHeight="1" x14ac:dyDescent="0.25">
      <c r="C3" s="1254" t="s">
        <v>145</v>
      </c>
      <c r="D3" s="1421"/>
      <c r="E3" s="1421"/>
      <c r="F3" s="1421"/>
      <c r="G3" s="1421"/>
      <c r="H3" s="1421"/>
      <c r="I3" s="1421"/>
      <c r="J3" s="1421"/>
      <c r="K3" s="1421"/>
      <c r="L3" s="1421"/>
      <c r="M3" s="1421"/>
      <c r="N3" s="1421"/>
      <c r="O3" s="1421"/>
      <c r="P3" s="1421"/>
      <c r="Q3" s="1421"/>
      <c r="R3" s="1421"/>
      <c r="S3" s="1421"/>
      <c r="T3" s="1421"/>
      <c r="U3" s="1421"/>
      <c r="V3" s="1421"/>
      <c r="W3" s="1421"/>
      <c r="X3" s="1421"/>
      <c r="Y3" s="1421"/>
      <c r="Z3" s="1421"/>
      <c r="AA3" s="1421"/>
      <c r="AB3" s="1421"/>
      <c r="AC3" s="1421"/>
      <c r="AD3" s="1421"/>
      <c r="AE3" s="1421"/>
      <c r="AF3" s="1421"/>
      <c r="AG3" s="1421"/>
      <c r="AH3" s="1421"/>
      <c r="AI3" s="1421"/>
      <c r="AJ3" s="1421"/>
      <c r="AK3" s="1421"/>
      <c r="AL3" s="1421"/>
      <c r="AM3" s="1421"/>
      <c r="AN3" s="1421"/>
      <c r="AO3" s="1421"/>
      <c r="AP3" s="1421"/>
      <c r="AQ3" s="1421"/>
      <c r="AR3" s="1421"/>
      <c r="AS3" s="1421"/>
      <c r="AT3" s="1421"/>
      <c r="AU3" s="1421"/>
      <c r="AV3" s="1421"/>
      <c r="AW3" s="1421"/>
      <c r="AX3" s="1421"/>
      <c r="AY3" s="1421"/>
      <c r="AZ3" s="1421"/>
      <c r="BA3" s="1421"/>
      <c r="BB3" s="1421"/>
      <c r="BC3" s="1422"/>
      <c r="BD3" s="1422"/>
      <c r="BE3" s="1422"/>
      <c r="BF3" s="1422"/>
      <c r="BG3" s="1422"/>
      <c r="BH3" s="66"/>
      <c r="BI3" s="66"/>
    </row>
    <row r="4" spans="3:75" ht="9" customHeight="1" x14ac:dyDescent="0.2">
      <c r="C4" s="1255"/>
      <c r="D4" s="1423"/>
      <c r="E4" s="1423"/>
      <c r="F4" s="1423"/>
      <c r="G4" s="1423"/>
      <c r="H4" s="1423"/>
      <c r="I4" s="1423"/>
      <c r="J4" s="1423"/>
      <c r="K4" s="1423"/>
      <c r="L4" s="1423"/>
      <c r="M4" s="1423"/>
      <c r="N4" s="1423"/>
      <c r="O4" s="1423"/>
      <c r="P4" s="1423"/>
      <c r="Q4" s="1423"/>
      <c r="R4" s="1423"/>
      <c r="S4" s="1423"/>
      <c r="T4" s="1423"/>
      <c r="U4" s="1423"/>
      <c r="V4" s="1423"/>
      <c r="W4" s="1423"/>
      <c r="X4" s="1423"/>
      <c r="Y4" s="1423"/>
      <c r="Z4" s="1423"/>
      <c r="AA4" s="1423"/>
      <c r="AB4" s="1423"/>
      <c r="AC4" s="1423"/>
      <c r="AD4" s="1423"/>
      <c r="AE4" s="1423"/>
      <c r="AF4" s="1423"/>
      <c r="AG4" s="1423"/>
      <c r="AH4" s="1423"/>
      <c r="AI4" s="1423"/>
      <c r="AJ4" s="1423"/>
      <c r="AK4" s="1423"/>
      <c r="AL4" s="1423"/>
      <c r="AM4" s="1423"/>
      <c r="AN4" s="1423"/>
      <c r="AO4" s="1423"/>
      <c r="AP4" s="1423"/>
      <c r="AQ4" s="1423"/>
      <c r="AR4" s="1423"/>
      <c r="AS4" s="1423"/>
      <c r="AT4" s="1423"/>
      <c r="AU4" s="1423"/>
      <c r="AV4" s="1423"/>
      <c r="AW4" s="1423"/>
      <c r="AX4" s="1423"/>
      <c r="AY4" s="1423"/>
      <c r="AZ4" s="1423"/>
      <c r="BA4" s="1423"/>
      <c r="BB4" s="1423"/>
      <c r="BC4" s="1424"/>
      <c r="BD4" s="1424"/>
      <c r="BE4" s="1424"/>
      <c r="BF4" s="1424"/>
      <c r="BG4" s="1424"/>
      <c r="BH4" s="17"/>
      <c r="BI4" s="17"/>
    </row>
    <row r="5" spans="3:75" ht="27" customHeight="1" x14ac:dyDescent="0.25">
      <c r="C5" s="4"/>
      <c r="D5" s="673" t="s">
        <v>148</v>
      </c>
      <c r="E5" s="1416"/>
      <c r="F5" s="1416"/>
      <c r="G5" s="1416"/>
      <c r="H5" s="1416"/>
      <c r="I5" s="1416"/>
      <c r="J5" s="1416"/>
      <c r="K5" s="1416"/>
      <c r="L5" s="1416"/>
      <c r="M5" s="1416"/>
      <c r="N5" s="1416"/>
      <c r="O5" s="1416"/>
      <c r="P5" s="1416"/>
      <c r="Q5" s="1416"/>
      <c r="R5" s="1416"/>
      <c r="S5" s="1416"/>
      <c r="T5" s="1416"/>
      <c r="U5" s="1416"/>
      <c r="V5" s="1417"/>
      <c r="W5" s="1418"/>
      <c r="X5" s="411" t="str">
        <f>(IF((ZADOST!X35="Fyzická osoba"),"Jste fyzická osoba, tato příloha není určena pro Vás!",(IF(AND(OR(ZADOST!X35="Právnická osoba",ZADOST!X35="Fyzická podnikající osoba"),ZADOST!X37&lt;&gt;0),ZADOST!X37,(IF(AND(ZADOST!X35="Právnická osoba",ZADOST!X37=0),"Doplňte v ŽÁDOSTI 'Název žadatele / Jméno a příjmení' v kapitole 1. Identifikace žadatele"," "))))))</f>
        <v>Doplňte v ŽÁDOSTI 'Název žadatele / Jméno a příjmení' v kapitole 1. Identifikace žadatele</v>
      </c>
      <c r="Y5" s="772"/>
      <c r="Z5" s="772"/>
      <c r="AA5" s="772"/>
      <c r="AB5" s="772"/>
      <c r="AC5" s="772"/>
      <c r="AD5" s="772"/>
      <c r="AE5" s="772"/>
      <c r="AF5" s="772"/>
      <c r="AG5" s="772"/>
      <c r="AH5" s="772"/>
      <c r="AI5" s="772"/>
      <c r="AJ5" s="772"/>
      <c r="AK5" s="772"/>
      <c r="AL5" s="772"/>
      <c r="AM5" s="772"/>
      <c r="AN5" s="772"/>
      <c r="AO5" s="772"/>
      <c r="AP5" s="772"/>
      <c r="AQ5" s="772"/>
      <c r="AR5" s="772"/>
      <c r="AS5" s="772"/>
      <c r="AT5" s="772"/>
      <c r="AU5" s="772"/>
      <c r="AV5" s="772"/>
      <c r="AW5" s="772"/>
      <c r="AX5" s="772"/>
      <c r="AY5" s="772"/>
      <c r="AZ5" s="772"/>
      <c r="BA5" s="772"/>
      <c r="BB5" s="772"/>
      <c r="BC5" s="772"/>
      <c r="BD5" s="772"/>
      <c r="BE5" s="772"/>
      <c r="BF5" s="773"/>
      <c r="BG5" s="4"/>
      <c r="BH5" s="50"/>
      <c r="BI5" s="50"/>
      <c r="BJ5" s="21"/>
      <c r="BW5" s="51"/>
    </row>
    <row r="6" spans="3:75" ht="27" customHeight="1" x14ac:dyDescent="0.25">
      <c r="C6" s="4"/>
      <c r="D6" s="673" t="s">
        <v>146</v>
      </c>
      <c r="E6" s="1416"/>
      <c r="F6" s="1416"/>
      <c r="G6" s="1416"/>
      <c r="H6" s="1416"/>
      <c r="I6" s="1416"/>
      <c r="J6" s="1416"/>
      <c r="K6" s="1416"/>
      <c r="L6" s="1416"/>
      <c r="M6" s="1416"/>
      <c r="N6" s="1416"/>
      <c r="O6" s="1416"/>
      <c r="P6" s="1416"/>
      <c r="Q6" s="1416"/>
      <c r="R6" s="1416"/>
      <c r="S6" s="1416"/>
      <c r="T6" s="1416"/>
      <c r="U6" s="1416"/>
      <c r="V6" s="1417"/>
      <c r="W6" s="1418"/>
      <c r="X6" s="411" t="str">
        <f>IF(AND(OR(ZADOST!X35="Fyzická podnikající osoba",ZADOST!X35="Právnická osoba"),ZADOST!BH46&lt;&gt;" ,  "),ZADOST!BH46,IF(AND(OR(ZADOST!X35="Fyzická podnikající osoba",ZADOST!X35="Právnická osoba"),ZADOST!BH46=" ,  "),"Doplňte v ŽÁDOSTI 'Sídlo', respektive 'Adresu trvalého bydliště' v kapitole 1. Identifikace žadatele",""))</f>
        <v>Doplňte v ŽÁDOSTI 'Sídlo', respektive 'Adresu trvalého bydliště' v kapitole 1. Identifikace žadatele</v>
      </c>
      <c r="Y6" s="772"/>
      <c r="Z6" s="772"/>
      <c r="AA6" s="772"/>
      <c r="AB6" s="772"/>
      <c r="AC6" s="772"/>
      <c r="AD6" s="772"/>
      <c r="AE6" s="772"/>
      <c r="AF6" s="772"/>
      <c r="AG6" s="772"/>
      <c r="AH6" s="772"/>
      <c r="AI6" s="772"/>
      <c r="AJ6" s="772"/>
      <c r="AK6" s="772"/>
      <c r="AL6" s="772"/>
      <c r="AM6" s="772"/>
      <c r="AN6" s="772"/>
      <c r="AO6" s="772"/>
      <c r="AP6" s="772"/>
      <c r="AQ6" s="772"/>
      <c r="AR6" s="772"/>
      <c r="AS6" s="772"/>
      <c r="AT6" s="772"/>
      <c r="AU6" s="772"/>
      <c r="AV6" s="772"/>
      <c r="AW6" s="772"/>
      <c r="AX6" s="772"/>
      <c r="AY6" s="772"/>
      <c r="AZ6" s="772"/>
      <c r="BA6" s="772"/>
      <c r="BB6" s="772"/>
      <c r="BC6" s="772"/>
      <c r="BD6" s="772"/>
      <c r="BE6" s="772"/>
      <c r="BF6" s="773"/>
      <c r="BG6" s="4"/>
      <c r="BH6" s="50"/>
      <c r="BI6" s="50"/>
      <c r="BJ6" s="21"/>
      <c r="BW6" s="51"/>
    </row>
    <row r="7" spans="3:75" ht="27" customHeight="1" x14ac:dyDescent="0.25">
      <c r="C7" s="4"/>
      <c r="D7" s="673" t="s">
        <v>147</v>
      </c>
      <c r="E7" s="1416"/>
      <c r="F7" s="1416"/>
      <c r="G7" s="1416"/>
      <c r="H7" s="1416"/>
      <c r="I7" s="1416"/>
      <c r="J7" s="1416"/>
      <c r="K7" s="1416"/>
      <c r="L7" s="1416"/>
      <c r="M7" s="1416"/>
      <c r="N7" s="1416"/>
      <c r="O7" s="1416"/>
      <c r="P7" s="1416"/>
      <c r="Q7" s="1416"/>
      <c r="R7" s="1416"/>
      <c r="S7" s="1416"/>
      <c r="T7" s="1416"/>
      <c r="U7" s="1416"/>
      <c r="V7" s="1417"/>
      <c r="W7" s="1418"/>
      <c r="X7" s="411" t="e">
        <f>(IF(ISTEXT(ZADOST!X38),ZADOST!X38,(IF(ISTEXT(ZADOST!#REF!),ZADOST!#REF!,(IF(AND(ZADOST!X35="Právnická osoba",OR(ZADOST!X38=0,ZADOST!#REF!=0)),"Doplňte v ŽÁDOSTI 'IČ' respektive 'Datum narození' (PO podnikající) v kapitole 1. Identifikace žadatele"," "))))))</f>
        <v>#REF!</v>
      </c>
      <c r="Y7" s="772"/>
      <c r="Z7" s="772"/>
      <c r="AA7" s="772"/>
      <c r="AB7" s="772"/>
      <c r="AC7" s="772"/>
      <c r="AD7" s="772"/>
      <c r="AE7" s="772"/>
      <c r="AF7" s="772"/>
      <c r="AG7" s="772"/>
      <c r="AH7" s="772"/>
      <c r="AI7" s="772"/>
      <c r="AJ7" s="772"/>
      <c r="AK7" s="772"/>
      <c r="AL7" s="772"/>
      <c r="AM7" s="772"/>
      <c r="AN7" s="772"/>
      <c r="AO7" s="772"/>
      <c r="AP7" s="772"/>
      <c r="AQ7" s="772"/>
      <c r="AR7" s="772"/>
      <c r="AS7" s="772"/>
      <c r="AT7" s="772"/>
      <c r="AU7" s="772"/>
      <c r="AV7" s="772"/>
      <c r="AW7" s="772"/>
      <c r="AX7" s="772"/>
      <c r="AY7" s="772"/>
      <c r="AZ7" s="772"/>
      <c r="BA7" s="772"/>
      <c r="BB7" s="772"/>
      <c r="BC7" s="772"/>
      <c r="BD7" s="772"/>
      <c r="BE7" s="772"/>
      <c r="BF7" s="773"/>
      <c r="BG7" s="4"/>
      <c r="BH7" s="50"/>
      <c r="BI7" s="50"/>
      <c r="BJ7" s="21"/>
      <c r="BW7" s="51"/>
    </row>
    <row r="8" spans="3:75" ht="9" customHeight="1" x14ac:dyDescent="0.25">
      <c r="C8" s="4"/>
      <c r="D8" s="52"/>
      <c r="E8" s="52"/>
      <c r="F8" s="52"/>
      <c r="G8" s="52"/>
      <c r="H8" s="52"/>
      <c r="I8" s="52"/>
      <c r="J8" s="52"/>
      <c r="K8" s="52"/>
      <c r="L8" s="52"/>
      <c r="M8" s="52"/>
      <c r="N8" s="52"/>
      <c r="O8" s="52"/>
      <c r="P8" s="52"/>
      <c r="Q8" s="52"/>
      <c r="R8" s="52"/>
      <c r="S8" s="52"/>
      <c r="T8" s="52"/>
      <c r="U8" s="52"/>
      <c r="V8" s="9"/>
      <c r="W8" s="9"/>
      <c r="X8" s="53"/>
      <c r="Y8" s="53"/>
      <c r="Z8" s="53"/>
      <c r="AA8" s="53"/>
      <c r="AB8" s="53"/>
      <c r="AC8" s="53"/>
      <c r="AD8" s="53"/>
      <c r="AE8" s="53"/>
      <c r="AF8" s="53"/>
      <c r="AG8" s="53"/>
      <c r="AH8" s="53"/>
      <c r="AI8" s="53"/>
      <c r="AJ8" s="53"/>
      <c r="AK8" s="53"/>
      <c r="AL8" s="53"/>
      <c r="AM8" s="53"/>
      <c r="AN8" s="53"/>
      <c r="AO8" s="53"/>
      <c r="AP8" s="53"/>
      <c r="AQ8" s="53"/>
      <c r="AR8" s="53"/>
      <c r="AS8" s="53"/>
      <c r="AT8" s="53"/>
      <c r="AU8" s="53"/>
      <c r="AV8" s="53"/>
      <c r="AW8" s="53"/>
      <c r="AX8" s="53"/>
      <c r="AY8" s="53"/>
      <c r="AZ8" s="53"/>
      <c r="BA8" s="53"/>
      <c r="BB8" s="53"/>
      <c r="BC8" s="53"/>
      <c r="BD8" s="53"/>
      <c r="BE8" s="53"/>
      <c r="BF8" s="53"/>
      <c r="BG8" s="4"/>
      <c r="BH8" s="50"/>
      <c r="BI8" s="50"/>
      <c r="BJ8" s="21"/>
      <c r="BW8" s="51"/>
    </row>
    <row r="9" spans="3:75" s="5" customFormat="1" ht="18" customHeight="1" x14ac:dyDescent="0.25">
      <c r="C9" s="8"/>
      <c r="D9" s="44" t="s">
        <v>150</v>
      </c>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6"/>
      <c r="BH9" s="42"/>
      <c r="BI9" s="43"/>
    </row>
    <row r="10" spans="3:75" ht="19.5" customHeight="1" x14ac:dyDescent="0.2">
      <c r="C10" s="4"/>
      <c r="D10" s="45"/>
      <c r="E10" s="46"/>
      <c r="F10" s="47"/>
      <c r="G10" s="41" t="s">
        <v>149</v>
      </c>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9"/>
      <c r="BG10" s="4"/>
    </row>
    <row r="11" spans="3:75" ht="19.5" customHeight="1" x14ac:dyDescent="0.2">
      <c r="C11" s="4"/>
      <c r="D11" s="45"/>
      <c r="E11" s="46"/>
      <c r="F11" s="46"/>
      <c r="G11" s="700" t="s">
        <v>152</v>
      </c>
      <c r="H11" s="1433"/>
      <c r="I11" s="1433"/>
      <c r="J11" s="1433"/>
      <c r="K11" s="1433"/>
      <c r="L11" s="1433"/>
      <c r="M11" s="1433"/>
      <c r="N11" s="1433"/>
      <c r="O11" s="1433"/>
      <c r="P11" s="1433"/>
      <c r="Q11" s="1278" t="s">
        <v>153</v>
      </c>
      <c r="R11" s="1434"/>
      <c r="S11" s="1280" t="s">
        <v>151</v>
      </c>
      <c r="T11" s="700"/>
      <c r="U11" s="700"/>
      <c r="V11" s="700"/>
      <c r="W11" s="700"/>
      <c r="X11" s="700"/>
      <c r="Y11" s="1277"/>
      <c r="Z11" s="1283"/>
      <c r="AA11" s="1435"/>
      <c r="AB11" s="1435"/>
      <c r="AC11" s="1435"/>
      <c r="AD11" s="1435"/>
      <c r="AE11" s="1435"/>
      <c r="AF11" s="1435"/>
      <c r="AG11" s="1435"/>
      <c r="AH11" s="1435"/>
      <c r="AI11" s="1435"/>
      <c r="AJ11" s="1435"/>
      <c r="AK11" s="1435"/>
      <c r="AL11" s="1435"/>
      <c r="AM11" s="1280" t="s">
        <v>154</v>
      </c>
      <c r="AN11" s="1436"/>
      <c r="AO11" s="1436"/>
      <c r="AP11" s="1436"/>
      <c r="AQ11" s="1436"/>
      <c r="AR11" s="1436"/>
      <c r="AS11" s="1437"/>
      <c r="AT11" s="1284"/>
      <c r="AU11" s="1435"/>
      <c r="AV11" s="1435"/>
      <c r="AW11" s="1435"/>
      <c r="AX11" s="1435"/>
      <c r="AY11" s="1435"/>
      <c r="AZ11" s="1435"/>
      <c r="BA11" s="1435"/>
      <c r="BB11" s="1435"/>
      <c r="BC11" s="1435"/>
      <c r="BD11" s="1435"/>
      <c r="BE11" s="1435"/>
      <c r="BF11" s="1438"/>
      <c r="BG11" s="4"/>
    </row>
    <row r="12" spans="3:75" ht="9" customHeight="1" x14ac:dyDescent="0.25">
      <c r="C12" s="4"/>
      <c r="D12" s="52"/>
      <c r="E12" s="52"/>
      <c r="F12" s="52"/>
      <c r="G12" s="52"/>
      <c r="H12" s="52"/>
      <c r="I12" s="52"/>
      <c r="J12" s="52"/>
      <c r="K12" s="52"/>
      <c r="L12" s="52"/>
      <c r="M12" s="52"/>
      <c r="N12" s="52"/>
      <c r="O12" s="52"/>
      <c r="P12" s="52"/>
      <c r="Q12" s="52"/>
      <c r="R12" s="52"/>
      <c r="S12" s="52"/>
      <c r="T12" s="52"/>
      <c r="U12" s="52"/>
      <c r="V12" s="9"/>
      <c r="W12" s="9"/>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4"/>
      <c r="BH12" s="50"/>
      <c r="BI12" s="50"/>
      <c r="BJ12" s="21"/>
      <c r="BW12" s="51"/>
    </row>
    <row r="13" spans="3:75" s="5" customFormat="1" ht="18" customHeight="1" x14ac:dyDescent="0.25">
      <c r="C13" s="8"/>
      <c r="D13" s="44" t="s">
        <v>174</v>
      </c>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6"/>
      <c r="BH13" s="42"/>
      <c r="BI13" s="43"/>
    </row>
    <row r="14" spans="3:75" ht="277.5" customHeight="1" x14ac:dyDescent="0.2">
      <c r="C14" s="4"/>
      <c r="D14" s="505" t="s">
        <v>164</v>
      </c>
      <c r="E14" s="1425"/>
      <c r="F14" s="1425"/>
      <c r="G14" s="1425"/>
      <c r="H14" s="1425"/>
      <c r="I14" s="1425"/>
      <c r="J14" s="1425"/>
      <c r="K14" s="1425"/>
      <c r="L14" s="1425"/>
      <c r="M14" s="1425"/>
      <c r="N14" s="1425"/>
      <c r="O14" s="1425"/>
      <c r="P14" s="1425"/>
      <c r="Q14" s="1425"/>
      <c r="R14" s="1425"/>
      <c r="S14" s="1425"/>
      <c r="T14" s="1425"/>
      <c r="U14" s="1425"/>
      <c r="V14" s="1425"/>
      <c r="W14" s="1425"/>
      <c r="X14" s="1425"/>
      <c r="Y14" s="1425"/>
      <c r="Z14" s="1425"/>
      <c r="AA14" s="1425"/>
      <c r="AB14" s="1425"/>
      <c r="AC14" s="1425"/>
      <c r="AD14" s="1425"/>
      <c r="AE14" s="1425"/>
      <c r="AF14" s="1425"/>
      <c r="AG14" s="1425"/>
      <c r="AH14" s="1425"/>
      <c r="AI14" s="1425"/>
      <c r="AJ14" s="1425"/>
      <c r="AK14" s="1425"/>
      <c r="AL14" s="1425"/>
      <c r="AM14" s="1425"/>
      <c r="AN14" s="1425"/>
      <c r="AO14" s="1425"/>
      <c r="AP14" s="1425"/>
      <c r="AQ14" s="1425"/>
      <c r="AR14" s="1425"/>
      <c r="AS14" s="1425"/>
      <c r="AT14" s="1425"/>
      <c r="AU14" s="1425"/>
      <c r="AV14" s="1425"/>
      <c r="AW14" s="1425"/>
      <c r="AX14" s="1425"/>
      <c r="AY14" s="1425"/>
      <c r="AZ14" s="1425"/>
      <c r="BA14" s="1425"/>
      <c r="BB14" s="1425"/>
      <c r="BC14" s="1425"/>
      <c r="BD14" s="1425"/>
      <c r="BE14" s="1425"/>
      <c r="BF14" s="1426"/>
      <c r="BG14" s="4"/>
    </row>
    <row r="15" spans="3:75" ht="14.25" customHeight="1" x14ac:dyDescent="0.2">
      <c r="C15" s="4"/>
      <c r="D15" s="54">
        <v>1</v>
      </c>
      <c r="E15" s="1427" t="s">
        <v>155</v>
      </c>
      <c r="F15" s="1428"/>
      <c r="G15" s="1428"/>
      <c r="H15" s="1428"/>
      <c r="I15" s="1428"/>
      <c r="J15" s="1428"/>
      <c r="K15" s="1428"/>
      <c r="L15" s="1428"/>
      <c r="M15" s="1428"/>
      <c r="N15" s="1428"/>
      <c r="O15" s="1428"/>
      <c r="P15" s="1428"/>
      <c r="Q15" s="1428"/>
      <c r="R15" s="1428"/>
      <c r="S15" s="1428"/>
      <c r="T15" s="1428"/>
      <c r="U15" s="1428"/>
      <c r="V15" s="1428"/>
      <c r="W15" s="1428"/>
      <c r="X15" s="1428"/>
      <c r="Y15" s="1428"/>
      <c r="Z15" s="1428"/>
      <c r="AA15" s="1428"/>
      <c r="AB15" s="1428"/>
      <c r="AC15" s="1428"/>
      <c r="AD15" s="1428"/>
      <c r="AE15" s="1428"/>
      <c r="AF15" s="1428"/>
      <c r="AG15" s="1428"/>
      <c r="AH15" s="1428"/>
      <c r="AI15" s="1428"/>
      <c r="AJ15" s="1428"/>
      <c r="AK15" s="1428"/>
      <c r="AL15" s="1428"/>
      <c r="AM15" s="1428"/>
      <c r="AN15" s="1428"/>
      <c r="AO15" s="1428"/>
      <c r="AP15" s="1428"/>
      <c r="AQ15" s="1428"/>
      <c r="AR15" s="1428"/>
      <c r="AS15" s="1428"/>
      <c r="AT15" s="1428"/>
      <c r="AU15" s="1428"/>
      <c r="AV15" s="1428"/>
      <c r="AW15" s="1428"/>
      <c r="AX15" s="1428"/>
      <c r="AY15" s="1428"/>
      <c r="AZ15" s="1428"/>
      <c r="BA15" s="1428"/>
      <c r="BB15" s="1428"/>
      <c r="BC15" s="1428"/>
      <c r="BD15" s="1428"/>
      <c r="BE15" s="1428"/>
      <c r="BF15" s="1429"/>
      <c r="BG15" s="4"/>
    </row>
    <row r="16" spans="3:75" ht="26.25" customHeight="1" x14ac:dyDescent="0.2">
      <c r="C16" s="4"/>
      <c r="D16" s="55">
        <v>2</v>
      </c>
      <c r="E16" s="1267" t="s">
        <v>185</v>
      </c>
      <c r="F16" s="1430"/>
      <c r="G16" s="1430"/>
      <c r="H16" s="1430"/>
      <c r="I16" s="1430"/>
      <c r="J16" s="1430"/>
      <c r="K16" s="1430"/>
      <c r="L16" s="1430"/>
      <c r="M16" s="1430"/>
      <c r="N16" s="1430"/>
      <c r="O16" s="1430"/>
      <c r="P16" s="1430"/>
      <c r="Q16" s="1430"/>
      <c r="R16" s="1430"/>
      <c r="S16" s="1430"/>
      <c r="T16" s="1430"/>
      <c r="U16" s="1430"/>
      <c r="V16" s="1430"/>
      <c r="W16" s="1430"/>
      <c r="X16" s="1430"/>
      <c r="Y16" s="1430"/>
      <c r="Z16" s="1430"/>
      <c r="AA16" s="1430"/>
      <c r="AB16" s="1430"/>
      <c r="AC16" s="1430"/>
      <c r="AD16" s="1430"/>
      <c r="AE16" s="1430"/>
      <c r="AF16" s="1430"/>
      <c r="AG16" s="1430"/>
      <c r="AH16" s="1430"/>
      <c r="AI16" s="1430"/>
      <c r="AJ16" s="1430"/>
      <c r="AK16" s="1430"/>
      <c r="AL16" s="1430"/>
      <c r="AM16" s="1430"/>
      <c r="AN16" s="1430"/>
      <c r="AO16" s="1430"/>
      <c r="AP16" s="1430"/>
      <c r="AQ16" s="1430"/>
      <c r="AR16" s="1430"/>
      <c r="AS16" s="1430"/>
      <c r="AT16" s="1430"/>
      <c r="AU16" s="1430"/>
      <c r="AV16" s="1430"/>
      <c r="AW16" s="1430"/>
      <c r="AX16" s="1430"/>
      <c r="AY16" s="1430"/>
      <c r="AZ16" s="1430"/>
      <c r="BA16" s="1430"/>
      <c r="BB16" s="1430"/>
      <c r="BC16" s="1430"/>
      <c r="BD16" s="1430"/>
      <c r="BE16" s="1430"/>
      <c r="BF16" s="1431"/>
      <c r="BG16" s="4"/>
    </row>
    <row r="17" spans="3:75" ht="9" customHeight="1" x14ac:dyDescent="0.25">
      <c r="C17" s="4"/>
      <c r="D17" s="52"/>
      <c r="E17" s="52"/>
      <c r="F17" s="52"/>
      <c r="G17" s="52"/>
      <c r="H17" s="52"/>
      <c r="I17" s="52"/>
      <c r="J17" s="52"/>
      <c r="K17" s="52"/>
      <c r="L17" s="52"/>
      <c r="M17" s="52"/>
      <c r="N17" s="52"/>
      <c r="O17" s="52"/>
      <c r="P17" s="52"/>
      <c r="Q17" s="52"/>
      <c r="R17" s="52"/>
      <c r="S17" s="52"/>
      <c r="T17" s="52"/>
      <c r="U17" s="52"/>
      <c r="V17" s="9"/>
      <c r="W17" s="9"/>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4"/>
      <c r="BH17" s="50"/>
      <c r="BI17" s="50"/>
      <c r="BJ17" s="21"/>
      <c r="BW17" s="51"/>
    </row>
    <row r="18" spans="3:75" s="5" customFormat="1" ht="18" customHeight="1" x14ac:dyDescent="0.25">
      <c r="C18" s="8"/>
      <c r="D18" s="44" t="s">
        <v>156</v>
      </c>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6"/>
      <c r="BH18" s="42"/>
      <c r="BI18" s="43"/>
    </row>
    <row r="19" spans="3:75" ht="19.5" customHeight="1" x14ac:dyDescent="0.2">
      <c r="C19" s="4"/>
      <c r="D19" s="45"/>
      <c r="E19" s="46"/>
      <c r="F19" s="47"/>
      <c r="G19" s="41" t="s">
        <v>157</v>
      </c>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9"/>
      <c r="BG19" s="4"/>
    </row>
    <row r="20" spans="3:75" ht="19.5" customHeight="1" x14ac:dyDescent="0.25">
      <c r="C20" s="4"/>
      <c r="D20" s="56"/>
      <c r="E20" s="57"/>
      <c r="F20" s="57"/>
      <c r="G20" s="833" t="s">
        <v>158</v>
      </c>
      <c r="H20" s="686"/>
      <c r="I20" s="686"/>
      <c r="J20" s="686"/>
      <c r="K20" s="686"/>
      <c r="L20" s="686"/>
      <c r="M20" s="686"/>
      <c r="N20" s="686"/>
      <c r="O20" s="686"/>
      <c r="P20" s="686"/>
      <c r="Q20" s="686"/>
      <c r="R20" s="686"/>
      <c r="S20" s="686"/>
      <c r="T20" s="686"/>
      <c r="U20" s="686"/>
      <c r="V20" s="686"/>
      <c r="W20" s="686"/>
      <c r="X20" s="686"/>
      <c r="Y20" s="686"/>
      <c r="Z20" s="686"/>
      <c r="AA20" s="686"/>
      <c r="AB20" s="686"/>
      <c r="AC20" s="686"/>
      <c r="AD20" s="686"/>
      <c r="AE20" s="686"/>
      <c r="AF20" s="686"/>
      <c r="AG20" s="686"/>
      <c r="AH20" s="686"/>
      <c r="AI20" s="686"/>
      <c r="AJ20" s="686"/>
      <c r="AK20" s="686"/>
      <c r="AL20" s="686"/>
      <c r="AM20" s="686"/>
      <c r="AN20" s="686"/>
      <c r="AO20" s="686"/>
      <c r="AP20" s="686"/>
      <c r="AQ20" s="686"/>
      <c r="AR20" s="686"/>
      <c r="AS20" s="686"/>
      <c r="AT20" s="686"/>
      <c r="AU20" s="686"/>
      <c r="AV20" s="686"/>
      <c r="AW20" s="686"/>
      <c r="AX20" s="686"/>
      <c r="AY20" s="686"/>
      <c r="AZ20" s="686"/>
      <c r="BA20" s="686"/>
      <c r="BB20" s="686"/>
      <c r="BC20" s="686"/>
      <c r="BD20" s="686"/>
      <c r="BE20" s="686"/>
      <c r="BF20" s="1432"/>
      <c r="BG20" s="4"/>
    </row>
    <row r="21" spans="3:75" ht="7.5" customHeight="1" x14ac:dyDescent="0.2">
      <c r="C21" s="4"/>
      <c r="D21" s="58"/>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60"/>
      <c r="BG21" s="4"/>
    </row>
    <row r="22" spans="3:75" ht="29.25" customHeight="1" x14ac:dyDescent="0.2">
      <c r="C22" s="4"/>
      <c r="D22" s="61"/>
      <c r="E22" s="1271" t="s">
        <v>160</v>
      </c>
      <c r="F22" s="480"/>
      <c r="G22" s="480"/>
      <c r="H22" s="480"/>
      <c r="I22" s="480"/>
      <c r="J22" s="480"/>
      <c r="K22" s="480"/>
      <c r="L22" s="480"/>
      <c r="M22" s="480"/>
      <c r="N22" s="480"/>
      <c r="O22" s="480"/>
      <c r="P22" s="480"/>
      <c r="Q22" s="480"/>
      <c r="R22" s="480"/>
      <c r="S22" s="480"/>
      <c r="T22" s="480"/>
      <c r="U22" s="480"/>
      <c r="V22" s="480"/>
      <c r="W22" s="480"/>
      <c r="X22" s="481"/>
      <c r="Y22" s="1272" t="s">
        <v>161</v>
      </c>
      <c r="Z22" s="480"/>
      <c r="AA22" s="480"/>
      <c r="AB22" s="480"/>
      <c r="AC22" s="480"/>
      <c r="AD22" s="480"/>
      <c r="AE22" s="480"/>
      <c r="AF22" s="480"/>
      <c r="AG22" s="480"/>
      <c r="AH22" s="480"/>
      <c r="AI22" s="480"/>
      <c r="AJ22" s="480"/>
      <c r="AK22" s="480"/>
      <c r="AL22" s="480"/>
      <c r="AM22" s="480"/>
      <c r="AN22" s="480"/>
      <c r="AO22" s="480"/>
      <c r="AP22" s="480"/>
      <c r="AQ22" s="480"/>
      <c r="AR22" s="480"/>
      <c r="AS22" s="480"/>
      <c r="AT22" s="480"/>
      <c r="AU22" s="481"/>
      <c r="AV22" s="1274" t="s">
        <v>159</v>
      </c>
      <c r="AW22" s="1441"/>
      <c r="AX22" s="1441"/>
      <c r="AY22" s="1441"/>
      <c r="AZ22" s="1441"/>
      <c r="BA22" s="1441"/>
      <c r="BB22" s="1441"/>
      <c r="BC22" s="1441"/>
      <c r="BD22" s="1441"/>
      <c r="BE22" s="1442"/>
      <c r="BF22" s="65"/>
      <c r="BG22" s="4"/>
    </row>
    <row r="23" spans="3:75" ht="29.25" customHeight="1" x14ac:dyDescent="0.25">
      <c r="C23" s="4"/>
      <c r="D23" s="61"/>
      <c r="E23" s="1287"/>
      <c r="F23" s="1299"/>
      <c r="G23" s="1299"/>
      <c r="H23" s="1299"/>
      <c r="I23" s="1299"/>
      <c r="J23" s="1299"/>
      <c r="K23" s="1299"/>
      <c r="L23" s="1299"/>
      <c r="M23" s="1299"/>
      <c r="N23" s="1299"/>
      <c r="O23" s="1299"/>
      <c r="P23" s="1299"/>
      <c r="Q23" s="1299"/>
      <c r="R23" s="1299"/>
      <c r="S23" s="1299"/>
      <c r="T23" s="1299"/>
      <c r="U23" s="1299"/>
      <c r="V23" s="1299"/>
      <c r="W23" s="1299"/>
      <c r="X23" s="1300"/>
      <c r="Y23" s="1287"/>
      <c r="Z23" s="1299"/>
      <c r="AA23" s="1299"/>
      <c r="AB23" s="1299"/>
      <c r="AC23" s="1299"/>
      <c r="AD23" s="1299"/>
      <c r="AE23" s="1299"/>
      <c r="AF23" s="1299"/>
      <c r="AG23" s="1299"/>
      <c r="AH23" s="1299"/>
      <c r="AI23" s="1299"/>
      <c r="AJ23" s="1299"/>
      <c r="AK23" s="1299"/>
      <c r="AL23" s="1299"/>
      <c r="AM23" s="1299"/>
      <c r="AN23" s="1299"/>
      <c r="AO23" s="1299"/>
      <c r="AP23" s="1299"/>
      <c r="AQ23" s="1299"/>
      <c r="AR23" s="1299"/>
      <c r="AS23" s="1299"/>
      <c r="AT23" s="1299"/>
      <c r="AU23" s="1300"/>
      <c r="AV23" s="1287"/>
      <c r="AW23" s="1299"/>
      <c r="AX23" s="1299"/>
      <c r="AY23" s="1299"/>
      <c r="AZ23" s="1299"/>
      <c r="BA23" s="1299"/>
      <c r="BB23" s="1299"/>
      <c r="BC23" s="1299"/>
      <c r="BD23" s="1299"/>
      <c r="BE23" s="1300"/>
      <c r="BF23" s="65"/>
      <c r="BG23" s="4"/>
    </row>
    <row r="24" spans="3:75" ht="29.25" customHeight="1" x14ac:dyDescent="0.25">
      <c r="C24" s="4"/>
      <c r="D24" s="61"/>
      <c r="E24" s="1287"/>
      <c r="F24" s="1299"/>
      <c r="G24" s="1299"/>
      <c r="H24" s="1299"/>
      <c r="I24" s="1299"/>
      <c r="J24" s="1299"/>
      <c r="K24" s="1299"/>
      <c r="L24" s="1299"/>
      <c r="M24" s="1299"/>
      <c r="N24" s="1299"/>
      <c r="O24" s="1299"/>
      <c r="P24" s="1299"/>
      <c r="Q24" s="1299"/>
      <c r="R24" s="1299"/>
      <c r="S24" s="1299"/>
      <c r="T24" s="1299"/>
      <c r="U24" s="1299"/>
      <c r="V24" s="1299"/>
      <c r="W24" s="1299"/>
      <c r="X24" s="1300"/>
      <c r="Y24" s="1287"/>
      <c r="Z24" s="1299"/>
      <c r="AA24" s="1299"/>
      <c r="AB24" s="1299"/>
      <c r="AC24" s="1299"/>
      <c r="AD24" s="1299"/>
      <c r="AE24" s="1299"/>
      <c r="AF24" s="1299"/>
      <c r="AG24" s="1299"/>
      <c r="AH24" s="1299"/>
      <c r="AI24" s="1299"/>
      <c r="AJ24" s="1299"/>
      <c r="AK24" s="1299"/>
      <c r="AL24" s="1299"/>
      <c r="AM24" s="1299"/>
      <c r="AN24" s="1299"/>
      <c r="AO24" s="1299"/>
      <c r="AP24" s="1299"/>
      <c r="AQ24" s="1299"/>
      <c r="AR24" s="1299"/>
      <c r="AS24" s="1299"/>
      <c r="AT24" s="1299"/>
      <c r="AU24" s="1300"/>
      <c r="AV24" s="1287"/>
      <c r="AW24" s="1299"/>
      <c r="AX24" s="1299"/>
      <c r="AY24" s="1299"/>
      <c r="AZ24" s="1299"/>
      <c r="BA24" s="1299"/>
      <c r="BB24" s="1299"/>
      <c r="BC24" s="1299"/>
      <c r="BD24" s="1299"/>
      <c r="BE24" s="1300"/>
      <c r="BF24" s="65"/>
      <c r="BG24" s="4"/>
    </row>
    <row r="25" spans="3:75" ht="29.25" customHeight="1" x14ac:dyDescent="0.25">
      <c r="C25" s="4"/>
      <c r="D25" s="61"/>
      <c r="E25" s="1287"/>
      <c r="F25" s="1299"/>
      <c r="G25" s="1299"/>
      <c r="H25" s="1299"/>
      <c r="I25" s="1299"/>
      <c r="J25" s="1299"/>
      <c r="K25" s="1299"/>
      <c r="L25" s="1299"/>
      <c r="M25" s="1299"/>
      <c r="N25" s="1299"/>
      <c r="O25" s="1299"/>
      <c r="P25" s="1299"/>
      <c r="Q25" s="1299"/>
      <c r="R25" s="1299"/>
      <c r="S25" s="1299"/>
      <c r="T25" s="1299"/>
      <c r="U25" s="1299"/>
      <c r="V25" s="1299"/>
      <c r="W25" s="1299"/>
      <c r="X25" s="1300"/>
      <c r="Y25" s="1287"/>
      <c r="Z25" s="1299"/>
      <c r="AA25" s="1299"/>
      <c r="AB25" s="1299"/>
      <c r="AC25" s="1299"/>
      <c r="AD25" s="1299"/>
      <c r="AE25" s="1299"/>
      <c r="AF25" s="1299"/>
      <c r="AG25" s="1299"/>
      <c r="AH25" s="1299"/>
      <c r="AI25" s="1299"/>
      <c r="AJ25" s="1299"/>
      <c r="AK25" s="1299"/>
      <c r="AL25" s="1299"/>
      <c r="AM25" s="1299"/>
      <c r="AN25" s="1299"/>
      <c r="AO25" s="1299"/>
      <c r="AP25" s="1299"/>
      <c r="AQ25" s="1299"/>
      <c r="AR25" s="1299"/>
      <c r="AS25" s="1299"/>
      <c r="AT25" s="1299"/>
      <c r="AU25" s="1300"/>
      <c r="AV25" s="1287"/>
      <c r="AW25" s="1299"/>
      <c r="AX25" s="1299"/>
      <c r="AY25" s="1299"/>
      <c r="AZ25" s="1299"/>
      <c r="BA25" s="1299"/>
      <c r="BB25" s="1299"/>
      <c r="BC25" s="1299"/>
      <c r="BD25" s="1299"/>
      <c r="BE25" s="1300"/>
      <c r="BF25" s="65"/>
      <c r="BG25" s="4"/>
    </row>
    <row r="26" spans="3:75" ht="29.25" customHeight="1" x14ac:dyDescent="0.25">
      <c r="C26" s="4"/>
      <c r="D26" s="61"/>
      <c r="E26" s="1287"/>
      <c r="F26" s="1299"/>
      <c r="G26" s="1299"/>
      <c r="H26" s="1299"/>
      <c r="I26" s="1299"/>
      <c r="J26" s="1299"/>
      <c r="K26" s="1299"/>
      <c r="L26" s="1299"/>
      <c r="M26" s="1299"/>
      <c r="N26" s="1299"/>
      <c r="O26" s="1299"/>
      <c r="P26" s="1299"/>
      <c r="Q26" s="1299"/>
      <c r="R26" s="1299"/>
      <c r="S26" s="1299"/>
      <c r="T26" s="1299"/>
      <c r="U26" s="1299"/>
      <c r="V26" s="1299"/>
      <c r="W26" s="1299"/>
      <c r="X26" s="1300"/>
      <c r="Y26" s="1287"/>
      <c r="Z26" s="1299"/>
      <c r="AA26" s="1299"/>
      <c r="AB26" s="1299"/>
      <c r="AC26" s="1299"/>
      <c r="AD26" s="1299"/>
      <c r="AE26" s="1299"/>
      <c r="AF26" s="1299"/>
      <c r="AG26" s="1299"/>
      <c r="AH26" s="1299"/>
      <c r="AI26" s="1299"/>
      <c r="AJ26" s="1299"/>
      <c r="AK26" s="1299"/>
      <c r="AL26" s="1299"/>
      <c r="AM26" s="1299"/>
      <c r="AN26" s="1299"/>
      <c r="AO26" s="1299"/>
      <c r="AP26" s="1299"/>
      <c r="AQ26" s="1299"/>
      <c r="AR26" s="1299"/>
      <c r="AS26" s="1299"/>
      <c r="AT26" s="1299"/>
      <c r="AU26" s="1300"/>
      <c r="AV26" s="1287"/>
      <c r="AW26" s="1299"/>
      <c r="AX26" s="1299"/>
      <c r="AY26" s="1299"/>
      <c r="AZ26" s="1299"/>
      <c r="BA26" s="1299"/>
      <c r="BB26" s="1299"/>
      <c r="BC26" s="1299"/>
      <c r="BD26" s="1299"/>
      <c r="BE26" s="1300"/>
      <c r="BF26" s="65"/>
      <c r="BG26" s="4"/>
    </row>
    <row r="27" spans="3:75" ht="29.25" customHeight="1" x14ac:dyDescent="0.25">
      <c r="C27" s="4"/>
      <c r="D27" s="61"/>
      <c r="E27" s="1287"/>
      <c r="F27" s="1299"/>
      <c r="G27" s="1299"/>
      <c r="H27" s="1299"/>
      <c r="I27" s="1299"/>
      <c r="J27" s="1299"/>
      <c r="K27" s="1299"/>
      <c r="L27" s="1299"/>
      <c r="M27" s="1299"/>
      <c r="N27" s="1299"/>
      <c r="O27" s="1299"/>
      <c r="P27" s="1299"/>
      <c r="Q27" s="1299"/>
      <c r="R27" s="1299"/>
      <c r="S27" s="1299"/>
      <c r="T27" s="1299"/>
      <c r="U27" s="1299"/>
      <c r="V27" s="1299"/>
      <c r="W27" s="1299"/>
      <c r="X27" s="1300"/>
      <c r="Y27" s="1287"/>
      <c r="Z27" s="1299"/>
      <c r="AA27" s="1299"/>
      <c r="AB27" s="1299"/>
      <c r="AC27" s="1299"/>
      <c r="AD27" s="1299"/>
      <c r="AE27" s="1299"/>
      <c r="AF27" s="1299"/>
      <c r="AG27" s="1299"/>
      <c r="AH27" s="1299"/>
      <c r="AI27" s="1299"/>
      <c r="AJ27" s="1299"/>
      <c r="AK27" s="1299"/>
      <c r="AL27" s="1299"/>
      <c r="AM27" s="1299"/>
      <c r="AN27" s="1299"/>
      <c r="AO27" s="1299"/>
      <c r="AP27" s="1299"/>
      <c r="AQ27" s="1299"/>
      <c r="AR27" s="1299"/>
      <c r="AS27" s="1299"/>
      <c r="AT27" s="1299"/>
      <c r="AU27" s="1300"/>
      <c r="AV27" s="1287"/>
      <c r="AW27" s="1299"/>
      <c r="AX27" s="1299"/>
      <c r="AY27" s="1299"/>
      <c r="AZ27" s="1299"/>
      <c r="BA27" s="1299"/>
      <c r="BB27" s="1299"/>
      <c r="BC27" s="1299"/>
      <c r="BD27" s="1299"/>
      <c r="BE27" s="1300"/>
      <c r="BF27" s="65"/>
      <c r="BG27" s="4"/>
    </row>
    <row r="28" spans="3:75" ht="7.5" customHeight="1" x14ac:dyDescent="0.2">
      <c r="C28" s="4"/>
      <c r="D28" s="62"/>
      <c r="E28" s="63"/>
      <c r="F28" s="63"/>
      <c r="G28" s="63"/>
      <c r="H28" s="63"/>
      <c r="I28" s="63"/>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3"/>
      <c r="AO28" s="63"/>
      <c r="AP28" s="63"/>
      <c r="AQ28" s="63"/>
      <c r="AR28" s="63"/>
      <c r="AS28" s="63"/>
      <c r="AT28" s="63"/>
      <c r="AU28" s="63"/>
      <c r="AV28" s="63"/>
      <c r="AW28" s="63"/>
      <c r="AX28" s="63"/>
      <c r="AY28" s="63"/>
      <c r="AZ28" s="63"/>
      <c r="BA28" s="63"/>
      <c r="BB28" s="63"/>
      <c r="BC28" s="63"/>
      <c r="BD28" s="63"/>
      <c r="BE28" s="63"/>
      <c r="BF28" s="64"/>
      <c r="BG28" s="4"/>
    </row>
    <row r="29" spans="3:75" x14ac:dyDescent="0.2">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row>
    <row r="30" spans="3:75" ht="9" customHeight="1" x14ac:dyDescent="0.25">
      <c r="C30" s="4"/>
      <c r="D30" s="52"/>
      <c r="E30" s="52"/>
      <c r="F30" s="52"/>
      <c r="G30" s="52"/>
      <c r="H30" s="52"/>
      <c r="I30" s="52"/>
      <c r="J30" s="52"/>
      <c r="K30" s="52"/>
      <c r="L30" s="52"/>
      <c r="M30" s="52"/>
      <c r="N30" s="52"/>
      <c r="O30" s="52"/>
      <c r="P30" s="52"/>
      <c r="Q30" s="52"/>
      <c r="R30" s="52"/>
      <c r="S30" s="52"/>
      <c r="T30" s="52"/>
      <c r="U30" s="52"/>
      <c r="V30" s="9"/>
      <c r="W30" s="9"/>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4"/>
      <c r="BH30" s="50"/>
      <c r="BI30" s="50"/>
      <c r="BJ30" s="21"/>
      <c r="BW30" s="51"/>
    </row>
    <row r="31" spans="3:75" s="5" customFormat="1" ht="18" customHeight="1" x14ac:dyDescent="0.25">
      <c r="C31" s="8"/>
      <c r="D31" s="44" t="s">
        <v>163</v>
      </c>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6"/>
      <c r="BH31" s="42"/>
      <c r="BI31" s="43"/>
    </row>
    <row r="32" spans="3:75" ht="19.5" customHeight="1" x14ac:dyDescent="0.2">
      <c r="C32" s="4"/>
      <c r="D32" s="45"/>
      <c r="E32" s="46"/>
      <c r="F32" s="47"/>
      <c r="G32" s="41" t="s">
        <v>165</v>
      </c>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48"/>
      <c r="AS32" s="48"/>
      <c r="AT32" s="48"/>
      <c r="AU32" s="48"/>
      <c r="AV32" s="48"/>
      <c r="AW32" s="48"/>
      <c r="AX32" s="48"/>
      <c r="AY32" s="48"/>
      <c r="AZ32" s="48"/>
      <c r="BA32" s="48"/>
      <c r="BB32" s="48"/>
      <c r="BC32" s="48"/>
      <c r="BD32" s="48"/>
      <c r="BE32" s="48"/>
      <c r="BF32" s="49"/>
      <c r="BG32" s="4"/>
    </row>
    <row r="33" spans="3:61" ht="19.5" customHeight="1" x14ac:dyDescent="0.2">
      <c r="C33" s="4"/>
      <c r="D33" s="45"/>
      <c r="E33" s="46"/>
      <c r="F33" s="47"/>
      <c r="G33" s="41" t="s">
        <v>167</v>
      </c>
      <c r="H33" s="48"/>
      <c r="I33" s="48"/>
      <c r="J33" s="48"/>
      <c r="K33" s="48"/>
      <c r="L33" s="48"/>
      <c r="M33" s="48"/>
      <c r="N33" s="48"/>
      <c r="O33" s="48"/>
      <c r="P33" s="48"/>
      <c r="Q33" s="48"/>
      <c r="R33" s="48"/>
      <c r="S33" s="48"/>
      <c r="T33" s="48"/>
      <c r="U33" s="48"/>
      <c r="V33" s="48"/>
      <c r="W33" s="48"/>
      <c r="X33" s="48"/>
      <c r="Y33" s="48"/>
      <c r="Z33" s="48"/>
      <c r="AA33" s="48"/>
      <c r="AB33" s="48"/>
      <c r="AC33" s="48"/>
      <c r="AD33" s="48"/>
      <c r="AE33" s="48"/>
      <c r="AF33" s="48"/>
      <c r="AG33" s="48"/>
      <c r="AH33" s="48"/>
      <c r="AI33" s="48"/>
      <c r="AJ33" s="48"/>
      <c r="AK33" s="48"/>
      <c r="AL33" s="48"/>
      <c r="AM33" s="48"/>
      <c r="AN33" s="48"/>
      <c r="AO33" s="48"/>
      <c r="AP33" s="48"/>
      <c r="AQ33" s="48"/>
      <c r="AR33" s="48"/>
      <c r="AS33" s="48"/>
      <c r="AT33" s="48"/>
      <c r="AU33" s="48"/>
      <c r="AV33" s="48"/>
      <c r="AW33" s="48"/>
      <c r="AX33" s="48"/>
      <c r="AY33" s="48"/>
      <c r="AZ33" s="48"/>
      <c r="BA33" s="48"/>
      <c r="BB33" s="48"/>
      <c r="BC33" s="48"/>
      <c r="BD33" s="48"/>
      <c r="BE33" s="48"/>
      <c r="BF33" s="49"/>
      <c r="BG33" s="4"/>
    </row>
    <row r="34" spans="3:61" ht="19.5" customHeight="1" x14ac:dyDescent="0.25">
      <c r="C34" s="4"/>
      <c r="D34" s="56"/>
      <c r="E34" s="57"/>
      <c r="F34" s="57"/>
      <c r="G34" s="833" t="s">
        <v>166</v>
      </c>
      <c r="H34" s="686"/>
      <c r="I34" s="686"/>
      <c r="J34" s="686"/>
      <c r="K34" s="686"/>
      <c r="L34" s="686"/>
      <c r="M34" s="686"/>
      <c r="N34" s="686"/>
      <c r="O34" s="686"/>
      <c r="P34" s="686"/>
      <c r="Q34" s="686"/>
      <c r="R34" s="686"/>
      <c r="S34" s="686"/>
      <c r="T34" s="686"/>
      <c r="U34" s="686"/>
      <c r="V34" s="686"/>
      <c r="W34" s="686"/>
      <c r="X34" s="686"/>
      <c r="Y34" s="686"/>
      <c r="Z34" s="686"/>
      <c r="AA34" s="686"/>
      <c r="AB34" s="686"/>
      <c r="AC34" s="686"/>
      <c r="AD34" s="686"/>
      <c r="AE34" s="686"/>
      <c r="AF34" s="686"/>
      <c r="AG34" s="686"/>
      <c r="AH34" s="686"/>
      <c r="AI34" s="686"/>
      <c r="AJ34" s="686"/>
      <c r="AK34" s="686"/>
      <c r="AL34" s="686"/>
      <c r="AM34" s="686"/>
      <c r="AN34" s="686"/>
      <c r="AO34" s="686"/>
      <c r="AP34" s="686"/>
      <c r="AQ34" s="686"/>
      <c r="AR34" s="686"/>
      <c r="AS34" s="686"/>
      <c r="AT34" s="686"/>
      <c r="AU34" s="686"/>
      <c r="AV34" s="686"/>
      <c r="AW34" s="686"/>
      <c r="AX34" s="686"/>
      <c r="AY34" s="686"/>
      <c r="AZ34" s="686"/>
      <c r="BA34" s="686"/>
      <c r="BB34" s="686"/>
      <c r="BC34" s="686"/>
      <c r="BD34" s="686"/>
      <c r="BE34" s="686"/>
      <c r="BF34" s="1432"/>
      <c r="BG34" s="4"/>
    </row>
    <row r="35" spans="3:61" ht="3.75" customHeight="1" x14ac:dyDescent="0.25">
      <c r="C35" s="4"/>
      <c r="D35" s="61"/>
      <c r="E35" s="63"/>
      <c r="F35" s="63"/>
      <c r="G35" s="68"/>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c r="AX35" s="69"/>
      <c r="AY35" s="69"/>
      <c r="AZ35" s="69"/>
      <c r="BA35" s="69"/>
      <c r="BB35" s="69"/>
      <c r="BC35" s="69"/>
      <c r="BD35" s="69"/>
      <c r="BE35" s="69"/>
      <c r="BF35" s="70"/>
      <c r="BG35" s="4"/>
    </row>
    <row r="36" spans="3:61" ht="19.5" customHeight="1" x14ac:dyDescent="0.2">
      <c r="C36" s="4"/>
      <c r="D36" s="61"/>
      <c r="E36" s="1271" t="s">
        <v>168</v>
      </c>
      <c r="F36" s="480"/>
      <c r="G36" s="480"/>
      <c r="H36" s="480"/>
      <c r="I36" s="480"/>
      <c r="J36" s="480"/>
      <c r="K36" s="480"/>
      <c r="L36" s="480"/>
      <c r="M36" s="480"/>
      <c r="N36" s="480"/>
      <c r="O36" s="480"/>
      <c r="P36" s="480"/>
      <c r="Q36" s="480"/>
      <c r="R36" s="480"/>
      <c r="S36" s="480"/>
      <c r="T36" s="480"/>
      <c r="U36" s="480"/>
      <c r="V36" s="480"/>
      <c r="W36" s="480"/>
      <c r="X36" s="481"/>
      <c r="Y36" s="1272" t="s">
        <v>161</v>
      </c>
      <c r="Z36" s="480"/>
      <c r="AA36" s="480"/>
      <c r="AB36" s="480"/>
      <c r="AC36" s="480"/>
      <c r="AD36" s="480"/>
      <c r="AE36" s="480"/>
      <c r="AF36" s="480"/>
      <c r="AG36" s="480"/>
      <c r="AH36" s="480"/>
      <c r="AI36" s="480"/>
      <c r="AJ36" s="480"/>
      <c r="AK36" s="480"/>
      <c r="AL36" s="480"/>
      <c r="AM36" s="480"/>
      <c r="AN36" s="480"/>
      <c r="AO36" s="480"/>
      <c r="AP36" s="480"/>
      <c r="AQ36" s="480"/>
      <c r="AR36" s="480"/>
      <c r="AS36" s="480"/>
      <c r="AT36" s="480"/>
      <c r="AU36" s="481"/>
      <c r="AV36" s="831" t="s">
        <v>169</v>
      </c>
      <c r="AW36" s="1439"/>
      <c r="AX36" s="1439"/>
      <c r="AY36" s="1439"/>
      <c r="AZ36" s="1439"/>
      <c r="BA36" s="1439"/>
      <c r="BB36" s="1439"/>
      <c r="BC36" s="1439"/>
      <c r="BD36" s="1439"/>
      <c r="BE36" s="1440"/>
      <c r="BF36" s="65"/>
      <c r="BG36" s="4"/>
    </row>
    <row r="37" spans="3:61" ht="29.25" customHeight="1" x14ac:dyDescent="0.25">
      <c r="C37" s="4"/>
      <c r="D37" s="61"/>
      <c r="E37" s="1287"/>
      <c r="F37" s="1299"/>
      <c r="G37" s="1299"/>
      <c r="H37" s="1299"/>
      <c r="I37" s="1299"/>
      <c r="J37" s="1299"/>
      <c r="K37" s="1299"/>
      <c r="L37" s="1299"/>
      <c r="M37" s="1299"/>
      <c r="N37" s="1299"/>
      <c r="O37" s="1299"/>
      <c r="P37" s="1299"/>
      <c r="Q37" s="1299"/>
      <c r="R37" s="1299"/>
      <c r="S37" s="1299"/>
      <c r="T37" s="1299"/>
      <c r="U37" s="1299"/>
      <c r="V37" s="1299"/>
      <c r="W37" s="1299"/>
      <c r="X37" s="1300"/>
      <c r="Y37" s="1287"/>
      <c r="Z37" s="1299"/>
      <c r="AA37" s="1299"/>
      <c r="AB37" s="1299"/>
      <c r="AC37" s="1299"/>
      <c r="AD37" s="1299"/>
      <c r="AE37" s="1299"/>
      <c r="AF37" s="1299"/>
      <c r="AG37" s="1299"/>
      <c r="AH37" s="1299"/>
      <c r="AI37" s="1299"/>
      <c r="AJ37" s="1299"/>
      <c r="AK37" s="1299"/>
      <c r="AL37" s="1299"/>
      <c r="AM37" s="1299"/>
      <c r="AN37" s="1299"/>
      <c r="AO37" s="1299"/>
      <c r="AP37" s="1299"/>
      <c r="AQ37" s="1299"/>
      <c r="AR37" s="1299"/>
      <c r="AS37" s="1299"/>
      <c r="AT37" s="1299"/>
      <c r="AU37" s="1300"/>
      <c r="AV37" s="1287"/>
      <c r="AW37" s="1299"/>
      <c r="AX37" s="1299"/>
      <c r="AY37" s="1299"/>
      <c r="AZ37" s="1299"/>
      <c r="BA37" s="1299"/>
      <c r="BB37" s="1299"/>
      <c r="BC37" s="1299"/>
      <c r="BD37" s="1299"/>
      <c r="BE37" s="1300"/>
      <c r="BF37" s="65"/>
      <c r="BG37" s="4"/>
    </row>
    <row r="38" spans="3:61" ht="29.25" customHeight="1" x14ac:dyDescent="0.25">
      <c r="C38" s="4"/>
      <c r="D38" s="61"/>
      <c r="E38" s="1287"/>
      <c r="F38" s="1299"/>
      <c r="G38" s="1299"/>
      <c r="H38" s="1299"/>
      <c r="I38" s="1299"/>
      <c r="J38" s="1299"/>
      <c r="K38" s="1299"/>
      <c r="L38" s="1299"/>
      <c r="M38" s="1299"/>
      <c r="N38" s="1299"/>
      <c r="O38" s="1299"/>
      <c r="P38" s="1299"/>
      <c r="Q38" s="1299"/>
      <c r="R38" s="1299"/>
      <c r="S38" s="1299"/>
      <c r="T38" s="1299"/>
      <c r="U38" s="1299"/>
      <c r="V38" s="1299"/>
      <c r="W38" s="1299"/>
      <c r="X38" s="1300"/>
      <c r="Y38" s="1287"/>
      <c r="Z38" s="1299"/>
      <c r="AA38" s="1299"/>
      <c r="AB38" s="1299"/>
      <c r="AC38" s="1299"/>
      <c r="AD38" s="1299"/>
      <c r="AE38" s="1299"/>
      <c r="AF38" s="1299"/>
      <c r="AG38" s="1299"/>
      <c r="AH38" s="1299"/>
      <c r="AI38" s="1299"/>
      <c r="AJ38" s="1299"/>
      <c r="AK38" s="1299"/>
      <c r="AL38" s="1299"/>
      <c r="AM38" s="1299"/>
      <c r="AN38" s="1299"/>
      <c r="AO38" s="1299"/>
      <c r="AP38" s="1299"/>
      <c r="AQ38" s="1299"/>
      <c r="AR38" s="1299"/>
      <c r="AS38" s="1299"/>
      <c r="AT38" s="1299"/>
      <c r="AU38" s="1300"/>
      <c r="AV38" s="1287"/>
      <c r="AW38" s="1299"/>
      <c r="AX38" s="1299"/>
      <c r="AY38" s="1299"/>
      <c r="AZ38" s="1299"/>
      <c r="BA38" s="1299"/>
      <c r="BB38" s="1299"/>
      <c r="BC38" s="1299"/>
      <c r="BD38" s="1299"/>
      <c r="BE38" s="1300"/>
      <c r="BF38" s="65"/>
      <c r="BG38" s="4"/>
    </row>
    <row r="39" spans="3:61" ht="29.25" customHeight="1" x14ac:dyDescent="0.25">
      <c r="C39" s="4"/>
      <c r="D39" s="61"/>
      <c r="E39" s="1287"/>
      <c r="F39" s="1299"/>
      <c r="G39" s="1299"/>
      <c r="H39" s="1299"/>
      <c r="I39" s="1299"/>
      <c r="J39" s="1299"/>
      <c r="K39" s="1299"/>
      <c r="L39" s="1299"/>
      <c r="M39" s="1299"/>
      <c r="N39" s="1299"/>
      <c r="O39" s="1299"/>
      <c r="P39" s="1299"/>
      <c r="Q39" s="1299"/>
      <c r="R39" s="1299"/>
      <c r="S39" s="1299"/>
      <c r="T39" s="1299"/>
      <c r="U39" s="1299"/>
      <c r="V39" s="1299"/>
      <c r="W39" s="1299"/>
      <c r="X39" s="1300"/>
      <c r="Y39" s="1287"/>
      <c r="Z39" s="1299"/>
      <c r="AA39" s="1299"/>
      <c r="AB39" s="1299"/>
      <c r="AC39" s="1299"/>
      <c r="AD39" s="1299"/>
      <c r="AE39" s="1299"/>
      <c r="AF39" s="1299"/>
      <c r="AG39" s="1299"/>
      <c r="AH39" s="1299"/>
      <c r="AI39" s="1299"/>
      <c r="AJ39" s="1299"/>
      <c r="AK39" s="1299"/>
      <c r="AL39" s="1299"/>
      <c r="AM39" s="1299"/>
      <c r="AN39" s="1299"/>
      <c r="AO39" s="1299"/>
      <c r="AP39" s="1299"/>
      <c r="AQ39" s="1299"/>
      <c r="AR39" s="1299"/>
      <c r="AS39" s="1299"/>
      <c r="AT39" s="1299"/>
      <c r="AU39" s="1300"/>
      <c r="AV39" s="1287"/>
      <c r="AW39" s="1299"/>
      <c r="AX39" s="1299"/>
      <c r="AY39" s="1299"/>
      <c r="AZ39" s="1299"/>
      <c r="BA39" s="1299"/>
      <c r="BB39" s="1299"/>
      <c r="BC39" s="1299"/>
      <c r="BD39" s="1299"/>
      <c r="BE39" s="1300"/>
      <c r="BF39" s="65"/>
      <c r="BG39" s="4"/>
    </row>
    <row r="40" spans="3:61" ht="29.25" customHeight="1" x14ac:dyDescent="0.25">
      <c r="C40" s="4"/>
      <c r="D40" s="61"/>
      <c r="E40" s="1287"/>
      <c r="F40" s="1299"/>
      <c r="G40" s="1299"/>
      <c r="H40" s="1299"/>
      <c r="I40" s="1299"/>
      <c r="J40" s="1299"/>
      <c r="K40" s="1299"/>
      <c r="L40" s="1299"/>
      <c r="M40" s="1299"/>
      <c r="N40" s="1299"/>
      <c r="O40" s="1299"/>
      <c r="P40" s="1299"/>
      <c r="Q40" s="1299"/>
      <c r="R40" s="1299"/>
      <c r="S40" s="1299"/>
      <c r="T40" s="1299"/>
      <c r="U40" s="1299"/>
      <c r="V40" s="1299"/>
      <c r="W40" s="1299"/>
      <c r="X40" s="1300"/>
      <c r="Y40" s="1287"/>
      <c r="Z40" s="1299"/>
      <c r="AA40" s="1299"/>
      <c r="AB40" s="1299"/>
      <c r="AC40" s="1299"/>
      <c r="AD40" s="1299"/>
      <c r="AE40" s="1299"/>
      <c r="AF40" s="1299"/>
      <c r="AG40" s="1299"/>
      <c r="AH40" s="1299"/>
      <c r="AI40" s="1299"/>
      <c r="AJ40" s="1299"/>
      <c r="AK40" s="1299"/>
      <c r="AL40" s="1299"/>
      <c r="AM40" s="1299"/>
      <c r="AN40" s="1299"/>
      <c r="AO40" s="1299"/>
      <c r="AP40" s="1299"/>
      <c r="AQ40" s="1299"/>
      <c r="AR40" s="1299"/>
      <c r="AS40" s="1299"/>
      <c r="AT40" s="1299"/>
      <c r="AU40" s="1300"/>
      <c r="AV40" s="1287"/>
      <c r="AW40" s="1299"/>
      <c r="AX40" s="1299"/>
      <c r="AY40" s="1299"/>
      <c r="AZ40" s="1299"/>
      <c r="BA40" s="1299"/>
      <c r="BB40" s="1299"/>
      <c r="BC40" s="1299"/>
      <c r="BD40" s="1299"/>
      <c r="BE40" s="1300"/>
      <c r="BF40" s="65"/>
      <c r="BG40" s="4"/>
    </row>
    <row r="41" spans="3:61" ht="29.25" customHeight="1" x14ac:dyDescent="0.25">
      <c r="C41" s="4"/>
      <c r="D41" s="61"/>
      <c r="E41" s="1287"/>
      <c r="F41" s="1299"/>
      <c r="G41" s="1299"/>
      <c r="H41" s="1299"/>
      <c r="I41" s="1299"/>
      <c r="J41" s="1299"/>
      <c r="K41" s="1299"/>
      <c r="L41" s="1299"/>
      <c r="M41" s="1299"/>
      <c r="N41" s="1299"/>
      <c r="O41" s="1299"/>
      <c r="P41" s="1299"/>
      <c r="Q41" s="1299"/>
      <c r="R41" s="1299"/>
      <c r="S41" s="1299"/>
      <c r="T41" s="1299"/>
      <c r="U41" s="1299"/>
      <c r="V41" s="1299"/>
      <c r="W41" s="1299"/>
      <c r="X41" s="1300"/>
      <c r="Y41" s="1287"/>
      <c r="Z41" s="1299"/>
      <c r="AA41" s="1299"/>
      <c r="AB41" s="1299"/>
      <c r="AC41" s="1299"/>
      <c r="AD41" s="1299"/>
      <c r="AE41" s="1299"/>
      <c r="AF41" s="1299"/>
      <c r="AG41" s="1299"/>
      <c r="AH41" s="1299"/>
      <c r="AI41" s="1299"/>
      <c r="AJ41" s="1299"/>
      <c r="AK41" s="1299"/>
      <c r="AL41" s="1299"/>
      <c r="AM41" s="1299"/>
      <c r="AN41" s="1299"/>
      <c r="AO41" s="1299"/>
      <c r="AP41" s="1299"/>
      <c r="AQ41" s="1299"/>
      <c r="AR41" s="1299"/>
      <c r="AS41" s="1299"/>
      <c r="AT41" s="1299"/>
      <c r="AU41" s="1300"/>
      <c r="AV41" s="1287"/>
      <c r="AW41" s="1299"/>
      <c r="AX41" s="1299"/>
      <c r="AY41" s="1299"/>
      <c r="AZ41" s="1299"/>
      <c r="BA41" s="1299"/>
      <c r="BB41" s="1299"/>
      <c r="BC41" s="1299"/>
      <c r="BD41" s="1299"/>
      <c r="BE41" s="1300"/>
      <c r="BF41" s="65"/>
      <c r="BG41" s="4"/>
    </row>
    <row r="42" spans="3:61" ht="7.5" customHeight="1" x14ac:dyDescent="0.2">
      <c r="C42" s="4"/>
      <c r="D42" s="62"/>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4"/>
      <c r="BG42" s="4"/>
    </row>
    <row r="43" spans="3:61" s="5" customFormat="1" ht="22.5" customHeight="1" x14ac:dyDescent="0.2">
      <c r="C43" s="8"/>
      <c r="D43" s="71"/>
      <c r="E43" s="74" t="s">
        <v>180</v>
      </c>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c r="AE43" s="72"/>
      <c r="AF43" s="72"/>
      <c r="AG43" s="72"/>
      <c r="AH43" s="72"/>
      <c r="AI43" s="72"/>
      <c r="AJ43" s="72"/>
      <c r="AK43" s="72"/>
      <c r="AL43" s="72"/>
      <c r="AM43" s="72"/>
      <c r="AN43" s="72"/>
      <c r="AO43" s="72"/>
      <c r="AP43" s="72"/>
      <c r="AQ43" s="72"/>
      <c r="AR43" s="72"/>
      <c r="AS43" s="72"/>
      <c r="AT43" s="72"/>
      <c r="AU43" s="72"/>
      <c r="AV43" s="72"/>
      <c r="AW43" s="72"/>
      <c r="AX43" s="72"/>
      <c r="AY43" s="72"/>
      <c r="AZ43" s="72"/>
      <c r="BA43" s="72"/>
      <c r="BB43" s="72"/>
      <c r="BC43" s="72"/>
      <c r="BD43" s="72"/>
      <c r="BE43" s="72"/>
      <c r="BF43" s="73"/>
      <c r="BG43" s="6"/>
      <c r="BH43" s="42"/>
      <c r="BI43" s="43"/>
    </row>
    <row r="44" spans="3:61" ht="19.5" customHeight="1" x14ac:dyDescent="0.25">
      <c r="C44" s="4"/>
      <c r="D44" s="61"/>
      <c r="E44" s="1443"/>
      <c r="F44" s="1444"/>
      <c r="G44" s="1444"/>
      <c r="H44" s="41" t="s">
        <v>172</v>
      </c>
      <c r="I44" s="48"/>
      <c r="J44" s="48"/>
      <c r="K44" s="48"/>
      <c r="L44" s="48"/>
      <c r="M44" s="48"/>
      <c r="N44" s="48"/>
      <c r="O44" s="48"/>
      <c r="P44" s="48"/>
      <c r="Q44" s="48"/>
      <c r="R44" s="48"/>
      <c r="S44" s="48"/>
      <c r="T44" s="48"/>
      <c r="U44" s="48"/>
      <c r="V44" s="48"/>
      <c r="W44" s="48"/>
      <c r="X44" s="48"/>
      <c r="Y44" s="48"/>
      <c r="Z44" s="48"/>
      <c r="AA44" s="48"/>
      <c r="AB44" s="48"/>
      <c r="AC44" s="48"/>
      <c r="AD44" s="48"/>
      <c r="AE44" s="48"/>
      <c r="AF44" s="48"/>
      <c r="AG44" s="48"/>
      <c r="AH44" s="48"/>
      <c r="AI44" s="48"/>
      <c r="AJ44" s="48"/>
      <c r="AK44" s="48"/>
      <c r="AL44" s="48"/>
      <c r="AM44" s="48"/>
      <c r="AN44" s="48"/>
      <c r="AO44" s="48"/>
      <c r="AP44" s="48"/>
      <c r="AQ44" s="48"/>
      <c r="AR44" s="48"/>
      <c r="AS44" s="48"/>
      <c r="AT44" s="48"/>
      <c r="AU44" s="48"/>
      <c r="AV44" s="48"/>
      <c r="AW44" s="48"/>
      <c r="AX44" s="48"/>
      <c r="AY44" s="48"/>
      <c r="AZ44" s="48"/>
      <c r="BA44" s="48"/>
      <c r="BB44" s="48"/>
      <c r="BC44" s="48"/>
      <c r="BD44" s="48"/>
      <c r="BE44" s="48"/>
      <c r="BF44" s="75"/>
      <c r="BG44" s="4"/>
    </row>
    <row r="45" spans="3:61" ht="19.5" customHeight="1" x14ac:dyDescent="0.25">
      <c r="C45" s="4"/>
      <c r="D45" s="75"/>
      <c r="E45" s="45"/>
      <c r="F45" s="46"/>
      <c r="G45" s="46"/>
      <c r="H45" s="41" t="s">
        <v>173</v>
      </c>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76"/>
      <c r="BG45" s="4"/>
    </row>
    <row r="46" spans="3:61" ht="7.5" customHeight="1" x14ac:dyDescent="0.25">
      <c r="C46" s="4"/>
      <c r="D46" s="61"/>
      <c r="E46" s="4"/>
      <c r="F46" s="4"/>
      <c r="G46" s="4"/>
      <c r="H46" s="6"/>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8"/>
      <c r="BE46" s="4"/>
      <c r="BF46" s="65"/>
      <c r="BG46" s="4"/>
    </row>
    <row r="47" spans="3:61" ht="14.25" customHeight="1" x14ac:dyDescent="0.2">
      <c r="C47" s="4"/>
      <c r="D47" s="79">
        <v>3</v>
      </c>
      <c r="E47" s="1293" t="s">
        <v>170</v>
      </c>
      <c r="F47" s="1447"/>
      <c r="G47" s="1447"/>
      <c r="H47" s="1447"/>
      <c r="I47" s="1447"/>
      <c r="J47" s="1447"/>
      <c r="K47" s="1447"/>
      <c r="L47" s="1447"/>
      <c r="M47" s="1447"/>
      <c r="N47" s="1447"/>
      <c r="O47" s="1447"/>
      <c r="P47" s="1447"/>
      <c r="Q47" s="1447"/>
      <c r="R47" s="1447"/>
      <c r="S47" s="1447"/>
      <c r="T47" s="1447"/>
      <c r="U47" s="1447"/>
      <c r="V47" s="1447"/>
      <c r="W47" s="1447"/>
      <c r="X47" s="1447"/>
      <c r="Y47" s="1447"/>
      <c r="Z47" s="1447"/>
      <c r="AA47" s="1447"/>
      <c r="AB47" s="1447"/>
      <c r="AC47" s="1447"/>
      <c r="AD47" s="1447"/>
      <c r="AE47" s="1447"/>
      <c r="AF47" s="1447"/>
      <c r="AG47" s="1447"/>
      <c r="AH47" s="1447"/>
      <c r="AI47" s="1447"/>
      <c r="AJ47" s="1447"/>
      <c r="AK47" s="1447"/>
      <c r="AL47" s="1447"/>
      <c r="AM47" s="1447"/>
      <c r="AN47" s="1447"/>
      <c r="AO47" s="1447"/>
      <c r="AP47" s="1447"/>
      <c r="AQ47" s="1447"/>
      <c r="AR47" s="1447"/>
      <c r="AS47" s="1447"/>
      <c r="AT47" s="1447"/>
      <c r="AU47" s="1447"/>
      <c r="AV47" s="1447"/>
      <c r="AW47" s="1447"/>
      <c r="AX47" s="1447"/>
      <c r="AY47" s="1447"/>
      <c r="AZ47" s="1447"/>
      <c r="BA47" s="1447"/>
      <c r="BB47" s="1447"/>
      <c r="BC47" s="1447"/>
      <c r="BD47" s="1447"/>
      <c r="BE47" s="1447"/>
      <c r="BF47" s="1448"/>
      <c r="BG47" s="4"/>
    </row>
    <row r="48" spans="3:61" ht="14.25" customHeight="1" x14ac:dyDescent="0.2">
      <c r="C48" s="4"/>
      <c r="D48" s="55">
        <v>4</v>
      </c>
      <c r="E48" s="1267" t="s">
        <v>171</v>
      </c>
      <c r="F48" s="1430"/>
      <c r="G48" s="1430"/>
      <c r="H48" s="1430"/>
      <c r="I48" s="1430"/>
      <c r="J48" s="1430"/>
      <c r="K48" s="1430"/>
      <c r="L48" s="1430"/>
      <c r="M48" s="1430"/>
      <c r="N48" s="1430"/>
      <c r="O48" s="1430"/>
      <c r="P48" s="1430"/>
      <c r="Q48" s="1430"/>
      <c r="R48" s="1430"/>
      <c r="S48" s="1430"/>
      <c r="T48" s="1430"/>
      <c r="U48" s="1430"/>
      <c r="V48" s="1430"/>
      <c r="W48" s="1430"/>
      <c r="X48" s="1430"/>
      <c r="Y48" s="1430"/>
      <c r="Z48" s="1430"/>
      <c r="AA48" s="1430"/>
      <c r="AB48" s="1430"/>
      <c r="AC48" s="1430"/>
      <c r="AD48" s="1430"/>
      <c r="AE48" s="1430"/>
      <c r="AF48" s="1430"/>
      <c r="AG48" s="1430"/>
      <c r="AH48" s="1430"/>
      <c r="AI48" s="1430"/>
      <c r="AJ48" s="1430"/>
      <c r="AK48" s="1430"/>
      <c r="AL48" s="1430"/>
      <c r="AM48" s="1430"/>
      <c r="AN48" s="1430"/>
      <c r="AO48" s="1430"/>
      <c r="AP48" s="1430"/>
      <c r="AQ48" s="1430"/>
      <c r="AR48" s="1430"/>
      <c r="AS48" s="1430"/>
      <c r="AT48" s="1430"/>
      <c r="AU48" s="1430"/>
      <c r="AV48" s="1430"/>
      <c r="AW48" s="1430"/>
      <c r="AX48" s="1430"/>
      <c r="AY48" s="1430"/>
      <c r="AZ48" s="1430"/>
      <c r="BA48" s="1430"/>
      <c r="BB48" s="1430"/>
      <c r="BC48" s="1430"/>
      <c r="BD48" s="1430"/>
      <c r="BE48" s="1430"/>
      <c r="BF48" s="1431"/>
      <c r="BG48" s="4"/>
    </row>
    <row r="49" spans="3:75" ht="9" customHeight="1" x14ac:dyDescent="0.25">
      <c r="C49" s="4"/>
      <c r="D49" s="52"/>
      <c r="E49" s="52"/>
      <c r="F49" s="52"/>
      <c r="G49" s="52"/>
      <c r="H49" s="52"/>
      <c r="I49" s="52"/>
      <c r="J49" s="52"/>
      <c r="K49" s="52"/>
      <c r="L49" s="52"/>
      <c r="M49" s="52"/>
      <c r="N49" s="52"/>
      <c r="O49" s="52"/>
      <c r="P49" s="52"/>
      <c r="Q49" s="52"/>
      <c r="R49" s="52"/>
      <c r="S49" s="52"/>
      <c r="T49" s="52"/>
      <c r="U49" s="52"/>
      <c r="V49" s="9"/>
      <c r="W49" s="9"/>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4"/>
      <c r="BH49" s="50"/>
      <c r="BI49" s="50"/>
      <c r="BJ49" s="21"/>
      <c r="BW49" s="51"/>
    </row>
    <row r="50" spans="3:75" s="5" customFormat="1" ht="18" customHeight="1" x14ac:dyDescent="0.25">
      <c r="C50" s="8"/>
      <c r="D50" s="44" t="s">
        <v>176</v>
      </c>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6"/>
      <c r="BH50" s="42"/>
      <c r="BI50" s="43"/>
    </row>
    <row r="51" spans="3:75" ht="19.5" customHeight="1" x14ac:dyDescent="0.2">
      <c r="C51" s="4"/>
      <c r="D51" s="45"/>
      <c r="E51" s="46"/>
      <c r="F51" s="47"/>
      <c r="G51" s="41" t="s">
        <v>177</v>
      </c>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9"/>
      <c r="BG51" s="4"/>
    </row>
    <row r="52" spans="3:75" ht="19.5" customHeight="1" x14ac:dyDescent="0.25">
      <c r="C52" s="4"/>
      <c r="D52" s="56"/>
      <c r="E52" s="57"/>
      <c r="F52" s="57"/>
      <c r="G52" s="833" t="s">
        <v>178</v>
      </c>
      <c r="H52" s="686"/>
      <c r="I52" s="686"/>
      <c r="J52" s="686"/>
      <c r="K52" s="686"/>
      <c r="L52" s="686"/>
      <c r="M52" s="686"/>
      <c r="N52" s="686"/>
      <c r="O52" s="686"/>
      <c r="P52" s="686"/>
      <c r="Q52" s="686"/>
      <c r="R52" s="686"/>
      <c r="S52" s="686"/>
      <c r="T52" s="686"/>
      <c r="U52" s="686"/>
      <c r="V52" s="686"/>
      <c r="W52" s="686"/>
      <c r="X52" s="686"/>
      <c r="Y52" s="686"/>
      <c r="Z52" s="686"/>
      <c r="AA52" s="686"/>
      <c r="AB52" s="686"/>
      <c r="AC52" s="686"/>
      <c r="AD52" s="686"/>
      <c r="AE52" s="686"/>
      <c r="AF52" s="686"/>
      <c r="AG52" s="686"/>
      <c r="AH52" s="686"/>
      <c r="AI52" s="686"/>
      <c r="AJ52" s="686"/>
      <c r="AK52" s="686"/>
      <c r="AL52" s="686"/>
      <c r="AM52" s="686"/>
      <c r="AN52" s="686"/>
      <c r="AO52" s="686"/>
      <c r="AP52" s="686"/>
      <c r="AQ52" s="686"/>
      <c r="AR52" s="686"/>
      <c r="AS52" s="686"/>
      <c r="AT52" s="686"/>
      <c r="AU52" s="686"/>
      <c r="AV52" s="686"/>
      <c r="AW52" s="686"/>
      <c r="AX52" s="686"/>
      <c r="AY52" s="686"/>
      <c r="AZ52" s="686"/>
      <c r="BA52" s="686"/>
      <c r="BB52" s="686"/>
      <c r="BC52" s="686"/>
      <c r="BD52" s="686"/>
      <c r="BE52" s="686"/>
      <c r="BF52" s="1432"/>
      <c r="BG52" s="4"/>
    </row>
    <row r="53" spans="3:75" ht="3.75" customHeight="1" x14ac:dyDescent="0.25">
      <c r="C53" s="4"/>
      <c r="D53" s="61"/>
      <c r="E53" s="63"/>
      <c r="F53" s="63"/>
      <c r="G53" s="68"/>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70"/>
      <c r="BG53" s="4"/>
    </row>
    <row r="54" spans="3:75" ht="20.25" customHeight="1" x14ac:dyDescent="0.2">
      <c r="C54" s="4"/>
      <c r="D54" s="61"/>
      <c r="E54" s="1271" t="s">
        <v>168</v>
      </c>
      <c r="F54" s="480"/>
      <c r="G54" s="480"/>
      <c r="H54" s="480"/>
      <c r="I54" s="480"/>
      <c r="J54" s="480"/>
      <c r="K54" s="480"/>
      <c r="L54" s="480"/>
      <c r="M54" s="480"/>
      <c r="N54" s="480"/>
      <c r="O54" s="480"/>
      <c r="P54" s="480"/>
      <c r="Q54" s="480"/>
      <c r="R54" s="480"/>
      <c r="S54" s="480"/>
      <c r="T54" s="480"/>
      <c r="U54" s="480"/>
      <c r="V54" s="480"/>
      <c r="W54" s="480"/>
      <c r="X54" s="481"/>
      <c r="Y54" s="1272" t="s">
        <v>161</v>
      </c>
      <c r="Z54" s="480"/>
      <c r="AA54" s="480"/>
      <c r="AB54" s="480"/>
      <c r="AC54" s="480"/>
      <c r="AD54" s="480"/>
      <c r="AE54" s="480"/>
      <c r="AF54" s="480"/>
      <c r="AG54" s="480"/>
      <c r="AH54" s="480"/>
      <c r="AI54" s="480"/>
      <c r="AJ54" s="480"/>
      <c r="AK54" s="480"/>
      <c r="AL54" s="480"/>
      <c r="AM54" s="480"/>
      <c r="AN54" s="480"/>
      <c r="AO54" s="480"/>
      <c r="AP54" s="480"/>
      <c r="AQ54" s="480"/>
      <c r="AR54" s="480"/>
      <c r="AS54" s="480"/>
      <c r="AT54" s="480"/>
      <c r="AU54" s="481"/>
      <c r="AV54" s="831" t="s">
        <v>169</v>
      </c>
      <c r="AW54" s="1439"/>
      <c r="AX54" s="1439"/>
      <c r="AY54" s="1439"/>
      <c r="AZ54" s="1439"/>
      <c r="BA54" s="1439"/>
      <c r="BB54" s="1439"/>
      <c r="BC54" s="1439"/>
      <c r="BD54" s="1439"/>
      <c r="BE54" s="1440"/>
      <c r="BF54" s="65"/>
      <c r="BG54" s="4"/>
    </row>
    <row r="55" spans="3:75" ht="29.25" customHeight="1" x14ac:dyDescent="0.25">
      <c r="C55" s="4"/>
      <c r="D55" s="61"/>
      <c r="E55" s="1287"/>
      <c r="F55" s="1299"/>
      <c r="G55" s="1299"/>
      <c r="H55" s="1299"/>
      <c r="I55" s="1299"/>
      <c r="J55" s="1299"/>
      <c r="K55" s="1299"/>
      <c r="L55" s="1299"/>
      <c r="M55" s="1299"/>
      <c r="N55" s="1299"/>
      <c r="O55" s="1299"/>
      <c r="P55" s="1299"/>
      <c r="Q55" s="1299"/>
      <c r="R55" s="1299"/>
      <c r="S55" s="1299"/>
      <c r="T55" s="1299"/>
      <c r="U55" s="1299"/>
      <c r="V55" s="1299"/>
      <c r="W55" s="1299"/>
      <c r="X55" s="1300"/>
      <c r="Y55" s="1287"/>
      <c r="Z55" s="1299"/>
      <c r="AA55" s="1299"/>
      <c r="AB55" s="1299"/>
      <c r="AC55" s="1299"/>
      <c r="AD55" s="1299"/>
      <c r="AE55" s="1299"/>
      <c r="AF55" s="1299"/>
      <c r="AG55" s="1299"/>
      <c r="AH55" s="1299"/>
      <c r="AI55" s="1299"/>
      <c r="AJ55" s="1299"/>
      <c r="AK55" s="1299"/>
      <c r="AL55" s="1299"/>
      <c r="AM55" s="1299"/>
      <c r="AN55" s="1299"/>
      <c r="AO55" s="1299"/>
      <c r="AP55" s="1299"/>
      <c r="AQ55" s="1299"/>
      <c r="AR55" s="1299"/>
      <c r="AS55" s="1299"/>
      <c r="AT55" s="1299"/>
      <c r="AU55" s="1300"/>
      <c r="AV55" s="1295"/>
      <c r="AW55" s="1449"/>
      <c r="AX55" s="1449"/>
      <c r="AY55" s="1449"/>
      <c r="AZ55" s="1449"/>
      <c r="BA55" s="1449"/>
      <c r="BB55" s="1449"/>
      <c r="BC55" s="1449"/>
      <c r="BD55" s="1449"/>
      <c r="BE55" s="1450"/>
      <c r="BF55" s="65"/>
      <c r="BG55" s="4"/>
    </row>
    <row r="56" spans="3:75" ht="44.25" customHeight="1" x14ac:dyDescent="0.2">
      <c r="C56" s="4"/>
      <c r="D56" s="61"/>
      <c r="E56" s="1272" t="s">
        <v>182</v>
      </c>
      <c r="F56" s="412"/>
      <c r="G56" s="412"/>
      <c r="H56" s="412"/>
      <c r="I56" s="412"/>
      <c r="J56" s="412"/>
      <c r="K56" s="412"/>
      <c r="L56" s="412"/>
      <c r="M56" s="412"/>
      <c r="N56" s="412"/>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412"/>
      <c r="AL56" s="412"/>
      <c r="AM56" s="412"/>
      <c r="AN56" s="412"/>
      <c r="AO56" s="412"/>
      <c r="AP56" s="412"/>
      <c r="AQ56" s="412"/>
      <c r="AR56" s="412"/>
      <c r="AS56" s="412"/>
      <c r="AT56" s="412"/>
      <c r="AU56" s="412"/>
      <c r="AV56" s="412"/>
      <c r="AW56" s="412"/>
      <c r="AX56" s="412"/>
      <c r="AY56" s="412"/>
      <c r="AZ56" s="412"/>
      <c r="BA56" s="412"/>
      <c r="BB56" s="412"/>
      <c r="BC56" s="412"/>
      <c r="BD56" s="412"/>
      <c r="BE56" s="412"/>
      <c r="BF56" s="81"/>
      <c r="BG56" s="4"/>
    </row>
    <row r="57" spans="3:75" ht="19.5" customHeight="1" x14ac:dyDescent="0.2">
      <c r="C57" s="4"/>
      <c r="D57" s="61"/>
      <c r="E57" s="1231" t="s">
        <v>179</v>
      </c>
      <c r="F57" s="911"/>
      <c r="G57" s="911"/>
      <c r="H57" s="911"/>
      <c r="I57" s="911"/>
      <c r="J57" s="911"/>
      <c r="K57" s="911"/>
      <c r="L57" s="911"/>
      <c r="M57" s="911"/>
      <c r="N57" s="911"/>
      <c r="O57" s="933"/>
      <c r="P57" s="1271" t="s">
        <v>194</v>
      </c>
      <c r="Q57" s="911"/>
      <c r="R57" s="911"/>
      <c r="S57" s="911"/>
      <c r="T57" s="911"/>
      <c r="U57" s="911"/>
      <c r="V57" s="911"/>
      <c r="W57" s="911"/>
      <c r="X57" s="911"/>
      <c r="Y57" s="911"/>
      <c r="Z57" s="911"/>
      <c r="AA57" s="911"/>
      <c r="AB57" s="911"/>
      <c r="AC57" s="911"/>
      <c r="AD57" s="911"/>
      <c r="AE57" s="911"/>
      <c r="AF57" s="911"/>
      <c r="AG57" s="911"/>
      <c r="AH57" s="911"/>
      <c r="AI57" s="911"/>
      <c r="AJ57" s="911"/>
      <c r="AK57" s="911"/>
      <c r="AL57" s="911"/>
      <c r="AM57" s="911"/>
      <c r="AN57" s="911"/>
      <c r="AO57" s="911"/>
      <c r="AP57" s="911"/>
      <c r="AQ57" s="933"/>
      <c r="AR57" s="831" t="s">
        <v>193</v>
      </c>
      <c r="AS57" s="412"/>
      <c r="AT57" s="412"/>
      <c r="AU57" s="412"/>
      <c r="AV57" s="412"/>
      <c r="AW57" s="412"/>
      <c r="AX57" s="412"/>
      <c r="AY57" s="412"/>
      <c r="AZ57" s="412"/>
      <c r="BA57" s="412"/>
      <c r="BB57" s="412"/>
      <c r="BC57" s="412"/>
      <c r="BD57" s="412"/>
      <c r="BE57" s="413"/>
      <c r="BF57" s="65"/>
      <c r="BG57" s="4"/>
    </row>
    <row r="58" spans="3:75" ht="29.25" customHeight="1" x14ac:dyDescent="0.25">
      <c r="C58" s="4"/>
      <c r="D58" s="61"/>
      <c r="E58" s="1295"/>
      <c r="F58" s="1460"/>
      <c r="G58" s="1460"/>
      <c r="H58" s="1460"/>
      <c r="I58" s="1460"/>
      <c r="J58" s="1460"/>
      <c r="K58" s="1460"/>
      <c r="L58" s="1460"/>
      <c r="M58" s="1460"/>
      <c r="N58" s="1460"/>
      <c r="O58" s="1461"/>
      <c r="P58" s="1298"/>
      <c r="Q58" s="1445"/>
      <c r="R58" s="1445"/>
      <c r="S58" s="1445"/>
      <c r="T58" s="1445"/>
      <c r="U58" s="1445"/>
      <c r="V58" s="1445"/>
      <c r="W58" s="1445"/>
      <c r="X58" s="1445"/>
      <c r="Y58" s="1445"/>
      <c r="Z58" s="1445"/>
      <c r="AA58" s="1445"/>
      <c r="AB58" s="1445"/>
      <c r="AC58" s="1445"/>
      <c r="AD58" s="1445"/>
      <c r="AE58" s="1445"/>
      <c r="AF58" s="1445"/>
      <c r="AG58" s="1445"/>
      <c r="AH58" s="1445"/>
      <c r="AI58" s="1445"/>
      <c r="AJ58" s="1445"/>
      <c r="AK58" s="1445"/>
      <c r="AL58" s="1445"/>
      <c r="AM58" s="1445"/>
      <c r="AN58" s="1445"/>
      <c r="AO58" s="1445"/>
      <c r="AP58" s="1445"/>
      <c r="AQ58" s="1446"/>
      <c r="AR58" s="1301"/>
      <c r="AS58" s="1462"/>
      <c r="AT58" s="1462"/>
      <c r="AU58" s="1462"/>
      <c r="AV58" s="1462"/>
      <c r="AW58" s="1462"/>
      <c r="AX58" s="1462"/>
      <c r="AY58" s="1462"/>
      <c r="AZ58" s="1462"/>
      <c r="BA58" s="1462"/>
      <c r="BB58" s="1462"/>
      <c r="BC58" s="1462"/>
      <c r="BD58" s="1462"/>
      <c r="BE58" s="1463"/>
      <c r="BF58" s="65"/>
      <c r="BG58" s="4"/>
    </row>
    <row r="59" spans="3:75" ht="29.25" customHeight="1" x14ac:dyDescent="0.25">
      <c r="C59" s="4"/>
      <c r="D59" s="61"/>
      <c r="E59" s="1295"/>
      <c r="F59" s="1460"/>
      <c r="G59" s="1460"/>
      <c r="H59" s="1460"/>
      <c r="I59" s="1460"/>
      <c r="J59" s="1460"/>
      <c r="K59" s="1460"/>
      <c r="L59" s="1460"/>
      <c r="M59" s="1460"/>
      <c r="N59" s="1460"/>
      <c r="O59" s="1461"/>
      <c r="P59" s="1298"/>
      <c r="Q59" s="1445"/>
      <c r="R59" s="1445"/>
      <c r="S59" s="1445"/>
      <c r="T59" s="1445"/>
      <c r="U59" s="1445"/>
      <c r="V59" s="1445"/>
      <c r="W59" s="1445"/>
      <c r="X59" s="1445"/>
      <c r="Y59" s="1445"/>
      <c r="Z59" s="1445"/>
      <c r="AA59" s="1445"/>
      <c r="AB59" s="1445"/>
      <c r="AC59" s="1445"/>
      <c r="AD59" s="1445"/>
      <c r="AE59" s="1445"/>
      <c r="AF59" s="1445"/>
      <c r="AG59" s="1445"/>
      <c r="AH59" s="1445"/>
      <c r="AI59" s="1445"/>
      <c r="AJ59" s="1445"/>
      <c r="AK59" s="1445"/>
      <c r="AL59" s="1445"/>
      <c r="AM59" s="1445"/>
      <c r="AN59" s="1445"/>
      <c r="AO59" s="1445"/>
      <c r="AP59" s="1445"/>
      <c r="AQ59" s="1446"/>
      <c r="AR59" s="1301"/>
      <c r="AS59" s="1462"/>
      <c r="AT59" s="1462"/>
      <c r="AU59" s="1462"/>
      <c r="AV59" s="1462"/>
      <c r="AW59" s="1462"/>
      <c r="AX59" s="1462"/>
      <c r="AY59" s="1462"/>
      <c r="AZ59" s="1462"/>
      <c r="BA59" s="1462"/>
      <c r="BB59" s="1462"/>
      <c r="BC59" s="1462"/>
      <c r="BD59" s="1462"/>
      <c r="BE59" s="1463"/>
      <c r="BF59" s="65"/>
      <c r="BG59" s="4"/>
    </row>
    <row r="60" spans="3:75" ht="29.25" customHeight="1" x14ac:dyDescent="0.25">
      <c r="C60" s="4"/>
      <c r="D60" s="61"/>
      <c r="E60" s="1295"/>
      <c r="F60" s="1460"/>
      <c r="G60" s="1460"/>
      <c r="H60" s="1460"/>
      <c r="I60" s="1460"/>
      <c r="J60" s="1460"/>
      <c r="K60" s="1460"/>
      <c r="L60" s="1460"/>
      <c r="M60" s="1460"/>
      <c r="N60" s="1460"/>
      <c r="O60" s="1461"/>
      <c r="P60" s="1298"/>
      <c r="Q60" s="1445"/>
      <c r="R60" s="1445"/>
      <c r="S60" s="1445"/>
      <c r="T60" s="1445"/>
      <c r="U60" s="1445"/>
      <c r="V60" s="1445"/>
      <c r="W60" s="1445"/>
      <c r="X60" s="1445"/>
      <c r="Y60" s="1445"/>
      <c r="Z60" s="1445"/>
      <c r="AA60" s="1445"/>
      <c r="AB60" s="1445"/>
      <c r="AC60" s="1445"/>
      <c r="AD60" s="1445"/>
      <c r="AE60" s="1445"/>
      <c r="AF60" s="1445"/>
      <c r="AG60" s="1445"/>
      <c r="AH60" s="1445"/>
      <c r="AI60" s="1445"/>
      <c r="AJ60" s="1445"/>
      <c r="AK60" s="1445"/>
      <c r="AL60" s="1445"/>
      <c r="AM60" s="1445"/>
      <c r="AN60" s="1445"/>
      <c r="AO60" s="1445"/>
      <c r="AP60" s="1445"/>
      <c r="AQ60" s="1446"/>
      <c r="AR60" s="1301"/>
      <c r="AS60" s="1462"/>
      <c r="AT60" s="1462"/>
      <c r="AU60" s="1462"/>
      <c r="AV60" s="1462"/>
      <c r="AW60" s="1462"/>
      <c r="AX60" s="1462"/>
      <c r="AY60" s="1462"/>
      <c r="AZ60" s="1462"/>
      <c r="BA60" s="1462"/>
      <c r="BB60" s="1462"/>
      <c r="BC60" s="1462"/>
      <c r="BD60" s="1462"/>
      <c r="BE60" s="1463"/>
      <c r="BF60" s="65"/>
      <c r="BG60" s="4"/>
    </row>
    <row r="61" spans="3:75" ht="29.25" customHeight="1" x14ac:dyDescent="0.25">
      <c r="C61" s="4"/>
      <c r="D61" s="61"/>
      <c r="E61" s="1295"/>
      <c r="F61" s="1460"/>
      <c r="G61" s="1460"/>
      <c r="H61" s="1460"/>
      <c r="I61" s="1460"/>
      <c r="J61" s="1460"/>
      <c r="K61" s="1460"/>
      <c r="L61" s="1460"/>
      <c r="M61" s="1460"/>
      <c r="N61" s="1460"/>
      <c r="O61" s="1461"/>
      <c r="P61" s="1298"/>
      <c r="Q61" s="1445"/>
      <c r="R61" s="1445"/>
      <c r="S61" s="1445"/>
      <c r="T61" s="1445"/>
      <c r="U61" s="1445"/>
      <c r="V61" s="1445"/>
      <c r="W61" s="1445"/>
      <c r="X61" s="1445"/>
      <c r="Y61" s="1445"/>
      <c r="Z61" s="1445"/>
      <c r="AA61" s="1445"/>
      <c r="AB61" s="1445"/>
      <c r="AC61" s="1445"/>
      <c r="AD61" s="1445"/>
      <c r="AE61" s="1445"/>
      <c r="AF61" s="1445"/>
      <c r="AG61" s="1445"/>
      <c r="AH61" s="1445"/>
      <c r="AI61" s="1445"/>
      <c r="AJ61" s="1445"/>
      <c r="AK61" s="1445"/>
      <c r="AL61" s="1445"/>
      <c r="AM61" s="1445"/>
      <c r="AN61" s="1445"/>
      <c r="AO61" s="1445"/>
      <c r="AP61" s="1445"/>
      <c r="AQ61" s="1446"/>
      <c r="AR61" s="1301"/>
      <c r="AS61" s="1462"/>
      <c r="AT61" s="1462"/>
      <c r="AU61" s="1462"/>
      <c r="AV61" s="1462"/>
      <c r="AW61" s="1462"/>
      <c r="AX61" s="1462"/>
      <c r="AY61" s="1462"/>
      <c r="AZ61" s="1462"/>
      <c r="BA61" s="1462"/>
      <c r="BB61" s="1462"/>
      <c r="BC61" s="1462"/>
      <c r="BD61" s="1462"/>
      <c r="BE61" s="1463"/>
      <c r="BF61" s="65"/>
      <c r="BG61" s="4"/>
    </row>
    <row r="62" spans="3:75" ht="7.5" customHeight="1" x14ac:dyDescent="0.25">
      <c r="C62" s="4"/>
      <c r="D62" s="62"/>
      <c r="E62" s="63"/>
      <c r="F62" s="63"/>
      <c r="G62" s="63"/>
      <c r="H62" s="68"/>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80"/>
      <c r="BE62" s="63"/>
      <c r="BF62" s="64"/>
      <c r="BG62" s="4"/>
    </row>
    <row r="63" spans="3:75" s="5" customFormat="1" ht="22.5" customHeight="1" x14ac:dyDescent="0.2">
      <c r="C63" s="8"/>
      <c r="D63" s="71"/>
      <c r="E63" s="74" t="s">
        <v>181</v>
      </c>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72"/>
      <c r="AV63" s="72"/>
      <c r="AW63" s="72"/>
      <c r="AX63" s="72"/>
      <c r="AY63" s="72"/>
      <c r="AZ63" s="72"/>
      <c r="BA63" s="72"/>
      <c r="BB63" s="72"/>
      <c r="BC63" s="72"/>
      <c r="BD63" s="72"/>
      <c r="BE63" s="72"/>
      <c r="BF63" s="73"/>
      <c r="BG63" s="6"/>
      <c r="BH63" s="42"/>
      <c r="BI63" s="43"/>
    </row>
    <row r="64" spans="3:75" ht="19.5" customHeight="1" x14ac:dyDescent="0.25">
      <c r="C64" s="4"/>
      <c r="D64" s="61"/>
      <c r="E64" s="1443"/>
      <c r="F64" s="1444"/>
      <c r="G64" s="1444"/>
      <c r="H64" s="41" t="s">
        <v>172</v>
      </c>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75"/>
      <c r="BG64" s="4"/>
    </row>
    <row r="65" spans="3:75" ht="19.5" customHeight="1" x14ac:dyDescent="0.25">
      <c r="C65" s="4"/>
      <c r="D65" s="75"/>
      <c r="E65" s="45"/>
      <c r="F65" s="46"/>
      <c r="G65" s="46"/>
      <c r="H65" s="41" t="s">
        <v>173</v>
      </c>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76"/>
      <c r="BG65" s="4"/>
    </row>
    <row r="66" spans="3:75" ht="7.5" customHeight="1" x14ac:dyDescent="0.25">
      <c r="C66" s="4"/>
      <c r="D66" s="62"/>
      <c r="E66" s="63"/>
      <c r="F66" s="63"/>
      <c r="G66" s="63"/>
      <c r="H66" s="68"/>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80"/>
      <c r="BE66" s="63"/>
      <c r="BF66" s="64"/>
      <c r="BG66" s="4"/>
    </row>
    <row r="67" spans="3:75" ht="14.25" customHeight="1" x14ac:dyDescent="0.2">
      <c r="C67" s="4"/>
      <c r="D67" s="79">
        <v>5</v>
      </c>
      <c r="E67" s="1304" t="s">
        <v>183</v>
      </c>
      <c r="F67" s="1451"/>
      <c r="G67" s="1451"/>
      <c r="H67" s="1451"/>
      <c r="I67" s="1451"/>
      <c r="J67" s="1451"/>
      <c r="K67" s="1451"/>
      <c r="L67" s="1451"/>
      <c r="M67" s="1451"/>
      <c r="N67" s="1451"/>
      <c r="O67" s="1451"/>
      <c r="P67" s="1451"/>
      <c r="Q67" s="1451"/>
      <c r="R67" s="1451"/>
      <c r="S67" s="1451"/>
      <c r="T67" s="1451"/>
      <c r="U67" s="1451"/>
      <c r="V67" s="1451"/>
      <c r="W67" s="1451"/>
      <c r="X67" s="1451"/>
      <c r="Y67" s="1451"/>
      <c r="Z67" s="1451"/>
      <c r="AA67" s="1451"/>
      <c r="AB67" s="1451"/>
      <c r="AC67" s="1451"/>
      <c r="AD67" s="1451"/>
      <c r="AE67" s="1451"/>
      <c r="AF67" s="1451"/>
      <c r="AG67" s="1451"/>
      <c r="AH67" s="1451"/>
      <c r="AI67" s="1451"/>
      <c r="AJ67" s="1451"/>
      <c r="AK67" s="1451"/>
      <c r="AL67" s="1451"/>
      <c r="AM67" s="1451"/>
      <c r="AN67" s="1451"/>
      <c r="AO67" s="1451"/>
      <c r="AP67" s="1451"/>
      <c r="AQ67" s="1451"/>
      <c r="AR67" s="1451"/>
      <c r="AS67" s="1451"/>
      <c r="AT67" s="1451"/>
      <c r="AU67" s="1451"/>
      <c r="AV67" s="1451"/>
      <c r="AW67" s="1451"/>
      <c r="AX67" s="1451"/>
      <c r="AY67" s="1451"/>
      <c r="AZ67" s="1451"/>
      <c r="BA67" s="1451"/>
      <c r="BB67" s="1451"/>
      <c r="BC67" s="1451"/>
      <c r="BD67" s="1451"/>
      <c r="BE67" s="1451"/>
      <c r="BF67" s="1452"/>
      <c r="BG67" s="4"/>
    </row>
    <row r="68" spans="3:75" ht="38.25" customHeight="1" x14ac:dyDescent="0.2">
      <c r="C68" s="4"/>
      <c r="D68" s="55">
        <v>6</v>
      </c>
      <c r="E68" s="1306" t="s">
        <v>184</v>
      </c>
      <c r="F68" s="1453"/>
      <c r="G68" s="1453"/>
      <c r="H68" s="1453"/>
      <c r="I68" s="1453"/>
      <c r="J68" s="1453"/>
      <c r="K68" s="1453"/>
      <c r="L68" s="1453"/>
      <c r="M68" s="1453"/>
      <c r="N68" s="1453"/>
      <c r="O68" s="1453"/>
      <c r="P68" s="1453"/>
      <c r="Q68" s="1453"/>
      <c r="R68" s="1453"/>
      <c r="S68" s="1453"/>
      <c r="T68" s="1453"/>
      <c r="U68" s="1453"/>
      <c r="V68" s="1453"/>
      <c r="W68" s="1453"/>
      <c r="X68" s="1453"/>
      <c r="Y68" s="1453"/>
      <c r="Z68" s="1453"/>
      <c r="AA68" s="1453"/>
      <c r="AB68" s="1453"/>
      <c r="AC68" s="1453"/>
      <c r="AD68" s="1453"/>
      <c r="AE68" s="1453"/>
      <c r="AF68" s="1453"/>
      <c r="AG68" s="1453"/>
      <c r="AH68" s="1453"/>
      <c r="AI68" s="1453"/>
      <c r="AJ68" s="1453"/>
      <c r="AK68" s="1453"/>
      <c r="AL68" s="1453"/>
      <c r="AM68" s="1453"/>
      <c r="AN68" s="1453"/>
      <c r="AO68" s="1453"/>
      <c r="AP68" s="1453"/>
      <c r="AQ68" s="1453"/>
      <c r="AR68" s="1453"/>
      <c r="AS68" s="1453"/>
      <c r="AT68" s="1453"/>
      <c r="AU68" s="1453"/>
      <c r="AV68" s="1453"/>
      <c r="AW68" s="1453"/>
      <c r="AX68" s="1453"/>
      <c r="AY68" s="1453"/>
      <c r="AZ68" s="1453"/>
      <c r="BA68" s="1453"/>
      <c r="BB68" s="1453"/>
      <c r="BC68" s="1453"/>
      <c r="BD68" s="1453"/>
      <c r="BE68" s="1453"/>
      <c r="BF68" s="1454"/>
      <c r="BG68" s="4"/>
    </row>
    <row r="69" spans="3:75" ht="25.5" customHeight="1" x14ac:dyDescent="0.2">
      <c r="C69" s="4"/>
      <c r="D69" s="82"/>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4"/>
    </row>
    <row r="70" spans="3:75" ht="9" customHeight="1" x14ac:dyDescent="0.25">
      <c r="C70" s="4"/>
      <c r="D70" s="52"/>
      <c r="E70" s="52"/>
      <c r="F70" s="52"/>
      <c r="G70" s="52"/>
      <c r="H70" s="52"/>
      <c r="I70" s="52"/>
      <c r="J70" s="52"/>
      <c r="K70" s="52"/>
      <c r="L70" s="52"/>
      <c r="M70" s="52"/>
      <c r="N70" s="52"/>
      <c r="O70" s="52"/>
      <c r="P70" s="52"/>
      <c r="Q70" s="52"/>
      <c r="R70" s="52"/>
      <c r="S70" s="52"/>
      <c r="T70" s="52"/>
      <c r="U70" s="52"/>
      <c r="V70" s="9"/>
      <c r="W70" s="9"/>
      <c r="X70" s="53"/>
      <c r="Y70" s="53"/>
      <c r="Z70" s="53"/>
      <c r="AA70" s="53"/>
      <c r="AB70" s="53"/>
      <c r="AC70" s="53"/>
      <c r="AD70" s="53"/>
      <c r="AE70" s="53"/>
      <c r="AF70" s="53"/>
      <c r="AG70" s="53"/>
      <c r="AH70" s="53"/>
      <c r="AI70" s="53"/>
      <c r="AJ70" s="53"/>
      <c r="AK70" s="53"/>
      <c r="AL70" s="53"/>
      <c r="AM70" s="53"/>
      <c r="AN70" s="53"/>
      <c r="AO70" s="53"/>
      <c r="AP70" s="53"/>
      <c r="AQ70" s="53"/>
      <c r="AR70" s="53"/>
      <c r="AS70" s="53"/>
      <c r="AT70" s="53"/>
      <c r="AU70" s="53"/>
      <c r="AV70" s="53"/>
      <c r="AW70" s="53"/>
      <c r="AX70" s="53"/>
      <c r="AY70" s="53"/>
      <c r="AZ70" s="53"/>
      <c r="BA70" s="53"/>
      <c r="BB70" s="53"/>
      <c r="BC70" s="53"/>
      <c r="BD70" s="53"/>
      <c r="BE70" s="53"/>
      <c r="BF70" s="53"/>
      <c r="BG70" s="4"/>
      <c r="BH70" s="50"/>
      <c r="BI70" s="50"/>
      <c r="BJ70" s="21"/>
      <c r="BW70" s="51"/>
    </row>
    <row r="71" spans="3:75" s="5" customFormat="1" ht="18" customHeight="1" x14ac:dyDescent="0.25">
      <c r="C71" s="8"/>
      <c r="D71" s="44" t="s">
        <v>175</v>
      </c>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6"/>
      <c r="BH71" s="42"/>
      <c r="BI71" s="43"/>
    </row>
    <row r="72" spans="3:75" ht="19.5" customHeight="1" x14ac:dyDescent="0.2">
      <c r="C72" s="4"/>
      <c r="D72" s="84" t="s">
        <v>189</v>
      </c>
      <c r="E72" s="989" t="s">
        <v>188</v>
      </c>
      <c r="F72" s="1455"/>
      <c r="G72" s="1455"/>
      <c r="H72" s="1455"/>
      <c r="I72" s="1455"/>
      <c r="J72" s="1455"/>
      <c r="K72" s="1455"/>
      <c r="L72" s="1455"/>
      <c r="M72" s="1455"/>
      <c r="N72" s="1455"/>
      <c r="O72" s="1455"/>
      <c r="P72" s="1455"/>
      <c r="Q72" s="1455"/>
      <c r="R72" s="1455"/>
      <c r="S72" s="1455"/>
      <c r="T72" s="1455"/>
      <c r="U72" s="1455"/>
      <c r="V72" s="1455"/>
      <c r="W72" s="1455"/>
      <c r="X72" s="1455"/>
      <c r="Y72" s="1455"/>
      <c r="Z72" s="1455"/>
      <c r="AA72" s="1455"/>
      <c r="AB72" s="1455"/>
      <c r="AC72" s="1455"/>
      <c r="AD72" s="1455"/>
      <c r="AE72" s="1455"/>
      <c r="AF72" s="1455"/>
      <c r="AG72" s="1455"/>
      <c r="AH72" s="1455"/>
      <c r="AI72" s="1455"/>
      <c r="AJ72" s="1455"/>
      <c r="AK72" s="1455"/>
      <c r="AL72" s="1455"/>
      <c r="AM72" s="1455"/>
      <c r="AN72" s="1455"/>
      <c r="AO72" s="1455"/>
      <c r="AP72" s="1455"/>
      <c r="AQ72" s="1455"/>
      <c r="AR72" s="1455"/>
      <c r="AS72" s="1455"/>
      <c r="AT72" s="1455"/>
      <c r="AU72" s="1455"/>
      <c r="AV72" s="1455"/>
      <c r="AW72" s="1455"/>
      <c r="AX72" s="1455"/>
      <c r="AY72" s="1455"/>
      <c r="AZ72" s="1455"/>
      <c r="BA72" s="1455"/>
      <c r="BB72" s="1455"/>
      <c r="BC72" s="1455"/>
      <c r="BD72" s="1455"/>
      <c r="BE72" s="1455"/>
      <c r="BF72" s="1456"/>
      <c r="BG72" s="4"/>
    </row>
    <row r="73" spans="3:75" ht="45" customHeight="1" x14ac:dyDescent="0.2">
      <c r="C73" s="4"/>
      <c r="D73" s="85" t="s">
        <v>189</v>
      </c>
      <c r="E73" s="1457" t="s">
        <v>191</v>
      </c>
      <c r="F73" s="1458"/>
      <c r="G73" s="1458"/>
      <c r="H73" s="1458"/>
      <c r="I73" s="1458"/>
      <c r="J73" s="1458"/>
      <c r="K73" s="1458"/>
      <c r="L73" s="1458"/>
      <c r="M73" s="1458"/>
      <c r="N73" s="1458"/>
      <c r="O73" s="1458"/>
      <c r="P73" s="1458"/>
      <c r="Q73" s="1458"/>
      <c r="R73" s="1458"/>
      <c r="S73" s="1458"/>
      <c r="T73" s="1458"/>
      <c r="U73" s="1458"/>
      <c r="V73" s="1458"/>
      <c r="W73" s="1458"/>
      <c r="X73" s="1458"/>
      <c r="Y73" s="1458"/>
      <c r="Z73" s="1458"/>
      <c r="AA73" s="1458"/>
      <c r="AB73" s="1458"/>
      <c r="AC73" s="1458"/>
      <c r="AD73" s="1458"/>
      <c r="AE73" s="1458"/>
      <c r="AF73" s="1458"/>
      <c r="AG73" s="1458"/>
      <c r="AH73" s="1458"/>
      <c r="AI73" s="1458"/>
      <c r="AJ73" s="1458"/>
      <c r="AK73" s="1458"/>
      <c r="AL73" s="1458"/>
      <c r="AM73" s="1458"/>
      <c r="AN73" s="1458"/>
      <c r="AO73" s="1458"/>
      <c r="AP73" s="1458"/>
      <c r="AQ73" s="1458"/>
      <c r="AR73" s="1458"/>
      <c r="AS73" s="1458"/>
      <c r="AT73" s="1458"/>
      <c r="AU73" s="1458"/>
      <c r="AV73" s="1458"/>
      <c r="AW73" s="1458"/>
      <c r="AX73" s="1458"/>
      <c r="AY73" s="1458"/>
      <c r="AZ73" s="1458"/>
      <c r="BA73" s="1458"/>
      <c r="BB73" s="1458"/>
      <c r="BC73" s="1458"/>
      <c r="BD73" s="1458"/>
      <c r="BE73" s="1458"/>
      <c r="BF73" s="1459"/>
      <c r="BG73" s="4"/>
    </row>
    <row r="74" spans="3:75" ht="105" customHeight="1" x14ac:dyDescent="0.2">
      <c r="C74" s="4"/>
      <c r="D74" s="85" t="s">
        <v>189</v>
      </c>
      <c r="E74" s="1457" t="s">
        <v>190</v>
      </c>
      <c r="F74" s="1458"/>
      <c r="G74" s="1458"/>
      <c r="H74" s="1458"/>
      <c r="I74" s="1458"/>
      <c r="J74" s="1458"/>
      <c r="K74" s="1458"/>
      <c r="L74" s="1458"/>
      <c r="M74" s="1458"/>
      <c r="N74" s="1458"/>
      <c r="O74" s="1458"/>
      <c r="P74" s="1458"/>
      <c r="Q74" s="1458"/>
      <c r="R74" s="1458"/>
      <c r="S74" s="1458"/>
      <c r="T74" s="1458"/>
      <c r="U74" s="1458"/>
      <c r="V74" s="1458"/>
      <c r="W74" s="1458"/>
      <c r="X74" s="1458"/>
      <c r="Y74" s="1458"/>
      <c r="Z74" s="1458"/>
      <c r="AA74" s="1458"/>
      <c r="AB74" s="1458"/>
      <c r="AC74" s="1458"/>
      <c r="AD74" s="1458"/>
      <c r="AE74" s="1458"/>
      <c r="AF74" s="1458"/>
      <c r="AG74" s="1458"/>
      <c r="AH74" s="1458"/>
      <c r="AI74" s="1458"/>
      <c r="AJ74" s="1458"/>
      <c r="AK74" s="1458"/>
      <c r="AL74" s="1458"/>
      <c r="AM74" s="1458"/>
      <c r="AN74" s="1458"/>
      <c r="AO74" s="1458"/>
      <c r="AP74" s="1458"/>
      <c r="AQ74" s="1458"/>
      <c r="AR74" s="1458"/>
      <c r="AS74" s="1458"/>
      <c r="AT74" s="1458"/>
      <c r="AU74" s="1458"/>
      <c r="AV74" s="1458"/>
      <c r="AW74" s="1458"/>
      <c r="AX74" s="1458"/>
      <c r="AY74" s="1458"/>
      <c r="AZ74" s="1458"/>
      <c r="BA74" s="1458"/>
      <c r="BB74" s="1458"/>
      <c r="BC74" s="1458"/>
      <c r="BD74" s="1458"/>
      <c r="BE74" s="1458"/>
      <c r="BF74" s="1459"/>
      <c r="BG74" s="4"/>
    </row>
    <row r="75" spans="3:75" ht="26.25" customHeight="1" x14ac:dyDescent="0.2">
      <c r="C75" s="4"/>
      <c r="D75" s="86">
        <v>7</v>
      </c>
      <c r="E75" s="1465" t="s">
        <v>192</v>
      </c>
      <c r="F75" s="1466"/>
      <c r="G75" s="1466"/>
      <c r="H75" s="1466"/>
      <c r="I75" s="1466"/>
      <c r="J75" s="1466"/>
      <c r="K75" s="1466"/>
      <c r="L75" s="1466"/>
      <c r="M75" s="1466"/>
      <c r="N75" s="1466"/>
      <c r="O75" s="1466"/>
      <c r="P75" s="1466"/>
      <c r="Q75" s="1466"/>
      <c r="R75" s="1466"/>
      <c r="S75" s="1466"/>
      <c r="T75" s="1466"/>
      <c r="U75" s="1466"/>
      <c r="V75" s="1466"/>
      <c r="W75" s="1466"/>
      <c r="X75" s="1466"/>
      <c r="Y75" s="1466"/>
      <c r="Z75" s="1466"/>
      <c r="AA75" s="1466"/>
      <c r="AB75" s="1466"/>
      <c r="AC75" s="1466"/>
      <c r="AD75" s="1466"/>
      <c r="AE75" s="1466"/>
      <c r="AF75" s="1466"/>
      <c r="AG75" s="1466"/>
      <c r="AH75" s="1466"/>
      <c r="AI75" s="1466"/>
      <c r="AJ75" s="1466"/>
      <c r="AK75" s="1466"/>
      <c r="AL75" s="1466"/>
      <c r="AM75" s="1466"/>
      <c r="AN75" s="1466"/>
      <c r="AO75" s="1466"/>
      <c r="AP75" s="1466"/>
      <c r="AQ75" s="1466"/>
      <c r="AR75" s="1466"/>
      <c r="AS75" s="1466"/>
      <c r="AT75" s="1466"/>
      <c r="AU75" s="1466"/>
      <c r="AV75" s="1466"/>
      <c r="AW75" s="1466"/>
      <c r="AX75" s="1466"/>
      <c r="AY75" s="1466"/>
      <c r="AZ75" s="1466"/>
      <c r="BA75" s="1466"/>
      <c r="BB75" s="1466"/>
      <c r="BC75" s="1466"/>
      <c r="BD75" s="1466"/>
      <c r="BE75" s="1466"/>
      <c r="BF75" s="1467"/>
      <c r="BG75" s="4"/>
    </row>
    <row r="76" spans="3:75" ht="9" customHeight="1" x14ac:dyDescent="0.25">
      <c r="C76" s="4"/>
      <c r="D76" s="52"/>
      <c r="E76" s="52"/>
      <c r="F76" s="52"/>
      <c r="G76" s="52"/>
      <c r="H76" s="52"/>
      <c r="I76" s="52"/>
      <c r="J76" s="52"/>
      <c r="K76" s="52"/>
      <c r="L76" s="52"/>
      <c r="M76" s="52"/>
      <c r="N76" s="52"/>
      <c r="O76" s="52"/>
      <c r="P76" s="52"/>
      <c r="Q76" s="52"/>
      <c r="R76" s="52"/>
      <c r="S76" s="52"/>
      <c r="T76" s="52"/>
      <c r="U76" s="52"/>
      <c r="V76" s="9"/>
      <c r="W76" s="9"/>
      <c r="X76" s="53"/>
      <c r="Y76" s="53"/>
      <c r="Z76" s="53"/>
      <c r="AA76" s="53"/>
      <c r="AB76" s="53"/>
      <c r="AC76" s="53"/>
      <c r="AD76" s="53"/>
      <c r="AE76" s="53"/>
      <c r="AF76" s="53"/>
      <c r="AG76" s="53"/>
      <c r="AH76" s="53"/>
      <c r="AI76" s="53"/>
      <c r="AJ76" s="53"/>
      <c r="AK76" s="53"/>
      <c r="AL76" s="53"/>
      <c r="AM76" s="53"/>
      <c r="AN76" s="53"/>
      <c r="AO76" s="53"/>
      <c r="AP76" s="53"/>
      <c r="AQ76" s="53"/>
      <c r="AR76" s="53"/>
      <c r="AS76" s="53"/>
      <c r="AT76" s="53"/>
      <c r="AU76" s="53"/>
      <c r="AV76" s="53"/>
      <c r="AW76" s="53"/>
      <c r="AX76" s="53"/>
      <c r="AY76" s="53"/>
      <c r="AZ76" s="53"/>
      <c r="BA76" s="53"/>
      <c r="BB76" s="53"/>
      <c r="BC76" s="53"/>
      <c r="BD76" s="53"/>
      <c r="BE76" s="53"/>
      <c r="BF76" s="53"/>
      <c r="BG76" s="4"/>
      <c r="BH76" s="50"/>
      <c r="BI76" s="50"/>
      <c r="BJ76" s="21"/>
      <c r="BW76" s="51"/>
    </row>
    <row r="77" spans="3:75" s="5" customFormat="1" ht="18" customHeight="1" x14ac:dyDescent="0.25">
      <c r="C77" s="8"/>
      <c r="D77" s="44" t="s">
        <v>187</v>
      </c>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6"/>
      <c r="BH77" s="42"/>
      <c r="BI77" s="43"/>
    </row>
    <row r="78" spans="3:75" ht="24" customHeight="1" x14ac:dyDescent="0.2">
      <c r="C78" s="4"/>
      <c r="D78" s="795" t="s">
        <v>0</v>
      </c>
      <c r="E78" s="964"/>
      <c r="F78" s="965"/>
      <c r="G78" s="823" t="s">
        <v>2</v>
      </c>
      <c r="H78" s="1433"/>
      <c r="I78" s="1433"/>
      <c r="J78" s="1433"/>
      <c r="K78" s="1433"/>
      <c r="L78" s="1433"/>
      <c r="M78" s="1433"/>
      <c r="N78" s="1433"/>
      <c r="O78" s="1433"/>
      <c r="P78" s="1433"/>
      <c r="Q78" s="1433"/>
      <c r="R78" s="1433"/>
      <c r="S78" s="1433"/>
      <c r="T78" s="1433"/>
      <c r="U78" s="1433"/>
      <c r="V78" s="1464"/>
      <c r="W78" s="823" t="str">
        <f>IF(ZADOST!W248=0," ",ZADOST!W248)</f>
        <v xml:space="preserve"> </v>
      </c>
      <c r="X78" s="824"/>
      <c r="Y78" s="824"/>
      <c r="Z78" s="824"/>
      <c r="AA78" s="824"/>
      <c r="AB78" s="824"/>
      <c r="AC78" s="824"/>
      <c r="AD78" s="824"/>
      <c r="AE78" s="824"/>
      <c r="AF78" s="824"/>
      <c r="AG78" s="824"/>
      <c r="AH78" s="824"/>
      <c r="AI78" s="824"/>
      <c r="AJ78" s="824"/>
      <c r="AK78" s="824"/>
      <c r="AL78" s="824"/>
      <c r="AM78" s="824"/>
      <c r="AN78" s="824"/>
      <c r="AO78" s="824"/>
      <c r="AP78" s="824"/>
      <c r="AQ78" s="824"/>
      <c r="AR78" s="824"/>
      <c r="AS78" s="824"/>
      <c r="AT78" s="824"/>
      <c r="AU78" s="824"/>
      <c r="AV78" s="824"/>
      <c r="AW78" s="824"/>
      <c r="AX78" s="824"/>
      <c r="AY78" s="824"/>
      <c r="AZ78" s="824"/>
      <c r="BA78" s="824"/>
      <c r="BB78" s="824"/>
      <c r="BC78" s="824"/>
      <c r="BD78" s="824"/>
      <c r="BE78" s="824"/>
      <c r="BF78" s="963"/>
      <c r="BG78" s="4"/>
      <c r="BH78" s="17"/>
      <c r="BI78" s="17"/>
    </row>
    <row r="79" spans="3:75" ht="24" customHeight="1" x14ac:dyDescent="0.2">
      <c r="C79" s="4"/>
      <c r="D79" s="969"/>
      <c r="E79" s="970"/>
      <c r="F79" s="971"/>
      <c r="G79" s="823" t="s">
        <v>39</v>
      </c>
      <c r="H79" s="825"/>
      <c r="I79" s="825"/>
      <c r="J79" s="825"/>
      <c r="K79" s="825"/>
      <c r="L79" s="825"/>
      <c r="M79" s="825"/>
      <c r="N79" s="825"/>
      <c r="O79" s="825"/>
      <c r="P79" s="825"/>
      <c r="Q79" s="825"/>
      <c r="R79" s="825"/>
      <c r="S79" s="825"/>
      <c r="T79" s="825"/>
      <c r="U79" s="825"/>
      <c r="V79" s="830"/>
      <c r="W79" s="823">
        <f>ZADOST!W249</f>
        <v>0</v>
      </c>
      <c r="X79" s="824"/>
      <c r="Y79" s="824"/>
      <c r="Z79" s="824"/>
      <c r="AA79" s="824"/>
      <c r="AB79" s="824"/>
      <c r="AC79" s="824"/>
      <c r="AD79" s="824"/>
      <c r="AE79" s="824"/>
      <c r="AF79" s="824"/>
      <c r="AG79" s="824"/>
      <c r="AH79" s="824"/>
      <c r="AI79" s="824"/>
      <c r="AJ79" s="824"/>
      <c r="AK79" s="824"/>
      <c r="AL79" s="824"/>
      <c r="AM79" s="824"/>
      <c r="AN79" s="824"/>
      <c r="AO79" s="824"/>
      <c r="AP79" s="824"/>
      <c r="AQ79" s="824"/>
      <c r="AR79" s="824"/>
      <c r="AS79" s="824"/>
      <c r="AT79" s="824"/>
      <c r="AU79" s="824"/>
      <c r="AV79" s="824"/>
      <c r="AW79" s="824"/>
      <c r="AX79" s="824"/>
      <c r="AY79" s="824"/>
      <c r="AZ79" s="824"/>
      <c r="BA79" s="824"/>
      <c r="BB79" s="824"/>
      <c r="BC79" s="824"/>
      <c r="BD79" s="824"/>
      <c r="BE79" s="824"/>
      <c r="BF79" s="963"/>
      <c r="BG79" s="4"/>
      <c r="BH79" s="17"/>
      <c r="BI79" s="17"/>
    </row>
    <row r="80" spans="3:75" ht="24" customHeight="1" x14ac:dyDescent="0.2">
      <c r="C80" s="4"/>
      <c r="D80" s="795" t="s">
        <v>1</v>
      </c>
      <c r="E80" s="964"/>
      <c r="F80" s="965"/>
      <c r="G80" s="823" t="s">
        <v>2</v>
      </c>
      <c r="H80" s="1433"/>
      <c r="I80" s="1433"/>
      <c r="J80" s="1433"/>
      <c r="K80" s="1433"/>
      <c r="L80" s="1433"/>
      <c r="M80" s="1433"/>
      <c r="N80" s="1433"/>
      <c r="O80" s="1433"/>
      <c r="P80" s="1433"/>
      <c r="Q80" s="1433"/>
      <c r="R80" s="1433"/>
      <c r="S80" s="1433"/>
      <c r="T80" s="1433"/>
      <c r="U80" s="1433"/>
      <c r="V80" s="1464"/>
      <c r="W80" s="823" t="e">
        <f>IF(ZADOST!#REF!=0," ",ZADOST!#REF!)</f>
        <v>#REF!</v>
      </c>
      <c r="X80" s="824"/>
      <c r="Y80" s="824"/>
      <c r="Z80" s="824"/>
      <c r="AA80" s="824"/>
      <c r="AB80" s="824"/>
      <c r="AC80" s="824"/>
      <c r="AD80" s="824"/>
      <c r="AE80" s="824"/>
      <c r="AF80" s="824"/>
      <c r="AG80" s="824"/>
      <c r="AH80" s="824"/>
      <c r="AI80" s="824"/>
      <c r="AJ80" s="824"/>
      <c r="AK80" s="824"/>
      <c r="AL80" s="824"/>
      <c r="AM80" s="824"/>
      <c r="AN80" s="824"/>
      <c r="AO80" s="824"/>
      <c r="AP80" s="824"/>
      <c r="AQ80" s="824"/>
      <c r="AR80" s="824"/>
      <c r="AS80" s="824"/>
      <c r="AT80" s="824"/>
      <c r="AU80" s="824"/>
      <c r="AV80" s="824"/>
      <c r="AW80" s="824"/>
      <c r="AX80" s="824"/>
      <c r="AY80" s="824"/>
      <c r="AZ80" s="824"/>
      <c r="BA80" s="824"/>
      <c r="BB80" s="824"/>
      <c r="BC80" s="824"/>
      <c r="BD80" s="824"/>
      <c r="BE80" s="824"/>
      <c r="BF80" s="963"/>
      <c r="BG80" s="4"/>
      <c r="BH80" s="17"/>
      <c r="BI80" s="17"/>
    </row>
    <row r="81" spans="3:61" ht="24" customHeight="1" x14ac:dyDescent="0.2">
      <c r="C81" s="4"/>
      <c r="D81" s="969"/>
      <c r="E81" s="970"/>
      <c r="F81" s="971"/>
      <c r="G81" s="823" t="s">
        <v>39</v>
      </c>
      <c r="H81" s="825"/>
      <c r="I81" s="825"/>
      <c r="J81" s="825"/>
      <c r="K81" s="825"/>
      <c r="L81" s="825"/>
      <c r="M81" s="825"/>
      <c r="N81" s="825"/>
      <c r="O81" s="825"/>
      <c r="P81" s="825"/>
      <c r="Q81" s="825"/>
      <c r="R81" s="825"/>
      <c r="S81" s="825"/>
      <c r="T81" s="825"/>
      <c r="U81" s="825"/>
      <c r="V81" s="830"/>
      <c r="W81" s="823" t="e">
        <f>ZADOST!#REF!</f>
        <v>#REF!</v>
      </c>
      <c r="X81" s="824"/>
      <c r="Y81" s="824"/>
      <c r="Z81" s="824"/>
      <c r="AA81" s="824"/>
      <c r="AB81" s="824"/>
      <c r="AC81" s="824"/>
      <c r="AD81" s="824"/>
      <c r="AE81" s="824"/>
      <c r="AF81" s="824"/>
      <c r="AG81" s="824"/>
      <c r="AH81" s="824"/>
      <c r="AI81" s="824"/>
      <c r="AJ81" s="824"/>
      <c r="AK81" s="824"/>
      <c r="AL81" s="824"/>
      <c r="AM81" s="824"/>
      <c r="AN81" s="824"/>
      <c r="AO81" s="824"/>
      <c r="AP81" s="824"/>
      <c r="AQ81" s="824"/>
      <c r="AR81" s="824"/>
      <c r="AS81" s="824"/>
      <c r="AT81" s="824"/>
      <c r="AU81" s="824"/>
      <c r="AV81" s="824"/>
      <c r="AW81" s="824"/>
      <c r="AX81" s="824"/>
      <c r="AY81" s="824"/>
      <c r="AZ81" s="824"/>
      <c r="BA81" s="824"/>
      <c r="BB81" s="824"/>
      <c r="BC81" s="824"/>
      <c r="BD81" s="824"/>
      <c r="BE81" s="824"/>
      <c r="BF81" s="963"/>
      <c r="BG81" s="4"/>
      <c r="BH81" s="17"/>
      <c r="BI81" s="17"/>
    </row>
    <row r="82" spans="3:61" ht="24" customHeight="1" x14ac:dyDescent="0.2">
      <c r="C82" s="4"/>
      <c r="D82" s="795" t="s">
        <v>52</v>
      </c>
      <c r="E82" s="964"/>
      <c r="F82" s="965"/>
      <c r="G82" s="823" t="s">
        <v>2</v>
      </c>
      <c r="H82" s="1433"/>
      <c r="I82" s="1433"/>
      <c r="J82" s="1433"/>
      <c r="K82" s="1433"/>
      <c r="L82" s="1433"/>
      <c r="M82" s="1433"/>
      <c r="N82" s="1433"/>
      <c r="O82" s="1433"/>
      <c r="P82" s="1433"/>
      <c r="Q82" s="1433"/>
      <c r="R82" s="1433"/>
      <c r="S82" s="1433"/>
      <c r="T82" s="1433"/>
      <c r="U82" s="1433"/>
      <c r="V82" s="1464"/>
      <c r="W82" s="823" t="e">
        <f>IF(ZADOST!#REF!=0," ",ZADOST!#REF!)</f>
        <v>#REF!</v>
      </c>
      <c r="X82" s="824"/>
      <c r="Y82" s="824"/>
      <c r="Z82" s="824"/>
      <c r="AA82" s="824"/>
      <c r="AB82" s="824"/>
      <c r="AC82" s="824"/>
      <c r="AD82" s="824"/>
      <c r="AE82" s="824"/>
      <c r="AF82" s="824"/>
      <c r="AG82" s="824"/>
      <c r="AH82" s="824"/>
      <c r="AI82" s="824"/>
      <c r="AJ82" s="824"/>
      <c r="AK82" s="824"/>
      <c r="AL82" s="824"/>
      <c r="AM82" s="824"/>
      <c r="AN82" s="824"/>
      <c r="AO82" s="824"/>
      <c r="AP82" s="824"/>
      <c r="AQ82" s="824"/>
      <c r="AR82" s="824"/>
      <c r="AS82" s="824"/>
      <c r="AT82" s="824"/>
      <c r="AU82" s="824"/>
      <c r="AV82" s="824"/>
      <c r="AW82" s="824"/>
      <c r="AX82" s="824"/>
      <c r="AY82" s="824"/>
      <c r="AZ82" s="824"/>
      <c r="BA82" s="824"/>
      <c r="BB82" s="824"/>
      <c r="BC82" s="824"/>
      <c r="BD82" s="824"/>
      <c r="BE82" s="824"/>
      <c r="BF82" s="963"/>
      <c r="BG82" s="4"/>
      <c r="BH82" s="17"/>
      <c r="BI82" s="17"/>
    </row>
    <row r="83" spans="3:61" ht="24" customHeight="1" x14ac:dyDescent="0.2">
      <c r="C83" s="4"/>
      <c r="D83" s="969"/>
      <c r="E83" s="970"/>
      <c r="F83" s="971"/>
      <c r="G83" s="823" t="s">
        <v>39</v>
      </c>
      <c r="H83" s="825"/>
      <c r="I83" s="825"/>
      <c r="J83" s="825"/>
      <c r="K83" s="825"/>
      <c r="L83" s="825"/>
      <c r="M83" s="825"/>
      <c r="N83" s="825"/>
      <c r="O83" s="825"/>
      <c r="P83" s="825"/>
      <c r="Q83" s="825"/>
      <c r="R83" s="825"/>
      <c r="S83" s="825"/>
      <c r="T83" s="825"/>
      <c r="U83" s="825"/>
      <c r="V83" s="830"/>
      <c r="W83" s="823" t="e">
        <f>ZADOST!#REF!</f>
        <v>#REF!</v>
      </c>
      <c r="X83" s="824"/>
      <c r="Y83" s="824"/>
      <c r="Z83" s="824"/>
      <c r="AA83" s="824"/>
      <c r="AB83" s="824"/>
      <c r="AC83" s="824"/>
      <c r="AD83" s="824"/>
      <c r="AE83" s="824"/>
      <c r="AF83" s="824"/>
      <c r="AG83" s="824"/>
      <c r="AH83" s="824"/>
      <c r="AI83" s="824"/>
      <c r="AJ83" s="824"/>
      <c r="AK83" s="824"/>
      <c r="AL83" s="824"/>
      <c r="AM83" s="824"/>
      <c r="AN83" s="824"/>
      <c r="AO83" s="824"/>
      <c r="AP83" s="824"/>
      <c r="AQ83" s="824"/>
      <c r="AR83" s="824"/>
      <c r="AS83" s="824"/>
      <c r="AT83" s="824"/>
      <c r="AU83" s="824"/>
      <c r="AV83" s="824"/>
      <c r="AW83" s="824"/>
      <c r="AX83" s="824"/>
      <c r="AY83" s="824"/>
      <c r="AZ83" s="824"/>
      <c r="BA83" s="824"/>
      <c r="BB83" s="824"/>
      <c r="BC83" s="824"/>
      <c r="BD83" s="824"/>
      <c r="BE83" s="824"/>
      <c r="BF83" s="963"/>
      <c r="BG83" s="4"/>
      <c r="BH83" s="17"/>
      <c r="BI83" s="17"/>
    </row>
    <row r="84" spans="3:61" ht="24" customHeight="1" x14ac:dyDescent="0.2">
      <c r="C84" s="4"/>
      <c r="D84" s="823" t="s">
        <v>44</v>
      </c>
      <c r="E84" s="824"/>
      <c r="F84" s="824"/>
      <c r="G84" s="824"/>
      <c r="H84" s="824"/>
      <c r="I84" s="824"/>
      <c r="J84" s="824"/>
      <c r="K84" s="824"/>
      <c r="L84" s="824"/>
      <c r="M84" s="824"/>
      <c r="N84" s="824"/>
      <c r="O84" s="824"/>
      <c r="P84" s="824"/>
      <c r="Q84" s="824"/>
      <c r="R84" s="824"/>
      <c r="S84" s="824"/>
      <c r="T84" s="824"/>
      <c r="U84" s="825"/>
      <c r="V84" s="830"/>
      <c r="W84" s="1343"/>
      <c r="X84" s="1344"/>
      <c r="Y84" s="1344"/>
      <c r="Z84" s="1344"/>
      <c r="AA84" s="1344"/>
      <c r="AB84" s="1344"/>
      <c r="AC84" s="1344"/>
      <c r="AD84" s="1344"/>
      <c r="AE84" s="1344"/>
      <c r="AF84" s="1344"/>
      <c r="AG84" s="1344"/>
      <c r="AH84" s="1344"/>
      <c r="AI84" s="1344"/>
      <c r="AJ84" s="1344"/>
      <c r="AK84" s="1344"/>
      <c r="AL84" s="1344"/>
      <c r="AM84" s="1344"/>
      <c r="AN84" s="1344"/>
      <c r="AO84" s="1344"/>
      <c r="AP84" s="1344"/>
      <c r="AQ84" s="1344"/>
      <c r="AR84" s="1344"/>
      <c r="AS84" s="1344"/>
      <c r="AT84" s="1344"/>
      <c r="AU84" s="1344"/>
      <c r="AV84" s="1344"/>
      <c r="AW84" s="1344"/>
      <c r="AX84" s="1344"/>
      <c r="AY84" s="1344"/>
      <c r="AZ84" s="1344"/>
      <c r="BA84" s="1344"/>
      <c r="BB84" s="1344"/>
      <c r="BC84" s="1344"/>
      <c r="BD84" s="1344"/>
      <c r="BE84" s="1344"/>
      <c r="BF84" s="1345"/>
      <c r="BG84" s="4"/>
      <c r="BH84" s="17"/>
      <c r="BI84" s="17"/>
    </row>
    <row r="85" spans="3:61" ht="24" customHeight="1" x14ac:dyDescent="0.2">
      <c r="C85" s="4"/>
      <c r="D85" s="823" t="s">
        <v>45</v>
      </c>
      <c r="E85" s="824"/>
      <c r="F85" s="824"/>
      <c r="G85" s="824"/>
      <c r="H85" s="824"/>
      <c r="I85" s="824"/>
      <c r="J85" s="824"/>
      <c r="K85" s="824"/>
      <c r="L85" s="824"/>
      <c r="M85" s="824"/>
      <c r="N85" s="824"/>
      <c r="O85" s="824"/>
      <c r="P85" s="824"/>
      <c r="Q85" s="824"/>
      <c r="R85" s="824"/>
      <c r="S85" s="824"/>
      <c r="T85" s="824"/>
      <c r="U85" s="825"/>
      <c r="V85" s="830"/>
      <c r="W85" s="1343"/>
      <c r="X85" s="1344"/>
      <c r="Y85" s="1344"/>
      <c r="Z85" s="1344"/>
      <c r="AA85" s="1344"/>
      <c r="AB85" s="1344"/>
      <c r="AC85" s="1344"/>
      <c r="AD85" s="1344"/>
      <c r="AE85" s="1344"/>
      <c r="AF85" s="1344"/>
      <c r="AG85" s="1344"/>
      <c r="AH85" s="1344"/>
      <c r="AI85" s="1344"/>
      <c r="AJ85" s="1344"/>
      <c r="AK85" s="1344"/>
      <c r="AL85" s="1344"/>
      <c r="AM85" s="1344"/>
      <c r="AN85" s="1344"/>
      <c r="AO85" s="1344"/>
      <c r="AP85" s="1344"/>
      <c r="AQ85" s="1344"/>
      <c r="AR85" s="1344"/>
      <c r="AS85" s="1344"/>
      <c r="AT85" s="1344"/>
      <c r="AU85" s="1344"/>
      <c r="AV85" s="1344"/>
      <c r="AW85" s="1344"/>
      <c r="AX85" s="1344"/>
      <c r="AY85" s="1344"/>
      <c r="AZ85" s="1344"/>
      <c r="BA85" s="1344"/>
      <c r="BB85" s="1344"/>
      <c r="BC85" s="1344"/>
      <c r="BD85" s="1344"/>
      <c r="BE85" s="1344"/>
      <c r="BF85" s="1345"/>
      <c r="BG85" s="4"/>
      <c r="BH85" s="17"/>
      <c r="BI85" s="17"/>
    </row>
    <row r="86" spans="3:61" ht="126" customHeight="1" x14ac:dyDescent="0.2">
      <c r="C86" s="4"/>
      <c r="D86" s="831" t="s">
        <v>186</v>
      </c>
      <c r="E86" s="824"/>
      <c r="F86" s="824"/>
      <c r="G86" s="824"/>
      <c r="H86" s="824"/>
      <c r="I86" s="824"/>
      <c r="J86" s="824"/>
      <c r="K86" s="824"/>
      <c r="L86" s="824"/>
      <c r="M86" s="824"/>
      <c r="N86" s="824"/>
      <c r="O86" s="824"/>
      <c r="P86" s="824"/>
      <c r="Q86" s="824"/>
      <c r="R86" s="824"/>
      <c r="S86" s="824"/>
      <c r="T86" s="824"/>
      <c r="U86" s="825"/>
      <c r="V86" s="830"/>
      <c r="W86" s="1347"/>
      <c r="X86" s="825"/>
      <c r="Y86" s="825"/>
      <c r="Z86" s="825"/>
      <c r="AA86" s="825"/>
      <c r="AB86" s="825"/>
      <c r="AC86" s="825"/>
      <c r="AD86" s="825"/>
      <c r="AE86" s="825"/>
      <c r="AF86" s="825"/>
      <c r="AG86" s="825"/>
      <c r="AH86" s="825"/>
      <c r="AI86" s="825"/>
      <c r="AJ86" s="825"/>
      <c r="AK86" s="825"/>
      <c r="AL86" s="825"/>
      <c r="AM86" s="825"/>
      <c r="AN86" s="825"/>
      <c r="AO86" s="825"/>
      <c r="AP86" s="825"/>
      <c r="AQ86" s="825"/>
      <c r="AR86" s="825"/>
      <c r="AS86" s="825"/>
      <c r="AT86" s="825"/>
      <c r="AU86" s="825"/>
      <c r="AV86" s="825"/>
      <c r="AW86" s="825"/>
      <c r="AX86" s="825"/>
      <c r="AY86" s="825"/>
      <c r="AZ86" s="825"/>
      <c r="BA86" s="825"/>
      <c r="BB86" s="825"/>
      <c r="BC86" s="825"/>
      <c r="BD86" s="825"/>
      <c r="BE86" s="825"/>
      <c r="BF86" s="830"/>
      <c r="BG86" s="4"/>
      <c r="BH86" s="17"/>
      <c r="BI86" s="17"/>
    </row>
    <row r="87" spans="3:61" x14ac:dyDescent="0.2">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17"/>
      <c r="BI87" s="17"/>
    </row>
  </sheetData>
  <sheetProtection algorithmName="SHA-512" hashValue="uva7dLIQ8bojVyKmsjioE0N7U6i3qn7B/t7DQTDgZluMboJotjnpcq3vAnv1ePdrgJRKHJqzLIlqfVQw8yPn5w==" saltValue="6pWfN/+2dqg0bACDZov4Jg==" spinCount="100000" sheet="1" objects="1" scenarios="1" selectLockedCells="1"/>
  <protectedRanges>
    <protectedRange sqref="V78:W78 U79:W79 V80:W80 U81:W81 V82:W82 U83:W83 X78:BF83 U84:BF86" name="STR5"/>
  </protectedRanges>
  <mergeCells count="111">
    <mergeCell ref="D84:V84"/>
    <mergeCell ref="W84:BF84"/>
    <mergeCell ref="D85:V85"/>
    <mergeCell ref="W85:BF85"/>
    <mergeCell ref="D86:V86"/>
    <mergeCell ref="W86:BF86"/>
    <mergeCell ref="D82:F83"/>
    <mergeCell ref="G82:V82"/>
    <mergeCell ref="W82:BF82"/>
    <mergeCell ref="G83:V83"/>
    <mergeCell ref="W83:BF83"/>
    <mergeCell ref="D80:F81"/>
    <mergeCell ref="G80:V80"/>
    <mergeCell ref="W80:BF80"/>
    <mergeCell ref="G81:V81"/>
    <mergeCell ref="W81:BF81"/>
    <mergeCell ref="E74:BF74"/>
    <mergeCell ref="D78:F79"/>
    <mergeCell ref="G78:V78"/>
    <mergeCell ref="W78:BF78"/>
    <mergeCell ref="G79:V79"/>
    <mergeCell ref="W79:BF79"/>
    <mergeCell ref="E75:BF75"/>
    <mergeCell ref="E67:BF67"/>
    <mergeCell ref="E68:BF68"/>
    <mergeCell ref="E56:BE56"/>
    <mergeCell ref="E72:BF72"/>
    <mergeCell ref="E73:BF73"/>
    <mergeCell ref="E58:O58"/>
    <mergeCell ref="E59:O59"/>
    <mergeCell ref="E60:O60"/>
    <mergeCell ref="E61:O61"/>
    <mergeCell ref="AR57:BE57"/>
    <mergeCell ref="AR58:BE58"/>
    <mergeCell ref="AR59:BE59"/>
    <mergeCell ref="AR60:BE60"/>
    <mergeCell ref="AR61:BE61"/>
    <mergeCell ref="P57:AQ57"/>
    <mergeCell ref="P58:AQ58"/>
    <mergeCell ref="E57:O57"/>
    <mergeCell ref="E44:G44"/>
    <mergeCell ref="E64:G64"/>
    <mergeCell ref="P59:AQ59"/>
    <mergeCell ref="P60:AQ60"/>
    <mergeCell ref="P61:AQ61"/>
    <mergeCell ref="E47:BF47"/>
    <mergeCell ref="E48:BF48"/>
    <mergeCell ref="G52:BF52"/>
    <mergeCell ref="E54:X54"/>
    <mergeCell ref="Y54:AU54"/>
    <mergeCell ref="AV54:BE54"/>
    <mergeCell ref="E55:X55"/>
    <mergeCell ref="Y55:AU55"/>
    <mergeCell ref="AV55:BE55"/>
    <mergeCell ref="E40:X40"/>
    <mergeCell ref="Y40:AU40"/>
    <mergeCell ref="AV40:BE40"/>
    <mergeCell ref="E41:X41"/>
    <mergeCell ref="Y41:AU41"/>
    <mergeCell ref="AV41:BE41"/>
    <mergeCell ref="E38:X38"/>
    <mergeCell ref="Y38:AU38"/>
    <mergeCell ref="AV38:BE38"/>
    <mergeCell ref="E39:X39"/>
    <mergeCell ref="Y39:AU39"/>
    <mergeCell ref="AV39:BE39"/>
    <mergeCell ref="G34:BF34"/>
    <mergeCell ref="E36:X36"/>
    <mergeCell ref="Y36:AU36"/>
    <mergeCell ref="AV36:BE36"/>
    <mergeCell ref="E37:X37"/>
    <mergeCell ref="Y37:AU37"/>
    <mergeCell ref="AV37:BE37"/>
    <mergeCell ref="AV27:BE27"/>
    <mergeCell ref="Y22:AU22"/>
    <mergeCell ref="E22:X22"/>
    <mergeCell ref="E23:X23"/>
    <mergeCell ref="E24:X24"/>
    <mergeCell ref="E25:X25"/>
    <mergeCell ref="E26:X26"/>
    <mergeCell ref="E27:X27"/>
    <mergeCell ref="Y23:AU23"/>
    <mergeCell ref="Y24:AU24"/>
    <mergeCell ref="Y25:AU25"/>
    <mergeCell ref="Y26:AU26"/>
    <mergeCell ref="Y27:AU27"/>
    <mergeCell ref="AV22:BE22"/>
    <mergeCell ref="AV23:BE23"/>
    <mergeCell ref="AV24:BE24"/>
    <mergeCell ref="AV25:BE25"/>
    <mergeCell ref="AV26:BE26"/>
    <mergeCell ref="D14:BF14"/>
    <mergeCell ref="E15:BF15"/>
    <mergeCell ref="E16:BF16"/>
    <mergeCell ref="G20:BF20"/>
    <mergeCell ref="G11:P11"/>
    <mergeCell ref="S11:Y11"/>
    <mergeCell ref="Q11:R11"/>
    <mergeCell ref="Z11:AL11"/>
    <mergeCell ref="AM11:AS11"/>
    <mergeCell ref="AT11:BF11"/>
    <mergeCell ref="C1:BG1"/>
    <mergeCell ref="D7:W7"/>
    <mergeCell ref="X7:BF7"/>
    <mergeCell ref="C2:BG2"/>
    <mergeCell ref="C3:BG3"/>
    <mergeCell ref="C4:BG4"/>
    <mergeCell ref="D5:W5"/>
    <mergeCell ref="X5:BF5"/>
    <mergeCell ref="D6:W6"/>
    <mergeCell ref="X6:BF6"/>
  </mergeCells>
  <conditionalFormatting sqref="C6:BG87 C2:BG4 C5:W5 BG5">
    <cfRule type="expression" dxfId="14" priority="2">
      <formula>$X$5="Jste fyzická osoba, tato příloha není určena pro Vás!"</formula>
    </cfRule>
  </conditionalFormatting>
  <conditionalFormatting sqref="X5:BF5">
    <cfRule type="cellIs" dxfId="13" priority="4" operator="equal">
      <formula>"Doplňte v ŽÁDOSTI 'Název žadatele / Jméno a příjmení' v kapitole 1. Identifikace žadatele"</formula>
    </cfRule>
    <cfRule type="cellIs" dxfId="12" priority="5" operator="equal">
      <formula>"Jste fyzická osoba, tato příloha není určena pro Vás!"</formula>
    </cfRule>
  </conditionalFormatting>
  <conditionalFormatting sqref="X6:BF6">
    <cfRule type="containsText" dxfId="11" priority="9" operator="containsText" text="Doplňte v ŽÁDOSTI 'Sídlo', respektive 'Adresu trvalého bydliště' v kapitole 1. Identifikace žadatele">
      <formula>NOT(ISERROR(SEARCH("Doplňte v ŽÁDOSTI 'Sídlo', respektive 'Adresu trvalého bydliště' v kapitole 1. Identifikace žadatele",X6)))</formula>
    </cfRule>
  </conditionalFormatting>
  <conditionalFormatting sqref="X7:BF7">
    <cfRule type="cellIs" dxfId="10" priority="1" operator="equal">
      <formula>"Doplňte v ŽÁDOSTI 'IČ' respektive 'Datum narození' (PO podnikající) v kapitole 1. Identifikace žadatele"</formula>
    </cfRule>
  </conditionalFormatting>
  <dataValidations count="1">
    <dataValidation allowBlank="1" showInputMessage="1" showErrorMessage="1" error="Vyberte jednu z možností uvedených v rozevíracím seznamu, který se Vám zobrazí po rozkliknutí &quot;šipky&quot; v malém  čtverečku napravo od buňky!" prompt="Vyberte jednu z možností uvedených v rozevíracím seznamu:" sqref="W82:BF82 W78:BF78 W80:BF80" xr:uid="{00000000-0002-0000-0D00-000000000000}"/>
  </dataValidations>
  <pageMargins left="0.39370078740157483" right="0.39370078740157483" top="0.43307086614173229" bottom="0.39370078740157483" header="0.19685039370078741" footer="0.23622047244094491"/>
  <pageSetup paperSize="9" scale="96" fitToHeight="0" orientation="portrait" r:id="rId1"/>
  <headerFooter>
    <oddHeader>&amp;R&amp;"Arial,Tučné"&amp;12Příloha č. 1165-18-P04</oddHeader>
    <oddFooter>&amp;CStránka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locked="0" defaultSize="0" autoFill="0" autoLine="0" autoPict="0">
                <anchor moveWithCells="1">
                  <from>
                    <xdr:col>3</xdr:col>
                    <xdr:colOff>76200</xdr:colOff>
                    <xdr:row>9</xdr:row>
                    <xdr:rowOff>38100</xdr:rowOff>
                  </from>
                  <to>
                    <xdr:col>5</xdr:col>
                    <xdr:colOff>47625</xdr:colOff>
                    <xdr:row>9</xdr:row>
                    <xdr:rowOff>228600</xdr:rowOff>
                  </to>
                </anchor>
              </controlPr>
            </control>
          </mc:Choice>
        </mc:AlternateContent>
        <mc:AlternateContent xmlns:mc="http://schemas.openxmlformats.org/markup-compatibility/2006">
          <mc:Choice Requires="x14">
            <control shapeId="2057" r:id="rId5" name="Check Box 9">
              <controlPr locked="0" defaultSize="0" autoFill="0" autoLine="0" autoPict="0">
                <anchor moveWithCells="1">
                  <from>
                    <xdr:col>3</xdr:col>
                    <xdr:colOff>66675</xdr:colOff>
                    <xdr:row>10</xdr:row>
                    <xdr:rowOff>28575</xdr:rowOff>
                  </from>
                  <to>
                    <xdr:col>5</xdr:col>
                    <xdr:colOff>47625</xdr:colOff>
                    <xdr:row>10</xdr:row>
                    <xdr:rowOff>219075</xdr:rowOff>
                  </to>
                </anchor>
              </controlPr>
            </control>
          </mc:Choice>
        </mc:AlternateContent>
        <mc:AlternateContent xmlns:mc="http://schemas.openxmlformats.org/markup-compatibility/2006">
          <mc:Choice Requires="x14">
            <control shapeId="2058" r:id="rId6" name="Check Box 10">
              <controlPr locked="0" defaultSize="0" autoFill="0" autoLine="0" autoPict="0">
                <anchor moveWithCells="1">
                  <from>
                    <xdr:col>3</xdr:col>
                    <xdr:colOff>76200</xdr:colOff>
                    <xdr:row>18</xdr:row>
                    <xdr:rowOff>38100</xdr:rowOff>
                  </from>
                  <to>
                    <xdr:col>5</xdr:col>
                    <xdr:colOff>38100</xdr:colOff>
                    <xdr:row>18</xdr:row>
                    <xdr:rowOff>219075</xdr:rowOff>
                  </to>
                </anchor>
              </controlPr>
            </control>
          </mc:Choice>
        </mc:AlternateContent>
        <mc:AlternateContent xmlns:mc="http://schemas.openxmlformats.org/markup-compatibility/2006">
          <mc:Choice Requires="x14">
            <control shapeId="2059" r:id="rId7" name="Check Box 11">
              <controlPr locked="0" defaultSize="0" autoFill="0" autoLine="0" autoPict="0">
                <anchor moveWithCells="1">
                  <from>
                    <xdr:col>3</xdr:col>
                    <xdr:colOff>66675</xdr:colOff>
                    <xdr:row>19</xdr:row>
                    <xdr:rowOff>28575</xdr:rowOff>
                  </from>
                  <to>
                    <xdr:col>5</xdr:col>
                    <xdr:colOff>38100</xdr:colOff>
                    <xdr:row>19</xdr:row>
                    <xdr:rowOff>219075</xdr:rowOff>
                  </to>
                </anchor>
              </controlPr>
            </control>
          </mc:Choice>
        </mc:AlternateContent>
        <mc:AlternateContent xmlns:mc="http://schemas.openxmlformats.org/markup-compatibility/2006">
          <mc:Choice Requires="x14">
            <control shapeId="2060" r:id="rId8" name="Check Box 12">
              <controlPr locked="0" defaultSize="0" autoFill="0" autoLine="0" autoPict="0">
                <anchor moveWithCells="1">
                  <from>
                    <xdr:col>3</xdr:col>
                    <xdr:colOff>76200</xdr:colOff>
                    <xdr:row>32</xdr:row>
                    <xdr:rowOff>38100</xdr:rowOff>
                  </from>
                  <to>
                    <xdr:col>5</xdr:col>
                    <xdr:colOff>47625</xdr:colOff>
                    <xdr:row>32</xdr:row>
                    <xdr:rowOff>219075</xdr:rowOff>
                  </to>
                </anchor>
              </controlPr>
            </control>
          </mc:Choice>
        </mc:AlternateContent>
        <mc:AlternateContent xmlns:mc="http://schemas.openxmlformats.org/markup-compatibility/2006">
          <mc:Choice Requires="x14">
            <control shapeId="2061" r:id="rId9" name="Check Box 13">
              <controlPr locked="0" defaultSize="0" autoFill="0" autoLine="0" autoPict="0">
                <anchor moveWithCells="1">
                  <from>
                    <xdr:col>3</xdr:col>
                    <xdr:colOff>66675</xdr:colOff>
                    <xdr:row>33</xdr:row>
                    <xdr:rowOff>28575</xdr:rowOff>
                  </from>
                  <to>
                    <xdr:col>5</xdr:col>
                    <xdr:colOff>47625</xdr:colOff>
                    <xdr:row>33</xdr:row>
                    <xdr:rowOff>219075</xdr:rowOff>
                  </to>
                </anchor>
              </controlPr>
            </control>
          </mc:Choice>
        </mc:AlternateContent>
        <mc:AlternateContent xmlns:mc="http://schemas.openxmlformats.org/markup-compatibility/2006">
          <mc:Choice Requires="x14">
            <control shapeId="2062" r:id="rId10" name="Check Box 14">
              <controlPr locked="0" defaultSize="0" autoFill="0" autoLine="0" autoPict="0">
                <anchor moveWithCells="1">
                  <from>
                    <xdr:col>3</xdr:col>
                    <xdr:colOff>76200</xdr:colOff>
                    <xdr:row>31</xdr:row>
                    <xdr:rowOff>38100</xdr:rowOff>
                  </from>
                  <to>
                    <xdr:col>5</xdr:col>
                    <xdr:colOff>47625</xdr:colOff>
                    <xdr:row>31</xdr:row>
                    <xdr:rowOff>219075</xdr:rowOff>
                  </to>
                </anchor>
              </controlPr>
            </control>
          </mc:Choice>
        </mc:AlternateContent>
        <mc:AlternateContent xmlns:mc="http://schemas.openxmlformats.org/markup-compatibility/2006">
          <mc:Choice Requires="x14">
            <control shapeId="2065" r:id="rId11" name="Check Box 17">
              <controlPr locked="0" defaultSize="0" autoFill="0" autoLine="0" autoPict="0">
                <anchor moveWithCells="1">
                  <from>
                    <xdr:col>3</xdr:col>
                    <xdr:colOff>66675</xdr:colOff>
                    <xdr:row>51</xdr:row>
                    <xdr:rowOff>28575</xdr:rowOff>
                  </from>
                  <to>
                    <xdr:col>5</xdr:col>
                    <xdr:colOff>38100</xdr:colOff>
                    <xdr:row>51</xdr:row>
                    <xdr:rowOff>219075</xdr:rowOff>
                  </to>
                </anchor>
              </controlPr>
            </control>
          </mc:Choice>
        </mc:AlternateContent>
        <mc:AlternateContent xmlns:mc="http://schemas.openxmlformats.org/markup-compatibility/2006">
          <mc:Choice Requires="x14">
            <control shapeId="2067" r:id="rId12" name="Check Box 19">
              <controlPr locked="0" defaultSize="0" autoFill="0" autoLine="0" autoPict="0">
                <anchor moveWithCells="1">
                  <from>
                    <xdr:col>3</xdr:col>
                    <xdr:colOff>76200</xdr:colOff>
                    <xdr:row>50</xdr:row>
                    <xdr:rowOff>9525</xdr:rowOff>
                  </from>
                  <to>
                    <xdr:col>5</xdr:col>
                    <xdr:colOff>47625</xdr:colOff>
                    <xdr:row>50</xdr:row>
                    <xdr:rowOff>200025</xdr:rowOff>
                  </to>
                </anchor>
              </controlPr>
            </control>
          </mc:Choice>
        </mc:AlternateContent>
        <mc:AlternateContent xmlns:mc="http://schemas.openxmlformats.org/markup-compatibility/2006">
          <mc:Choice Requires="x14">
            <control shapeId="2068" r:id="rId13" name="Check Box 20">
              <controlPr locked="0" defaultSize="0" autoFill="0" autoLine="0" autoPict="0">
                <anchor moveWithCells="1">
                  <from>
                    <xdr:col>4</xdr:col>
                    <xdr:colOff>76200</xdr:colOff>
                    <xdr:row>43</xdr:row>
                    <xdr:rowOff>38100</xdr:rowOff>
                  </from>
                  <to>
                    <xdr:col>6</xdr:col>
                    <xdr:colOff>38100</xdr:colOff>
                    <xdr:row>43</xdr:row>
                    <xdr:rowOff>228600</xdr:rowOff>
                  </to>
                </anchor>
              </controlPr>
            </control>
          </mc:Choice>
        </mc:AlternateContent>
        <mc:AlternateContent xmlns:mc="http://schemas.openxmlformats.org/markup-compatibility/2006">
          <mc:Choice Requires="x14">
            <control shapeId="2069" r:id="rId14" name="Check Box 21">
              <controlPr locked="0" defaultSize="0" autoFill="0" autoLine="0" autoPict="0">
                <anchor moveWithCells="1">
                  <from>
                    <xdr:col>4</xdr:col>
                    <xdr:colOff>76200</xdr:colOff>
                    <xdr:row>44</xdr:row>
                    <xdr:rowOff>38100</xdr:rowOff>
                  </from>
                  <to>
                    <xdr:col>6</xdr:col>
                    <xdr:colOff>47625</xdr:colOff>
                    <xdr:row>44</xdr:row>
                    <xdr:rowOff>228600</xdr:rowOff>
                  </to>
                </anchor>
              </controlPr>
            </control>
          </mc:Choice>
        </mc:AlternateContent>
        <mc:AlternateContent xmlns:mc="http://schemas.openxmlformats.org/markup-compatibility/2006">
          <mc:Choice Requires="x14">
            <control shapeId="2070" r:id="rId15" name="Check Box 22">
              <controlPr locked="0" defaultSize="0" autoFill="0" autoLine="0" autoPict="0">
                <anchor moveWithCells="1">
                  <from>
                    <xdr:col>4</xdr:col>
                    <xdr:colOff>76200</xdr:colOff>
                    <xdr:row>63</xdr:row>
                    <xdr:rowOff>38100</xdr:rowOff>
                  </from>
                  <to>
                    <xdr:col>6</xdr:col>
                    <xdr:colOff>38100</xdr:colOff>
                    <xdr:row>63</xdr:row>
                    <xdr:rowOff>228600</xdr:rowOff>
                  </to>
                </anchor>
              </controlPr>
            </control>
          </mc:Choice>
        </mc:AlternateContent>
        <mc:AlternateContent xmlns:mc="http://schemas.openxmlformats.org/markup-compatibility/2006">
          <mc:Choice Requires="x14">
            <control shapeId="2071" r:id="rId16" name="Check Box 23">
              <controlPr locked="0" defaultSize="0" autoFill="0" autoLine="0" autoPict="0">
                <anchor moveWithCells="1">
                  <from>
                    <xdr:col>4</xdr:col>
                    <xdr:colOff>76200</xdr:colOff>
                    <xdr:row>64</xdr:row>
                    <xdr:rowOff>38100</xdr:rowOff>
                  </from>
                  <to>
                    <xdr:col>6</xdr:col>
                    <xdr:colOff>47625</xdr:colOff>
                    <xdr:row>64</xdr:row>
                    <xdr:rowOff>228600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71"/>
  <dimension ref="A1:CX2"/>
  <sheetViews>
    <sheetView topLeftCell="BQ1" workbookViewId="0">
      <selection activeCell="BT3" sqref="BT3"/>
    </sheetView>
  </sheetViews>
  <sheetFormatPr defaultRowHeight="15" x14ac:dyDescent="0.25"/>
  <cols>
    <col min="1" max="2" width="14.42578125" bestFit="1" customWidth="1"/>
    <col min="3" max="3" width="53.85546875" bestFit="1" customWidth="1"/>
    <col min="4" max="4" width="5.42578125" bestFit="1" customWidth="1"/>
    <col min="5" max="5" width="65.42578125" bestFit="1" customWidth="1"/>
    <col min="6" max="6" width="255.7109375" bestFit="1" customWidth="1"/>
    <col min="7" max="7" width="12.85546875" bestFit="1" customWidth="1"/>
    <col min="8" max="8" width="18.140625" bestFit="1" customWidth="1"/>
    <col min="9" max="9" width="10" bestFit="1" customWidth="1"/>
    <col min="10" max="10" width="10.85546875" bestFit="1" customWidth="1"/>
    <col min="11" max="11" width="23.42578125" bestFit="1" customWidth="1"/>
    <col min="12" max="12" width="15.28515625" bestFit="1" customWidth="1"/>
    <col min="13" max="13" width="26.42578125" bestFit="1" customWidth="1"/>
    <col min="14" max="14" width="20.5703125" bestFit="1" customWidth="1"/>
    <col min="15" max="15" width="36" bestFit="1" customWidth="1"/>
    <col min="16" max="17" width="24" bestFit="1" customWidth="1"/>
    <col min="18" max="18" width="21" bestFit="1" customWidth="1"/>
    <col min="19" max="19" width="13.140625" bestFit="1" customWidth="1"/>
    <col min="20" max="20" width="15.28515625" bestFit="1" customWidth="1"/>
    <col min="21" max="21" width="18" bestFit="1" customWidth="1"/>
    <col min="22" max="22" width="21.140625" bestFit="1" customWidth="1"/>
    <col min="23" max="23" width="9.7109375" bestFit="1" customWidth="1"/>
    <col min="24" max="24" width="11.140625" bestFit="1" customWidth="1"/>
    <col min="25" max="25" width="13.140625" bestFit="1" customWidth="1"/>
    <col min="26" max="26" width="14.140625" bestFit="1" customWidth="1"/>
    <col min="27" max="27" width="11.85546875" bestFit="1" customWidth="1"/>
    <col min="28" max="28" width="15" bestFit="1" customWidth="1"/>
    <col min="29" max="29" width="19.85546875" bestFit="1" customWidth="1"/>
    <col min="30" max="30" width="18.7109375" bestFit="1" customWidth="1"/>
    <col min="31" max="31" width="13.7109375" bestFit="1" customWidth="1"/>
    <col min="32" max="32" width="14.140625" bestFit="1" customWidth="1"/>
    <col min="33" max="33" width="18.28515625" bestFit="1" customWidth="1"/>
    <col min="34" max="34" width="18.7109375" bestFit="1" customWidth="1"/>
    <col min="35" max="35" width="13.42578125" bestFit="1" customWidth="1"/>
    <col min="36" max="36" width="14.7109375" bestFit="1" customWidth="1"/>
    <col min="37" max="37" width="45.7109375" bestFit="1" customWidth="1"/>
    <col min="38" max="38" width="13.28515625" bestFit="1" customWidth="1"/>
    <col min="39" max="39" width="13.5703125" bestFit="1" customWidth="1"/>
    <col min="40" max="40" width="6.42578125" bestFit="1" customWidth="1"/>
    <col min="41" max="41" width="15.140625" bestFit="1" customWidth="1"/>
    <col min="42" max="42" width="17" bestFit="1" customWidth="1"/>
    <col min="43" max="43" width="23" bestFit="1" customWidth="1"/>
    <col min="44" max="44" width="28.42578125" bestFit="1" customWidth="1"/>
    <col min="45" max="45" width="27.5703125" bestFit="1" customWidth="1"/>
    <col min="46" max="46" width="33" bestFit="1" customWidth="1"/>
    <col min="47" max="47" width="19.140625" bestFit="1" customWidth="1"/>
    <col min="48" max="48" width="21" bestFit="1" customWidth="1"/>
    <col min="49" max="49" width="14.5703125" bestFit="1" customWidth="1"/>
    <col min="50" max="50" width="20" bestFit="1" customWidth="1"/>
    <col min="51" max="51" width="29.140625" bestFit="1" customWidth="1"/>
    <col min="52" max="52" width="34.7109375" bestFit="1" customWidth="1"/>
    <col min="53" max="53" width="121.140625" bestFit="1" customWidth="1"/>
    <col min="54" max="54" width="15.7109375" bestFit="1" customWidth="1"/>
    <col min="55" max="55" width="26.85546875" bestFit="1" customWidth="1"/>
    <col min="56" max="56" width="155" bestFit="1" customWidth="1"/>
    <col min="57" max="57" width="15.7109375" bestFit="1" customWidth="1"/>
    <col min="58" max="58" width="26.85546875" bestFit="1" customWidth="1"/>
    <col min="59" max="59" width="14" bestFit="1" customWidth="1"/>
    <col min="60" max="60" width="14.28515625" bestFit="1" customWidth="1"/>
    <col min="61" max="61" width="14" bestFit="1" customWidth="1"/>
    <col min="62" max="62" width="14.28515625" bestFit="1" customWidth="1"/>
    <col min="63" max="63" width="14" bestFit="1" customWidth="1"/>
    <col min="64" max="64" width="14.28515625" bestFit="1" customWidth="1"/>
    <col min="65" max="65" width="25.5703125" bestFit="1" customWidth="1"/>
    <col min="66" max="66" width="14.28515625" bestFit="1" customWidth="1"/>
    <col min="67" max="67" width="14" bestFit="1" customWidth="1"/>
    <col min="68" max="68" width="14.28515625" bestFit="1" customWidth="1"/>
    <col min="69" max="69" width="19.140625" bestFit="1" customWidth="1"/>
    <col min="70" max="70" width="23.42578125" bestFit="1" customWidth="1"/>
    <col min="71" max="71" width="28.28515625" bestFit="1" customWidth="1"/>
    <col min="72" max="72" width="22.140625" bestFit="1" customWidth="1"/>
    <col min="73" max="73" width="28.28515625" bestFit="1" customWidth="1"/>
    <col min="74" max="74" width="24" bestFit="1" customWidth="1"/>
    <col min="75" max="75" width="30.28515625" bestFit="1" customWidth="1"/>
    <col min="76" max="76" width="15.28515625" bestFit="1" customWidth="1"/>
    <col min="77" max="77" width="17.28515625" bestFit="1" customWidth="1"/>
    <col min="79" max="79" width="6.85546875" bestFit="1" customWidth="1"/>
    <col min="80" max="80" width="6.5703125" bestFit="1" customWidth="1"/>
    <col min="81" max="81" width="16.85546875" bestFit="1" customWidth="1"/>
    <col min="82" max="82" width="18" bestFit="1" customWidth="1"/>
    <col min="83" max="83" width="18.7109375" bestFit="1" customWidth="1"/>
    <col min="84" max="84" width="18" bestFit="1" customWidth="1"/>
    <col min="85" max="85" width="14.28515625" bestFit="1" customWidth="1"/>
    <col min="86" max="86" width="17.28515625" bestFit="1" customWidth="1"/>
    <col min="87" max="87" width="25.28515625" bestFit="1" customWidth="1"/>
    <col min="88" max="88" width="22.42578125" bestFit="1" customWidth="1"/>
    <col min="89" max="90" width="26.7109375" bestFit="1" customWidth="1"/>
    <col min="91" max="91" width="23.7109375" bestFit="1" customWidth="1"/>
    <col min="92" max="92" width="20" bestFit="1" customWidth="1"/>
    <col min="93" max="93" width="9.28515625" bestFit="1" customWidth="1"/>
    <col min="94" max="94" width="17.85546875" bestFit="1" customWidth="1"/>
    <col min="95" max="95" width="8.140625" bestFit="1" customWidth="1"/>
    <col min="96" max="96" width="37" bestFit="1" customWidth="1"/>
    <col min="97" max="97" width="53.85546875" bestFit="1" customWidth="1"/>
    <col min="98" max="98" width="18.5703125" bestFit="1" customWidth="1"/>
    <col min="99" max="99" width="22.140625" bestFit="1" customWidth="1"/>
  </cols>
  <sheetData>
    <row r="1" spans="1:102" x14ac:dyDescent="0.25">
      <c r="A1" s="29" t="s">
        <v>61</v>
      </c>
      <c r="B1" s="29" t="s">
        <v>62</v>
      </c>
      <c r="C1" s="29" t="s">
        <v>63</v>
      </c>
      <c r="D1" s="29" t="s">
        <v>64</v>
      </c>
      <c r="E1" s="29" t="s">
        <v>65</v>
      </c>
      <c r="F1" s="29" t="s">
        <v>66</v>
      </c>
      <c r="G1" s="29" t="s">
        <v>67</v>
      </c>
      <c r="H1" s="31" t="s">
        <v>68</v>
      </c>
      <c r="I1" s="29" t="s">
        <v>69</v>
      </c>
      <c r="J1" s="31" t="s">
        <v>70</v>
      </c>
      <c r="K1" s="29" t="s">
        <v>71</v>
      </c>
      <c r="L1" s="29" t="s">
        <v>72</v>
      </c>
      <c r="M1" s="29" t="s">
        <v>73</v>
      </c>
      <c r="N1" s="31" t="s">
        <v>74</v>
      </c>
      <c r="O1" s="29" t="s">
        <v>75</v>
      </c>
      <c r="P1" s="29" t="s">
        <v>76</v>
      </c>
      <c r="Q1" s="29" t="s">
        <v>77</v>
      </c>
      <c r="R1" s="29" t="s">
        <v>78</v>
      </c>
      <c r="S1" s="29" t="s">
        <v>79</v>
      </c>
      <c r="T1" s="29" t="s">
        <v>80</v>
      </c>
      <c r="U1" s="29" t="s">
        <v>81</v>
      </c>
      <c r="V1" s="29" t="s">
        <v>82</v>
      </c>
      <c r="W1" s="29" t="s">
        <v>83</v>
      </c>
      <c r="X1" s="29" t="s">
        <v>84</v>
      </c>
      <c r="Y1" s="29" t="s">
        <v>85</v>
      </c>
      <c r="Z1" s="29" t="s">
        <v>86</v>
      </c>
      <c r="AA1" s="29" t="s">
        <v>87</v>
      </c>
      <c r="AB1" s="29" t="s">
        <v>88</v>
      </c>
      <c r="AC1" s="29" t="s">
        <v>89</v>
      </c>
      <c r="AD1" s="29" t="s">
        <v>90</v>
      </c>
      <c r="AE1" s="29" t="s">
        <v>91</v>
      </c>
      <c r="AF1" s="29" t="s">
        <v>92</v>
      </c>
      <c r="AG1" s="33" t="s">
        <v>93</v>
      </c>
      <c r="AH1" s="33" t="s">
        <v>94</v>
      </c>
      <c r="AI1" s="34" t="s">
        <v>57</v>
      </c>
      <c r="AJ1" s="34" t="s">
        <v>58</v>
      </c>
      <c r="AK1" s="34" t="s">
        <v>95</v>
      </c>
      <c r="AL1" s="29" t="s">
        <v>96</v>
      </c>
      <c r="AM1" s="29" t="s">
        <v>97</v>
      </c>
      <c r="AN1" s="29" t="s">
        <v>98</v>
      </c>
      <c r="AO1" s="29" t="s">
        <v>99</v>
      </c>
      <c r="AP1" s="35" t="s">
        <v>100</v>
      </c>
      <c r="AQ1" s="29" t="s">
        <v>101</v>
      </c>
      <c r="AR1" s="29" t="s">
        <v>102</v>
      </c>
      <c r="AS1" s="29" t="s">
        <v>103</v>
      </c>
      <c r="AT1" s="29" t="s">
        <v>104</v>
      </c>
      <c r="AU1" s="29" t="s">
        <v>105</v>
      </c>
      <c r="AV1" s="29" t="s">
        <v>106</v>
      </c>
      <c r="AW1" s="29" t="s">
        <v>107</v>
      </c>
      <c r="AX1" s="29" t="s">
        <v>108</v>
      </c>
      <c r="AY1" s="29" t="s">
        <v>109</v>
      </c>
      <c r="AZ1" s="29" t="s">
        <v>110</v>
      </c>
      <c r="BA1" s="90" t="s">
        <v>133</v>
      </c>
      <c r="BB1" s="90" t="s">
        <v>134</v>
      </c>
      <c r="BC1" s="90" t="s">
        <v>135</v>
      </c>
      <c r="BD1" s="90" t="s">
        <v>133</v>
      </c>
      <c r="BE1" s="90" t="s">
        <v>134</v>
      </c>
      <c r="BF1" s="90" t="s">
        <v>135</v>
      </c>
      <c r="BG1" s="91" t="s">
        <v>204</v>
      </c>
      <c r="BH1" s="90" t="s">
        <v>205</v>
      </c>
      <c r="BI1" s="91" t="s">
        <v>206</v>
      </c>
      <c r="BJ1" s="90" t="s">
        <v>207</v>
      </c>
      <c r="BK1" s="91" t="s">
        <v>208</v>
      </c>
      <c r="BL1" s="90" t="s">
        <v>209</v>
      </c>
      <c r="BM1" s="91" t="s">
        <v>210</v>
      </c>
      <c r="BN1" s="90" t="s">
        <v>211</v>
      </c>
      <c r="BO1" s="91" t="s">
        <v>212</v>
      </c>
      <c r="BP1" s="90" t="s">
        <v>213</v>
      </c>
      <c r="BQ1" s="36" t="s">
        <v>111</v>
      </c>
      <c r="BR1" s="33" t="s">
        <v>217</v>
      </c>
      <c r="BS1" s="37" t="s">
        <v>218</v>
      </c>
      <c r="BT1" s="33" t="s">
        <v>197</v>
      </c>
      <c r="BU1" s="37" t="s">
        <v>198</v>
      </c>
      <c r="BV1" s="33" t="s">
        <v>199</v>
      </c>
      <c r="BW1" s="37" t="s">
        <v>200</v>
      </c>
      <c r="BX1" s="89" t="s">
        <v>201</v>
      </c>
      <c r="BY1" s="89" t="s">
        <v>202</v>
      </c>
      <c r="BZ1" s="89" t="s">
        <v>203</v>
      </c>
      <c r="CA1" s="29" t="s">
        <v>112</v>
      </c>
      <c r="CB1" s="29" t="s">
        <v>113</v>
      </c>
      <c r="CC1" s="29" t="s">
        <v>114</v>
      </c>
      <c r="CD1" s="29" t="s">
        <v>115</v>
      </c>
      <c r="CE1" s="29" t="s">
        <v>116</v>
      </c>
      <c r="CF1" s="29" t="s">
        <v>117</v>
      </c>
      <c r="CG1" s="29" t="s">
        <v>118</v>
      </c>
      <c r="CH1" s="29" t="s">
        <v>119</v>
      </c>
      <c r="CI1" s="29" t="s">
        <v>120</v>
      </c>
      <c r="CJ1" s="29" t="s">
        <v>121</v>
      </c>
      <c r="CK1" s="29" t="s">
        <v>122</v>
      </c>
      <c r="CL1" s="29" t="s">
        <v>123</v>
      </c>
      <c r="CM1" s="29" t="s">
        <v>124</v>
      </c>
      <c r="CN1" s="29" t="s">
        <v>125</v>
      </c>
      <c r="CO1" s="29" t="s">
        <v>126</v>
      </c>
      <c r="CP1" s="29" t="s">
        <v>127</v>
      </c>
      <c r="CQ1" s="29" t="s">
        <v>128</v>
      </c>
      <c r="CR1" s="29" t="s">
        <v>129</v>
      </c>
      <c r="CS1" s="29" t="s">
        <v>130</v>
      </c>
      <c r="CT1" s="29" t="s">
        <v>131</v>
      </c>
      <c r="CU1" s="29" t="s">
        <v>132</v>
      </c>
      <c r="CV1" s="31" t="s">
        <v>214</v>
      </c>
      <c r="CW1" s="31" t="s">
        <v>215</v>
      </c>
      <c r="CX1" t="s">
        <v>216</v>
      </c>
    </row>
    <row r="2" spans="1:102" x14ac:dyDescent="0.25">
      <c r="A2" t="e">
        <f>#REF!</f>
        <v>#REF!</v>
      </c>
      <c r="B2" t="e">
        <f>#REF!</f>
        <v>#REF!</v>
      </c>
      <c r="C2" t="e">
        <f>#REF!</f>
        <v>#REF!</v>
      </c>
      <c r="D2" t="e">
        <f>#REF!</f>
        <v>#REF!</v>
      </c>
      <c r="E2" s="95" t="e">
        <f>#REF!</f>
        <v>#REF!</v>
      </c>
      <c r="F2" s="95" t="e">
        <f>#REF!</f>
        <v>#REF!</v>
      </c>
      <c r="G2" t="e">
        <f>#REF!</f>
        <v>#REF!</v>
      </c>
      <c r="H2" t="e">
        <f>#REF!</f>
        <v>#REF!</v>
      </c>
      <c r="I2" t="e">
        <f>#REF!</f>
        <v>#REF!</v>
      </c>
      <c r="J2" t="e">
        <f>#REF!</f>
        <v>#REF!</v>
      </c>
      <c r="K2" t="e">
        <f>#REF!</f>
        <v>#REF!</v>
      </c>
      <c r="L2" s="95" t="e">
        <f>#REF!</f>
        <v>#REF!</v>
      </c>
      <c r="M2" s="95" t="e">
        <f>#REF!</f>
        <v>#REF!</v>
      </c>
      <c r="N2" s="95" t="e">
        <f>#REF!</f>
        <v>#REF!</v>
      </c>
      <c r="O2" t="e">
        <f>#REF!</f>
        <v>#REF!</v>
      </c>
      <c r="P2" t="e">
        <f>#REF!</f>
        <v>#REF!</v>
      </c>
      <c r="Q2" t="e">
        <f>#REF!</f>
        <v>#REF!</v>
      </c>
      <c r="R2" s="95" t="e">
        <f>#REF!</f>
        <v>#REF!</v>
      </c>
      <c r="S2" t="e">
        <f>#REF!</f>
        <v>#REF!</v>
      </c>
      <c r="T2" s="95" t="e">
        <f>#REF!</f>
        <v>#REF!</v>
      </c>
      <c r="U2" s="95" t="e">
        <f>#REF!</f>
        <v>#REF!</v>
      </c>
      <c r="V2" s="95" t="e">
        <f>#REF!</f>
        <v>#REF!</v>
      </c>
      <c r="W2" t="e">
        <f>#REF!</f>
        <v>#REF!</v>
      </c>
      <c r="X2" t="e">
        <f>#REF!</f>
        <v>#REF!</v>
      </c>
      <c r="Y2" t="e">
        <f>#REF!</f>
        <v>#REF!</v>
      </c>
      <c r="Z2" s="95" t="e">
        <f>#REF!</f>
        <v>#REF!</v>
      </c>
      <c r="AA2" s="95" t="e">
        <f>#REF!</f>
        <v>#REF!</v>
      </c>
      <c r="AB2" s="95" t="e">
        <f>#REF!</f>
        <v>#REF!</v>
      </c>
      <c r="AC2" s="95" t="e">
        <f>#REF!</f>
        <v>#REF!</v>
      </c>
      <c r="AD2" s="95" t="e">
        <f>#REF!</f>
        <v>#REF!</v>
      </c>
      <c r="AE2" s="92" t="e">
        <f>#REF!</f>
        <v>#REF!</v>
      </c>
      <c r="AF2" s="95" t="e">
        <f>#REF!</f>
        <v>#REF!</v>
      </c>
      <c r="AG2" s="92" t="e">
        <f>#REF!</f>
        <v>#REF!</v>
      </c>
      <c r="AH2" s="92" t="e">
        <f>#REF!</f>
        <v>#REF!</v>
      </c>
      <c r="AI2" s="95" t="e">
        <f>#REF!</f>
        <v>#REF!</v>
      </c>
      <c r="AJ2" s="95" t="e">
        <f>#REF!</f>
        <v>#REF!</v>
      </c>
      <c r="AK2" s="95" t="e">
        <f>#REF!</f>
        <v>#REF!</v>
      </c>
      <c r="AL2" t="e">
        <f>#REF!</f>
        <v>#REF!</v>
      </c>
      <c r="AM2" t="e">
        <f>#REF!</f>
        <v>#REF!</v>
      </c>
      <c r="AN2" s="94" t="e">
        <f>#REF!</f>
        <v>#REF!</v>
      </c>
      <c r="AO2" s="94" t="e">
        <f>#REF!</f>
        <v>#REF!</v>
      </c>
      <c r="AP2" s="94" t="e">
        <f>#REF!</f>
        <v>#REF!</v>
      </c>
      <c r="AQ2" s="94" t="e">
        <f>#REF!</f>
        <v>#REF!</v>
      </c>
      <c r="AR2" s="93" t="e">
        <f>#REF!</f>
        <v>#REF!</v>
      </c>
      <c r="AS2" s="94" t="e">
        <f>#REF!</f>
        <v>#REF!</v>
      </c>
      <c r="AT2" s="93" t="e">
        <f>#REF!</f>
        <v>#REF!</v>
      </c>
      <c r="AU2" t="e">
        <f>#REF!</f>
        <v>#REF!</v>
      </c>
      <c r="AV2" s="93" t="e">
        <f>#REF!</f>
        <v>#REF!</v>
      </c>
      <c r="AW2" s="94" t="e">
        <f>#REF!</f>
        <v>#REF!</v>
      </c>
      <c r="AX2" s="93" t="e">
        <f>#REF!</f>
        <v>#REF!</v>
      </c>
      <c r="AY2" t="e">
        <f>#REF!</f>
        <v>#REF!</v>
      </c>
      <c r="AZ2" s="93" t="e">
        <f>#REF!</f>
        <v>#REF!</v>
      </c>
      <c r="BA2" t="e">
        <f>#REF!</f>
        <v>#REF!</v>
      </c>
      <c r="BB2" t="e">
        <f>#REF!</f>
        <v>#REF!</v>
      </c>
      <c r="BC2" t="e">
        <f>#REF!</f>
        <v>#REF!</v>
      </c>
      <c r="BD2" t="e">
        <f>#REF!</f>
        <v>#REF!</v>
      </c>
      <c r="BE2" t="e">
        <f>#REF!</f>
        <v>#REF!</v>
      </c>
      <c r="BF2" t="e">
        <f>#REF!</f>
        <v>#REF!</v>
      </c>
      <c r="BG2" s="95" t="e">
        <f>#REF!</f>
        <v>#REF!</v>
      </c>
      <c r="BH2" s="94" t="e">
        <f>#REF!</f>
        <v>#REF!</v>
      </c>
      <c r="BI2" s="95" t="e">
        <f>#REF!</f>
        <v>#REF!</v>
      </c>
      <c r="BJ2" s="94" t="e">
        <f>#REF!</f>
        <v>#REF!</v>
      </c>
      <c r="BK2" s="95" t="e">
        <f>#REF!</f>
        <v>#REF!</v>
      </c>
      <c r="BL2" s="94" t="e">
        <f>#REF!</f>
        <v>#REF!</v>
      </c>
      <c r="BM2" s="95" t="e">
        <f>#REF!</f>
        <v>#REF!</v>
      </c>
      <c r="BN2" s="94" t="e">
        <f>#REF!</f>
        <v>#REF!</v>
      </c>
      <c r="BO2" s="95" t="e">
        <f>#REF!</f>
        <v>#REF!</v>
      </c>
      <c r="BP2" s="94" t="e">
        <f>#REF!</f>
        <v>#REF!</v>
      </c>
      <c r="BQ2" t="e">
        <f>#REF!</f>
        <v>#REF!</v>
      </c>
      <c r="BR2" t="e">
        <f>#REF!</f>
        <v>#REF!</v>
      </c>
      <c r="BS2" t="e">
        <f>#REF!</f>
        <v>#REF!</v>
      </c>
      <c r="BT2" t="e">
        <f>#REF!</f>
        <v>#REF!</v>
      </c>
      <c r="BU2" t="e">
        <f>#REF!</f>
        <v>#REF!</v>
      </c>
      <c r="BV2" t="e">
        <f>#REF!</f>
        <v>#REF!</v>
      </c>
      <c r="BW2" s="95" t="e">
        <f>#REF!</f>
        <v>#REF!</v>
      </c>
      <c r="BX2" t="e">
        <f>#REF!</f>
        <v>#REF!</v>
      </c>
      <c r="BY2" t="e">
        <f>#REF!</f>
        <v>#REF!</v>
      </c>
      <c r="BZ2" t="e">
        <f>#REF!</f>
        <v>#REF!</v>
      </c>
      <c r="CR2" t="e">
        <f>#REF!</f>
        <v>#REF!</v>
      </c>
      <c r="CS2" t="e">
        <f>#REF!</f>
        <v>#REF!</v>
      </c>
      <c r="CT2" t="e">
        <f>#REF!</f>
        <v>#REF!</v>
      </c>
      <c r="CU2" t="e">
        <f>#REF!</f>
        <v>#REF!</v>
      </c>
      <c r="CV2" s="95" t="e">
        <f>#REF!</f>
        <v>#REF!</v>
      </c>
      <c r="CW2" t="e">
        <f>#REF!</f>
        <v>#REF!</v>
      </c>
      <c r="CX2" t="e">
        <f>#REF!</f>
        <v>#REF!</v>
      </c>
    </row>
  </sheetData>
  <conditionalFormatting sqref="AL1:AZ1 A1 E1:AH1 BQ1:BS1">
    <cfRule type="duplicateValues" dxfId="9" priority="10"/>
  </conditionalFormatting>
  <conditionalFormatting sqref="BA1:BC1 BK1:BL1">
    <cfRule type="duplicateValues" dxfId="8" priority="5"/>
  </conditionalFormatting>
  <conditionalFormatting sqref="BD1:BF1">
    <cfRule type="duplicateValues" dxfId="7" priority="4"/>
  </conditionalFormatting>
  <conditionalFormatting sqref="BG1:BJ1">
    <cfRule type="duplicateValues" dxfId="6" priority="2"/>
  </conditionalFormatting>
  <conditionalFormatting sqref="BM1:BN1">
    <cfRule type="duplicateValues" dxfId="5" priority="1"/>
  </conditionalFormatting>
  <conditionalFormatting sqref="BO1:BP1">
    <cfRule type="duplicateValues" dxfId="4" priority="3"/>
  </conditionalFormatting>
  <conditionalFormatting sqref="BT1:BU1">
    <cfRule type="duplicateValues" dxfId="3" priority="7"/>
  </conditionalFormatting>
  <conditionalFormatting sqref="BV1:BZ1">
    <cfRule type="duplicateValues" dxfId="2" priority="20"/>
  </conditionalFormatting>
  <conditionalFormatting sqref="CA1:CW1 B1:D1">
    <cfRule type="duplicateValues" dxfId="1" priority="9"/>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8537B-E03A-4AC8-B4DA-0BE08422293D}">
  <sheetPr codeName="List3">
    <tabColor rgb="FFE5FFE5"/>
    <pageSetUpPr fitToPage="1"/>
  </sheetPr>
  <dimension ref="A1:Z1000"/>
  <sheetViews>
    <sheetView topLeftCell="B1" workbookViewId="0">
      <selection activeCell="C13" sqref="C13"/>
    </sheetView>
  </sheetViews>
  <sheetFormatPr defaultColWidth="14.42578125" defaultRowHeight="15" x14ac:dyDescent="0.25"/>
  <cols>
    <col min="1" max="1" width="2.7109375" customWidth="1"/>
    <col min="2" max="2" width="45.42578125" customWidth="1"/>
    <col min="3" max="3" width="23.28515625" customWidth="1"/>
    <col min="4" max="4" width="25.28515625" customWidth="1"/>
    <col min="5" max="5" width="47.28515625" customWidth="1"/>
    <col min="6" max="6" width="26.140625" customWidth="1"/>
    <col min="7" max="26" width="8.85546875" customWidth="1"/>
  </cols>
  <sheetData>
    <row r="1" spans="1:26" ht="9" customHeight="1" x14ac:dyDescent="0.25">
      <c r="A1" s="276"/>
      <c r="B1" s="276"/>
      <c r="C1" s="276"/>
      <c r="D1" s="276"/>
      <c r="E1" s="276"/>
      <c r="F1" s="276"/>
      <c r="G1" s="276"/>
      <c r="H1" s="276"/>
      <c r="I1" s="276"/>
      <c r="J1" s="276"/>
      <c r="K1" s="276"/>
      <c r="L1" s="276"/>
      <c r="M1" s="276"/>
      <c r="N1" s="276"/>
      <c r="O1" s="276"/>
      <c r="P1" s="276"/>
      <c r="Q1" s="276"/>
      <c r="R1" s="276"/>
      <c r="S1" s="276"/>
      <c r="T1" s="276"/>
      <c r="U1" s="276"/>
      <c r="V1" s="276"/>
      <c r="W1" s="276"/>
      <c r="X1" s="276"/>
      <c r="Y1" s="276"/>
      <c r="Z1" s="276"/>
    </row>
    <row r="2" spans="1:26" x14ac:dyDescent="0.25">
      <c r="A2" s="276"/>
      <c r="B2" s="276" t="s">
        <v>763</v>
      </c>
      <c r="C2" s="276"/>
      <c r="D2" s="276"/>
      <c r="E2" s="276"/>
      <c r="F2" s="276"/>
      <c r="G2" s="276"/>
      <c r="H2" s="276"/>
      <c r="I2" s="276"/>
      <c r="J2" s="276"/>
      <c r="K2" s="276"/>
      <c r="L2" s="276"/>
      <c r="M2" s="276"/>
      <c r="N2" s="276"/>
      <c r="O2" s="276"/>
      <c r="P2" s="276"/>
      <c r="Q2" s="276"/>
      <c r="R2" s="276"/>
      <c r="S2" s="276"/>
      <c r="T2" s="276"/>
      <c r="U2" s="276"/>
      <c r="V2" s="276"/>
      <c r="W2" s="276"/>
      <c r="X2" s="276"/>
      <c r="Y2" s="276"/>
      <c r="Z2" s="276"/>
    </row>
    <row r="3" spans="1:26" ht="9" customHeight="1" thickBot="1" x14ac:dyDescent="0.3">
      <c r="A3" s="276"/>
      <c r="B3" s="276"/>
      <c r="C3" s="276"/>
      <c r="D3" s="276"/>
      <c r="E3" s="276"/>
      <c r="F3" s="276"/>
      <c r="G3" s="276"/>
      <c r="H3" s="276"/>
      <c r="I3" s="276"/>
      <c r="J3" s="276"/>
      <c r="K3" s="276"/>
      <c r="L3" s="276"/>
      <c r="M3" s="276"/>
      <c r="N3" s="276"/>
      <c r="O3" s="276"/>
      <c r="P3" s="276"/>
      <c r="Q3" s="276"/>
      <c r="R3" s="276"/>
      <c r="S3" s="276"/>
      <c r="T3" s="276"/>
      <c r="U3" s="276"/>
      <c r="V3" s="276"/>
      <c r="W3" s="276"/>
      <c r="X3" s="276"/>
      <c r="Y3" s="276"/>
      <c r="Z3" s="276"/>
    </row>
    <row r="4" spans="1:26" ht="65.25" customHeight="1" thickBot="1" x14ac:dyDescent="0.3">
      <c r="A4" s="276"/>
      <c r="B4" s="381" t="s">
        <v>839</v>
      </c>
      <c r="C4" s="363"/>
      <c r="D4" s="363"/>
      <c r="E4" s="363"/>
      <c r="F4" s="364"/>
      <c r="G4" s="276"/>
      <c r="H4" s="276"/>
      <c r="I4" s="276"/>
      <c r="J4" s="276"/>
      <c r="K4" s="276"/>
      <c r="L4" s="276"/>
      <c r="M4" s="276"/>
      <c r="N4" s="276"/>
      <c r="O4" s="276"/>
      <c r="P4" s="276"/>
      <c r="Q4" s="276"/>
      <c r="R4" s="276"/>
      <c r="S4" s="276"/>
      <c r="T4" s="276"/>
      <c r="U4" s="276"/>
      <c r="V4" s="276"/>
      <c r="W4" s="276"/>
      <c r="X4" s="276"/>
      <c r="Y4" s="276"/>
      <c r="Z4" s="276"/>
    </row>
    <row r="5" spans="1:26" ht="15.75" thickBot="1" x14ac:dyDescent="0.3">
      <c r="A5" s="276"/>
      <c r="B5" s="276"/>
      <c r="C5" s="276"/>
      <c r="D5" s="276"/>
      <c r="E5" s="276"/>
      <c r="F5" s="276"/>
      <c r="G5" s="276"/>
      <c r="H5" s="276"/>
      <c r="I5" s="276"/>
      <c r="J5" s="276"/>
      <c r="K5" s="276"/>
      <c r="L5" s="276"/>
      <c r="M5" s="276"/>
      <c r="N5" s="276"/>
      <c r="O5" s="276"/>
      <c r="P5" s="276"/>
      <c r="Q5" s="276"/>
      <c r="R5" s="276"/>
      <c r="S5" s="276"/>
      <c r="T5" s="276"/>
      <c r="U5" s="276"/>
      <c r="V5" s="276"/>
      <c r="W5" s="276"/>
      <c r="X5" s="276"/>
      <c r="Y5" s="276"/>
      <c r="Z5" s="276"/>
    </row>
    <row r="6" spans="1:26" ht="17.25" customHeight="1" x14ac:dyDescent="0.25">
      <c r="A6" s="276"/>
      <c r="B6" s="277" t="s">
        <v>764</v>
      </c>
      <c r="C6" s="382" t="str">
        <f>ZADOST!D28</f>
        <v>zde nevyplňovat,  toto pole se načítá automaticky!</v>
      </c>
      <c r="D6" s="383"/>
      <c r="E6" s="383"/>
      <c r="F6" s="384"/>
      <c r="G6" s="276"/>
      <c r="H6" s="276"/>
      <c r="I6" s="276"/>
      <c r="J6" s="276"/>
      <c r="K6" s="276"/>
      <c r="L6" s="276"/>
      <c r="M6" s="276"/>
      <c r="N6" s="276"/>
      <c r="O6" s="276"/>
      <c r="P6" s="276"/>
      <c r="Q6" s="276"/>
      <c r="R6" s="276"/>
      <c r="S6" s="276"/>
      <c r="T6" s="276"/>
      <c r="U6" s="276"/>
      <c r="V6" s="276"/>
      <c r="W6" s="276"/>
      <c r="X6" s="276"/>
      <c r="Y6" s="276"/>
      <c r="Z6" s="276"/>
    </row>
    <row r="7" spans="1:26" ht="17.25" customHeight="1" x14ac:dyDescent="0.25">
      <c r="A7" s="276"/>
      <c r="B7" s="278" t="s">
        <v>765</v>
      </c>
      <c r="C7" s="385" t="str">
        <f>ZADOST!P25</f>
        <v>zde nevyplňovat,  toto pole se načítá automaticky!</v>
      </c>
      <c r="D7" s="386"/>
      <c r="E7" s="386"/>
      <c r="F7" s="387"/>
      <c r="G7" s="276"/>
      <c r="H7" s="276"/>
      <c r="I7" s="276"/>
      <c r="J7" s="276"/>
      <c r="K7" s="276"/>
      <c r="L7" s="276"/>
      <c r="M7" s="276"/>
      <c r="N7" s="276"/>
      <c r="O7" s="276"/>
      <c r="P7" s="276"/>
      <c r="Q7" s="276"/>
      <c r="R7" s="276"/>
      <c r="S7" s="276"/>
      <c r="T7" s="276"/>
      <c r="U7" s="276"/>
      <c r="V7" s="276"/>
      <c r="W7" s="276"/>
      <c r="X7" s="276"/>
      <c r="Y7" s="276"/>
      <c r="Z7" s="276"/>
    </row>
    <row r="8" spans="1:26" ht="17.25" customHeight="1" x14ac:dyDescent="0.25">
      <c r="A8" s="276"/>
      <c r="B8" s="278" t="s">
        <v>766</v>
      </c>
      <c r="C8" s="385" t="str">
        <f>ZADOST!P24</f>
        <v>zde nevyplňovat,  toto pole se načítá automaticky!</v>
      </c>
      <c r="D8" s="386"/>
      <c r="E8" s="386"/>
      <c r="F8" s="387"/>
      <c r="G8" s="276"/>
      <c r="H8" s="276"/>
      <c r="I8" s="276"/>
      <c r="J8" s="276"/>
      <c r="K8" s="276"/>
      <c r="L8" s="276"/>
      <c r="M8" s="276"/>
      <c r="N8" s="276"/>
      <c r="O8" s="276"/>
      <c r="P8" s="276"/>
      <c r="Q8" s="276"/>
      <c r="R8" s="276"/>
      <c r="S8" s="276"/>
      <c r="T8" s="276"/>
      <c r="U8" s="276"/>
      <c r="V8" s="276"/>
      <c r="W8" s="276"/>
      <c r="X8" s="276"/>
      <c r="Y8" s="276"/>
      <c r="Z8" s="276"/>
    </row>
    <row r="9" spans="1:26" ht="17.25" customHeight="1" thickBot="1" x14ac:dyDescent="0.3">
      <c r="A9" s="276"/>
      <c r="B9" s="279" t="s">
        <v>767</v>
      </c>
      <c r="C9" s="388" t="s">
        <v>785</v>
      </c>
      <c r="D9" s="389"/>
      <c r="E9" s="389"/>
      <c r="F9" s="390"/>
      <c r="G9" s="276"/>
      <c r="H9" s="276"/>
      <c r="I9" s="276"/>
      <c r="J9" s="276"/>
      <c r="K9" s="276"/>
      <c r="L9" s="276"/>
      <c r="M9" s="276"/>
      <c r="N9" s="276"/>
      <c r="O9" s="276"/>
      <c r="P9" s="276"/>
      <c r="Q9" s="276"/>
      <c r="R9" s="276"/>
      <c r="S9" s="276"/>
      <c r="T9" s="276"/>
      <c r="U9" s="276"/>
      <c r="V9" s="276"/>
      <c r="W9" s="276"/>
      <c r="X9" s="276"/>
      <c r="Y9" s="276"/>
      <c r="Z9" s="276"/>
    </row>
    <row r="10" spans="1:26" ht="30.75" customHeight="1" thickBot="1" x14ac:dyDescent="0.3">
      <c r="A10" s="276"/>
      <c r="B10" s="280" t="s">
        <v>768</v>
      </c>
      <c r="C10" s="380">
        <f>IF((F13+F21+F33)&gt;1200000,"Je překročena maximální hodnota voucheru!",F13+F21+F33)</f>
        <v>0</v>
      </c>
      <c r="D10" s="363"/>
      <c r="E10" s="363"/>
      <c r="F10" s="364"/>
      <c r="G10" s="276"/>
      <c r="H10" s="276"/>
      <c r="I10" s="276"/>
      <c r="J10" s="276"/>
      <c r="K10" s="276"/>
      <c r="L10" s="276"/>
      <c r="M10" s="276"/>
      <c r="N10" s="276"/>
      <c r="O10" s="276"/>
      <c r="P10" s="276"/>
      <c r="Q10" s="276"/>
      <c r="R10" s="276"/>
      <c r="S10" s="276"/>
      <c r="T10" s="276"/>
      <c r="U10" s="276"/>
      <c r="V10" s="276"/>
      <c r="W10" s="276"/>
      <c r="X10" s="276"/>
      <c r="Y10" s="276"/>
      <c r="Z10" s="276"/>
    </row>
    <row r="11" spans="1:26" ht="15.75" thickBot="1" x14ac:dyDescent="0.3">
      <c r="A11" s="276"/>
      <c r="B11" s="276"/>
      <c r="C11" s="276"/>
      <c r="D11" s="276"/>
      <c r="E11" s="276"/>
      <c r="F11" s="276"/>
      <c r="G11" s="276"/>
      <c r="H11" s="276"/>
      <c r="I11" s="276"/>
      <c r="J11" s="276"/>
      <c r="K11" s="276"/>
      <c r="L11" s="276"/>
      <c r="M11" s="276"/>
      <c r="N11" s="276"/>
      <c r="O11" s="276"/>
      <c r="P11" s="276"/>
      <c r="Q11" s="276"/>
      <c r="R11" s="276"/>
      <c r="S11" s="276"/>
      <c r="T11" s="276"/>
      <c r="U11" s="276"/>
      <c r="V11" s="276"/>
      <c r="W11" s="276"/>
      <c r="X11" s="276"/>
      <c r="Y11" s="276"/>
      <c r="Z11" s="276"/>
    </row>
    <row r="12" spans="1:26" ht="68.25" customHeight="1" thickBot="1" x14ac:dyDescent="0.3">
      <c r="A12" s="276"/>
      <c r="B12" s="281" t="s">
        <v>682</v>
      </c>
      <c r="C12" s="282" t="s">
        <v>684</v>
      </c>
      <c r="D12" s="282" t="s">
        <v>685</v>
      </c>
      <c r="E12" s="282" t="s">
        <v>769</v>
      </c>
      <c r="F12" s="282" t="s">
        <v>686</v>
      </c>
      <c r="G12" s="276"/>
      <c r="H12" s="276"/>
      <c r="I12" s="276"/>
      <c r="J12" s="276"/>
      <c r="K12" s="276"/>
      <c r="L12" s="276"/>
      <c r="M12" s="276"/>
      <c r="N12" s="276"/>
      <c r="O12" s="276"/>
      <c r="P12" s="276"/>
      <c r="Q12" s="276"/>
      <c r="R12" s="276"/>
      <c r="S12" s="276"/>
      <c r="T12" s="276"/>
      <c r="U12" s="276"/>
      <c r="V12" s="276"/>
      <c r="W12" s="276"/>
      <c r="X12" s="276"/>
      <c r="Y12" s="276"/>
      <c r="Z12" s="276"/>
    </row>
    <row r="13" spans="1:26" ht="17.25" customHeight="1" x14ac:dyDescent="0.25">
      <c r="A13" s="276"/>
      <c r="B13" s="283" t="s">
        <v>679</v>
      </c>
      <c r="C13" s="321"/>
      <c r="D13" s="321"/>
      <c r="E13" s="322"/>
      <c r="F13" s="368">
        <f>FLOOR((C13*D13*'Základní data ŘO'!F3+C14*D14*'Základní data ŘO'!F6+C15*D15*'Základní data ŘO'!F7+C16*D16*'Základní data ŘO'!F8+C17*D17*'Základní data ŘO'!F9+C18*D18*'Základní data ŘO'!F10),0.01)</f>
        <v>0</v>
      </c>
      <c r="G13" s="276"/>
      <c r="H13" s="276"/>
      <c r="I13" s="276"/>
      <c r="J13" s="276"/>
      <c r="K13" s="276"/>
      <c r="L13" s="276"/>
      <c r="M13" s="276"/>
      <c r="N13" s="276"/>
      <c r="O13" s="276"/>
      <c r="P13" s="276"/>
      <c r="Q13" s="276"/>
      <c r="R13" s="276"/>
      <c r="S13" s="276"/>
      <c r="T13" s="276"/>
      <c r="U13" s="276"/>
      <c r="V13" s="276"/>
      <c r="W13" s="276"/>
      <c r="X13" s="276"/>
      <c r="Y13" s="276"/>
      <c r="Z13" s="276"/>
    </row>
    <row r="14" spans="1:26" ht="17.25" customHeight="1" x14ac:dyDescent="0.25">
      <c r="A14" s="276"/>
      <c r="B14" s="283" t="s">
        <v>680</v>
      </c>
      <c r="C14" s="321"/>
      <c r="D14" s="321"/>
      <c r="E14" s="323"/>
      <c r="F14" s="369"/>
      <c r="G14" s="276"/>
      <c r="H14" s="276"/>
      <c r="I14" s="276"/>
      <c r="J14" s="276"/>
      <c r="K14" s="276"/>
      <c r="L14" s="276"/>
      <c r="M14" s="276"/>
      <c r="N14" s="276"/>
      <c r="O14" s="276"/>
      <c r="P14" s="276"/>
      <c r="Q14" s="276"/>
      <c r="R14" s="276"/>
      <c r="S14" s="276"/>
      <c r="T14" s="276"/>
      <c r="U14" s="276"/>
      <c r="V14" s="276"/>
      <c r="W14" s="276"/>
      <c r="X14" s="276"/>
      <c r="Y14" s="276"/>
      <c r="Z14" s="276"/>
    </row>
    <row r="15" spans="1:26" ht="17.25" customHeight="1" x14ac:dyDescent="0.25">
      <c r="A15" s="276"/>
      <c r="B15" s="284" t="s">
        <v>681</v>
      </c>
      <c r="C15" s="324"/>
      <c r="D15" s="324"/>
      <c r="E15" s="325"/>
      <c r="F15" s="369"/>
      <c r="G15" s="276"/>
      <c r="H15" s="276"/>
      <c r="I15" s="276"/>
      <c r="J15" s="276"/>
      <c r="K15" s="276"/>
      <c r="L15" s="276"/>
      <c r="M15" s="276"/>
      <c r="N15" s="276"/>
      <c r="O15" s="276"/>
      <c r="P15" s="276"/>
      <c r="Q15" s="276"/>
      <c r="R15" s="276"/>
      <c r="S15" s="276"/>
      <c r="T15" s="276"/>
      <c r="U15" s="276"/>
      <c r="V15" s="276"/>
      <c r="W15" s="276"/>
      <c r="X15" s="276"/>
      <c r="Y15" s="276"/>
      <c r="Z15" s="276"/>
    </row>
    <row r="16" spans="1:26" ht="17.25" customHeight="1" x14ac:dyDescent="0.25">
      <c r="A16" s="276"/>
      <c r="B16" s="284" t="s">
        <v>674</v>
      </c>
      <c r="C16" s="324"/>
      <c r="D16" s="324"/>
      <c r="E16" s="325"/>
      <c r="F16" s="369"/>
      <c r="G16" s="276"/>
      <c r="H16" s="276"/>
      <c r="I16" s="276"/>
      <c r="J16" s="276"/>
      <c r="K16" s="276"/>
      <c r="L16" s="276"/>
      <c r="M16" s="276"/>
      <c r="N16" s="276"/>
      <c r="O16" s="276"/>
      <c r="P16" s="276"/>
      <c r="Q16" s="276"/>
      <c r="R16" s="276"/>
      <c r="S16" s="276"/>
      <c r="T16" s="276"/>
      <c r="U16" s="276"/>
      <c r="V16" s="276"/>
      <c r="W16" s="276"/>
      <c r="X16" s="276"/>
      <c r="Y16" s="276"/>
      <c r="Z16" s="276"/>
    </row>
    <row r="17" spans="1:26" ht="17.25" customHeight="1" x14ac:dyDescent="0.25">
      <c r="A17" s="276"/>
      <c r="B17" s="284" t="s">
        <v>675</v>
      </c>
      <c r="C17" s="324"/>
      <c r="D17" s="324"/>
      <c r="E17" s="325"/>
      <c r="F17" s="369"/>
      <c r="G17" s="276"/>
      <c r="H17" s="276"/>
      <c r="I17" s="276"/>
      <c r="J17" s="276"/>
      <c r="K17" s="276"/>
      <c r="L17" s="276"/>
      <c r="M17" s="276"/>
      <c r="N17" s="276"/>
      <c r="O17" s="276"/>
      <c r="P17" s="276"/>
      <c r="Q17" s="276"/>
      <c r="R17" s="276"/>
      <c r="S17" s="276"/>
      <c r="T17" s="276"/>
      <c r="U17" s="276"/>
      <c r="V17" s="276"/>
      <c r="W17" s="276"/>
      <c r="X17" s="276"/>
      <c r="Y17" s="276"/>
      <c r="Z17" s="276"/>
    </row>
    <row r="18" spans="1:26" ht="17.25" customHeight="1" thickBot="1" x14ac:dyDescent="0.3">
      <c r="A18" s="276"/>
      <c r="B18" s="285" t="s">
        <v>676</v>
      </c>
      <c r="C18" s="326"/>
      <c r="D18" s="326"/>
      <c r="E18" s="327"/>
      <c r="F18" s="370"/>
      <c r="G18" s="276"/>
      <c r="H18" s="276"/>
      <c r="I18" s="276"/>
      <c r="J18" s="276"/>
      <c r="K18" s="276"/>
      <c r="L18" s="276"/>
      <c r="M18" s="276"/>
      <c r="N18" s="276"/>
      <c r="O18" s="276"/>
      <c r="P18" s="276"/>
      <c r="Q18" s="276"/>
      <c r="R18" s="276"/>
      <c r="S18" s="276"/>
      <c r="T18" s="276"/>
      <c r="U18" s="276"/>
      <c r="V18" s="276"/>
      <c r="W18" s="276"/>
      <c r="X18" s="276"/>
      <c r="Y18" s="276"/>
      <c r="Z18" s="276"/>
    </row>
    <row r="19" spans="1:26" ht="15.75" hidden="1" thickBot="1" x14ac:dyDescent="0.3">
      <c r="A19" s="276"/>
      <c r="B19" s="276"/>
      <c r="C19" s="276"/>
      <c r="D19" s="276"/>
      <c r="E19" s="276"/>
      <c r="F19" s="276"/>
      <c r="G19" s="276"/>
      <c r="H19" s="276"/>
      <c r="I19" s="276"/>
      <c r="J19" s="276"/>
      <c r="K19" s="276"/>
      <c r="L19" s="276"/>
      <c r="M19" s="276"/>
      <c r="N19" s="276"/>
      <c r="O19" s="276"/>
      <c r="P19" s="276"/>
      <c r="Q19" s="276"/>
      <c r="R19" s="276"/>
      <c r="S19" s="276"/>
      <c r="T19" s="276"/>
      <c r="U19" s="276"/>
      <c r="V19" s="276"/>
      <c r="W19" s="276"/>
      <c r="X19" s="276"/>
      <c r="Y19" s="276"/>
      <c r="Z19" s="276"/>
    </row>
    <row r="20" spans="1:26" ht="30.75" hidden="1" customHeight="1" thickBot="1" x14ac:dyDescent="0.3">
      <c r="A20" s="276"/>
      <c r="B20" s="286" t="s">
        <v>770</v>
      </c>
      <c r="C20" s="287" t="s">
        <v>771</v>
      </c>
      <c r="D20" s="371" t="s">
        <v>769</v>
      </c>
      <c r="E20" s="364"/>
      <c r="F20" s="288" t="s">
        <v>772</v>
      </c>
      <c r="G20" s="276"/>
      <c r="H20" s="276"/>
      <c r="I20" s="276"/>
      <c r="J20" s="276"/>
      <c r="K20" s="276"/>
      <c r="L20" s="276"/>
      <c r="M20" s="276"/>
      <c r="N20" s="276"/>
      <c r="O20" s="276"/>
      <c r="P20" s="276"/>
      <c r="Q20" s="276"/>
      <c r="R20" s="276"/>
      <c r="S20" s="276"/>
      <c r="T20" s="276"/>
      <c r="U20" s="276"/>
      <c r="V20" s="276"/>
      <c r="W20" s="276"/>
      <c r="X20" s="276"/>
      <c r="Y20" s="276"/>
      <c r="Z20" s="276"/>
    </row>
    <row r="21" spans="1:26" ht="17.25" hidden="1" customHeight="1" x14ac:dyDescent="0.25">
      <c r="A21" s="276"/>
      <c r="B21" s="289"/>
      <c r="C21" s="290"/>
      <c r="D21" s="372"/>
      <c r="E21" s="373"/>
      <c r="F21" s="374">
        <f>SUM(C21:C30)</f>
        <v>0</v>
      </c>
      <c r="G21" s="276"/>
      <c r="H21" s="276"/>
      <c r="I21" s="276"/>
      <c r="J21" s="276"/>
      <c r="K21" s="276"/>
      <c r="L21" s="276"/>
      <c r="M21" s="276"/>
      <c r="N21" s="276"/>
      <c r="O21" s="276"/>
      <c r="P21" s="276"/>
      <c r="Q21" s="276"/>
      <c r="R21" s="276"/>
      <c r="S21" s="276"/>
      <c r="T21" s="276"/>
      <c r="U21" s="276"/>
      <c r="V21" s="276"/>
      <c r="W21" s="276"/>
      <c r="X21" s="276"/>
      <c r="Y21" s="276"/>
      <c r="Z21" s="276"/>
    </row>
    <row r="22" spans="1:26" ht="17.25" hidden="1" customHeight="1" x14ac:dyDescent="0.25">
      <c r="A22" s="276"/>
      <c r="B22" s="291"/>
      <c r="C22" s="292"/>
      <c r="D22" s="376"/>
      <c r="E22" s="377"/>
      <c r="F22" s="375"/>
      <c r="G22" s="276"/>
      <c r="H22" s="276"/>
      <c r="I22" s="276"/>
      <c r="J22" s="276"/>
      <c r="K22" s="276"/>
      <c r="L22" s="276"/>
      <c r="M22" s="276"/>
      <c r="N22" s="276"/>
      <c r="O22" s="276"/>
      <c r="P22" s="276"/>
      <c r="Q22" s="276"/>
      <c r="R22" s="276"/>
      <c r="S22" s="276"/>
      <c r="T22" s="276"/>
      <c r="U22" s="276"/>
      <c r="V22" s="276"/>
      <c r="W22" s="276"/>
      <c r="X22" s="276"/>
      <c r="Y22" s="276"/>
      <c r="Z22" s="276"/>
    </row>
    <row r="23" spans="1:26" ht="17.25" hidden="1" customHeight="1" x14ac:dyDescent="0.25">
      <c r="A23" s="276"/>
      <c r="B23" s="293"/>
      <c r="C23" s="294"/>
      <c r="D23" s="376"/>
      <c r="E23" s="377"/>
      <c r="F23" s="375"/>
      <c r="G23" s="276"/>
      <c r="H23" s="276"/>
      <c r="I23" s="276"/>
      <c r="J23" s="276"/>
      <c r="K23" s="276"/>
      <c r="L23" s="276"/>
      <c r="M23" s="276"/>
      <c r="N23" s="276"/>
      <c r="O23" s="276"/>
      <c r="P23" s="276"/>
      <c r="Q23" s="276"/>
      <c r="R23" s="276"/>
      <c r="S23" s="276"/>
      <c r="T23" s="276"/>
      <c r="U23" s="276"/>
      <c r="V23" s="276"/>
      <c r="W23" s="276"/>
      <c r="X23" s="276"/>
      <c r="Y23" s="276"/>
      <c r="Z23" s="276"/>
    </row>
    <row r="24" spans="1:26" ht="17.25" hidden="1" customHeight="1" x14ac:dyDescent="0.25">
      <c r="A24" s="276"/>
      <c r="B24" s="293"/>
      <c r="C24" s="294"/>
      <c r="D24" s="376"/>
      <c r="E24" s="377"/>
      <c r="F24" s="375"/>
      <c r="G24" s="276"/>
      <c r="H24" s="276"/>
      <c r="I24" s="276"/>
      <c r="J24" s="276"/>
      <c r="K24" s="276"/>
      <c r="L24" s="276"/>
      <c r="M24" s="276"/>
      <c r="N24" s="276"/>
      <c r="O24" s="276"/>
      <c r="P24" s="276"/>
      <c r="Q24" s="276"/>
      <c r="R24" s="276"/>
      <c r="S24" s="276"/>
      <c r="T24" s="276"/>
      <c r="U24" s="276"/>
      <c r="V24" s="276"/>
      <c r="W24" s="276"/>
      <c r="X24" s="276"/>
      <c r="Y24" s="276"/>
      <c r="Z24" s="276"/>
    </row>
    <row r="25" spans="1:26" ht="17.25" hidden="1" customHeight="1" x14ac:dyDescent="0.25">
      <c r="A25" s="276"/>
      <c r="B25" s="293"/>
      <c r="C25" s="294"/>
      <c r="D25" s="376"/>
      <c r="E25" s="377"/>
      <c r="F25" s="375"/>
      <c r="G25" s="276"/>
      <c r="H25" s="276"/>
      <c r="I25" s="276"/>
      <c r="J25" s="276"/>
      <c r="K25" s="276"/>
      <c r="L25" s="276"/>
      <c r="M25" s="276"/>
      <c r="N25" s="276"/>
      <c r="O25" s="276"/>
      <c r="P25" s="276"/>
      <c r="Q25" s="276"/>
      <c r="R25" s="276"/>
      <c r="S25" s="276"/>
      <c r="T25" s="276"/>
      <c r="U25" s="276"/>
      <c r="V25" s="276"/>
      <c r="W25" s="276"/>
      <c r="X25" s="276"/>
      <c r="Y25" s="276"/>
      <c r="Z25" s="276"/>
    </row>
    <row r="26" spans="1:26" ht="17.25" hidden="1" customHeight="1" x14ac:dyDescent="0.25">
      <c r="A26" s="276"/>
      <c r="B26" s="293"/>
      <c r="C26" s="294"/>
      <c r="D26" s="376"/>
      <c r="E26" s="377"/>
      <c r="F26" s="375"/>
      <c r="G26" s="276"/>
      <c r="H26" s="276"/>
      <c r="I26" s="276"/>
      <c r="J26" s="276"/>
      <c r="K26" s="276"/>
      <c r="L26" s="276"/>
      <c r="M26" s="276"/>
      <c r="N26" s="276"/>
      <c r="O26" s="276"/>
      <c r="P26" s="276"/>
      <c r="Q26" s="276"/>
      <c r="R26" s="276"/>
      <c r="S26" s="276"/>
      <c r="T26" s="276"/>
      <c r="U26" s="276"/>
      <c r="V26" s="276"/>
      <c r="W26" s="276"/>
      <c r="X26" s="276"/>
      <c r="Y26" s="276"/>
      <c r="Z26" s="276"/>
    </row>
    <row r="27" spans="1:26" ht="17.25" hidden="1" customHeight="1" x14ac:dyDescent="0.25">
      <c r="A27" s="276"/>
      <c r="B27" s="293"/>
      <c r="C27" s="294"/>
      <c r="D27" s="376"/>
      <c r="E27" s="377"/>
      <c r="F27" s="375"/>
      <c r="G27" s="276"/>
      <c r="H27" s="276"/>
      <c r="I27" s="276"/>
      <c r="J27" s="276"/>
      <c r="K27" s="276"/>
      <c r="L27" s="276"/>
      <c r="M27" s="276"/>
      <c r="N27" s="276"/>
      <c r="O27" s="276"/>
      <c r="P27" s="276"/>
      <c r="Q27" s="276"/>
      <c r="R27" s="276"/>
      <c r="S27" s="276"/>
      <c r="T27" s="276"/>
      <c r="U27" s="276"/>
      <c r="V27" s="276"/>
      <c r="W27" s="276"/>
      <c r="X27" s="276"/>
      <c r="Y27" s="276"/>
      <c r="Z27" s="276"/>
    </row>
    <row r="28" spans="1:26" ht="17.25" hidden="1" customHeight="1" x14ac:dyDescent="0.25">
      <c r="A28" s="276"/>
      <c r="B28" s="293"/>
      <c r="C28" s="294"/>
      <c r="D28" s="376"/>
      <c r="E28" s="377"/>
      <c r="F28" s="375"/>
      <c r="G28" s="276"/>
      <c r="H28" s="276"/>
      <c r="I28" s="276"/>
      <c r="J28" s="276"/>
      <c r="K28" s="276"/>
      <c r="L28" s="276"/>
      <c r="M28" s="276"/>
      <c r="N28" s="276"/>
      <c r="O28" s="276"/>
      <c r="P28" s="276"/>
      <c r="Q28" s="276"/>
      <c r="R28" s="276"/>
      <c r="S28" s="276"/>
      <c r="T28" s="276"/>
      <c r="U28" s="276"/>
      <c r="V28" s="276"/>
      <c r="W28" s="276"/>
      <c r="X28" s="276"/>
      <c r="Y28" s="276"/>
      <c r="Z28" s="276"/>
    </row>
    <row r="29" spans="1:26" ht="17.25" hidden="1" customHeight="1" x14ac:dyDescent="0.25">
      <c r="A29" s="276"/>
      <c r="B29" s="293"/>
      <c r="C29" s="294"/>
      <c r="D29" s="376"/>
      <c r="E29" s="377"/>
      <c r="F29" s="375"/>
      <c r="G29" s="276"/>
      <c r="H29" s="276"/>
      <c r="I29" s="276"/>
      <c r="J29" s="276"/>
      <c r="K29" s="276"/>
      <c r="L29" s="276"/>
      <c r="M29" s="276"/>
      <c r="N29" s="276"/>
      <c r="O29" s="276"/>
      <c r="P29" s="276"/>
      <c r="Q29" s="276"/>
      <c r="R29" s="276"/>
      <c r="S29" s="276"/>
      <c r="T29" s="276"/>
      <c r="U29" s="276"/>
      <c r="V29" s="276"/>
      <c r="W29" s="276"/>
      <c r="X29" s="276"/>
      <c r="Y29" s="276"/>
      <c r="Z29" s="276"/>
    </row>
    <row r="30" spans="1:26" ht="17.25" hidden="1" customHeight="1" thickBot="1" x14ac:dyDescent="0.3">
      <c r="A30" s="276"/>
      <c r="B30" s="295"/>
      <c r="C30" s="296"/>
      <c r="D30" s="378"/>
      <c r="E30" s="379"/>
      <c r="F30" s="367"/>
      <c r="G30" s="276"/>
      <c r="H30" s="276"/>
      <c r="I30" s="276"/>
      <c r="J30" s="276"/>
      <c r="K30" s="276"/>
      <c r="L30" s="276"/>
      <c r="M30" s="276"/>
      <c r="N30" s="276"/>
      <c r="O30" s="276"/>
      <c r="P30" s="276"/>
      <c r="Q30" s="276"/>
      <c r="R30" s="276"/>
      <c r="S30" s="276"/>
      <c r="T30" s="276"/>
      <c r="U30" s="276"/>
      <c r="V30" s="276"/>
      <c r="W30" s="276"/>
      <c r="X30" s="276"/>
      <c r="Y30" s="276"/>
      <c r="Z30" s="276"/>
    </row>
    <row r="31" spans="1:26" ht="15.75" customHeight="1" thickBot="1" x14ac:dyDescent="0.3">
      <c r="A31" s="276"/>
      <c r="B31" s="276"/>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row>
    <row r="32" spans="1:26" ht="30.75" customHeight="1" thickBot="1" x14ac:dyDescent="0.3">
      <c r="A32" s="276"/>
      <c r="B32" s="362" t="s">
        <v>687</v>
      </c>
      <c r="C32" s="363"/>
      <c r="D32" s="363"/>
      <c r="E32" s="364"/>
      <c r="F32" s="288" t="s">
        <v>688</v>
      </c>
      <c r="G32" s="276"/>
      <c r="H32" s="276"/>
      <c r="I32" s="276"/>
      <c r="J32" s="276"/>
      <c r="K32" s="276"/>
      <c r="L32" s="276"/>
      <c r="M32" s="276"/>
      <c r="N32" s="276"/>
      <c r="O32" s="276"/>
      <c r="P32" s="276"/>
      <c r="Q32" s="276"/>
      <c r="R32" s="276"/>
      <c r="S32" s="276"/>
      <c r="T32" s="276"/>
      <c r="U32" s="276"/>
      <c r="V32" s="276"/>
      <c r="W32" s="276"/>
      <c r="X32" s="276"/>
      <c r="Y32" s="276"/>
      <c r="Z32" s="276"/>
    </row>
    <row r="33" spans="1:26" ht="23.25" customHeight="1" thickBot="1" x14ac:dyDescent="0.3">
      <c r="A33" s="276"/>
      <c r="B33" s="365" t="s">
        <v>689</v>
      </c>
      <c r="C33" s="366"/>
      <c r="D33" s="366"/>
      <c r="E33" s="367"/>
      <c r="F33" s="297">
        <f>0.15*F13</f>
        <v>0</v>
      </c>
      <c r="G33" s="276"/>
      <c r="H33" s="276"/>
      <c r="I33" s="276"/>
      <c r="J33" s="276"/>
      <c r="K33" s="276"/>
      <c r="L33" s="276"/>
      <c r="M33" s="276"/>
      <c r="N33" s="276"/>
      <c r="O33" s="276"/>
      <c r="P33" s="276"/>
      <c r="Q33" s="276"/>
      <c r="R33" s="276"/>
      <c r="S33" s="276"/>
      <c r="T33" s="276"/>
      <c r="U33" s="276"/>
      <c r="V33" s="276"/>
      <c r="W33" s="276"/>
      <c r="X33" s="276"/>
      <c r="Y33" s="276"/>
      <c r="Z33" s="276"/>
    </row>
    <row r="34" spans="1:26" ht="15.75" customHeight="1" x14ac:dyDescent="0.25">
      <c r="A34" s="276"/>
      <c r="B34" s="276"/>
      <c r="C34" s="276"/>
      <c r="D34" s="276"/>
      <c r="E34" s="276"/>
      <c r="F34" s="276"/>
      <c r="G34" s="276"/>
      <c r="H34" s="276"/>
      <c r="I34" s="276"/>
      <c r="J34" s="276"/>
      <c r="K34" s="276"/>
      <c r="L34" s="276"/>
      <c r="M34" s="276"/>
      <c r="N34" s="276"/>
      <c r="O34" s="276"/>
      <c r="P34" s="276"/>
      <c r="Q34" s="276"/>
      <c r="R34" s="276"/>
      <c r="S34" s="276"/>
      <c r="T34" s="276"/>
      <c r="U34" s="276"/>
      <c r="V34" s="276"/>
      <c r="W34" s="276"/>
      <c r="X34" s="276"/>
      <c r="Y34" s="276"/>
      <c r="Z34" s="276"/>
    </row>
    <row r="35" spans="1:26" ht="15.75" customHeight="1" x14ac:dyDescent="0.25">
      <c r="A35" s="276"/>
      <c r="B35" s="276"/>
      <c r="C35" s="276"/>
      <c r="D35" s="276"/>
      <c r="E35" s="276"/>
      <c r="F35" s="276"/>
      <c r="G35" s="276"/>
      <c r="H35" s="276"/>
      <c r="I35" s="276"/>
      <c r="J35" s="276"/>
      <c r="K35" s="276"/>
      <c r="L35" s="276"/>
      <c r="M35" s="276"/>
      <c r="N35" s="276"/>
      <c r="O35" s="276"/>
      <c r="P35" s="276"/>
      <c r="Q35" s="276"/>
      <c r="R35" s="276"/>
      <c r="S35" s="276"/>
      <c r="T35" s="276"/>
      <c r="U35" s="276"/>
      <c r="V35" s="276"/>
      <c r="W35" s="276"/>
      <c r="X35" s="276"/>
      <c r="Y35" s="276"/>
      <c r="Z35" s="276"/>
    </row>
    <row r="36" spans="1:26" ht="15.75" customHeight="1" x14ac:dyDescent="0.25">
      <c r="A36" s="276"/>
      <c r="B36" s="276"/>
      <c r="C36" s="276"/>
      <c r="D36" s="276"/>
      <c r="E36" s="276"/>
      <c r="F36" s="276"/>
      <c r="G36" s="276"/>
      <c r="H36" s="276"/>
      <c r="I36" s="276"/>
      <c r="J36" s="276"/>
      <c r="K36" s="276"/>
      <c r="L36" s="276"/>
      <c r="M36" s="276"/>
      <c r="N36" s="276"/>
      <c r="O36" s="276"/>
      <c r="P36" s="276"/>
      <c r="Q36" s="276"/>
      <c r="R36" s="276"/>
      <c r="S36" s="276"/>
      <c r="T36" s="276"/>
      <c r="U36" s="276"/>
      <c r="V36" s="276"/>
      <c r="W36" s="276"/>
      <c r="X36" s="276"/>
      <c r="Y36" s="276"/>
      <c r="Z36" s="276"/>
    </row>
    <row r="37" spans="1:26" ht="15.75" customHeight="1" x14ac:dyDescent="0.25">
      <c r="A37" s="276"/>
      <c r="B37" s="276"/>
      <c r="C37" s="276"/>
      <c r="D37" s="276"/>
      <c r="E37" s="276"/>
      <c r="F37" s="276"/>
      <c r="G37" s="276"/>
      <c r="H37" s="276"/>
      <c r="I37" s="276"/>
      <c r="J37" s="276"/>
      <c r="K37" s="276"/>
      <c r="L37" s="276"/>
      <c r="M37" s="276"/>
      <c r="N37" s="276"/>
      <c r="O37" s="276"/>
      <c r="P37" s="276"/>
      <c r="Q37" s="276"/>
      <c r="R37" s="276"/>
      <c r="S37" s="276"/>
      <c r="T37" s="276"/>
      <c r="U37" s="276"/>
      <c r="V37" s="276"/>
      <c r="W37" s="276"/>
      <c r="X37" s="276"/>
      <c r="Y37" s="276"/>
      <c r="Z37" s="276"/>
    </row>
    <row r="38" spans="1:26" ht="15.75" customHeight="1" x14ac:dyDescent="0.25">
      <c r="A38" s="276"/>
      <c r="B38" s="276"/>
      <c r="C38" s="276"/>
      <c r="D38" s="276"/>
      <c r="E38" s="276"/>
      <c r="F38" s="276"/>
      <c r="G38" s="276"/>
      <c r="H38" s="276"/>
      <c r="I38" s="276"/>
      <c r="J38" s="276"/>
      <c r="K38" s="276"/>
      <c r="L38" s="276"/>
      <c r="M38" s="276"/>
      <c r="N38" s="276"/>
      <c r="O38" s="276"/>
      <c r="P38" s="276"/>
      <c r="Q38" s="276"/>
      <c r="R38" s="276"/>
      <c r="S38" s="276"/>
      <c r="T38" s="276"/>
      <c r="U38" s="276"/>
      <c r="V38" s="276"/>
      <c r="W38" s="276"/>
      <c r="X38" s="276"/>
      <c r="Y38" s="276"/>
      <c r="Z38" s="276"/>
    </row>
    <row r="39" spans="1:26" ht="15.75" customHeight="1" x14ac:dyDescent="0.25">
      <c r="A39" s="276"/>
      <c r="B39" s="276"/>
      <c r="C39" s="276"/>
      <c r="D39" s="276"/>
      <c r="E39" s="276"/>
      <c r="F39" s="276"/>
      <c r="G39" s="276"/>
      <c r="H39" s="276"/>
      <c r="I39" s="276"/>
      <c r="J39" s="276"/>
      <c r="K39" s="276"/>
      <c r="L39" s="276"/>
      <c r="M39" s="276"/>
      <c r="N39" s="276"/>
      <c r="O39" s="276"/>
      <c r="P39" s="276"/>
      <c r="Q39" s="276"/>
      <c r="R39" s="276"/>
      <c r="S39" s="276"/>
      <c r="T39" s="276"/>
      <c r="U39" s="276"/>
      <c r="V39" s="276"/>
      <c r="W39" s="276"/>
      <c r="X39" s="276"/>
      <c r="Y39" s="276"/>
      <c r="Z39" s="276"/>
    </row>
    <row r="40" spans="1:26" ht="15.75" customHeight="1" x14ac:dyDescent="0.25">
      <c r="A40" s="276"/>
      <c r="B40" s="276"/>
      <c r="C40" s="276"/>
      <c r="D40" s="276"/>
      <c r="E40" s="276"/>
      <c r="F40" s="276"/>
      <c r="G40" s="276"/>
      <c r="H40" s="276"/>
      <c r="I40" s="276"/>
      <c r="J40" s="276"/>
      <c r="K40" s="276"/>
      <c r="L40" s="276"/>
      <c r="M40" s="276"/>
      <c r="N40" s="276"/>
      <c r="O40" s="276"/>
      <c r="P40" s="276"/>
      <c r="Q40" s="276"/>
      <c r="R40" s="276"/>
      <c r="S40" s="276"/>
      <c r="T40" s="276"/>
      <c r="U40" s="276"/>
      <c r="V40" s="276"/>
      <c r="W40" s="276"/>
      <c r="X40" s="276"/>
      <c r="Y40" s="276"/>
      <c r="Z40" s="276"/>
    </row>
    <row r="41" spans="1:26" ht="15.75" customHeight="1" x14ac:dyDescent="0.25">
      <c r="A41" s="276"/>
      <c r="B41" s="276"/>
      <c r="C41" s="276"/>
      <c r="D41" s="276"/>
      <c r="E41" s="276"/>
      <c r="F41" s="276"/>
      <c r="G41" s="276"/>
      <c r="H41" s="276"/>
      <c r="I41" s="276"/>
      <c r="J41" s="276"/>
      <c r="K41" s="276"/>
      <c r="L41" s="276"/>
      <c r="M41" s="276"/>
      <c r="N41" s="276"/>
      <c r="O41" s="276"/>
      <c r="P41" s="276"/>
      <c r="Q41" s="276"/>
      <c r="R41" s="276"/>
      <c r="S41" s="276"/>
      <c r="T41" s="276"/>
      <c r="U41" s="276"/>
      <c r="V41" s="276"/>
      <c r="W41" s="276"/>
      <c r="X41" s="276"/>
      <c r="Y41" s="276"/>
      <c r="Z41" s="276"/>
    </row>
    <row r="42" spans="1:26" ht="15.75" customHeight="1" x14ac:dyDescent="0.25">
      <c r="A42" s="276"/>
      <c r="B42" s="276"/>
      <c r="C42" s="276"/>
      <c r="D42" s="276"/>
      <c r="E42" s="276"/>
      <c r="F42" s="276"/>
      <c r="G42" s="276"/>
      <c r="H42" s="276"/>
      <c r="I42" s="276"/>
      <c r="J42" s="276"/>
      <c r="K42" s="276"/>
      <c r="L42" s="276"/>
      <c r="M42" s="276"/>
      <c r="N42" s="276"/>
      <c r="O42" s="276"/>
      <c r="P42" s="276"/>
      <c r="Q42" s="276"/>
      <c r="R42" s="276"/>
      <c r="S42" s="276"/>
      <c r="T42" s="276"/>
      <c r="U42" s="276"/>
      <c r="V42" s="276"/>
      <c r="W42" s="276"/>
      <c r="X42" s="276"/>
      <c r="Y42" s="276"/>
      <c r="Z42" s="276"/>
    </row>
    <row r="43" spans="1:26" ht="15.75" customHeight="1" x14ac:dyDescent="0.25">
      <c r="A43" s="276"/>
      <c r="B43" s="276"/>
      <c r="C43" s="276"/>
      <c r="D43" s="276"/>
      <c r="E43" s="276"/>
      <c r="F43" s="276"/>
      <c r="G43" s="276"/>
      <c r="H43" s="276"/>
      <c r="I43" s="276"/>
      <c r="J43" s="276"/>
      <c r="K43" s="276"/>
      <c r="L43" s="276"/>
      <c r="M43" s="276"/>
      <c r="N43" s="276"/>
      <c r="O43" s="276"/>
      <c r="P43" s="276"/>
      <c r="Q43" s="276"/>
      <c r="R43" s="276"/>
      <c r="S43" s="276"/>
      <c r="T43" s="276"/>
      <c r="U43" s="276"/>
      <c r="V43" s="276"/>
      <c r="W43" s="276"/>
      <c r="X43" s="276"/>
      <c r="Y43" s="276"/>
      <c r="Z43" s="276"/>
    </row>
    <row r="44" spans="1:26" ht="15.75" customHeight="1" x14ac:dyDescent="0.25">
      <c r="A44" s="276"/>
      <c r="B44" s="276"/>
      <c r="C44" s="276"/>
      <c r="D44" s="276"/>
      <c r="E44" s="276"/>
      <c r="F44" s="276"/>
      <c r="G44" s="276"/>
      <c r="H44" s="276"/>
      <c r="I44" s="276"/>
      <c r="J44" s="276"/>
      <c r="K44" s="276"/>
      <c r="L44" s="276"/>
      <c r="M44" s="276"/>
      <c r="N44" s="276"/>
      <c r="O44" s="276"/>
      <c r="P44" s="276"/>
      <c r="Q44" s="276"/>
      <c r="R44" s="276"/>
      <c r="S44" s="276"/>
      <c r="T44" s="276"/>
      <c r="U44" s="276"/>
      <c r="V44" s="276"/>
      <c r="W44" s="276"/>
      <c r="X44" s="276"/>
      <c r="Y44" s="276"/>
      <c r="Z44" s="276"/>
    </row>
    <row r="45" spans="1:26" ht="15.75" customHeight="1" x14ac:dyDescent="0.25">
      <c r="A45" s="276"/>
      <c r="B45" s="276"/>
      <c r="C45" s="276"/>
      <c r="D45" s="276"/>
      <c r="E45" s="276"/>
      <c r="F45" s="276"/>
      <c r="G45" s="276"/>
      <c r="H45" s="276"/>
      <c r="I45" s="276"/>
      <c r="J45" s="276"/>
      <c r="K45" s="276"/>
      <c r="L45" s="276"/>
      <c r="M45" s="276"/>
      <c r="N45" s="276"/>
      <c r="O45" s="276"/>
      <c r="P45" s="276"/>
      <c r="Q45" s="276"/>
      <c r="R45" s="276"/>
      <c r="S45" s="276"/>
      <c r="T45" s="276"/>
      <c r="U45" s="276"/>
      <c r="V45" s="276"/>
      <c r="W45" s="276"/>
      <c r="X45" s="276"/>
      <c r="Y45" s="276"/>
      <c r="Z45" s="276"/>
    </row>
    <row r="46" spans="1:26" ht="15.75" customHeight="1" x14ac:dyDescent="0.25">
      <c r="A46" s="276"/>
      <c r="B46" s="276"/>
      <c r="C46" s="276"/>
      <c r="D46" s="276"/>
      <c r="E46" s="276"/>
      <c r="F46" s="276"/>
      <c r="G46" s="276"/>
      <c r="H46" s="276"/>
      <c r="I46" s="276"/>
      <c r="J46" s="276"/>
      <c r="K46" s="276"/>
      <c r="L46" s="276"/>
      <c r="M46" s="276"/>
      <c r="N46" s="276"/>
      <c r="O46" s="276"/>
      <c r="P46" s="276"/>
      <c r="Q46" s="276"/>
      <c r="R46" s="276"/>
      <c r="S46" s="276"/>
      <c r="T46" s="276"/>
      <c r="U46" s="276"/>
      <c r="V46" s="276"/>
      <c r="W46" s="276"/>
      <c r="X46" s="276"/>
      <c r="Y46" s="276"/>
      <c r="Z46" s="276"/>
    </row>
    <row r="47" spans="1:26" ht="15.75" customHeight="1" x14ac:dyDescent="0.25">
      <c r="A47" s="276"/>
      <c r="B47" s="276"/>
      <c r="C47" s="276"/>
      <c r="D47" s="276"/>
      <c r="E47" s="276"/>
      <c r="F47" s="276"/>
      <c r="G47" s="276"/>
      <c r="H47" s="276"/>
      <c r="I47" s="276"/>
      <c r="J47" s="276"/>
      <c r="K47" s="276"/>
      <c r="L47" s="276"/>
      <c r="M47" s="276"/>
      <c r="N47" s="276"/>
      <c r="O47" s="276"/>
      <c r="P47" s="276"/>
      <c r="Q47" s="276"/>
      <c r="R47" s="276"/>
      <c r="S47" s="276"/>
      <c r="T47" s="276"/>
      <c r="U47" s="276"/>
      <c r="V47" s="276"/>
      <c r="W47" s="276"/>
      <c r="X47" s="276"/>
      <c r="Y47" s="276"/>
      <c r="Z47" s="276"/>
    </row>
    <row r="48" spans="1:26" ht="15.75" customHeight="1" x14ac:dyDescent="0.25">
      <c r="A48" s="276"/>
      <c r="B48" s="276"/>
      <c r="C48" s="276"/>
      <c r="D48" s="276"/>
      <c r="E48" s="276"/>
      <c r="F48" s="276"/>
      <c r="G48" s="276"/>
      <c r="H48" s="276"/>
      <c r="I48" s="276"/>
      <c r="J48" s="276"/>
      <c r="K48" s="276"/>
      <c r="L48" s="276"/>
      <c r="M48" s="276"/>
      <c r="N48" s="276"/>
      <c r="O48" s="276"/>
      <c r="P48" s="276"/>
      <c r="Q48" s="276"/>
      <c r="R48" s="276"/>
      <c r="S48" s="276"/>
      <c r="T48" s="276"/>
      <c r="U48" s="276"/>
      <c r="V48" s="276"/>
      <c r="W48" s="276"/>
      <c r="X48" s="276"/>
      <c r="Y48" s="276"/>
      <c r="Z48" s="276"/>
    </row>
    <row r="49" spans="1:26" ht="15.75" customHeight="1" x14ac:dyDescent="0.25">
      <c r="A49" s="276"/>
      <c r="B49" s="276"/>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row>
    <row r="50" spans="1:26" ht="15.75" customHeight="1" x14ac:dyDescent="0.25">
      <c r="A50" s="276"/>
      <c r="B50" s="276"/>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row>
    <row r="51" spans="1:26" ht="15.75" customHeight="1" x14ac:dyDescent="0.25">
      <c r="A51" s="276"/>
      <c r="B51" s="276"/>
      <c r="C51" s="276"/>
      <c r="D51" s="276"/>
      <c r="E51" s="276"/>
      <c r="F51" s="276"/>
      <c r="G51" s="276"/>
      <c r="H51" s="276"/>
      <c r="I51" s="276"/>
      <c r="J51" s="276"/>
      <c r="K51" s="276"/>
      <c r="L51" s="276"/>
      <c r="M51" s="276"/>
      <c r="N51" s="276"/>
      <c r="O51" s="276"/>
      <c r="P51" s="276"/>
      <c r="Q51" s="276"/>
      <c r="R51" s="276"/>
      <c r="S51" s="276"/>
      <c r="T51" s="276"/>
      <c r="U51" s="276"/>
      <c r="V51" s="276"/>
      <c r="W51" s="276"/>
      <c r="X51" s="276"/>
      <c r="Y51" s="276"/>
      <c r="Z51" s="276"/>
    </row>
    <row r="52" spans="1:26" ht="15.75" customHeight="1" x14ac:dyDescent="0.25">
      <c r="A52" s="276"/>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row>
    <row r="53" spans="1:26" ht="15.75" customHeight="1" x14ac:dyDescent="0.25">
      <c r="A53" s="276"/>
      <c r="B53" s="276"/>
      <c r="C53" s="276"/>
      <c r="D53" s="276"/>
      <c r="E53" s="276"/>
      <c r="F53" s="276"/>
      <c r="G53" s="276"/>
      <c r="H53" s="276"/>
      <c r="I53" s="276"/>
      <c r="J53" s="276"/>
      <c r="K53" s="276"/>
      <c r="L53" s="276"/>
      <c r="M53" s="276"/>
      <c r="N53" s="276"/>
      <c r="O53" s="276"/>
      <c r="P53" s="276"/>
      <c r="Q53" s="276"/>
      <c r="R53" s="276"/>
      <c r="S53" s="276"/>
      <c r="T53" s="276"/>
      <c r="U53" s="276"/>
      <c r="V53" s="276"/>
      <c r="W53" s="276"/>
      <c r="X53" s="276"/>
      <c r="Y53" s="276"/>
      <c r="Z53" s="276"/>
    </row>
    <row r="54" spans="1:26" ht="15.75" customHeight="1" x14ac:dyDescent="0.25">
      <c r="A54" s="276"/>
      <c r="B54" s="276"/>
      <c r="C54" s="276"/>
      <c r="D54" s="276"/>
      <c r="E54" s="276"/>
      <c r="F54" s="276"/>
      <c r="G54" s="276"/>
      <c r="H54" s="276"/>
      <c r="I54" s="276"/>
      <c r="J54" s="276"/>
      <c r="K54" s="276"/>
      <c r="L54" s="276"/>
      <c r="M54" s="276"/>
      <c r="N54" s="276"/>
      <c r="O54" s="276"/>
      <c r="P54" s="276"/>
      <c r="Q54" s="276"/>
      <c r="R54" s="276"/>
      <c r="S54" s="276"/>
      <c r="T54" s="276"/>
      <c r="U54" s="276"/>
      <c r="V54" s="276"/>
      <c r="W54" s="276"/>
      <c r="X54" s="276"/>
      <c r="Y54" s="276"/>
      <c r="Z54" s="276"/>
    </row>
    <row r="55" spans="1:26" ht="15.75" customHeight="1" x14ac:dyDescent="0.25">
      <c r="A55" s="276"/>
      <c r="B55" s="276"/>
      <c r="C55" s="276"/>
      <c r="D55" s="276"/>
      <c r="E55" s="276"/>
      <c r="F55" s="276"/>
      <c r="G55" s="276"/>
      <c r="H55" s="276"/>
      <c r="I55" s="276"/>
      <c r="J55" s="276"/>
      <c r="K55" s="276"/>
      <c r="L55" s="276"/>
      <c r="M55" s="276"/>
      <c r="N55" s="276"/>
      <c r="O55" s="276"/>
      <c r="P55" s="276"/>
      <c r="Q55" s="276"/>
      <c r="R55" s="276"/>
      <c r="S55" s="276"/>
      <c r="T55" s="276"/>
      <c r="U55" s="276"/>
      <c r="V55" s="276"/>
      <c r="W55" s="276"/>
      <c r="X55" s="276"/>
      <c r="Y55" s="276"/>
      <c r="Z55" s="276"/>
    </row>
    <row r="56" spans="1:26" ht="15.75" customHeight="1" x14ac:dyDescent="0.25">
      <c r="A56" s="276"/>
      <c r="B56" s="276"/>
      <c r="C56" s="276"/>
      <c r="D56" s="276"/>
      <c r="E56" s="276"/>
      <c r="F56" s="276"/>
      <c r="G56" s="276"/>
      <c r="H56" s="276"/>
      <c r="I56" s="276"/>
      <c r="J56" s="276"/>
      <c r="K56" s="276"/>
      <c r="L56" s="276"/>
      <c r="M56" s="276"/>
      <c r="N56" s="276"/>
      <c r="O56" s="276"/>
      <c r="P56" s="276"/>
      <c r="Q56" s="276"/>
      <c r="R56" s="276"/>
      <c r="S56" s="276"/>
      <c r="T56" s="276"/>
      <c r="U56" s="276"/>
      <c r="V56" s="276"/>
      <c r="W56" s="276"/>
      <c r="X56" s="276"/>
      <c r="Y56" s="276"/>
      <c r="Z56" s="276"/>
    </row>
    <row r="57" spans="1:26" ht="15.75" customHeight="1" x14ac:dyDescent="0.25">
      <c r="A57" s="276"/>
      <c r="B57" s="276"/>
      <c r="C57" s="276"/>
      <c r="D57" s="276"/>
      <c r="E57" s="276"/>
      <c r="F57" s="276"/>
      <c r="G57" s="276"/>
      <c r="H57" s="276"/>
      <c r="I57" s="276"/>
      <c r="J57" s="276"/>
      <c r="K57" s="276"/>
      <c r="L57" s="276"/>
      <c r="M57" s="276"/>
      <c r="N57" s="276"/>
      <c r="O57" s="276"/>
      <c r="P57" s="276"/>
      <c r="Q57" s="276"/>
      <c r="R57" s="276"/>
      <c r="S57" s="276"/>
      <c r="T57" s="276"/>
      <c r="U57" s="276"/>
      <c r="V57" s="276"/>
      <c r="W57" s="276"/>
      <c r="X57" s="276"/>
      <c r="Y57" s="276"/>
      <c r="Z57" s="276"/>
    </row>
    <row r="58" spans="1:26" ht="15.75" customHeight="1" x14ac:dyDescent="0.25">
      <c r="A58" s="276"/>
      <c r="B58" s="276"/>
      <c r="C58" s="276"/>
      <c r="D58" s="276"/>
      <c r="E58" s="276"/>
      <c r="F58" s="276"/>
      <c r="G58" s="276"/>
      <c r="H58" s="276"/>
      <c r="I58" s="276"/>
      <c r="J58" s="276"/>
      <c r="K58" s="276"/>
      <c r="L58" s="276"/>
      <c r="M58" s="276"/>
      <c r="N58" s="276"/>
      <c r="O58" s="276"/>
      <c r="P58" s="276"/>
      <c r="Q58" s="276"/>
      <c r="R58" s="276"/>
      <c r="S58" s="276"/>
      <c r="T58" s="276"/>
      <c r="U58" s="276"/>
      <c r="V58" s="276"/>
      <c r="W58" s="276"/>
      <c r="X58" s="276"/>
      <c r="Y58" s="276"/>
      <c r="Z58" s="276"/>
    </row>
    <row r="59" spans="1:26" ht="15.75" customHeight="1" x14ac:dyDescent="0.25">
      <c r="A59" s="276"/>
      <c r="B59" s="276"/>
      <c r="C59" s="276"/>
      <c r="D59" s="276"/>
      <c r="E59" s="276"/>
      <c r="F59" s="276"/>
      <c r="G59" s="276"/>
      <c r="H59" s="276"/>
      <c r="I59" s="276"/>
      <c r="J59" s="276"/>
      <c r="K59" s="276"/>
      <c r="L59" s="276"/>
      <c r="M59" s="276"/>
      <c r="N59" s="276"/>
      <c r="O59" s="276"/>
      <c r="P59" s="276"/>
      <c r="Q59" s="276"/>
      <c r="R59" s="276"/>
      <c r="S59" s="276"/>
      <c r="T59" s="276"/>
      <c r="U59" s="276"/>
      <c r="V59" s="276"/>
      <c r="W59" s="276"/>
      <c r="X59" s="276"/>
      <c r="Y59" s="276"/>
      <c r="Z59" s="276"/>
    </row>
    <row r="60" spans="1:26" ht="15.75" customHeight="1" x14ac:dyDescent="0.25">
      <c r="A60" s="276"/>
      <c r="B60" s="276"/>
      <c r="C60" s="276"/>
      <c r="D60" s="276"/>
      <c r="E60" s="276"/>
      <c r="F60" s="276"/>
      <c r="G60" s="276"/>
      <c r="H60" s="276"/>
      <c r="I60" s="276"/>
      <c r="J60" s="276"/>
      <c r="K60" s="276"/>
      <c r="L60" s="276"/>
      <c r="M60" s="276"/>
      <c r="N60" s="276"/>
      <c r="O60" s="276"/>
      <c r="P60" s="276"/>
      <c r="Q60" s="276"/>
      <c r="R60" s="276"/>
      <c r="S60" s="276"/>
      <c r="T60" s="276"/>
      <c r="U60" s="276"/>
      <c r="V60" s="276"/>
      <c r="W60" s="276"/>
      <c r="X60" s="276"/>
      <c r="Y60" s="276"/>
      <c r="Z60" s="276"/>
    </row>
    <row r="61" spans="1:26" ht="15.75" customHeight="1" x14ac:dyDescent="0.25">
      <c r="A61" s="276"/>
      <c r="B61" s="276"/>
      <c r="C61" s="276"/>
      <c r="D61" s="276"/>
      <c r="E61" s="276"/>
      <c r="F61" s="276"/>
      <c r="G61" s="276"/>
      <c r="H61" s="276"/>
      <c r="I61" s="276"/>
      <c r="J61" s="276"/>
      <c r="K61" s="276"/>
      <c r="L61" s="276"/>
      <c r="M61" s="276"/>
      <c r="N61" s="276"/>
      <c r="O61" s="276"/>
      <c r="P61" s="276"/>
      <c r="Q61" s="276"/>
      <c r="R61" s="276"/>
      <c r="S61" s="276"/>
      <c r="T61" s="276"/>
      <c r="U61" s="276"/>
      <c r="V61" s="276"/>
      <c r="W61" s="276"/>
      <c r="X61" s="276"/>
      <c r="Y61" s="276"/>
      <c r="Z61" s="276"/>
    </row>
    <row r="62" spans="1:26" ht="15.75" customHeight="1" x14ac:dyDescent="0.25">
      <c r="A62" s="276"/>
      <c r="B62" s="276"/>
      <c r="C62" s="276"/>
      <c r="D62" s="276"/>
      <c r="E62" s="276"/>
      <c r="F62" s="276"/>
      <c r="G62" s="276"/>
      <c r="H62" s="276"/>
      <c r="I62" s="276"/>
      <c r="J62" s="276"/>
      <c r="K62" s="276"/>
      <c r="L62" s="276"/>
      <c r="M62" s="276"/>
      <c r="N62" s="276"/>
      <c r="O62" s="276"/>
      <c r="P62" s="276"/>
      <c r="Q62" s="276"/>
      <c r="R62" s="276"/>
      <c r="S62" s="276"/>
      <c r="T62" s="276"/>
      <c r="U62" s="276"/>
      <c r="V62" s="276"/>
      <c r="W62" s="276"/>
      <c r="X62" s="276"/>
      <c r="Y62" s="276"/>
      <c r="Z62" s="276"/>
    </row>
    <row r="63" spans="1:26" ht="15.75" customHeight="1" x14ac:dyDescent="0.25">
      <c r="A63" s="276"/>
      <c r="B63" s="276"/>
      <c r="C63" s="276"/>
      <c r="D63" s="276"/>
      <c r="E63" s="276"/>
      <c r="F63" s="276"/>
      <c r="G63" s="276"/>
      <c r="H63" s="276"/>
      <c r="I63" s="276"/>
      <c r="J63" s="276"/>
      <c r="K63" s="276"/>
      <c r="L63" s="276"/>
      <c r="M63" s="276"/>
      <c r="N63" s="276"/>
      <c r="O63" s="276"/>
      <c r="P63" s="276"/>
      <c r="Q63" s="276"/>
      <c r="R63" s="276"/>
      <c r="S63" s="276"/>
      <c r="T63" s="276"/>
      <c r="U63" s="276"/>
      <c r="V63" s="276"/>
      <c r="W63" s="276"/>
      <c r="X63" s="276"/>
      <c r="Y63" s="276"/>
      <c r="Z63" s="276"/>
    </row>
    <row r="64" spans="1:26" ht="15.75" customHeight="1" x14ac:dyDescent="0.25">
      <c r="A64" s="276"/>
      <c r="B64" s="276"/>
      <c r="C64" s="276"/>
      <c r="D64" s="276"/>
      <c r="E64" s="276"/>
      <c r="F64" s="276"/>
      <c r="G64" s="276"/>
      <c r="H64" s="276"/>
      <c r="I64" s="276"/>
      <c r="J64" s="276"/>
      <c r="K64" s="276"/>
      <c r="L64" s="276"/>
      <c r="M64" s="276"/>
      <c r="N64" s="276"/>
      <c r="O64" s="276"/>
      <c r="P64" s="276"/>
      <c r="Q64" s="276"/>
      <c r="R64" s="276"/>
      <c r="S64" s="276"/>
      <c r="T64" s="276"/>
      <c r="U64" s="276"/>
      <c r="V64" s="276"/>
      <c r="W64" s="276"/>
      <c r="X64" s="276"/>
      <c r="Y64" s="276"/>
      <c r="Z64" s="276"/>
    </row>
    <row r="65" spans="1:26" ht="15.75" customHeight="1" x14ac:dyDescent="0.25">
      <c r="A65" s="276"/>
      <c r="B65" s="276"/>
      <c r="C65" s="276"/>
      <c r="D65" s="276"/>
      <c r="E65" s="276"/>
      <c r="F65" s="276"/>
      <c r="G65" s="276"/>
      <c r="H65" s="276"/>
      <c r="I65" s="276"/>
      <c r="J65" s="276"/>
      <c r="K65" s="276"/>
      <c r="L65" s="276"/>
      <c r="M65" s="276"/>
      <c r="N65" s="276"/>
      <c r="O65" s="276"/>
      <c r="P65" s="276"/>
      <c r="Q65" s="276"/>
      <c r="R65" s="276"/>
      <c r="S65" s="276"/>
      <c r="T65" s="276"/>
      <c r="U65" s="276"/>
      <c r="V65" s="276"/>
      <c r="W65" s="276"/>
      <c r="X65" s="276"/>
      <c r="Y65" s="276"/>
      <c r="Z65" s="276"/>
    </row>
    <row r="66" spans="1:26" ht="15.75" customHeight="1" x14ac:dyDescent="0.25">
      <c r="A66" s="276"/>
      <c r="B66" s="276"/>
      <c r="C66" s="276"/>
      <c r="D66" s="276"/>
      <c r="E66" s="276"/>
      <c r="F66" s="276"/>
      <c r="G66" s="276"/>
      <c r="H66" s="276"/>
      <c r="I66" s="276"/>
      <c r="J66" s="276"/>
      <c r="K66" s="276"/>
      <c r="L66" s="276"/>
      <c r="M66" s="276"/>
      <c r="N66" s="276"/>
      <c r="O66" s="276"/>
      <c r="P66" s="276"/>
      <c r="Q66" s="276"/>
      <c r="R66" s="276"/>
      <c r="S66" s="276"/>
      <c r="T66" s="276"/>
      <c r="U66" s="276"/>
      <c r="V66" s="276"/>
      <c r="W66" s="276"/>
      <c r="X66" s="276"/>
      <c r="Y66" s="276"/>
      <c r="Z66" s="276"/>
    </row>
    <row r="67" spans="1:26" ht="15.75" customHeight="1" x14ac:dyDescent="0.25">
      <c r="A67" s="276"/>
      <c r="B67" s="276"/>
      <c r="C67" s="276"/>
      <c r="D67" s="276"/>
      <c r="E67" s="276"/>
      <c r="F67" s="276"/>
      <c r="G67" s="276"/>
      <c r="H67" s="276"/>
      <c r="I67" s="276"/>
      <c r="J67" s="276"/>
      <c r="K67" s="276"/>
      <c r="L67" s="276"/>
      <c r="M67" s="276"/>
      <c r="N67" s="276"/>
      <c r="O67" s="276"/>
      <c r="P67" s="276"/>
      <c r="Q67" s="276"/>
      <c r="R67" s="276"/>
      <c r="S67" s="276"/>
      <c r="T67" s="276"/>
      <c r="U67" s="276"/>
      <c r="V67" s="276"/>
      <c r="W67" s="276"/>
      <c r="X67" s="276"/>
      <c r="Y67" s="276"/>
      <c r="Z67" s="276"/>
    </row>
    <row r="68" spans="1:26" ht="15.75" customHeight="1" x14ac:dyDescent="0.25">
      <c r="A68" s="276"/>
      <c r="B68" s="276"/>
      <c r="C68" s="276"/>
      <c r="D68" s="276"/>
      <c r="E68" s="276"/>
      <c r="F68" s="276"/>
      <c r="G68" s="276"/>
      <c r="H68" s="276"/>
      <c r="I68" s="276"/>
      <c r="J68" s="276"/>
      <c r="K68" s="276"/>
      <c r="L68" s="276"/>
      <c r="M68" s="276"/>
      <c r="N68" s="276"/>
      <c r="O68" s="276"/>
      <c r="P68" s="276"/>
      <c r="Q68" s="276"/>
      <c r="R68" s="276"/>
      <c r="S68" s="276"/>
      <c r="T68" s="276"/>
      <c r="U68" s="276"/>
      <c r="V68" s="276"/>
      <c r="W68" s="276"/>
      <c r="X68" s="276"/>
      <c r="Y68" s="276"/>
      <c r="Z68" s="276"/>
    </row>
    <row r="69" spans="1:26" ht="15.75" customHeight="1" x14ac:dyDescent="0.25">
      <c r="A69" s="276"/>
      <c r="B69" s="276"/>
      <c r="C69" s="276"/>
      <c r="D69" s="276"/>
      <c r="E69" s="276"/>
      <c r="F69" s="276"/>
      <c r="G69" s="276"/>
      <c r="H69" s="276"/>
      <c r="I69" s="276"/>
      <c r="J69" s="276"/>
      <c r="K69" s="276"/>
      <c r="L69" s="276"/>
      <c r="M69" s="276"/>
      <c r="N69" s="276"/>
      <c r="O69" s="276"/>
      <c r="P69" s="276"/>
      <c r="Q69" s="276"/>
      <c r="R69" s="276"/>
      <c r="S69" s="276"/>
      <c r="T69" s="276"/>
      <c r="U69" s="276"/>
      <c r="V69" s="276"/>
      <c r="W69" s="276"/>
      <c r="X69" s="276"/>
      <c r="Y69" s="276"/>
      <c r="Z69" s="276"/>
    </row>
    <row r="70" spans="1:26" ht="15.75" customHeight="1" x14ac:dyDescent="0.25">
      <c r="A70" s="276"/>
      <c r="B70" s="276"/>
      <c r="C70" s="276"/>
      <c r="D70" s="276"/>
      <c r="E70" s="276"/>
      <c r="F70" s="276"/>
      <c r="G70" s="276"/>
      <c r="H70" s="276"/>
      <c r="I70" s="276"/>
      <c r="J70" s="276"/>
      <c r="K70" s="276"/>
      <c r="L70" s="276"/>
      <c r="M70" s="276"/>
      <c r="N70" s="276"/>
      <c r="O70" s="276"/>
      <c r="P70" s="276"/>
      <c r="Q70" s="276"/>
      <c r="R70" s="276"/>
      <c r="S70" s="276"/>
      <c r="T70" s="276"/>
      <c r="U70" s="276"/>
      <c r="V70" s="276"/>
      <c r="W70" s="276"/>
      <c r="X70" s="276"/>
      <c r="Y70" s="276"/>
      <c r="Z70" s="276"/>
    </row>
    <row r="71" spans="1:26" ht="15.75" customHeight="1" x14ac:dyDescent="0.25">
      <c r="A71" s="276"/>
      <c r="B71" s="276"/>
      <c r="C71" s="276"/>
      <c r="D71" s="276"/>
      <c r="E71" s="276"/>
      <c r="F71" s="276"/>
      <c r="G71" s="276"/>
      <c r="H71" s="276"/>
      <c r="I71" s="276"/>
      <c r="J71" s="276"/>
      <c r="K71" s="276"/>
      <c r="L71" s="276"/>
      <c r="M71" s="276"/>
      <c r="N71" s="276"/>
      <c r="O71" s="276"/>
      <c r="P71" s="276"/>
      <c r="Q71" s="276"/>
      <c r="R71" s="276"/>
      <c r="S71" s="276"/>
      <c r="T71" s="276"/>
      <c r="U71" s="276"/>
      <c r="V71" s="276"/>
      <c r="W71" s="276"/>
      <c r="X71" s="276"/>
      <c r="Y71" s="276"/>
      <c r="Z71" s="276"/>
    </row>
    <row r="72" spans="1:26" ht="15.75" customHeight="1" x14ac:dyDescent="0.25">
      <c r="A72" s="276"/>
      <c r="B72" s="276"/>
      <c r="C72" s="276"/>
      <c r="D72" s="276"/>
      <c r="E72" s="276"/>
      <c r="F72" s="276"/>
      <c r="G72" s="276"/>
      <c r="H72" s="276"/>
      <c r="I72" s="276"/>
      <c r="J72" s="276"/>
      <c r="K72" s="276"/>
      <c r="L72" s="276"/>
      <c r="M72" s="276"/>
      <c r="N72" s="276"/>
      <c r="O72" s="276"/>
      <c r="P72" s="276"/>
      <c r="Q72" s="276"/>
      <c r="R72" s="276"/>
      <c r="S72" s="276"/>
      <c r="T72" s="276"/>
      <c r="U72" s="276"/>
      <c r="V72" s="276"/>
      <c r="W72" s="276"/>
      <c r="X72" s="276"/>
      <c r="Y72" s="276"/>
      <c r="Z72" s="276"/>
    </row>
    <row r="73" spans="1:26" ht="15.75" customHeight="1" x14ac:dyDescent="0.25">
      <c r="A73" s="276"/>
      <c r="B73" s="276"/>
      <c r="C73" s="276"/>
      <c r="D73" s="276"/>
      <c r="E73" s="276"/>
      <c r="F73" s="276"/>
      <c r="G73" s="276"/>
      <c r="H73" s="276"/>
      <c r="I73" s="276"/>
      <c r="J73" s="276"/>
      <c r="K73" s="276"/>
      <c r="L73" s="276"/>
      <c r="M73" s="276"/>
      <c r="N73" s="276"/>
      <c r="O73" s="276"/>
      <c r="P73" s="276"/>
      <c r="Q73" s="276"/>
      <c r="R73" s="276"/>
      <c r="S73" s="276"/>
      <c r="T73" s="276"/>
      <c r="U73" s="276"/>
      <c r="V73" s="276"/>
      <c r="W73" s="276"/>
      <c r="X73" s="276"/>
      <c r="Y73" s="276"/>
      <c r="Z73" s="276"/>
    </row>
    <row r="74" spans="1:26" ht="15.75" customHeight="1" x14ac:dyDescent="0.25">
      <c r="A74" s="276"/>
      <c r="B74" s="276"/>
      <c r="C74" s="276"/>
      <c r="D74" s="276"/>
      <c r="E74" s="276"/>
      <c r="F74" s="276"/>
      <c r="G74" s="276"/>
      <c r="H74" s="276"/>
      <c r="I74" s="276"/>
      <c r="J74" s="276"/>
      <c r="K74" s="276"/>
      <c r="L74" s="276"/>
      <c r="M74" s="276"/>
      <c r="N74" s="276"/>
      <c r="O74" s="276"/>
      <c r="P74" s="276"/>
      <c r="Q74" s="276"/>
      <c r="R74" s="276"/>
      <c r="S74" s="276"/>
      <c r="T74" s="276"/>
      <c r="U74" s="276"/>
      <c r="V74" s="276"/>
      <c r="W74" s="276"/>
      <c r="X74" s="276"/>
      <c r="Y74" s="276"/>
      <c r="Z74" s="276"/>
    </row>
    <row r="75" spans="1:26" ht="15.75" customHeight="1" x14ac:dyDescent="0.25">
      <c r="A75" s="276"/>
      <c r="B75" s="276"/>
      <c r="C75" s="276"/>
      <c r="D75" s="276"/>
      <c r="E75" s="276"/>
      <c r="F75" s="276"/>
      <c r="G75" s="276"/>
      <c r="H75" s="276"/>
      <c r="I75" s="276"/>
      <c r="J75" s="276"/>
      <c r="K75" s="276"/>
      <c r="L75" s="276"/>
      <c r="M75" s="276"/>
      <c r="N75" s="276"/>
      <c r="O75" s="276"/>
      <c r="P75" s="276"/>
      <c r="Q75" s="276"/>
      <c r="R75" s="276"/>
      <c r="S75" s="276"/>
      <c r="T75" s="276"/>
      <c r="U75" s="276"/>
      <c r="V75" s="276"/>
      <c r="W75" s="276"/>
      <c r="X75" s="276"/>
      <c r="Y75" s="276"/>
      <c r="Z75" s="276"/>
    </row>
    <row r="76" spans="1:26" ht="15.75" customHeight="1" x14ac:dyDescent="0.25">
      <c r="A76" s="276"/>
      <c r="B76" s="276"/>
      <c r="C76" s="276"/>
      <c r="D76" s="276"/>
      <c r="E76" s="276"/>
      <c r="F76" s="276"/>
      <c r="G76" s="276"/>
      <c r="H76" s="276"/>
      <c r="I76" s="276"/>
      <c r="J76" s="276"/>
      <c r="K76" s="276"/>
      <c r="L76" s="276"/>
      <c r="M76" s="276"/>
      <c r="N76" s="276"/>
      <c r="O76" s="276"/>
      <c r="P76" s="276"/>
      <c r="Q76" s="276"/>
      <c r="R76" s="276"/>
      <c r="S76" s="276"/>
      <c r="T76" s="276"/>
      <c r="U76" s="276"/>
      <c r="V76" s="276"/>
      <c r="W76" s="276"/>
      <c r="X76" s="276"/>
      <c r="Y76" s="276"/>
      <c r="Z76" s="276"/>
    </row>
    <row r="77" spans="1:26" ht="15.75" customHeight="1" x14ac:dyDescent="0.25">
      <c r="A77" s="276"/>
      <c r="B77" s="276"/>
      <c r="C77" s="276"/>
      <c r="D77" s="276"/>
      <c r="E77" s="276"/>
      <c r="F77" s="276"/>
      <c r="G77" s="276"/>
      <c r="H77" s="276"/>
      <c r="I77" s="276"/>
      <c r="J77" s="276"/>
      <c r="K77" s="276"/>
      <c r="L77" s="276"/>
      <c r="M77" s="276"/>
      <c r="N77" s="276"/>
      <c r="O77" s="276"/>
      <c r="P77" s="276"/>
      <c r="Q77" s="276"/>
      <c r="R77" s="276"/>
      <c r="S77" s="276"/>
      <c r="T77" s="276"/>
      <c r="U77" s="276"/>
      <c r="V77" s="276"/>
      <c r="W77" s="276"/>
      <c r="X77" s="276"/>
      <c r="Y77" s="276"/>
      <c r="Z77" s="276"/>
    </row>
    <row r="78" spans="1:26" ht="15.75" customHeight="1" x14ac:dyDescent="0.25">
      <c r="A78" s="276"/>
      <c r="B78" s="276"/>
      <c r="C78" s="276"/>
      <c r="D78" s="276"/>
      <c r="E78" s="276"/>
      <c r="F78" s="276"/>
      <c r="G78" s="276"/>
      <c r="H78" s="276"/>
      <c r="I78" s="276"/>
      <c r="J78" s="276"/>
      <c r="K78" s="276"/>
      <c r="L78" s="276"/>
      <c r="M78" s="276"/>
      <c r="N78" s="276"/>
      <c r="O78" s="276"/>
      <c r="P78" s="276"/>
      <c r="Q78" s="276"/>
      <c r="R78" s="276"/>
      <c r="S78" s="276"/>
      <c r="T78" s="276"/>
      <c r="U78" s="276"/>
      <c r="V78" s="276"/>
      <c r="W78" s="276"/>
      <c r="X78" s="276"/>
      <c r="Y78" s="276"/>
      <c r="Z78" s="276"/>
    </row>
    <row r="79" spans="1:26" ht="15.75" customHeight="1" x14ac:dyDescent="0.25">
      <c r="A79" s="276"/>
      <c r="B79" s="276"/>
      <c r="C79" s="276"/>
      <c r="D79" s="276"/>
      <c r="E79" s="276"/>
      <c r="F79" s="276"/>
      <c r="G79" s="276"/>
      <c r="H79" s="276"/>
      <c r="I79" s="276"/>
      <c r="J79" s="276"/>
      <c r="K79" s="276"/>
      <c r="L79" s="276"/>
      <c r="M79" s="276"/>
      <c r="N79" s="276"/>
      <c r="O79" s="276"/>
      <c r="P79" s="276"/>
      <c r="Q79" s="276"/>
      <c r="R79" s="276"/>
      <c r="S79" s="276"/>
      <c r="T79" s="276"/>
      <c r="U79" s="276"/>
      <c r="V79" s="276"/>
      <c r="W79" s="276"/>
      <c r="X79" s="276"/>
      <c r="Y79" s="276"/>
      <c r="Z79" s="276"/>
    </row>
    <row r="80" spans="1:26" ht="15.75" customHeight="1" x14ac:dyDescent="0.25">
      <c r="A80" s="276"/>
      <c r="B80" s="276"/>
      <c r="C80" s="276"/>
      <c r="D80" s="276"/>
      <c r="E80" s="276"/>
      <c r="F80" s="276"/>
      <c r="G80" s="276"/>
      <c r="H80" s="276"/>
      <c r="I80" s="276"/>
      <c r="J80" s="276"/>
      <c r="K80" s="276"/>
      <c r="L80" s="276"/>
      <c r="M80" s="276"/>
      <c r="N80" s="276"/>
      <c r="O80" s="276"/>
      <c r="P80" s="276"/>
      <c r="Q80" s="276"/>
      <c r="R80" s="276"/>
      <c r="S80" s="276"/>
      <c r="T80" s="276"/>
      <c r="U80" s="276"/>
      <c r="V80" s="276"/>
      <c r="W80" s="276"/>
      <c r="X80" s="276"/>
      <c r="Y80" s="276"/>
      <c r="Z80" s="276"/>
    </row>
    <row r="81" spans="1:26" ht="15.75" customHeight="1" x14ac:dyDescent="0.25">
      <c r="A81" s="276"/>
      <c r="B81" s="276"/>
      <c r="C81" s="276"/>
      <c r="D81" s="276"/>
      <c r="E81" s="276"/>
      <c r="F81" s="276"/>
      <c r="G81" s="276"/>
      <c r="H81" s="276"/>
      <c r="I81" s="276"/>
      <c r="J81" s="276"/>
      <c r="K81" s="276"/>
      <c r="L81" s="276"/>
      <c r="M81" s="276"/>
      <c r="N81" s="276"/>
      <c r="O81" s="276"/>
      <c r="P81" s="276"/>
      <c r="Q81" s="276"/>
      <c r="R81" s="276"/>
      <c r="S81" s="276"/>
      <c r="T81" s="276"/>
      <c r="U81" s="276"/>
      <c r="V81" s="276"/>
      <c r="W81" s="276"/>
      <c r="X81" s="276"/>
      <c r="Y81" s="276"/>
      <c r="Z81" s="276"/>
    </row>
    <row r="82" spans="1:26" ht="15.75" customHeight="1" x14ac:dyDescent="0.25">
      <c r="A82" s="276"/>
      <c r="B82" s="276"/>
      <c r="C82" s="276"/>
      <c r="D82" s="276"/>
      <c r="E82" s="276"/>
      <c r="F82" s="276"/>
      <c r="G82" s="276"/>
      <c r="H82" s="276"/>
      <c r="I82" s="276"/>
      <c r="J82" s="276"/>
      <c r="K82" s="276"/>
      <c r="L82" s="276"/>
      <c r="M82" s="276"/>
      <c r="N82" s="276"/>
      <c r="O82" s="276"/>
      <c r="P82" s="276"/>
      <c r="Q82" s="276"/>
      <c r="R82" s="276"/>
      <c r="S82" s="276"/>
      <c r="T82" s="276"/>
      <c r="U82" s="276"/>
      <c r="V82" s="276"/>
      <c r="W82" s="276"/>
      <c r="X82" s="276"/>
      <c r="Y82" s="276"/>
      <c r="Z82" s="276"/>
    </row>
    <row r="83" spans="1:26" ht="15.75" customHeight="1" x14ac:dyDescent="0.25">
      <c r="A83" s="276"/>
      <c r="B83" s="276"/>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row>
    <row r="84" spans="1:26" ht="15.75" customHeight="1" x14ac:dyDescent="0.25">
      <c r="A84" s="276"/>
      <c r="B84" s="276"/>
      <c r="C84" s="276"/>
      <c r="D84" s="276"/>
      <c r="E84" s="276"/>
      <c r="F84" s="276"/>
      <c r="G84" s="276"/>
      <c r="H84" s="276"/>
      <c r="I84" s="276"/>
      <c r="J84" s="276"/>
      <c r="K84" s="276"/>
      <c r="L84" s="276"/>
      <c r="M84" s="276"/>
      <c r="N84" s="276"/>
      <c r="O84" s="276"/>
      <c r="P84" s="276"/>
      <c r="Q84" s="276"/>
      <c r="R84" s="276"/>
      <c r="S84" s="276"/>
      <c r="T84" s="276"/>
      <c r="U84" s="276"/>
      <c r="V84" s="276"/>
      <c r="W84" s="276"/>
      <c r="X84" s="276"/>
      <c r="Y84" s="276"/>
      <c r="Z84" s="276"/>
    </row>
    <row r="85" spans="1:26" ht="15.75" customHeight="1" x14ac:dyDescent="0.25">
      <c r="A85" s="276"/>
      <c r="B85" s="276"/>
      <c r="C85" s="276"/>
      <c r="D85" s="276"/>
      <c r="E85" s="276"/>
      <c r="F85" s="276"/>
      <c r="G85" s="276"/>
      <c r="H85" s="276"/>
      <c r="I85" s="276"/>
      <c r="J85" s="276"/>
      <c r="K85" s="276"/>
      <c r="L85" s="276"/>
      <c r="M85" s="276"/>
      <c r="N85" s="276"/>
      <c r="O85" s="276"/>
      <c r="P85" s="276"/>
      <c r="Q85" s="276"/>
      <c r="R85" s="276"/>
      <c r="S85" s="276"/>
      <c r="T85" s="276"/>
      <c r="U85" s="276"/>
      <c r="V85" s="276"/>
      <c r="W85" s="276"/>
      <c r="X85" s="276"/>
      <c r="Y85" s="276"/>
      <c r="Z85" s="276"/>
    </row>
    <row r="86" spans="1:26" ht="15.75" customHeight="1" x14ac:dyDescent="0.25">
      <c r="A86" s="276"/>
      <c r="B86" s="276"/>
      <c r="C86" s="276"/>
      <c r="D86" s="276"/>
      <c r="E86" s="276"/>
      <c r="F86" s="276"/>
      <c r="G86" s="276"/>
      <c r="H86" s="276"/>
      <c r="I86" s="276"/>
      <c r="J86" s="276"/>
      <c r="K86" s="276"/>
      <c r="L86" s="276"/>
      <c r="M86" s="276"/>
      <c r="N86" s="276"/>
      <c r="O86" s="276"/>
      <c r="P86" s="276"/>
      <c r="Q86" s="276"/>
      <c r="R86" s="276"/>
      <c r="S86" s="276"/>
      <c r="T86" s="276"/>
      <c r="U86" s="276"/>
      <c r="V86" s="276"/>
      <c r="W86" s="276"/>
      <c r="X86" s="276"/>
      <c r="Y86" s="276"/>
      <c r="Z86" s="276"/>
    </row>
    <row r="87" spans="1:26" ht="15.75" customHeight="1" x14ac:dyDescent="0.25">
      <c r="A87" s="276"/>
      <c r="B87" s="276"/>
      <c r="C87" s="276"/>
      <c r="D87" s="276"/>
      <c r="E87" s="276"/>
      <c r="F87" s="276"/>
      <c r="G87" s="276"/>
      <c r="H87" s="276"/>
      <c r="I87" s="276"/>
      <c r="J87" s="276"/>
      <c r="K87" s="276"/>
      <c r="L87" s="276"/>
      <c r="M87" s="276"/>
      <c r="N87" s="276"/>
      <c r="O87" s="276"/>
      <c r="P87" s="276"/>
      <c r="Q87" s="276"/>
      <c r="R87" s="276"/>
      <c r="S87" s="276"/>
      <c r="T87" s="276"/>
      <c r="U87" s="276"/>
      <c r="V87" s="276"/>
      <c r="W87" s="276"/>
      <c r="X87" s="276"/>
      <c r="Y87" s="276"/>
      <c r="Z87" s="276"/>
    </row>
    <row r="88" spans="1:26" ht="15.75" customHeight="1" x14ac:dyDescent="0.25">
      <c r="A88" s="276"/>
      <c r="B88" s="276"/>
      <c r="C88" s="276"/>
      <c r="D88" s="276"/>
      <c r="E88" s="276"/>
      <c r="F88" s="276"/>
      <c r="G88" s="276"/>
      <c r="H88" s="276"/>
      <c r="I88" s="276"/>
      <c r="J88" s="276"/>
      <c r="K88" s="276"/>
      <c r="L88" s="276"/>
      <c r="M88" s="276"/>
      <c r="N88" s="276"/>
      <c r="O88" s="276"/>
      <c r="P88" s="276"/>
      <c r="Q88" s="276"/>
      <c r="R88" s="276"/>
      <c r="S88" s="276"/>
      <c r="T88" s="276"/>
      <c r="U88" s="276"/>
      <c r="V88" s="276"/>
      <c r="W88" s="276"/>
      <c r="X88" s="276"/>
      <c r="Y88" s="276"/>
      <c r="Z88" s="276"/>
    </row>
    <row r="89" spans="1:26" ht="15.75" customHeight="1" x14ac:dyDescent="0.25">
      <c r="A89" s="276"/>
      <c r="B89" s="276"/>
      <c r="C89" s="276"/>
      <c r="D89" s="276"/>
      <c r="E89" s="276"/>
      <c r="F89" s="276"/>
      <c r="G89" s="276"/>
      <c r="H89" s="276"/>
      <c r="I89" s="276"/>
      <c r="J89" s="276"/>
      <c r="K89" s="276"/>
      <c r="L89" s="276"/>
      <c r="M89" s="276"/>
      <c r="N89" s="276"/>
      <c r="O89" s="276"/>
      <c r="P89" s="276"/>
      <c r="Q89" s="276"/>
      <c r="R89" s="276"/>
      <c r="S89" s="276"/>
      <c r="T89" s="276"/>
      <c r="U89" s="276"/>
      <c r="V89" s="276"/>
      <c r="W89" s="276"/>
      <c r="X89" s="276"/>
      <c r="Y89" s="276"/>
      <c r="Z89" s="276"/>
    </row>
    <row r="90" spans="1:26" ht="15.75" customHeight="1" x14ac:dyDescent="0.25">
      <c r="A90" s="276"/>
      <c r="B90" s="276"/>
      <c r="C90" s="276"/>
      <c r="D90" s="276"/>
      <c r="E90" s="276"/>
      <c r="F90" s="276"/>
      <c r="G90" s="276"/>
      <c r="H90" s="276"/>
      <c r="I90" s="276"/>
      <c r="J90" s="276"/>
      <c r="K90" s="276"/>
      <c r="L90" s="276"/>
      <c r="M90" s="276"/>
      <c r="N90" s="276"/>
      <c r="O90" s="276"/>
      <c r="P90" s="276"/>
      <c r="Q90" s="276"/>
      <c r="R90" s="276"/>
      <c r="S90" s="276"/>
      <c r="T90" s="276"/>
      <c r="U90" s="276"/>
      <c r="V90" s="276"/>
      <c r="W90" s="276"/>
      <c r="X90" s="276"/>
      <c r="Y90" s="276"/>
      <c r="Z90" s="276"/>
    </row>
    <row r="91" spans="1:26" ht="15.75" customHeight="1" x14ac:dyDescent="0.25">
      <c r="A91" s="276"/>
      <c r="B91" s="276"/>
      <c r="C91" s="276"/>
      <c r="D91" s="276"/>
      <c r="E91" s="276"/>
      <c r="F91" s="276"/>
      <c r="G91" s="276"/>
      <c r="H91" s="276"/>
      <c r="I91" s="276"/>
      <c r="J91" s="276"/>
      <c r="K91" s="276"/>
      <c r="L91" s="276"/>
      <c r="M91" s="276"/>
      <c r="N91" s="276"/>
      <c r="O91" s="276"/>
      <c r="P91" s="276"/>
      <c r="Q91" s="276"/>
      <c r="R91" s="276"/>
      <c r="S91" s="276"/>
      <c r="T91" s="276"/>
      <c r="U91" s="276"/>
      <c r="V91" s="276"/>
      <c r="W91" s="276"/>
      <c r="X91" s="276"/>
      <c r="Y91" s="276"/>
      <c r="Z91" s="276"/>
    </row>
    <row r="92" spans="1:26" ht="15.75" customHeight="1" x14ac:dyDescent="0.25">
      <c r="A92" s="276"/>
      <c r="B92" s="276"/>
      <c r="C92" s="276"/>
      <c r="D92" s="276"/>
      <c r="E92" s="276"/>
      <c r="F92" s="276"/>
      <c r="G92" s="276"/>
      <c r="H92" s="276"/>
      <c r="I92" s="276"/>
      <c r="J92" s="276"/>
      <c r="K92" s="276"/>
      <c r="L92" s="276"/>
      <c r="M92" s="276"/>
      <c r="N92" s="276"/>
      <c r="O92" s="276"/>
      <c r="P92" s="276"/>
      <c r="Q92" s="276"/>
      <c r="R92" s="276"/>
      <c r="S92" s="276"/>
      <c r="T92" s="276"/>
      <c r="U92" s="276"/>
      <c r="V92" s="276"/>
      <c r="W92" s="276"/>
      <c r="X92" s="276"/>
      <c r="Y92" s="276"/>
      <c r="Z92" s="276"/>
    </row>
    <row r="93" spans="1:26" ht="15.75" customHeight="1" x14ac:dyDescent="0.25">
      <c r="A93" s="276"/>
      <c r="B93" s="276"/>
      <c r="C93" s="276"/>
      <c r="D93" s="276"/>
      <c r="E93" s="276"/>
      <c r="F93" s="276"/>
      <c r="G93" s="276"/>
      <c r="H93" s="276"/>
      <c r="I93" s="276"/>
      <c r="J93" s="276"/>
      <c r="K93" s="276"/>
      <c r="L93" s="276"/>
      <c r="M93" s="276"/>
      <c r="N93" s="276"/>
      <c r="O93" s="276"/>
      <c r="P93" s="276"/>
      <c r="Q93" s="276"/>
      <c r="R93" s="276"/>
      <c r="S93" s="276"/>
      <c r="T93" s="276"/>
      <c r="U93" s="276"/>
      <c r="V93" s="276"/>
      <c r="W93" s="276"/>
      <c r="X93" s="276"/>
      <c r="Y93" s="276"/>
      <c r="Z93" s="276"/>
    </row>
    <row r="94" spans="1:26" ht="15.75" customHeight="1" x14ac:dyDescent="0.25">
      <c r="A94" s="276"/>
      <c r="B94" s="276"/>
      <c r="C94" s="276"/>
      <c r="D94" s="276"/>
      <c r="E94" s="276"/>
      <c r="F94" s="276"/>
      <c r="G94" s="276"/>
      <c r="H94" s="276"/>
      <c r="I94" s="276"/>
      <c r="J94" s="276"/>
      <c r="K94" s="276"/>
      <c r="L94" s="276"/>
      <c r="M94" s="276"/>
      <c r="N94" s="276"/>
      <c r="O94" s="276"/>
      <c r="P94" s="276"/>
      <c r="Q94" s="276"/>
      <c r="R94" s="276"/>
      <c r="S94" s="276"/>
      <c r="T94" s="276"/>
      <c r="U94" s="276"/>
      <c r="V94" s="276"/>
      <c r="W94" s="276"/>
      <c r="X94" s="276"/>
      <c r="Y94" s="276"/>
      <c r="Z94" s="276"/>
    </row>
    <row r="95" spans="1:26" ht="15.75" customHeight="1" x14ac:dyDescent="0.25">
      <c r="A95" s="276"/>
      <c r="B95" s="276"/>
      <c r="C95" s="276"/>
      <c r="D95" s="276"/>
      <c r="E95" s="276"/>
      <c r="F95" s="276"/>
      <c r="G95" s="276"/>
      <c r="H95" s="276"/>
      <c r="I95" s="276"/>
      <c r="J95" s="276"/>
      <c r="K95" s="276"/>
      <c r="L95" s="276"/>
      <c r="M95" s="276"/>
      <c r="N95" s="276"/>
      <c r="O95" s="276"/>
      <c r="P95" s="276"/>
      <c r="Q95" s="276"/>
      <c r="R95" s="276"/>
      <c r="S95" s="276"/>
      <c r="T95" s="276"/>
      <c r="U95" s="276"/>
      <c r="V95" s="276"/>
      <c r="W95" s="276"/>
      <c r="X95" s="276"/>
      <c r="Y95" s="276"/>
      <c r="Z95" s="276"/>
    </row>
    <row r="96" spans="1:26" ht="15.75" customHeight="1" x14ac:dyDescent="0.25">
      <c r="A96" s="276"/>
      <c r="B96" s="276"/>
      <c r="C96" s="276"/>
      <c r="D96" s="276"/>
      <c r="E96" s="276"/>
      <c r="F96" s="276"/>
      <c r="G96" s="276"/>
      <c r="H96" s="276"/>
      <c r="I96" s="276"/>
      <c r="J96" s="276"/>
      <c r="K96" s="276"/>
      <c r="L96" s="276"/>
      <c r="M96" s="276"/>
      <c r="N96" s="276"/>
      <c r="O96" s="276"/>
      <c r="P96" s="276"/>
      <c r="Q96" s="276"/>
      <c r="R96" s="276"/>
      <c r="S96" s="276"/>
      <c r="T96" s="276"/>
      <c r="U96" s="276"/>
      <c r="V96" s="276"/>
      <c r="W96" s="276"/>
      <c r="X96" s="276"/>
      <c r="Y96" s="276"/>
      <c r="Z96" s="276"/>
    </row>
    <row r="97" spans="1:26" ht="15.75" customHeight="1" x14ac:dyDescent="0.25">
      <c r="A97" s="276"/>
      <c r="B97" s="276"/>
      <c r="C97" s="276"/>
      <c r="D97" s="276"/>
      <c r="E97" s="276"/>
      <c r="F97" s="276"/>
      <c r="G97" s="276"/>
      <c r="H97" s="276"/>
      <c r="I97" s="276"/>
      <c r="J97" s="276"/>
      <c r="K97" s="276"/>
      <c r="L97" s="276"/>
      <c r="M97" s="276"/>
      <c r="N97" s="276"/>
      <c r="O97" s="276"/>
      <c r="P97" s="276"/>
      <c r="Q97" s="276"/>
      <c r="R97" s="276"/>
      <c r="S97" s="276"/>
      <c r="T97" s="276"/>
      <c r="U97" s="276"/>
      <c r="V97" s="276"/>
      <c r="W97" s="276"/>
      <c r="X97" s="276"/>
      <c r="Y97" s="276"/>
      <c r="Z97" s="276"/>
    </row>
    <row r="98" spans="1:26" ht="15.75" customHeight="1" x14ac:dyDescent="0.25">
      <c r="A98" s="276"/>
      <c r="B98" s="276"/>
      <c r="C98" s="276"/>
      <c r="D98" s="276"/>
      <c r="E98" s="276"/>
      <c r="F98" s="276"/>
      <c r="G98" s="276"/>
      <c r="H98" s="276"/>
      <c r="I98" s="276"/>
      <c r="J98" s="276"/>
      <c r="K98" s="276"/>
      <c r="L98" s="276"/>
      <c r="M98" s="276"/>
      <c r="N98" s="276"/>
      <c r="O98" s="276"/>
      <c r="P98" s="276"/>
      <c r="Q98" s="276"/>
      <c r="R98" s="276"/>
      <c r="S98" s="276"/>
      <c r="T98" s="276"/>
      <c r="U98" s="276"/>
      <c r="V98" s="276"/>
      <c r="W98" s="276"/>
      <c r="X98" s="276"/>
      <c r="Y98" s="276"/>
      <c r="Z98" s="276"/>
    </row>
    <row r="99" spans="1:26" ht="15.75" customHeight="1" x14ac:dyDescent="0.25">
      <c r="A99" s="276"/>
      <c r="B99" s="276"/>
      <c r="C99" s="276"/>
      <c r="D99" s="276"/>
      <c r="E99" s="276"/>
      <c r="F99" s="276"/>
      <c r="G99" s="276"/>
      <c r="H99" s="276"/>
      <c r="I99" s="276"/>
      <c r="J99" s="276"/>
      <c r="K99" s="276"/>
      <c r="L99" s="276"/>
      <c r="M99" s="276"/>
      <c r="N99" s="276"/>
      <c r="O99" s="276"/>
      <c r="P99" s="276"/>
      <c r="Q99" s="276"/>
      <c r="R99" s="276"/>
      <c r="S99" s="276"/>
      <c r="T99" s="276"/>
      <c r="U99" s="276"/>
      <c r="V99" s="276"/>
      <c r="W99" s="276"/>
      <c r="X99" s="276"/>
      <c r="Y99" s="276"/>
      <c r="Z99" s="276"/>
    </row>
    <row r="100" spans="1:26" ht="15.75" customHeight="1" x14ac:dyDescent="0.25">
      <c r="A100" s="276"/>
      <c r="B100" s="276"/>
      <c r="C100" s="276"/>
      <c r="D100" s="276"/>
      <c r="E100" s="276"/>
      <c r="F100" s="276"/>
      <c r="G100" s="276"/>
      <c r="H100" s="276"/>
      <c r="I100" s="276"/>
      <c r="J100" s="276"/>
      <c r="K100" s="276"/>
      <c r="L100" s="276"/>
      <c r="M100" s="276"/>
      <c r="N100" s="276"/>
      <c r="O100" s="276"/>
      <c r="P100" s="276"/>
      <c r="Q100" s="276"/>
      <c r="R100" s="276"/>
      <c r="S100" s="276"/>
      <c r="T100" s="276"/>
      <c r="U100" s="276"/>
      <c r="V100" s="276"/>
      <c r="W100" s="276"/>
      <c r="X100" s="276"/>
      <c r="Y100" s="276"/>
      <c r="Z100" s="276"/>
    </row>
    <row r="101" spans="1:26" ht="15.75" customHeight="1" x14ac:dyDescent="0.25">
      <c r="A101" s="276"/>
      <c r="B101" s="276"/>
      <c r="C101" s="276"/>
      <c r="D101" s="276"/>
      <c r="E101" s="276"/>
      <c r="F101" s="276"/>
      <c r="G101" s="276"/>
      <c r="H101" s="276"/>
      <c r="I101" s="276"/>
      <c r="J101" s="276"/>
      <c r="K101" s="276"/>
      <c r="L101" s="276"/>
      <c r="M101" s="276"/>
      <c r="N101" s="276"/>
      <c r="O101" s="276"/>
      <c r="P101" s="276"/>
      <c r="Q101" s="276"/>
      <c r="R101" s="276"/>
      <c r="S101" s="276"/>
      <c r="T101" s="276"/>
      <c r="U101" s="276"/>
      <c r="V101" s="276"/>
      <c r="W101" s="276"/>
      <c r="X101" s="276"/>
      <c r="Y101" s="276"/>
      <c r="Z101" s="276"/>
    </row>
    <row r="102" spans="1:26" ht="15.75" customHeight="1" x14ac:dyDescent="0.25">
      <c r="A102" s="276"/>
      <c r="B102" s="276"/>
      <c r="C102" s="276"/>
      <c r="D102" s="276"/>
      <c r="E102" s="276"/>
      <c r="F102" s="276"/>
      <c r="G102" s="276"/>
      <c r="H102" s="276"/>
      <c r="I102" s="276"/>
      <c r="J102" s="276"/>
      <c r="K102" s="276"/>
      <c r="L102" s="276"/>
      <c r="M102" s="276"/>
      <c r="N102" s="276"/>
      <c r="O102" s="276"/>
      <c r="P102" s="276"/>
      <c r="Q102" s="276"/>
      <c r="R102" s="276"/>
      <c r="S102" s="276"/>
      <c r="T102" s="276"/>
      <c r="U102" s="276"/>
      <c r="V102" s="276"/>
      <c r="W102" s="276"/>
      <c r="X102" s="276"/>
      <c r="Y102" s="276"/>
      <c r="Z102" s="276"/>
    </row>
    <row r="103" spans="1:26" ht="15.75" customHeight="1" x14ac:dyDescent="0.25">
      <c r="A103" s="276"/>
      <c r="B103" s="276"/>
      <c r="C103" s="276"/>
      <c r="D103" s="276"/>
      <c r="E103" s="276"/>
      <c r="F103" s="276"/>
      <c r="G103" s="276"/>
      <c r="H103" s="276"/>
      <c r="I103" s="276"/>
      <c r="J103" s="276"/>
      <c r="K103" s="276"/>
      <c r="L103" s="276"/>
      <c r="M103" s="276"/>
      <c r="N103" s="276"/>
      <c r="O103" s="276"/>
      <c r="P103" s="276"/>
      <c r="Q103" s="276"/>
      <c r="R103" s="276"/>
      <c r="S103" s="276"/>
      <c r="T103" s="276"/>
      <c r="U103" s="276"/>
      <c r="V103" s="276"/>
      <c r="W103" s="276"/>
      <c r="X103" s="276"/>
      <c r="Y103" s="276"/>
      <c r="Z103" s="276"/>
    </row>
    <row r="104" spans="1:26" ht="15.75" customHeight="1" x14ac:dyDescent="0.25">
      <c r="A104" s="276"/>
      <c r="B104" s="276"/>
      <c r="C104" s="276"/>
      <c r="D104" s="276"/>
      <c r="E104" s="276"/>
      <c r="F104" s="276"/>
      <c r="G104" s="276"/>
      <c r="H104" s="276"/>
      <c r="I104" s="276"/>
      <c r="J104" s="276"/>
      <c r="K104" s="276"/>
      <c r="L104" s="276"/>
      <c r="M104" s="276"/>
      <c r="N104" s="276"/>
      <c r="O104" s="276"/>
      <c r="P104" s="276"/>
      <c r="Q104" s="276"/>
      <c r="R104" s="276"/>
      <c r="S104" s="276"/>
      <c r="T104" s="276"/>
      <c r="U104" s="276"/>
      <c r="V104" s="276"/>
      <c r="W104" s="276"/>
      <c r="X104" s="276"/>
      <c r="Y104" s="276"/>
      <c r="Z104" s="276"/>
    </row>
    <row r="105" spans="1:26" ht="15.75" customHeight="1" x14ac:dyDescent="0.25">
      <c r="A105" s="276"/>
      <c r="B105" s="276"/>
      <c r="C105" s="276"/>
      <c r="D105" s="276"/>
      <c r="E105" s="276"/>
      <c r="F105" s="276"/>
      <c r="G105" s="276"/>
      <c r="H105" s="276"/>
      <c r="I105" s="276"/>
      <c r="J105" s="276"/>
      <c r="K105" s="276"/>
      <c r="L105" s="276"/>
      <c r="M105" s="276"/>
      <c r="N105" s="276"/>
      <c r="O105" s="276"/>
      <c r="P105" s="276"/>
      <c r="Q105" s="276"/>
      <c r="R105" s="276"/>
      <c r="S105" s="276"/>
      <c r="T105" s="276"/>
      <c r="U105" s="276"/>
      <c r="V105" s="276"/>
      <c r="W105" s="276"/>
      <c r="X105" s="276"/>
      <c r="Y105" s="276"/>
      <c r="Z105" s="276"/>
    </row>
    <row r="106" spans="1:26" ht="15.75" customHeight="1" x14ac:dyDescent="0.2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row>
    <row r="107" spans="1:26" ht="15.75" customHeight="1" x14ac:dyDescent="0.25">
      <c r="A107" s="276"/>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row>
    <row r="108" spans="1:26" ht="15.75" customHeight="1" x14ac:dyDescent="0.25">
      <c r="A108" s="276"/>
      <c r="B108" s="276"/>
      <c r="C108" s="276"/>
      <c r="D108" s="276"/>
      <c r="E108" s="276"/>
      <c r="F108" s="276"/>
      <c r="G108" s="276"/>
      <c r="H108" s="276"/>
      <c r="I108" s="276"/>
      <c r="J108" s="276"/>
      <c r="K108" s="276"/>
      <c r="L108" s="276"/>
      <c r="M108" s="276"/>
      <c r="N108" s="276"/>
      <c r="O108" s="276"/>
      <c r="P108" s="276"/>
      <c r="Q108" s="276"/>
      <c r="R108" s="276"/>
      <c r="S108" s="276"/>
      <c r="T108" s="276"/>
      <c r="U108" s="276"/>
      <c r="V108" s="276"/>
      <c r="W108" s="276"/>
      <c r="X108" s="276"/>
      <c r="Y108" s="276"/>
      <c r="Z108" s="276"/>
    </row>
    <row r="109" spans="1:26" ht="15.75" customHeight="1" x14ac:dyDescent="0.25">
      <c r="A109" s="276"/>
      <c r="B109" s="276"/>
      <c r="C109" s="276"/>
      <c r="D109" s="276"/>
      <c r="E109" s="276"/>
      <c r="F109" s="276"/>
      <c r="G109" s="276"/>
      <c r="H109" s="276"/>
      <c r="I109" s="276"/>
      <c r="J109" s="276"/>
      <c r="K109" s="276"/>
      <c r="L109" s="276"/>
      <c r="M109" s="276"/>
      <c r="N109" s="276"/>
      <c r="O109" s="276"/>
      <c r="P109" s="276"/>
      <c r="Q109" s="276"/>
      <c r="R109" s="276"/>
      <c r="S109" s="276"/>
      <c r="T109" s="276"/>
      <c r="U109" s="276"/>
      <c r="V109" s="276"/>
      <c r="W109" s="276"/>
      <c r="X109" s="276"/>
      <c r="Y109" s="276"/>
      <c r="Z109" s="276"/>
    </row>
    <row r="110" spans="1:26" ht="15.75" customHeight="1" x14ac:dyDescent="0.25">
      <c r="A110" s="276"/>
      <c r="B110" s="276"/>
      <c r="C110" s="276"/>
      <c r="D110" s="276"/>
      <c r="E110" s="276"/>
      <c r="F110" s="276"/>
      <c r="G110" s="276"/>
      <c r="H110" s="276"/>
      <c r="I110" s="276"/>
      <c r="J110" s="276"/>
      <c r="K110" s="276"/>
      <c r="L110" s="276"/>
      <c r="M110" s="276"/>
      <c r="N110" s="276"/>
      <c r="O110" s="276"/>
      <c r="P110" s="276"/>
      <c r="Q110" s="276"/>
      <c r="R110" s="276"/>
      <c r="S110" s="276"/>
      <c r="T110" s="276"/>
      <c r="U110" s="276"/>
      <c r="V110" s="276"/>
      <c r="W110" s="276"/>
      <c r="X110" s="276"/>
      <c r="Y110" s="276"/>
      <c r="Z110" s="276"/>
    </row>
    <row r="111" spans="1:26" ht="15.75" customHeight="1" x14ac:dyDescent="0.25">
      <c r="A111" s="276"/>
      <c r="B111" s="276"/>
      <c r="C111" s="276"/>
      <c r="D111" s="276"/>
      <c r="E111" s="276"/>
      <c r="F111" s="276"/>
      <c r="G111" s="276"/>
      <c r="H111" s="276"/>
      <c r="I111" s="276"/>
      <c r="J111" s="276"/>
      <c r="K111" s="276"/>
      <c r="L111" s="276"/>
      <c r="M111" s="276"/>
      <c r="N111" s="276"/>
      <c r="O111" s="276"/>
      <c r="P111" s="276"/>
      <c r="Q111" s="276"/>
      <c r="R111" s="276"/>
      <c r="S111" s="276"/>
      <c r="T111" s="276"/>
      <c r="U111" s="276"/>
      <c r="V111" s="276"/>
      <c r="W111" s="276"/>
      <c r="X111" s="276"/>
      <c r="Y111" s="276"/>
      <c r="Z111" s="276"/>
    </row>
    <row r="112" spans="1:26" ht="15.75" customHeight="1" x14ac:dyDescent="0.25">
      <c r="A112" s="276"/>
      <c r="B112" s="276"/>
      <c r="C112" s="276"/>
      <c r="D112" s="276"/>
      <c r="E112" s="276"/>
      <c r="F112" s="276"/>
      <c r="G112" s="276"/>
      <c r="H112" s="276"/>
      <c r="I112" s="276"/>
      <c r="J112" s="276"/>
      <c r="K112" s="276"/>
      <c r="L112" s="276"/>
      <c r="M112" s="276"/>
      <c r="N112" s="276"/>
      <c r="O112" s="276"/>
      <c r="P112" s="276"/>
      <c r="Q112" s="276"/>
      <c r="R112" s="276"/>
      <c r="S112" s="276"/>
      <c r="T112" s="276"/>
      <c r="U112" s="276"/>
      <c r="V112" s="276"/>
      <c r="W112" s="276"/>
      <c r="X112" s="276"/>
      <c r="Y112" s="276"/>
      <c r="Z112" s="276"/>
    </row>
    <row r="113" spans="1:26" ht="15.75" customHeight="1" x14ac:dyDescent="0.25">
      <c r="A113" s="276"/>
      <c r="B113" s="276"/>
      <c r="C113" s="276"/>
      <c r="D113" s="276"/>
      <c r="E113" s="276"/>
      <c r="F113" s="276"/>
      <c r="G113" s="276"/>
      <c r="H113" s="276"/>
      <c r="I113" s="276"/>
      <c r="J113" s="276"/>
      <c r="K113" s="276"/>
      <c r="L113" s="276"/>
      <c r="M113" s="276"/>
      <c r="N113" s="276"/>
      <c r="O113" s="276"/>
      <c r="P113" s="276"/>
      <c r="Q113" s="276"/>
      <c r="R113" s="276"/>
      <c r="S113" s="276"/>
      <c r="T113" s="276"/>
      <c r="U113" s="276"/>
      <c r="V113" s="276"/>
      <c r="W113" s="276"/>
      <c r="X113" s="276"/>
      <c r="Y113" s="276"/>
      <c r="Z113" s="276"/>
    </row>
    <row r="114" spans="1:26" ht="15.75" customHeight="1" x14ac:dyDescent="0.25">
      <c r="A114" s="276"/>
      <c r="B114" s="276"/>
      <c r="C114" s="276"/>
      <c r="D114" s="276"/>
      <c r="E114" s="276"/>
      <c r="F114" s="276"/>
      <c r="G114" s="276"/>
      <c r="H114" s="276"/>
      <c r="I114" s="276"/>
      <c r="J114" s="276"/>
      <c r="K114" s="276"/>
      <c r="L114" s="276"/>
      <c r="M114" s="276"/>
      <c r="N114" s="276"/>
      <c r="O114" s="276"/>
      <c r="P114" s="276"/>
      <c r="Q114" s="276"/>
      <c r="R114" s="276"/>
      <c r="S114" s="276"/>
      <c r="T114" s="276"/>
      <c r="U114" s="276"/>
      <c r="V114" s="276"/>
      <c r="W114" s="276"/>
      <c r="X114" s="276"/>
      <c r="Y114" s="276"/>
      <c r="Z114" s="276"/>
    </row>
    <row r="115" spans="1:26" ht="15.75" customHeight="1" x14ac:dyDescent="0.25">
      <c r="A115" s="276"/>
      <c r="B115" s="276"/>
      <c r="C115" s="276"/>
      <c r="D115" s="276"/>
      <c r="E115" s="276"/>
      <c r="F115" s="276"/>
      <c r="G115" s="276"/>
      <c r="H115" s="276"/>
      <c r="I115" s="276"/>
      <c r="J115" s="276"/>
      <c r="K115" s="276"/>
      <c r="L115" s="276"/>
      <c r="M115" s="276"/>
      <c r="N115" s="276"/>
      <c r="O115" s="276"/>
      <c r="P115" s="276"/>
      <c r="Q115" s="276"/>
      <c r="R115" s="276"/>
      <c r="S115" s="276"/>
      <c r="T115" s="276"/>
      <c r="U115" s="276"/>
      <c r="V115" s="276"/>
      <c r="W115" s="276"/>
      <c r="X115" s="276"/>
      <c r="Y115" s="276"/>
      <c r="Z115" s="276"/>
    </row>
    <row r="116" spans="1:26" ht="15.75" customHeight="1" x14ac:dyDescent="0.25">
      <c r="A116" s="276"/>
      <c r="B116" s="276"/>
      <c r="C116" s="276"/>
      <c r="D116" s="276"/>
      <c r="E116" s="276"/>
      <c r="F116" s="276"/>
      <c r="G116" s="276"/>
      <c r="H116" s="276"/>
      <c r="I116" s="276"/>
      <c r="J116" s="276"/>
      <c r="K116" s="276"/>
      <c r="L116" s="276"/>
      <c r="M116" s="276"/>
      <c r="N116" s="276"/>
      <c r="O116" s="276"/>
      <c r="P116" s="276"/>
      <c r="Q116" s="276"/>
      <c r="R116" s="276"/>
      <c r="S116" s="276"/>
      <c r="T116" s="276"/>
      <c r="U116" s="276"/>
      <c r="V116" s="276"/>
      <c r="W116" s="276"/>
      <c r="X116" s="276"/>
      <c r="Y116" s="276"/>
      <c r="Z116" s="276"/>
    </row>
    <row r="117" spans="1:26" ht="15.75" customHeight="1" x14ac:dyDescent="0.25">
      <c r="A117" s="276"/>
      <c r="B117" s="276"/>
      <c r="C117" s="276"/>
      <c r="D117" s="276"/>
      <c r="E117" s="276"/>
      <c r="F117" s="276"/>
      <c r="G117" s="276"/>
      <c r="H117" s="276"/>
      <c r="I117" s="276"/>
      <c r="J117" s="276"/>
      <c r="K117" s="276"/>
      <c r="L117" s="276"/>
      <c r="M117" s="276"/>
      <c r="N117" s="276"/>
      <c r="O117" s="276"/>
      <c r="P117" s="276"/>
      <c r="Q117" s="276"/>
      <c r="R117" s="276"/>
      <c r="S117" s="276"/>
      <c r="T117" s="276"/>
      <c r="U117" s="276"/>
      <c r="V117" s="276"/>
      <c r="W117" s="276"/>
      <c r="X117" s="276"/>
      <c r="Y117" s="276"/>
      <c r="Z117" s="276"/>
    </row>
    <row r="118" spans="1:26" ht="15.75" customHeight="1" x14ac:dyDescent="0.25">
      <c r="A118" s="276"/>
      <c r="B118" s="276"/>
      <c r="C118" s="276"/>
      <c r="D118" s="276"/>
      <c r="E118" s="276"/>
      <c r="F118" s="276"/>
      <c r="G118" s="276"/>
      <c r="H118" s="276"/>
      <c r="I118" s="276"/>
      <c r="J118" s="276"/>
      <c r="K118" s="276"/>
      <c r="L118" s="276"/>
      <c r="M118" s="276"/>
      <c r="N118" s="276"/>
      <c r="O118" s="276"/>
      <c r="P118" s="276"/>
      <c r="Q118" s="276"/>
      <c r="R118" s="276"/>
      <c r="S118" s="276"/>
      <c r="T118" s="276"/>
      <c r="U118" s="276"/>
      <c r="V118" s="276"/>
      <c r="W118" s="276"/>
      <c r="X118" s="276"/>
      <c r="Y118" s="276"/>
      <c r="Z118" s="276"/>
    </row>
    <row r="119" spans="1:26" ht="15.75" customHeight="1" x14ac:dyDescent="0.25">
      <c r="A119" s="276"/>
      <c r="B119" s="276"/>
      <c r="C119" s="276"/>
      <c r="D119" s="276"/>
      <c r="E119" s="276"/>
      <c r="F119" s="276"/>
      <c r="G119" s="276"/>
      <c r="H119" s="276"/>
      <c r="I119" s="276"/>
      <c r="J119" s="276"/>
      <c r="K119" s="276"/>
      <c r="L119" s="276"/>
      <c r="M119" s="276"/>
      <c r="N119" s="276"/>
      <c r="O119" s="276"/>
      <c r="P119" s="276"/>
      <c r="Q119" s="276"/>
      <c r="R119" s="276"/>
      <c r="S119" s="276"/>
      <c r="T119" s="276"/>
      <c r="U119" s="276"/>
      <c r="V119" s="276"/>
      <c r="W119" s="276"/>
      <c r="X119" s="276"/>
      <c r="Y119" s="276"/>
      <c r="Z119" s="276"/>
    </row>
    <row r="120" spans="1:26" ht="15.75" customHeight="1" x14ac:dyDescent="0.25">
      <c r="A120" s="276"/>
      <c r="B120" s="276"/>
      <c r="C120" s="276"/>
      <c r="D120" s="276"/>
      <c r="E120" s="276"/>
      <c r="F120" s="276"/>
      <c r="G120" s="276"/>
      <c r="H120" s="276"/>
      <c r="I120" s="276"/>
      <c r="J120" s="276"/>
      <c r="K120" s="276"/>
      <c r="L120" s="276"/>
      <c r="M120" s="276"/>
      <c r="N120" s="276"/>
      <c r="O120" s="276"/>
      <c r="P120" s="276"/>
      <c r="Q120" s="276"/>
      <c r="R120" s="276"/>
      <c r="S120" s="276"/>
      <c r="T120" s="276"/>
      <c r="U120" s="276"/>
      <c r="V120" s="276"/>
      <c r="W120" s="276"/>
      <c r="X120" s="276"/>
      <c r="Y120" s="276"/>
      <c r="Z120" s="276"/>
    </row>
    <row r="121" spans="1:26" ht="15.75" customHeight="1" x14ac:dyDescent="0.25">
      <c r="A121" s="276"/>
      <c r="B121" s="276"/>
      <c r="C121" s="276"/>
      <c r="D121" s="276"/>
      <c r="E121" s="276"/>
      <c r="F121" s="276"/>
      <c r="G121" s="276"/>
      <c r="H121" s="276"/>
      <c r="I121" s="276"/>
      <c r="J121" s="276"/>
      <c r="K121" s="276"/>
      <c r="L121" s="276"/>
      <c r="M121" s="276"/>
      <c r="N121" s="276"/>
      <c r="O121" s="276"/>
      <c r="P121" s="276"/>
      <c r="Q121" s="276"/>
      <c r="R121" s="276"/>
      <c r="S121" s="276"/>
      <c r="T121" s="276"/>
      <c r="U121" s="276"/>
      <c r="V121" s="276"/>
      <c r="W121" s="276"/>
      <c r="X121" s="276"/>
      <c r="Y121" s="276"/>
      <c r="Z121" s="276"/>
    </row>
    <row r="122" spans="1:26" ht="15.75" customHeight="1" x14ac:dyDescent="0.25">
      <c r="A122" s="276"/>
      <c r="B122" s="276"/>
      <c r="C122" s="276"/>
      <c r="D122" s="276"/>
      <c r="E122" s="276"/>
      <c r="F122" s="276"/>
      <c r="G122" s="276"/>
      <c r="H122" s="276"/>
      <c r="I122" s="276"/>
      <c r="J122" s="276"/>
      <c r="K122" s="276"/>
      <c r="L122" s="276"/>
      <c r="M122" s="276"/>
      <c r="N122" s="276"/>
      <c r="O122" s="276"/>
      <c r="P122" s="276"/>
      <c r="Q122" s="276"/>
      <c r="R122" s="276"/>
      <c r="S122" s="276"/>
      <c r="T122" s="276"/>
      <c r="U122" s="276"/>
      <c r="V122" s="276"/>
      <c r="W122" s="276"/>
      <c r="X122" s="276"/>
      <c r="Y122" s="276"/>
      <c r="Z122" s="276"/>
    </row>
    <row r="123" spans="1:26" ht="15.75" customHeight="1" x14ac:dyDescent="0.25">
      <c r="A123" s="276"/>
      <c r="B123" s="276"/>
      <c r="C123" s="276"/>
      <c r="D123" s="276"/>
      <c r="E123" s="276"/>
      <c r="F123" s="276"/>
      <c r="G123" s="276"/>
      <c r="H123" s="276"/>
      <c r="I123" s="276"/>
      <c r="J123" s="276"/>
      <c r="K123" s="276"/>
      <c r="L123" s="276"/>
      <c r="M123" s="276"/>
      <c r="N123" s="276"/>
      <c r="O123" s="276"/>
      <c r="P123" s="276"/>
      <c r="Q123" s="276"/>
      <c r="R123" s="276"/>
      <c r="S123" s="276"/>
      <c r="T123" s="276"/>
      <c r="U123" s="276"/>
      <c r="V123" s="276"/>
      <c r="W123" s="276"/>
      <c r="X123" s="276"/>
      <c r="Y123" s="276"/>
      <c r="Z123" s="276"/>
    </row>
    <row r="124" spans="1:26" ht="15.75" customHeight="1" x14ac:dyDescent="0.25">
      <c r="A124" s="276"/>
      <c r="B124" s="276"/>
      <c r="C124" s="276"/>
      <c r="D124" s="276"/>
      <c r="E124" s="276"/>
      <c r="F124" s="276"/>
      <c r="G124" s="276"/>
      <c r="H124" s="276"/>
      <c r="I124" s="276"/>
      <c r="J124" s="276"/>
      <c r="K124" s="276"/>
      <c r="L124" s="276"/>
      <c r="M124" s="276"/>
      <c r="N124" s="276"/>
      <c r="O124" s="276"/>
      <c r="P124" s="276"/>
      <c r="Q124" s="276"/>
      <c r="R124" s="276"/>
      <c r="S124" s="276"/>
      <c r="T124" s="276"/>
      <c r="U124" s="276"/>
      <c r="V124" s="276"/>
      <c r="W124" s="276"/>
      <c r="X124" s="276"/>
      <c r="Y124" s="276"/>
      <c r="Z124" s="276"/>
    </row>
    <row r="125" spans="1:26" ht="15.75" customHeight="1" x14ac:dyDescent="0.25">
      <c r="A125" s="276"/>
      <c r="B125" s="276"/>
      <c r="C125" s="276"/>
      <c r="D125" s="276"/>
      <c r="E125" s="276"/>
      <c r="F125" s="276"/>
      <c r="G125" s="276"/>
      <c r="H125" s="276"/>
      <c r="I125" s="276"/>
      <c r="J125" s="276"/>
      <c r="K125" s="276"/>
      <c r="L125" s="276"/>
      <c r="M125" s="276"/>
      <c r="N125" s="276"/>
      <c r="O125" s="276"/>
      <c r="P125" s="276"/>
      <c r="Q125" s="276"/>
      <c r="R125" s="276"/>
      <c r="S125" s="276"/>
      <c r="T125" s="276"/>
      <c r="U125" s="276"/>
      <c r="V125" s="276"/>
      <c r="W125" s="276"/>
      <c r="X125" s="276"/>
      <c r="Y125" s="276"/>
      <c r="Z125" s="276"/>
    </row>
    <row r="126" spans="1:26" ht="15.75" customHeight="1" x14ac:dyDescent="0.25">
      <c r="A126" s="276"/>
      <c r="B126" s="276"/>
      <c r="C126" s="276"/>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row>
    <row r="127" spans="1:26" ht="15.75" customHeight="1" x14ac:dyDescent="0.25">
      <c r="A127" s="276"/>
      <c r="B127" s="276"/>
      <c r="C127" s="276"/>
      <c r="D127" s="276"/>
      <c r="E127" s="276"/>
      <c r="F127" s="276"/>
      <c r="G127" s="276"/>
      <c r="H127" s="276"/>
      <c r="I127" s="276"/>
      <c r="J127" s="276"/>
      <c r="K127" s="276"/>
      <c r="L127" s="276"/>
      <c r="M127" s="276"/>
      <c r="N127" s="276"/>
      <c r="O127" s="276"/>
      <c r="P127" s="276"/>
      <c r="Q127" s="276"/>
      <c r="R127" s="276"/>
      <c r="S127" s="276"/>
      <c r="T127" s="276"/>
      <c r="U127" s="276"/>
      <c r="V127" s="276"/>
      <c r="W127" s="276"/>
      <c r="X127" s="276"/>
      <c r="Y127" s="276"/>
      <c r="Z127" s="276"/>
    </row>
    <row r="128" spans="1:26" ht="15.75" customHeight="1" x14ac:dyDescent="0.25">
      <c r="A128" s="276"/>
      <c r="B128" s="276"/>
      <c r="C128" s="276"/>
      <c r="D128" s="276"/>
      <c r="E128" s="276"/>
      <c r="F128" s="276"/>
      <c r="G128" s="276"/>
      <c r="H128" s="276"/>
      <c r="I128" s="276"/>
      <c r="J128" s="276"/>
      <c r="K128" s="276"/>
      <c r="L128" s="276"/>
      <c r="M128" s="276"/>
      <c r="N128" s="276"/>
      <c r="O128" s="276"/>
      <c r="P128" s="276"/>
      <c r="Q128" s="276"/>
      <c r="R128" s="276"/>
      <c r="S128" s="276"/>
      <c r="T128" s="276"/>
      <c r="U128" s="276"/>
      <c r="V128" s="276"/>
      <c r="W128" s="276"/>
      <c r="X128" s="276"/>
      <c r="Y128" s="276"/>
      <c r="Z128" s="276"/>
    </row>
    <row r="129" spans="1:26" ht="15.75" customHeight="1" x14ac:dyDescent="0.25">
      <c r="A129" s="276"/>
      <c r="B129" s="276"/>
      <c r="C129" s="276"/>
      <c r="D129" s="276"/>
      <c r="E129" s="276"/>
      <c r="F129" s="276"/>
      <c r="G129" s="276"/>
      <c r="H129" s="276"/>
      <c r="I129" s="276"/>
      <c r="J129" s="276"/>
      <c r="K129" s="276"/>
      <c r="L129" s="276"/>
      <c r="M129" s="276"/>
      <c r="N129" s="276"/>
      <c r="O129" s="276"/>
      <c r="P129" s="276"/>
      <c r="Q129" s="276"/>
      <c r="R129" s="276"/>
      <c r="S129" s="276"/>
      <c r="T129" s="276"/>
      <c r="U129" s="276"/>
      <c r="V129" s="276"/>
      <c r="W129" s="276"/>
      <c r="X129" s="276"/>
      <c r="Y129" s="276"/>
      <c r="Z129" s="276"/>
    </row>
    <row r="130" spans="1:26" ht="15.75" customHeight="1" x14ac:dyDescent="0.25">
      <c r="A130" s="276"/>
      <c r="B130" s="276"/>
      <c r="C130" s="276"/>
      <c r="D130" s="276"/>
      <c r="E130" s="276"/>
      <c r="F130" s="276"/>
      <c r="G130" s="276"/>
      <c r="H130" s="276"/>
      <c r="I130" s="276"/>
      <c r="J130" s="276"/>
      <c r="K130" s="276"/>
      <c r="L130" s="276"/>
      <c r="M130" s="276"/>
      <c r="N130" s="276"/>
      <c r="O130" s="276"/>
      <c r="P130" s="276"/>
      <c r="Q130" s="276"/>
      <c r="R130" s="276"/>
      <c r="S130" s="276"/>
      <c r="T130" s="276"/>
      <c r="U130" s="276"/>
      <c r="V130" s="276"/>
      <c r="W130" s="276"/>
      <c r="X130" s="276"/>
      <c r="Y130" s="276"/>
      <c r="Z130" s="276"/>
    </row>
    <row r="131" spans="1:26" ht="15.75" customHeight="1" x14ac:dyDescent="0.25">
      <c r="A131" s="276"/>
      <c r="B131" s="276"/>
      <c r="C131" s="276"/>
      <c r="D131" s="276"/>
      <c r="E131" s="276"/>
      <c r="F131" s="276"/>
      <c r="G131" s="276"/>
      <c r="H131" s="276"/>
      <c r="I131" s="276"/>
      <c r="J131" s="276"/>
      <c r="K131" s="276"/>
      <c r="L131" s="276"/>
      <c r="M131" s="276"/>
      <c r="N131" s="276"/>
      <c r="O131" s="276"/>
      <c r="P131" s="276"/>
      <c r="Q131" s="276"/>
      <c r="R131" s="276"/>
      <c r="S131" s="276"/>
      <c r="T131" s="276"/>
      <c r="U131" s="276"/>
      <c r="V131" s="276"/>
      <c r="W131" s="276"/>
      <c r="X131" s="276"/>
      <c r="Y131" s="276"/>
      <c r="Z131" s="276"/>
    </row>
    <row r="132" spans="1:26" ht="15.75" customHeight="1" x14ac:dyDescent="0.25">
      <c r="A132" s="276"/>
      <c r="B132" s="276"/>
      <c r="C132" s="276"/>
      <c r="D132" s="276"/>
      <c r="E132" s="276"/>
      <c r="F132" s="276"/>
      <c r="G132" s="276"/>
      <c r="H132" s="276"/>
      <c r="I132" s="276"/>
      <c r="J132" s="276"/>
      <c r="K132" s="276"/>
      <c r="L132" s="276"/>
      <c r="M132" s="276"/>
      <c r="N132" s="276"/>
      <c r="O132" s="276"/>
      <c r="P132" s="276"/>
      <c r="Q132" s="276"/>
      <c r="R132" s="276"/>
      <c r="S132" s="276"/>
      <c r="T132" s="276"/>
      <c r="U132" s="276"/>
      <c r="V132" s="276"/>
      <c r="W132" s="276"/>
      <c r="X132" s="276"/>
      <c r="Y132" s="276"/>
      <c r="Z132" s="276"/>
    </row>
    <row r="133" spans="1:26" ht="15.75" customHeight="1" x14ac:dyDescent="0.25">
      <c r="A133" s="276"/>
      <c r="B133" s="276"/>
      <c r="C133" s="276"/>
      <c r="D133" s="276"/>
      <c r="E133" s="276"/>
      <c r="F133" s="276"/>
      <c r="G133" s="276"/>
      <c r="H133" s="276"/>
      <c r="I133" s="276"/>
      <c r="J133" s="276"/>
      <c r="K133" s="276"/>
      <c r="L133" s="276"/>
      <c r="M133" s="276"/>
      <c r="N133" s="276"/>
      <c r="O133" s="276"/>
      <c r="P133" s="276"/>
      <c r="Q133" s="276"/>
      <c r="R133" s="276"/>
      <c r="S133" s="276"/>
      <c r="T133" s="276"/>
      <c r="U133" s="276"/>
      <c r="V133" s="276"/>
      <c r="W133" s="276"/>
      <c r="X133" s="276"/>
      <c r="Y133" s="276"/>
      <c r="Z133" s="276"/>
    </row>
    <row r="134" spans="1:26" ht="15.75" customHeight="1" x14ac:dyDescent="0.25">
      <c r="A134" s="276"/>
      <c r="B134" s="276"/>
      <c r="C134" s="276"/>
      <c r="D134" s="276"/>
      <c r="E134" s="276"/>
      <c r="F134" s="276"/>
      <c r="G134" s="276"/>
      <c r="H134" s="276"/>
      <c r="I134" s="276"/>
      <c r="J134" s="276"/>
      <c r="K134" s="276"/>
      <c r="L134" s="276"/>
      <c r="M134" s="276"/>
      <c r="N134" s="276"/>
      <c r="O134" s="276"/>
      <c r="P134" s="276"/>
      <c r="Q134" s="276"/>
      <c r="R134" s="276"/>
      <c r="S134" s="276"/>
      <c r="T134" s="276"/>
      <c r="U134" s="276"/>
      <c r="V134" s="276"/>
      <c r="W134" s="276"/>
      <c r="X134" s="276"/>
      <c r="Y134" s="276"/>
      <c r="Z134" s="276"/>
    </row>
    <row r="135" spans="1:26" ht="15.75" customHeight="1" x14ac:dyDescent="0.25">
      <c r="A135" s="276"/>
      <c r="B135" s="276"/>
      <c r="C135" s="276"/>
      <c r="D135" s="276"/>
      <c r="E135" s="276"/>
      <c r="F135" s="276"/>
      <c r="G135" s="276"/>
      <c r="H135" s="276"/>
      <c r="I135" s="276"/>
      <c r="J135" s="276"/>
      <c r="K135" s="276"/>
      <c r="L135" s="276"/>
      <c r="M135" s="276"/>
      <c r="N135" s="276"/>
      <c r="O135" s="276"/>
      <c r="P135" s="276"/>
      <c r="Q135" s="276"/>
      <c r="R135" s="276"/>
      <c r="S135" s="276"/>
      <c r="T135" s="276"/>
      <c r="U135" s="276"/>
      <c r="V135" s="276"/>
      <c r="W135" s="276"/>
      <c r="X135" s="276"/>
      <c r="Y135" s="276"/>
      <c r="Z135" s="276"/>
    </row>
    <row r="136" spans="1:26" ht="15.75" customHeight="1" x14ac:dyDescent="0.25">
      <c r="A136" s="276"/>
      <c r="B136" s="276"/>
      <c r="C136" s="276"/>
      <c r="D136" s="276"/>
      <c r="E136" s="276"/>
      <c r="F136" s="276"/>
      <c r="G136" s="276"/>
      <c r="H136" s="276"/>
      <c r="I136" s="276"/>
      <c r="J136" s="276"/>
      <c r="K136" s="276"/>
      <c r="L136" s="276"/>
      <c r="M136" s="276"/>
      <c r="N136" s="276"/>
      <c r="O136" s="276"/>
      <c r="P136" s="276"/>
      <c r="Q136" s="276"/>
      <c r="R136" s="276"/>
      <c r="S136" s="276"/>
      <c r="T136" s="276"/>
      <c r="U136" s="276"/>
      <c r="V136" s="276"/>
      <c r="W136" s="276"/>
      <c r="X136" s="276"/>
      <c r="Y136" s="276"/>
      <c r="Z136" s="276"/>
    </row>
    <row r="137" spans="1:26" ht="15.75" customHeight="1" x14ac:dyDescent="0.25">
      <c r="A137" s="276"/>
      <c r="B137" s="276"/>
      <c r="C137" s="276"/>
      <c r="D137" s="276"/>
      <c r="E137" s="276"/>
      <c r="F137" s="276"/>
      <c r="G137" s="276"/>
      <c r="H137" s="276"/>
      <c r="I137" s="276"/>
      <c r="J137" s="276"/>
      <c r="K137" s="276"/>
      <c r="L137" s="276"/>
      <c r="M137" s="276"/>
      <c r="N137" s="276"/>
      <c r="O137" s="276"/>
      <c r="P137" s="276"/>
      <c r="Q137" s="276"/>
      <c r="R137" s="276"/>
      <c r="S137" s="276"/>
      <c r="T137" s="276"/>
      <c r="U137" s="276"/>
      <c r="V137" s="276"/>
      <c r="W137" s="276"/>
      <c r="X137" s="276"/>
      <c r="Y137" s="276"/>
      <c r="Z137" s="276"/>
    </row>
    <row r="138" spans="1:26" ht="15.75" customHeight="1" x14ac:dyDescent="0.25">
      <c r="A138" s="276"/>
      <c r="B138" s="276"/>
      <c r="C138" s="276"/>
      <c r="D138" s="276"/>
      <c r="E138" s="276"/>
      <c r="F138" s="276"/>
      <c r="G138" s="276"/>
      <c r="H138" s="276"/>
      <c r="I138" s="276"/>
      <c r="J138" s="276"/>
      <c r="K138" s="276"/>
      <c r="L138" s="276"/>
      <c r="M138" s="276"/>
      <c r="N138" s="276"/>
      <c r="O138" s="276"/>
      <c r="P138" s="276"/>
      <c r="Q138" s="276"/>
      <c r="R138" s="276"/>
      <c r="S138" s="276"/>
      <c r="T138" s="276"/>
      <c r="U138" s="276"/>
      <c r="V138" s="276"/>
      <c r="W138" s="276"/>
      <c r="X138" s="276"/>
      <c r="Y138" s="276"/>
      <c r="Z138" s="276"/>
    </row>
    <row r="139" spans="1:26" ht="15.75" customHeight="1" x14ac:dyDescent="0.25">
      <c r="A139" s="276"/>
      <c r="B139" s="276"/>
      <c r="C139" s="276"/>
      <c r="D139" s="276"/>
      <c r="E139" s="276"/>
      <c r="F139" s="276"/>
      <c r="G139" s="276"/>
      <c r="H139" s="276"/>
      <c r="I139" s="276"/>
      <c r="J139" s="276"/>
      <c r="K139" s="276"/>
      <c r="L139" s="276"/>
      <c r="M139" s="276"/>
      <c r="N139" s="276"/>
      <c r="O139" s="276"/>
      <c r="P139" s="276"/>
      <c r="Q139" s="276"/>
      <c r="R139" s="276"/>
      <c r="S139" s="276"/>
      <c r="T139" s="276"/>
      <c r="U139" s="276"/>
      <c r="V139" s="276"/>
      <c r="W139" s="276"/>
      <c r="X139" s="276"/>
      <c r="Y139" s="276"/>
      <c r="Z139" s="276"/>
    </row>
    <row r="140" spans="1:26" ht="15.75" customHeight="1" x14ac:dyDescent="0.25">
      <c r="A140" s="276"/>
      <c r="B140" s="276"/>
      <c r="C140" s="276"/>
      <c r="D140" s="276"/>
      <c r="E140" s="276"/>
      <c r="F140" s="276"/>
      <c r="G140" s="276"/>
      <c r="H140" s="276"/>
      <c r="I140" s="276"/>
      <c r="J140" s="276"/>
      <c r="K140" s="276"/>
      <c r="L140" s="276"/>
      <c r="M140" s="276"/>
      <c r="N140" s="276"/>
      <c r="O140" s="276"/>
      <c r="P140" s="276"/>
      <c r="Q140" s="276"/>
      <c r="R140" s="276"/>
      <c r="S140" s="276"/>
      <c r="T140" s="276"/>
      <c r="U140" s="276"/>
      <c r="V140" s="276"/>
      <c r="W140" s="276"/>
      <c r="X140" s="276"/>
      <c r="Y140" s="276"/>
      <c r="Z140" s="276"/>
    </row>
    <row r="141" spans="1:26" ht="15.75" customHeight="1" x14ac:dyDescent="0.25">
      <c r="A141" s="276"/>
      <c r="B141" s="276"/>
      <c r="C141" s="276"/>
      <c r="D141" s="276"/>
      <c r="E141" s="276"/>
      <c r="F141" s="276"/>
      <c r="G141" s="276"/>
      <c r="H141" s="276"/>
      <c r="I141" s="276"/>
      <c r="J141" s="276"/>
      <c r="K141" s="276"/>
      <c r="L141" s="276"/>
      <c r="M141" s="276"/>
      <c r="N141" s="276"/>
      <c r="O141" s="276"/>
      <c r="P141" s="276"/>
      <c r="Q141" s="276"/>
      <c r="R141" s="276"/>
      <c r="S141" s="276"/>
      <c r="T141" s="276"/>
      <c r="U141" s="276"/>
      <c r="V141" s="276"/>
      <c r="W141" s="276"/>
      <c r="X141" s="276"/>
      <c r="Y141" s="276"/>
      <c r="Z141" s="276"/>
    </row>
    <row r="142" spans="1:26" ht="15.75" customHeight="1" x14ac:dyDescent="0.25">
      <c r="A142" s="276"/>
      <c r="B142" s="276"/>
      <c r="C142" s="276"/>
      <c r="D142" s="276"/>
      <c r="E142" s="276"/>
      <c r="F142" s="276"/>
      <c r="G142" s="276"/>
      <c r="H142" s="276"/>
      <c r="I142" s="276"/>
      <c r="J142" s="276"/>
      <c r="K142" s="276"/>
      <c r="L142" s="276"/>
      <c r="M142" s="276"/>
      <c r="N142" s="276"/>
      <c r="O142" s="276"/>
      <c r="P142" s="276"/>
      <c r="Q142" s="276"/>
      <c r="R142" s="276"/>
      <c r="S142" s="276"/>
      <c r="T142" s="276"/>
      <c r="U142" s="276"/>
      <c r="V142" s="276"/>
      <c r="W142" s="276"/>
      <c r="X142" s="276"/>
      <c r="Y142" s="276"/>
      <c r="Z142" s="276"/>
    </row>
    <row r="143" spans="1:26" ht="15.75" customHeight="1" x14ac:dyDescent="0.25">
      <c r="A143" s="276"/>
      <c r="B143" s="276"/>
      <c r="C143" s="276"/>
      <c r="D143" s="276"/>
      <c r="E143" s="276"/>
      <c r="F143" s="276"/>
      <c r="G143" s="276"/>
      <c r="H143" s="276"/>
      <c r="I143" s="276"/>
      <c r="J143" s="276"/>
      <c r="K143" s="276"/>
      <c r="L143" s="276"/>
      <c r="M143" s="276"/>
      <c r="N143" s="276"/>
      <c r="O143" s="276"/>
      <c r="P143" s="276"/>
      <c r="Q143" s="276"/>
      <c r="R143" s="276"/>
      <c r="S143" s="276"/>
      <c r="T143" s="276"/>
      <c r="U143" s="276"/>
      <c r="V143" s="276"/>
      <c r="W143" s="276"/>
      <c r="X143" s="276"/>
      <c r="Y143" s="276"/>
      <c r="Z143" s="276"/>
    </row>
    <row r="144" spans="1:26" ht="15.75" customHeight="1" x14ac:dyDescent="0.25">
      <c r="A144" s="276"/>
      <c r="B144" s="276"/>
      <c r="C144" s="276"/>
      <c r="D144" s="276"/>
      <c r="E144" s="276"/>
      <c r="F144" s="276"/>
      <c r="G144" s="276"/>
      <c r="H144" s="276"/>
      <c r="I144" s="276"/>
      <c r="J144" s="276"/>
      <c r="K144" s="276"/>
      <c r="L144" s="276"/>
      <c r="M144" s="276"/>
      <c r="N144" s="276"/>
      <c r="O144" s="276"/>
      <c r="P144" s="276"/>
      <c r="Q144" s="276"/>
      <c r="R144" s="276"/>
      <c r="S144" s="276"/>
      <c r="T144" s="276"/>
      <c r="U144" s="276"/>
      <c r="V144" s="276"/>
      <c r="W144" s="276"/>
      <c r="X144" s="276"/>
      <c r="Y144" s="276"/>
      <c r="Z144" s="276"/>
    </row>
    <row r="145" spans="1:26" ht="15.75" customHeight="1" x14ac:dyDescent="0.25">
      <c r="A145" s="276"/>
      <c r="B145" s="276"/>
      <c r="C145" s="276"/>
      <c r="D145" s="276"/>
      <c r="E145" s="276"/>
      <c r="F145" s="276"/>
      <c r="G145" s="276"/>
      <c r="H145" s="276"/>
      <c r="I145" s="276"/>
      <c r="J145" s="276"/>
      <c r="K145" s="276"/>
      <c r="L145" s="276"/>
      <c r="M145" s="276"/>
      <c r="N145" s="276"/>
      <c r="O145" s="276"/>
      <c r="P145" s="276"/>
      <c r="Q145" s="276"/>
      <c r="R145" s="276"/>
      <c r="S145" s="276"/>
      <c r="T145" s="276"/>
      <c r="U145" s="276"/>
      <c r="V145" s="276"/>
      <c r="W145" s="276"/>
      <c r="X145" s="276"/>
      <c r="Y145" s="276"/>
      <c r="Z145" s="276"/>
    </row>
    <row r="146" spans="1:26" ht="15.75" customHeight="1" x14ac:dyDescent="0.25">
      <c r="A146" s="276"/>
      <c r="B146" s="276"/>
      <c r="C146" s="276"/>
      <c r="D146" s="276"/>
      <c r="E146" s="276"/>
      <c r="F146" s="276"/>
      <c r="G146" s="276"/>
      <c r="H146" s="276"/>
      <c r="I146" s="276"/>
      <c r="J146" s="276"/>
      <c r="K146" s="276"/>
      <c r="L146" s="276"/>
      <c r="M146" s="276"/>
      <c r="N146" s="276"/>
      <c r="O146" s="276"/>
      <c r="P146" s="276"/>
      <c r="Q146" s="276"/>
      <c r="R146" s="276"/>
      <c r="S146" s="276"/>
      <c r="T146" s="276"/>
      <c r="U146" s="276"/>
      <c r="V146" s="276"/>
      <c r="W146" s="276"/>
      <c r="X146" s="276"/>
      <c r="Y146" s="276"/>
      <c r="Z146" s="276"/>
    </row>
    <row r="147" spans="1:26" ht="15.75" customHeight="1" x14ac:dyDescent="0.25">
      <c r="A147" s="276"/>
      <c r="B147" s="276"/>
      <c r="C147" s="276"/>
      <c r="D147" s="276"/>
      <c r="E147" s="276"/>
      <c r="F147" s="276"/>
      <c r="G147" s="276"/>
      <c r="H147" s="276"/>
      <c r="I147" s="276"/>
      <c r="J147" s="276"/>
      <c r="K147" s="276"/>
      <c r="L147" s="276"/>
      <c r="M147" s="276"/>
      <c r="N147" s="276"/>
      <c r="O147" s="276"/>
      <c r="P147" s="276"/>
      <c r="Q147" s="276"/>
      <c r="R147" s="276"/>
      <c r="S147" s="276"/>
      <c r="T147" s="276"/>
      <c r="U147" s="276"/>
      <c r="V147" s="276"/>
      <c r="W147" s="276"/>
      <c r="X147" s="276"/>
      <c r="Y147" s="276"/>
      <c r="Z147" s="276"/>
    </row>
    <row r="148" spans="1:26" ht="15.75" customHeight="1" x14ac:dyDescent="0.25">
      <c r="A148" s="276"/>
      <c r="B148" s="276"/>
      <c r="C148" s="276"/>
      <c r="D148" s="276"/>
      <c r="E148" s="276"/>
      <c r="F148" s="276"/>
      <c r="G148" s="276"/>
      <c r="H148" s="276"/>
      <c r="I148" s="276"/>
      <c r="J148" s="276"/>
      <c r="K148" s="276"/>
      <c r="L148" s="276"/>
      <c r="M148" s="276"/>
      <c r="N148" s="276"/>
      <c r="O148" s="276"/>
      <c r="P148" s="276"/>
      <c r="Q148" s="276"/>
      <c r="R148" s="276"/>
      <c r="S148" s="276"/>
      <c r="T148" s="276"/>
      <c r="U148" s="276"/>
      <c r="V148" s="276"/>
      <c r="W148" s="276"/>
      <c r="X148" s="276"/>
      <c r="Y148" s="276"/>
      <c r="Z148" s="276"/>
    </row>
    <row r="149" spans="1:26" ht="15.75" customHeight="1" x14ac:dyDescent="0.25">
      <c r="A149" s="276"/>
      <c r="B149" s="276"/>
      <c r="C149" s="276"/>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row>
    <row r="150" spans="1:26" ht="15.75" customHeight="1" x14ac:dyDescent="0.25">
      <c r="A150" s="276"/>
      <c r="B150" s="276"/>
      <c r="C150" s="276"/>
      <c r="D150" s="276"/>
      <c r="E150" s="276"/>
      <c r="F150" s="276"/>
      <c r="G150" s="276"/>
      <c r="H150" s="276"/>
      <c r="I150" s="276"/>
      <c r="J150" s="276"/>
      <c r="K150" s="276"/>
      <c r="L150" s="276"/>
      <c r="M150" s="276"/>
      <c r="N150" s="276"/>
      <c r="O150" s="276"/>
      <c r="P150" s="276"/>
      <c r="Q150" s="276"/>
      <c r="R150" s="276"/>
      <c r="S150" s="276"/>
      <c r="T150" s="276"/>
      <c r="U150" s="276"/>
      <c r="V150" s="276"/>
      <c r="W150" s="276"/>
      <c r="X150" s="276"/>
      <c r="Y150" s="276"/>
      <c r="Z150" s="276"/>
    </row>
    <row r="151" spans="1:26" ht="15.75" customHeight="1" x14ac:dyDescent="0.25">
      <c r="A151" s="276"/>
      <c r="B151" s="276"/>
      <c r="C151" s="276"/>
      <c r="D151" s="276"/>
      <c r="E151" s="276"/>
      <c r="F151" s="276"/>
      <c r="G151" s="276"/>
      <c r="H151" s="276"/>
      <c r="I151" s="276"/>
      <c r="J151" s="276"/>
      <c r="K151" s="276"/>
      <c r="L151" s="276"/>
      <c r="M151" s="276"/>
      <c r="N151" s="276"/>
      <c r="O151" s="276"/>
      <c r="P151" s="276"/>
      <c r="Q151" s="276"/>
      <c r="R151" s="276"/>
      <c r="S151" s="276"/>
      <c r="T151" s="276"/>
      <c r="U151" s="276"/>
      <c r="V151" s="276"/>
      <c r="W151" s="276"/>
      <c r="X151" s="276"/>
      <c r="Y151" s="276"/>
      <c r="Z151" s="276"/>
    </row>
    <row r="152" spans="1:26" ht="15.75" customHeight="1" x14ac:dyDescent="0.25">
      <c r="A152" s="276"/>
      <c r="B152" s="276"/>
      <c r="C152" s="276"/>
      <c r="D152" s="276"/>
      <c r="E152" s="276"/>
      <c r="F152" s="276"/>
      <c r="G152" s="276"/>
      <c r="H152" s="276"/>
      <c r="I152" s="276"/>
      <c r="J152" s="276"/>
      <c r="K152" s="276"/>
      <c r="L152" s="276"/>
      <c r="M152" s="276"/>
      <c r="N152" s="276"/>
      <c r="O152" s="276"/>
      <c r="P152" s="276"/>
      <c r="Q152" s="276"/>
      <c r="R152" s="276"/>
      <c r="S152" s="276"/>
      <c r="T152" s="276"/>
      <c r="U152" s="276"/>
      <c r="V152" s="276"/>
      <c r="W152" s="276"/>
      <c r="X152" s="276"/>
      <c r="Y152" s="276"/>
      <c r="Z152" s="276"/>
    </row>
    <row r="153" spans="1:26" ht="15.75" customHeight="1" x14ac:dyDescent="0.25">
      <c r="A153" s="276"/>
      <c r="B153" s="276"/>
      <c r="C153" s="276"/>
      <c r="D153" s="276"/>
      <c r="E153" s="276"/>
      <c r="F153" s="276"/>
      <c r="G153" s="276"/>
      <c r="H153" s="276"/>
      <c r="I153" s="276"/>
      <c r="J153" s="276"/>
      <c r="K153" s="276"/>
      <c r="L153" s="276"/>
      <c r="M153" s="276"/>
      <c r="N153" s="276"/>
      <c r="O153" s="276"/>
      <c r="P153" s="276"/>
      <c r="Q153" s="276"/>
      <c r="R153" s="276"/>
      <c r="S153" s="276"/>
      <c r="T153" s="276"/>
      <c r="U153" s="276"/>
      <c r="V153" s="276"/>
      <c r="W153" s="276"/>
      <c r="X153" s="276"/>
      <c r="Y153" s="276"/>
      <c r="Z153" s="276"/>
    </row>
    <row r="154" spans="1:26" ht="15.75" customHeight="1" x14ac:dyDescent="0.25">
      <c r="A154" s="276"/>
      <c r="B154" s="276"/>
      <c r="C154" s="276"/>
      <c r="D154" s="276"/>
      <c r="E154" s="276"/>
      <c r="F154" s="276"/>
      <c r="G154" s="276"/>
      <c r="H154" s="276"/>
      <c r="I154" s="276"/>
      <c r="J154" s="276"/>
      <c r="K154" s="276"/>
      <c r="L154" s="276"/>
      <c r="M154" s="276"/>
      <c r="N154" s="276"/>
      <c r="O154" s="276"/>
      <c r="P154" s="276"/>
      <c r="Q154" s="276"/>
      <c r="R154" s="276"/>
      <c r="S154" s="276"/>
      <c r="T154" s="276"/>
      <c r="U154" s="276"/>
      <c r="V154" s="276"/>
      <c r="W154" s="276"/>
      <c r="X154" s="276"/>
      <c r="Y154" s="276"/>
      <c r="Z154" s="276"/>
    </row>
    <row r="155" spans="1:26" ht="15.75" customHeight="1" x14ac:dyDescent="0.25">
      <c r="A155" s="276"/>
      <c r="B155" s="276"/>
      <c r="C155" s="276"/>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6"/>
      <c r="Z155" s="276"/>
    </row>
    <row r="156" spans="1:26" ht="15.75" customHeight="1" x14ac:dyDescent="0.25">
      <c r="A156" s="276"/>
      <c r="B156" s="276"/>
      <c r="C156" s="276"/>
      <c r="D156" s="276"/>
      <c r="E156" s="276"/>
      <c r="F156" s="276"/>
      <c r="G156" s="276"/>
      <c r="H156" s="276"/>
      <c r="I156" s="276"/>
      <c r="J156" s="276"/>
      <c r="K156" s="276"/>
      <c r="L156" s="276"/>
      <c r="M156" s="276"/>
      <c r="N156" s="276"/>
      <c r="O156" s="276"/>
      <c r="P156" s="276"/>
      <c r="Q156" s="276"/>
      <c r="R156" s="276"/>
      <c r="S156" s="276"/>
      <c r="T156" s="276"/>
      <c r="U156" s="276"/>
      <c r="V156" s="276"/>
      <c r="W156" s="276"/>
      <c r="X156" s="276"/>
      <c r="Y156" s="276"/>
      <c r="Z156" s="276"/>
    </row>
    <row r="157" spans="1:26" ht="15.75" customHeight="1" x14ac:dyDescent="0.25">
      <c r="A157" s="276"/>
      <c r="B157" s="276"/>
      <c r="C157" s="276"/>
      <c r="D157" s="276"/>
      <c r="E157" s="276"/>
      <c r="F157" s="276"/>
      <c r="G157" s="276"/>
      <c r="H157" s="276"/>
      <c r="I157" s="276"/>
      <c r="J157" s="276"/>
      <c r="K157" s="276"/>
      <c r="L157" s="276"/>
      <c r="M157" s="276"/>
      <c r="N157" s="276"/>
      <c r="O157" s="276"/>
      <c r="P157" s="276"/>
      <c r="Q157" s="276"/>
      <c r="R157" s="276"/>
      <c r="S157" s="276"/>
      <c r="T157" s="276"/>
      <c r="U157" s="276"/>
      <c r="V157" s="276"/>
      <c r="W157" s="276"/>
      <c r="X157" s="276"/>
      <c r="Y157" s="276"/>
      <c r="Z157" s="276"/>
    </row>
    <row r="158" spans="1:26" ht="15.75" customHeight="1" x14ac:dyDescent="0.25">
      <c r="A158" s="276"/>
      <c r="B158" s="276"/>
      <c r="C158" s="276"/>
      <c r="D158" s="276"/>
      <c r="E158" s="276"/>
      <c r="F158" s="276"/>
      <c r="G158" s="276"/>
      <c r="H158" s="276"/>
      <c r="I158" s="276"/>
      <c r="J158" s="276"/>
      <c r="K158" s="276"/>
      <c r="L158" s="276"/>
      <c r="M158" s="276"/>
      <c r="N158" s="276"/>
      <c r="O158" s="276"/>
      <c r="P158" s="276"/>
      <c r="Q158" s="276"/>
      <c r="R158" s="276"/>
      <c r="S158" s="276"/>
      <c r="T158" s="276"/>
      <c r="U158" s="276"/>
      <c r="V158" s="276"/>
      <c r="W158" s="276"/>
      <c r="X158" s="276"/>
      <c r="Y158" s="276"/>
      <c r="Z158" s="276"/>
    </row>
    <row r="159" spans="1:26" ht="15.75" customHeight="1" x14ac:dyDescent="0.25">
      <c r="A159" s="276"/>
      <c r="B159" s="276"/>
      <c r="C159" s="276"/>
      <c r="D159" s="276"/>
      <c r="E159" s="276"/>
      <c r="F159" s="276"/>
      <c r="G159" s="276"/>
      <c r="H159" s="276"/>
      <c r="I159" s="276"/>
      <c r="J159" s="276"/>
      <c r="K159" s="276"/>
      <c r="L159" s="276"/>
      <c r="M159" s="276"/>
      <c r="N159" s="276"/>
      <c r="O159" s="276"/>
      <c r="P159" s="276"/>
      <c r="Q159" s="276"/>
      <c r="R159" s="276"/>
      <c r="S159" s="276"/>
      <c r="T159" s="276"/>
      <c r="U159" s="276"/>
      <c r="V159" s="276"/>
      <c r="W159" s="276"/>
      <c r="X159" s="276"/>
      <c r="Y159" s="276"/>
      <c r="Z159" s="276"/>
    </row>
    <row r="160" spans="1:26" ht="15.75" customHeight="1" x14ac:dyDescent="0.25">
      <c r="A160" s="276"/>
      <c r="B160" s="276"/>
      <c r="C160" s="276"/>
      <c r="D160" s="276"/>
      <c r="E160" s="276"/>
      <c r="F160" s="276"/>
      <c r="G160" s="276"/>
      <c r="H160" s="276"/>
      <c r="I160" s="276"/>
      <c r="J160" s="276"/>
      <c r="K160" s="276"/>
      <c r="L160" s="276"/>
      <c r="M160" s="276"/>
      <c r="N160" s="276"/>
      <c r="O160" s="276"/>
      <c r="P160" s="276"/>
      <c r="Q160" s="276"/>
      <c r="R160" s="276"/>
      <c r="S160" s="276"/>
      <c r="T160" s="276"/>
      <c r="U160" s="276"/>
      <c r="V160" s="276"/>
      <c r="W160" s="276"/>
      <c r="X160" s="276"/>
      <c r="Y160" s="276"/>
      <c r="Z160" s="276"/>
    </row>
    <row r="161" spans="1:26" ht="15.75" customHeight="1" x14ac:dyDescent="0.25">
      <c r="A161" s="276"/>
      <c r="B161" s="276"/>
      <c r="C161" s="276"/>
      <c r="D161" s="276"/>
      <c r="E161" s="276"/>
      <c r="F161" s="276"/>
      <c r="G161" s="276"/>
      <c r="H161" s="276"/>
      <c r="I161" s="276"/>
      <c r="J161" s="276"/>
      <c r="K161" s="276"/>
      <c r="L161" s="276"/>
      <c r="M161" s="276"/>
      <c r="N161" s="276"/>
      <c r="O161" s="276"/>
      <c r="P161" s="276"/>
      <c r="Q161" s="276"/>
      <c r="R161" s="276"/>
      <c r="S161" s="276"/>
      <c r="T161" s="276"/>
      <c r="U161" s="276"/>
      <c r="V161" s="276"/>
      <c r="W161" s="276"/>
      <c r="X161" s="276"/>
      <c r="Y161" s="276"/>
      <c r="Z161" s="276"/>
    </row>
    <row r="162" spans="1:26" ht="15.75" customHeight="1" x14ac:dyDescent="0.25">
      <c r="A162" s="276"/>
      <c r="B162" s="276"/>
      <c r="C162" s="276"/>
      <c r="D162" s="276"/>
      <c r="E162" s="276"/>
      <c r="F162" s="276"/>
      <c r="G162" s="276"/>
      <c r="H162" s="276"/>
      <c r="I162" s="276"/>
      <c r="J162" s="276"/>
      <c r="K162" s="276"/>
      <c r="L162" s="276"/>
      <c r="M162" s="276"/>
      <c r="N162" s="276"/>
      <c r="O162" s="276"/>
      <c r="P162" s="276"/>
      <c r="Q162" s="276"/>
      <c r="R162" s="276"/>
      <c r="S162" s="276"/>
      <c r="T162" s="276"/>
      <c r="U162" s="276"/>
      <c r="V162" s="276"/>
      <c r="W162" s="276"/>
      <c r="X162" s="276"/>
      <c r="Y162" s="276"/>
      <c r="Z162" s="276"/>
    </row>
    <row r="163" spans="1:26" ht="15.75" customHeight="1" x14ac:dyDescent="0.25">
      <c r="A163" s="276"/>
      <c r="B163" s="276"/>
      <c r="C163" s="276"/>
      <c r="D163" s="276"/>
      <c r="E163" s="276"/>
      <c r="F163" s="276"/>
      <c r="G163" s="276"/>
      <c r="H163" s="276"/>
      <c r="I163" s="276"/>
      <c r="J163" s="276"/>
      <c r="K163" s="276"/>
      <c r="L163" s="276"/>
      <c r="M163" s="276"/>
      <c r="N163" s="276"/>
      <c r="O163" s="276"/>
      <c r="P163" s="276"/>
      <c r="Q163" s="276"/>
      <c r="R163" s="276"/>
      <c r="S163" s="276"/>
      <c r="T163" s="276"/>
      <c r="U163" s="276"/>
      <c r="V163" s="276"/>
      <c r="W163" s="276"/>
      <c r="X163" s="276"/>
      <c r="Y163" s="276"/>
      <c r="Z163" s="276"/>
    </row>
    <row r="164" spans="1:26" ht="15.75" customHeight="1" x14ac:dyDescent="0.25">
      <c r="A164" s="276"/>
      <c r="B164" s="276"/>
      <c r="C164" s="276"/>
      <c r="D164" s="276"/>
      <c r="E164" s="276"/>
      <c r="F164" s="276"/>
      <c r="G164" s="276"/>
      <c r="H164" s="276"/>
      <c r="I164" s="276"/>
      <c r="J164" s="276"/>
      <c r="K164" s="276"/>
      <c r="L164" s="276"/>
      <c r="M164" s="276"/>
      <c r="N164" s="276"/>
      <c r="O164" s="276"/>
      <c r="P164" s="276"/>
      <c r="Q164" s="276"/>
      <c r="R164" s="276"/>
      <c r="S164" s="276"/>
      <c r="T164" s="276"/>
      <c r="U164" s="276"/>
      <c r="V164" s="276"/>
      <c r="W164" s="276"/>
      <c r="X164" s="276"/>
      <c r="Y164" s="276"/>
      <c r="Z164" s="276"/>
    </row>
    <row r="165" spans="1:26" ht="15.75" customHeight="1" x14ac:dyDescent="0.25">
      <c r="A165" s="276"/>
      <c r="B165" s="276"/>
      <c r="C165" s="276"/>
      <c r="D165" s="276"/>
      <c r="E165" s="276"/>
      <c r="F165" s="276"/>
      <c r="G165" s="276"/>
      <c r="H165" s="276"/>
      <c r="I165" s="276"/>
      <c r="J165" s="276"/>
      <c r="K165" s="276"/>
      <c r="L165" s="276"/>
      <c r="M165" s="276"/>
      <c r="N165" s="276"/>
      <c r="O165" s="276"/>
      <c r="P165" s="276"/>
      <c r="Q165" s="276"/>
      <c r="R165" s="276"/>
      <c r="S165" s="276"/>
      <c r="T165" s="276"/>
      <c r="U165" s="276"/>
      <c r="V165" s="276"/>
      <c r="W165" s="276"/>
      <c r="X165" s="276"/>
      <c r="Y165" s="276"/>
      <c r="Z165" s="276"/>
    </row>
    <row r="166" spans="1:26" ht="15.75" customHeight="1" x14ac:dyDescent="0.25">
      <c r="A166" s="276"/>
      <c r="B166" s="276"/>
      <c r="C166" s="276"/>
      <c r="D166" s="276"/>
      <c r="E166" s="276"/>
      <c r="F166" s="276"/>
      <c r="G166" s="276"/>
      <c r="H166" s="276"/>
      <c r="I166" s="276"/>
      <c r="J166" s="276"/>
      <c r="K166" s="276"/>
      <c r="L166" s="276"/>
      <c r="M166" s="276"/>
      <c r="N166" s="276"/>
      <c r="O166" s="276"/>
      <c r="P166" s="276"/>
      <c r="Q166" s="276"/>
      <c r="R166" s="276"/>
      <c r="S166" s="276"/>
      <c r="T166" s="276"/>
      <c r="U166" s="276"/>
      <c r="V166" s="276"/>
      <c r="W166" s="276"/>
      <c r="X166" s="276"/>
      <c r="Y166" s="276"/>
      <c r="Z166" s="276"/>
    </row>
    <row r="167" spans="1:26" ht="15.75" customHeight="1" x14ac:dyDescent="0.25">
      <c r="A167" s="276"/>
      <c r="B167" s="276"/>
      <c r="C167" s="276"/>
      <c r="D167" s="276"/>
      <c r="E167" s="276"/>
      <c r="F167" s="276"/>
      <c r="G167" s="276"/>
      <c r="H167" s="276"/>
      <c r="I167" s="276"/>
      <c r="J167" s="276"/>
      <c r="K167" s="276"/>
      <c r="L167" s="276"/>
      <c r="M167" s="276"/>
      <c r="N167" s="276"/>
      <c r="O167" s="276"/>
      <c r="P167" s="276"/>
      <c r="Q167" s="276"/>
      <c r="R167" s="276"/>
      <c r="S167" s="276"/>
      <c r="T167" s="276"/>
      <c r="U167" s="276"/>
      <c r="V167" s="276"/>
      <c r="W167" s="276"/>
      <c r="X167" s="276"/>
      <c r="Y167" s="276"/>
      <c r="Z167" s="276"/>
    </row>
    <row r="168" spans="1:26" ht="15.75" customHeight="1" x14ac:dyDescent="0.25">
      <c r="A168" s="276"/>
      <c r="B168" s="276"/>
      <c r="C168" s="276"/>
      <c r="D168" s="276"/>
      <c r="E168" s="276"/>
      <c r="F168" s="276"/>
      <c r="G168" s="276"/>
      <c r="H168" s="276"/>
      <c r="I168" s="276"/>
      <c r="J168" s="276"/>
      <c r="K168" s="276"/>
      <c r="L168" s="276"/>
      <c r="M168" s="276"/>
      <c r="N168" s="276"/>
      <c r="O168" s="276"/>
      <c r="P168" s="276"/>
      <c r="Q168" s="276"/>
      <c r="R168" s="276"/>
      <c r="S168" s="276"/>
      <c r="T168" s="276"/>
      <c r="U168" s="276"/>
      <c r="V168" s="276"/>
      <c r="W168" s="276"/>
      <c r="X168" s="276"/>
      <c r="Y168" s="276"/>
      <c r="Z168" s="276"/>
    </row>
    <row r="169" spans="1:26" ht="15.75" customHeight="1" x14ac:dyDescent="0.25">
      <c r="A169" s="276"/>
      <c r="B169" s="276"/>
      <c r="C169" s="276"/>
      <c r="D169" s="276"/>
      <c r="E169" s="276"/>
      <c r="F169" s="276"/>
      <c r="G169" s="276"/>
      <c r="H169" s="276"/>
      <c r="I169" s="276"/>
      <c r="J169" s="276"/>
      <c r="K169" s="276"/>
      <c r="L169" s="276"/>
      <c r="M169" s="276"/>
      <c r="N169" s="276"/>
      <c r="O169" s="276"/>
      <c r="P169" s="276"/>
      <c r="Q169" s="276"/>
      <c r="R169" s="276"/>
      <c r="S169" s="276"/>
      <c r="T169" s="276"/>
      <c r="U169" s="276"/>
      <c r="V169" s="276"/>
      <c r="W169" s="276"/>
      <c r="X169" s="276"/>
      <c r="Y169" s="276"/>
      <c r="Z169" s="276"/>
    </row>
    <row r="170" spans="1:26" ht="15.75" customHeight="1" x14ac:dyDescent="0.25">
      <c r="A170" s="276"/>
      <c r="B170" s="276"/>
      <c r="C170" s="276"/>
      <c r="D170" s="276"/>
      <c r="E170" s="276"/>
      <c r="F170" s="276"/>
      <c r="G170" s="276"/>
      <c r="H170" s="276"/>
      <c r="I170" s="276"/>
      <c r="J170" s="276"/>
      <c r="K170" s="276"/>
      <c r="L170" s="276"/>
      <c r="M170" s="276"/>
      <c r="N170" s="276"/>
      <c r="O170" s="276"/>
      <c r="P170" s="276"/>
      <c r="Q170" s="276"/>
      <c r="R170" s="276"/>
      <c r="S170" s="276"/>
      <c r="T170" s="276"/>
      <c r="U170" s="276"/>
      <c r="V170" s="276"/>
      <c r="W170" s="276"/>
      <c r="X170" s="276"/>
      <c r="Y170" s="276"/>
      <c r="Z170" s="276"/>
    </row>
    <row r="171" spans="1:26" ht="15.75" customHeight="1" x14ac:dyDescent="0.25">
      <c r="A171" s="276"/>
      <c r="B171" s="276"/>
      <c r="C171" s="276"/>
      <c r="D171" s="276"/>
      <c r="E171" s="276"/>
      <c r="F171" s="276"/>
      <c r="G171" s="276"/>
      <c r="H171" s="276"/>
      <c r="I171" s="276"/>
      <c r="J171" s="276"/>
      <c r="K171" s="276"/>
      <c r="L171" s="276"/>
      <c r="M171" s="276"/>
      <c r="N171" s="276"/>
      <c r="O171" s="276"/>
      <c r="P171" s="276"/>
      <c r="Q171" s="276"/>
      <c r="R171" s="276"/>
      <c r="S171" s="276"/>
      <c r="T171" s="276"/>
      <c r="U171" s="276"/>
      <c r="V171" s="276"/>
      <c r="W171" s="276"/>
      <c r="X171" s="276"/>
      <c r="Y171" s="276"/>
      <c r="Z171" s="276"/>
    </row>
    <row r="172" spans="1:26" ht="15.75" customHeight="1" x14ac:dyDescent="0.25">
      <c r="A172" s="276"/>
      <c r="B172" s="276"/>
      <c r="C172" s="276"/>
      <c r="D172" s="276"/>
      <c r="E172" s="276"/>
      <c r="F172" s="276"/>
      <c r="G172" s="276"/>
      <c r="H172" s="276"/>
      <c r="I172" s="276"/>
      <c r="J172" s="276"/>
      <c r="K172" s="276"/>
      <c r="L172" s="276"/>
      <c r="M172" s="276"/>
      <c r="N172" s="276"/>
      <c r="O172" s="276"/>
      <c r="P172" s="276"/>
      <c r="Q172" s="276"/>
      <c r="R172" s="276"/>
      <c r="S172" s="276"/>
      <c r="T172" s="276"/>
      <c r="U172" s="276"/>
      <c r="V172" s="276"/>
      <c r="W172" s="276"/>
      <c r="X172" s="276"/>
      <c r="Y172" s="276"/>
      <c r="Z172" s="276"/>
    </row>
    <row r="173" spans="1:26" ht="15.75" customHeight="1" x14ac:dyDescent="0.25">
      <c r="A173" s="276"/>
      <c r="B173" s="276"/>
      <c r="C173" s="276"/>
      <c r="D173" s="276"/>
      <c r="E173" s="276"/>
      <c r="F173" s="276"/>
      <c r="G173" s="276"/>
      <c r="H173" s="276"/>
      <c r="I173" s="276"/>
      <c r="J173" s="276"/>
      <c r="K173" s="276"/>
      <c r="L173" s="276"/>
      <c r="M173" s="276"/>
      <c r="N173" s="276"/>
      <c r="O173" s="276"/>
      <c r="P173" s="276"/>
      <c r="Q173" s="276"/>
      <c r="R173" s="276"/>
      <c r="S173" s="276"/>
      <c r="T173" s="276"/>
      <c r="U173" s="276"/>
      <c r="V173" s="276"/>
      <c r="W173" s="276"/>
      <c r="X173" s="276"/>
      <c r="Y173" s="276"/>
      <c r="Z173" s="276"/>
    </row>
    <row r="174" spans="1:26" ht="15.75" customHeight="1" x14ac:dyDescent="0.25">
      <c r="A174" s="276"/>
      <c r="B174" s="276"/>
      <c r="C174" s="276"/>
      <c r="D174" s="276"/>
      <c r="E174" s="276"/>
      <c r="F174" s="276"/>
      <c r="G174" s="276"/>
      <c r="H174" s="276"/>
      <c r="I174" s="276"/>
      <c r="J174" s="276"/>
      <c r="K174" s="276"/>
      <c r="L174" s="276"/>
      <c r="M174" s="276"/>
      <c r="N174" s="276"/>
      <c r="O174" s="276"/>
      <c r="P174" s="276"/>
      <c r="Q174" s="276"/>
      <c r="R174" s="276"/>
      <c r="S174" s="276"/>
      <c r="T174" s="276"/>
      <c r="U174" s="276"/>
      <c r="V174" s="276"/>
      <c r="W174" s="276"/>
      <c r="X174" s="276"/>
      <c r="Y174" s="276"/>
      <c r="Z174" s="276"/>
    </row>
    <row r="175" spans="1:26" ht="15.75" customHeight="1" x14ac:dyDescent="0.25">
      <c r="A175" s="276"/>
      <c r="B175" s="276"/>
      <c r="C175" s="276"/>
      <c r="D175" s="276"/>
      <c r="E175" s="276"/>
      <c r="F175" s="276"/>
      <c r="G175" s="276"/>
      <c r="H175" s="276"/>
      <c r="I175" s="276"/>
      <c r="J175" s="276"/>
      <c r="K175" s="276"/>
      <c r="L175" s="276"/>
      <c r="M175" s="276"/>
      <c r="N175" s="276"/>
      <c r="O175" s="276"/>
      <c r="P175" s="276"/>
      <c r="Q175" s="276"/>
      <c r="R175" s="276"/>
      <c r="S175" s="276"/>
      <c r="T175" s="276"/>
      <c r="U175" s="276"/>
      <c r="V175" s="276"/>
      <c r="W175" s="276"/>
      <c r="X175" s="276"/>
      <c r="Y175" s="276"/>
      <c r="Z175" s="276"/>
    </row>
    <row r="176" spans="1:26" ht="15.75" customHeight="1" x14ac:dyDescent="0.25">
      <c r="A176" s="276"/>
      <c r="B176" s="276"/>
      <c r="C176" s="276"/>
      <c r="D176" s="276"/>
      <c r="E176" s="276"/>
      <c r="F176" s="276"/>
      <c r="G176" s="276"/>
      <c r="H176" s="276"/>
      <c r="I176" s="276"/>
      <c r="J176" s="276"/>
      <c r="K176" s="276"/>
      <c r="L176" s="276"/>
      <c r="M176" s="276"/>
      <c r="N176" s="276"/>
      <c r="O176" s="276"/>
      <c r="P176" s="276"/>
      <c r="Q176" s="276"/>
      <c r="R176" s="276"/>
      <c r="S176" s="276"/>
      <c r="T176" s="276"/>
      <c r="U176" s="276"/>
      <c r="V176" s="276"/>
      <c r="W176" s="276"/>
      <c r="X176" s="276"/>
      <c r="Y176" s="276"/>
      <c r="Z176" s="276"/>
    </row>
    <row r="177" spans="1:26" ht="15.75" customHeight="1" x14ac:dyDescent="0.25">
      <c r="A177" s="276"/>
      <c r="B177" s="276"/>
      <c r="C177" s="276"/>
      <c r="D177" s="276"/>
      <c r="E177" s="276"/>
      <c r="F177" s="276"/>
      <c r="G177" s="276"/>
      <c r="H177" s="276"/>
      <c r="I177" s="276"/>
      <c r="J177" s="276"/>
      <c r="K177" s="276"/>
      <c r="L177" s="276"/>
      <c r="M177" s="276"/>
      <c r="N177" s="276"/>
      <c r="O177" s="276"/>
      <c r="P177" s="276"/>
      <c r="Q177" s="276"/>
      <c r="R177" s="276"/>
      <c r="S177" s="276"/>
      <c r="T177" s="276"/>
      <c r="U177" s="276"/>
      <c r="V177" s="276"/>
      <c r="W177" s="276"/>
      <c r="X177" s="276"/>
      <c r="Y177" s="276"/>
      <c r="Z177" s="276"/>
    </row>
    <row r="178" spans="1:26" ht="15.75" customHeight="1" x14ac:dyDescent="0.25">
      <c r="A178" s="276"/>
      <c r="B178" s="276"/>
      <c r="C178" s="276"/>
      <c r="D178" s="276"/>
      <c r="E178" s="276"/>
      <c r="F178" s="276"/>
      <c r="G178" s="276"/>
      <c r="H178" s="276"/>
      <c r="I178" s="276"/>
      <c r="J178" s="276"/>
      <c r="K178" s="276"/>
      <c r="L178" s="276"/>
      <c r="M178" s="276"/>
      <c r="N178" s="276"/>
      <c r="O178" s="276"/>
      <c r="P178" s="276"/>
      <c r="Q178" s="276"/>
      <c r="R178" s="276"/>
      <c r="S178" s="276"/>
      <c r="T178" s="276"/>
      <c r="U178" s="276"/>
      <c r="V178" s="276"/>
      <c r="W178" s="276"/>
      <c r="X178" s="276"/>
      <c r="Y178" s="276"/>
      <c r="Z178" s="276"/>
    </row>
    <row r="179" spans="1:26" ht="15.75" customHeight="1" x14ac:dyDescent="0.25">
      <c r="A179" s="276"/>
      <c r="B179" s="276"/>
      <c r="C179" s="276"/>
      <c r="D179" s="276"/>
      <c r="E179" s="276"/>
      <c r="F179" s="276"/>
      <c r="G179" s="276"/>
      <c r="H179" s="276"/>
      <c r="I179" s="276"/>
      <c r="J179" s="276"/>
      <c r="K179" s="276"/>
      <c r="L179" s="276"/>
      <c r="M179" s="276"/>
      <c r="N179" s="276"/>
      <c r="O179" s="276"/>
      <c r="P179" s="276"/>
      <c r="Q179" s="276"/>
      <c r="R179" s="276"/>
      <c r="S179" s="276"/>
      <c r="T179" s="276"/>
      <c r="U179" s="276"/>
      <c r="V179" s="276"/>
      <c r="W179" s="276"/>
      <c r="X179" s="276"/>
      <c r="Y179" s="276"/>
      <c r="Z179" s="276"/>
    </row>
    <row r="180" spans="1:26" ht="15.75" customHeight="1" x14ac:dyDescent="0.25">
      <c r="A180" s="276"/>
      <c r="B180" s="276"/>
      <c r="C180" s="276"/>
      <c r="D180" s="276"/>
      <c r="E180" s="276"/>
      <c r="F180" s="276"/>
      <c r="G180" s="276"/>
      <c r="H180" s="276"/>
      <c r="I180" s="276"/>
      <c r="J180" s="276"/>
      <c r="K180" s="276"/>
      <c r="L180" s="276"/>
      <c r="M180" s="276"/>
      <c r="N180" s="276"/>
      <c r="O180" s="276"/>
      <c r="P180" s="276"/>
      <c r="Q180" s="276"/>
      <c r="R180" s="276"/>
      <c r="S180" s="276"/>
      <c r="T180" s="276"/>
      <c r="U180" s="276"/>
      <c r="V180" s="276"/>
      <c r="W180" s="276"/>
      <c r="X180" s="276"/>
      <c r="Y180" s="276"/>
      <c r="Z180" s="276"/>
    </row>
    <row r="181" spans="1:26" ht="15.75" customHeight="1" x14ac:dyDescent="0.25">
      <c r="A181" s="276"/>
      <c r="B181" s="276"/>
      <c r="C181" s="276"/>
      <c r="D181" s="276"/>
      <c r="E181" s="276"/>
      <c r="F181" s="276"/>
      <c r="G181" s="276"/>
      <c r="H181" s="276"/>
      <c r="I181" s="276"/>
      <c r="J181" s="276"/>
      <c r="K181" s="276"/>
      <c r="L181" s="276"/>
      <c r="M181" s="276"/>
      <c r="N181" s="276"/>
      <c r="O181" s="276"/>
      <c r="P181" s="276"/>
      <c r="Q181" s="276"/>
      <c r="R181" s="276"/>
      <c r="S181" s="276"/>
      <c r="T181" s="276"/>
      <c r="U181" s="276"/>
      <c r="V181" s="276"/>
      <c r="W181" s="276"/>
      <c r="X181" s="276"/>
      <c r="Y181" s="276"/>
      <c r="Z181" s="276"/>
    </row>
    <row r="182" spans="1:26" ht="15.75" customHeight="1" x14ac:dyDescent="0.25">
      <c r="A182" s="276"/>
      <c r="B182" s="276"/>
      <c r="C182" s="276"/>
      <c r="D182" s="276"/>
      <c r="E182" s="276"/>
      <c r="F182" s="276"/>
      <c r="G182" s="276"/>
      <c r="H182" s="276"/>
      <c r="I182" s="276"/>
      <c r="J182" s="276"/>
      <c r="K182" s="276"/>
      <c r="L182" s="276"/>
      <c r="M182" s="276"/>
      <c r="N182" s="276"/>
      <c r="O182" s="276"/>
      <c r="P182" s="276"/>
      <c r="Q182" s="276"/>
      <c r="R182" s="276"/>
      <c r="S182" s="276"/>
      <c r="T182" s="276"/>
      <c r="U182" s="276"/>
      <c r="V182" s="276"/>
      <c r="W182" s="276"/>
      <c r="X182" s="276"/>
      <c r="Y182" s="276"/>
      <c r="Z182" s="276"/>
    </row>
    <row r="183" spans="1:26" ht="15.75" customHeight="1" x14ac:dyDescent="0.25">
      <c r="A183" s="276"/>
      <c r="B183" s="276"/>
      <c r="C183" s="276"/>
      <c r="D183" s="276"/>
      <c r="E183" s="276"/>
      <c r="F183" s="276"/>
      <c r="G183" s="276"/>
      <c r="H183" s="276"/>
      <c r="I183" s="276"/>
      <c r="J183" s="276"/>
      <c r="K183" s="276"/>
      <c r="L183" s="276"/>
      <c r="M183" s="276"/>
      <c r="N183" s="276"/>
      <c r="O183" s="276"/>
      <c r="P183" s="276"/>
      <c r="Q183" s="276"/>
      <c r="R183" s="276"/>
      <c r="S183" s="276"/>
      <c r="T183" s="276"/>
      <c r="U183" s="276"/>
      <c r="V183" s="276"/>
      <c r="W183" s="276"/>
      <c r="X183" s="276"/>
      <c r="Y183" s="276"/>
      <c r="Z183" s="276"/>
    </row>
    <row r="184" spans="1:26" ht="15.75" customHeight="1" x14ac:dyDescent="0.25">
      <c r="A184" s="276"/>
      <c r="B184" s="276"/>
      <c r="C184" s="276"/>
      <c r="D184" s="276"/>
      <c r="E184" s="276"/>
      <c r="F184" s="276"/>
      <c r="G184" s="276"/>
      <c r="H184" s="276"/>
      <c r="I184" s="276"/>
      <c r="J184" s="276"/>
      <c r="K184" s="276"/>
      <c r="L184" s="276"/>
      <c r="M184" s="276"/>
      <c r="N184" s="276"/>
      <c r="O184" s="276"/>
      <c r="P184" s="276"/>
      <c r="Q184" s="276"/>
      <c r="R184" s="276"/>
      <c r="S184" s="276"/>
      <c r="T184" s="276"/>
      <c r="U184" s="276"/>
      <c r="V184" s="276"/>
      <c r="W184" s="276"/>
      <c r="X184" s="276"/>
      <c r="Y184" s="276"/>
      <c r="Z184" s="276"/>
    </row>
    <row r="185" spans="1:26" ht="15.75" customHeight="1" x14ac:dyDescent="0.25">
      <c r="A185" s="276"/>
      <c r="B185" s="276"/>
      <c r="C185" s="276"/>
      <c r="D185" s="276"/>
      <c r="E185" s="276"/>
      <c r="F185" s="276"/>
      <c r="G185" s="276"/>
      <c r="H185" s="276"/>
      <c r="I185" s="276"/>
      <c r="J185" s="276"/>
      <c r="K185" s="276"/>
      <c r="L185" s="276"/>
      <c r="M185" s="276"/>
      <c r="N185" s="276"/>
      <c r="O185" s="276"/>
      <c r="P185" s="276"/>
      <c r="Q185" s="276"/>
      <c r="R185" s="276"/>
      <c r="S185" s="276"/>
      <c r="T185" s="276"/>
      <c r="U185" s="276"/>
      <c r="V185" s="276"/>
      <c r="W185" s="276"/>
      <c r="X185" s="276"/>
      <c r="Y185" s="276"/>
      <c r="Z185" s="276"/>
    </row>
    <row r="186" spans="1:26" ht="15.75" customHeight="1" x14ac:dyDescent="0.25">
      <c r="A186" s="276"/>
      <c r="B186" s="276"/>
      <c r="C186" s="276"/>
      <c r="D186" s="276"/>
      <c r="E186" s="276"/>
      <c r="F186" s="276"/>
      <c r="G186" s="276"/>
      <c r="H186" s="276"/>
      <c r="I186" s="276"/>
      <c r="J186" s="276"/>
      <c r="K186" s="276"/>
      <c r="L186" s="276"/>
      <c r="M186" s="276"/>
      <c r="N186" s="276"/>
      <c r="O186" s="276"/>
      <c r="P186" s="276"/>
      <c r="Q186" s="276"/>
      <c r="R186" s="276"/>
      <c r="S186" s="276"/>
      <c r="T186" s="276"/>
      <c r="U186" s="276"/>
      <c r="V186" s="276"/>
      <c r="W186" s="276"/>
      <c r="X186" s="276"/>
      <c r="Y186" s="276"/>
      <c r="Z186" s="276"/>
    </row>
    <row r="187" spans="1:26" ht="15.75" customHeight="1" x14ac:dyDescent="0.25">
      <c r="A187" s="276"/>
      <c r="B187" s="276"/>
      <c r="C187" s="276"/>
      <c r="D187" s="276"/>
      <c r="E187" s="276"/>
      <c r="F187" s="276"/>
      <c r="G187" s="276"/>
      <c r="H187" s="276"/>
      <c r="I187" s="276"/>
      <c r="J187" s="276"/>
      <c r="K187" s="276"/>
      <c r="L187" s="276"/>
      <c r="M187" s="276"/>
      <c r="N187" s="276"/>
      <c r="O187" s="276"/>
      <c r="P187" s="276"/>
      <c r="Q187" s="276"/>
      <c r="R187" s="276"/>
      <c r="S187" s="276"/>
      <c r="T187" s="276"/>
      <c r="U187" s="276"/>
      <c r="V187" s="276"/>
      <c r="W187" s="276"/>
      <c r="X187" s="276"/>
      <c r="Y187" s="276"/>
      <c r="Z187" s="276"/>
    </row>
    <row r="188" spans="1:26" ht="15.75" customHeight="1" x14ac:dyDescent="0.25">
      <c r="A188" s="276"/>
      <c r="B188" s="276"/>
      <c r="C188" s="276"/>
      <c r="D188" s="276"/>
      <c r="E188" s="276"/>
      <c r="F188" s="276"/>
      <c r="G188" s="276"/>
      <c r="H188" s="276"/>
      <c r="I188" s="276"/>
      <c r="J188" s="276"/>
      <c r="K188" s="276"/>
      <c r="L188" s="276"/>
      <c r="M188" s="276"/>
      <c r="N188" s="276"/>
      <c r="O188" s="276"/>
      <c r="P188" s="276"/>
      <c r="Q188" s="276"/>
      <c r="R188" s="276"/>
      <c r="S188" s="276"/>
      <c r="T188" s="276"/>
      <c r="U188" s="276"/>
      <c r="V188" s="276"/>
      <c r="W188" s="276"/>
      <c r="X188" s="276"/>
      <c r="Y188" s="276"/>
      <c r="Z188" s="276"/>
    </row>
    <row r="189" spans="1:26" ht="15.75" customHeight="1" x14ac:dyDescent="0.25">
      <c r="A189" s="276"/>
      <c r="B189" s="276"/>
      <c r="C189" s="276"/>
      <c r="D189" s="276"/>
      <c r="E189" s="276"/>
      <c r="F189" s="276"/>
      <c r="G189" s="276"/>
      <c r="H189" s="276"/>
      <c r="I189" s="276"/>
      <c r="J189" s="276"/>
      <c r="K189" s="276"/>
      <c r="L189" s="276"/>
      <c r="M189" s="276"/>
      <c r="N189" s="276"/>
      <c r="O189" s="276"/>
      <c r="P189" s="276"/>
      <c r="Q189" s="276"/>
      <c r="R189" s="276"/>
      <c r="S189" s="276"/>
      <c r="T189" s="276"/>
      <c r="U189" s="276"/>
      <c r="V189" s="276"/>
      <c r="W189" s="276"/>
      <c r="X189" s="276"/>
      <c r="Y189" s="276"/>
      <c r="Z189" s="276"/>
    </row>
    <row r="190" spans="1:26" ht="15.75" customHeight="1" x14ac:dyDescent="0.25">
      <c r="A190" s="276"/>
      <c r="B190" s="276"/>
      <c r="C190" s="276"/>
      <c r="D190" s="276"/>
      <c r="E190" s="276"/>
      <c r="F190" s="276"/>
      <c r="G190" s="276"/>
      <c r="H190" s="276"/>
      <c r="I190" s="276"/>
      <c r="J190" s="276"/>
      <c r="K190" s="276"/>
      <c r="L190" s="276"/>
      <c r="M190" s="276"/>
      <c r="N190" s="276"/>
      <c r="O190" s="276"/>
      <c r="P190" s="276"/>
      <c r="Q190" s="276"/>
      <c r="R190" s="276"/>
      <c r="S190" s="276"/>
      <c r="T190" s="276"/>
      <c r="U190" s="276"/>
      <c r="V190" s="276"/>
      <c r="W190" s="276"/>
      <c r="X190" s="276"/>
      <c r="Y190" s="276"/>
      <c r="Z190" s="276"/>
    </row>
    <row r="191" spans="1:26" ht="15.75" customHeight="1" x14ac:dyDescent="0.25">
      <c r="A191" s="276"/>
      <c r="B191" s="276"/>
      <c r="C191" s="276"/>
      <c r="D191" s="276"/>
      <c r="E191" s="276"/>
      <c r="F191" s="276"/>
      <c r="G191" s="276"/>
      <c r="H191" s="276"/>
      <c r="I191" s="276"/>
      <c r="J191" s="276"/>
      <c r="K191" s="276"/>
      <c r="L191" s="276"/>
      <c r="M191" s="276"/>
      <c r="N191" s="276"/>
      <c r="O191" s="276"/>
      <c r="P191" s="276"/>
      <c r="Q191" s="276"/>
      <c r="R191" s="276"/>
      <c r="S191" s="276"/>
      <c r="T191" s="276"/>
      <c r="U191" s="276"/>
      <c r="V191" s="276"/>
      <c r="W191" s="276"/>
      <c r="X191" s="276"/>
      <c r="Y191" s="276"/>
      <c r="Z191" s="276"/>
    </row>
    <row r="192" spans="1:26" ht="15.75" customHeight="1" x14ac:dyDescent="0.25">
      <c r="A192" s="276"/>
      <c r="B192" s="276"/>
      <c r="C192" s="276"/>
      <c r="D192" s="276"/>
      <c r="E192" s="276"/>
      <c r="F192" s="276"/>
      <c r="G192" s="276"/>
      <c r="H192" s="276"/>
      <c r="I192" s="276"/>
      <c r="J192" s="276"/>
      <c r="K192" s="276"/>
      <c r="L192" s="276"/>
      <c r="M192" s="276"/>
      <c r="N192" s="276"/>
      <c r="O192" s="276"/>
      <c r="P192" s="276"/>
      <c r="Q192" s="276"/>
      <c r="R192" s="276"/>
      <c r="S192" s="276"/>
      <c r="T192" s="276"/>
      <c r="U192" s="276"/>
      <c r="V192" s="276"/>
      <c r="W192" s="276"/>
      <c r="X192" s="276"/>
      <c r="Y192" s="276"/>
      <c r="Z192" s="276"/>
    </row>
    <row r="193" spans="1:26" ht="15.75" customHeight="1" x14ac:dyDescent="0.25">
      <c r="A193" s="276"/>
      <c r="B193" s="276"/>
      <c r="C193" s="276"/>
      <c r="D193" s="276"/>
      <c r="E193" s="276"/>
      <c r="F193" s="276"/>
      <c r="G193" s="276"/>
      <c r="H193" s="276"/>
      <c r="I193" s="276"/>
      <c r="J193" s="276"/>
      <c r="K193" s="276"/>
      <c r="L193" s="276"/>
      <c r="M193" s="276"/>
      <c r="N193" s="276"/>
      <c r="O193" s="276"/>
      <c r="P193" s="276"/>
      <c r="Q193" s="276"/>
      <c r="R193" s="276"/>
      <c r="S193" s="276"/>
      <c r="T193" s="276"/>
      <c r="U193" s="276"/>
      <c r="V193" s="276"/>
      <c r="W193" s="276"/>
      <c r="X193" s="276"/>
      <c r="Y193" s="276"/>
      <c r="Z193" s="276"/>
    </row>
    <row r="194" spans="1:26" ht="15.75" customHeight="1" x14ac:dyDescent="0.25">
      <c r="A194" s="276"/>
      <c r="B194" s="276"/>
      <c r="C194" s="276"/>
      <c r="D194" s="276"/>
      <c r="E194" s="276"/>
      <c r="F194" s="276"/>
      <c r="G194" s="276"/>
      <c r="H194" s="276"/>
      <c r="I194" s="276"/>
      <c r="J194" s="276"/>
      <c r="K194" s="276"/>
      <c r="L194" s="276"/>
      <c r="M194" s="276"/>
      <c r="N194" s="276"/>
      <c r="O194" s="276"/>
      <c r="P194" s="276"/>
      <c r="Q194" s="276"/>
      <c r="R194" s="276"/>
      <c r="S194" s="276"/>
      <c r="T194" s="276"/>
      <c r="U194" s="276"/>
      <c r="V194" s="276"/>
      <c r="W194" s="276"/>
      <c r="X194" s="276"/>
      <c r="Y194" s="276"/>
      <c r="Z194" s="276"/>
    </row>
    <row r="195" spans="1:26" ht="15.75" customHeight="1" x14ac:dyDescent="0.25">
      <c r="A195" s="276"/>
      <c r="B195" s="276"/>
      <c r="C195" s="276"/>
      <c r="D195" s="276"/>
      <c r="E195" s="276"/>
      <c r="F195" s="276"/>
      <c r="G195" s="276"/>
      <c r="H195" s="276"/>
      <c r="I195" s="276"/>
      <c r="J195" s="276"/>
      <c r="K195" s="276"/>
      <c r="L195" s="276"/>
      <c r="M195" s="276"/>
      <c r="N195" s="276"/>
      <c r="O195" s="276"/>
      <c r="P195" s="276"/>
      <c r="Q195" s="276"/>
      <c r="R195" s="276"/>
      <c r="S195" s="276"/>
      <c r="T195" s="276"/>
      <c r="U195" s="276"/>
      <c r="V195" s="276"/>
      <c r="W195" s="276"/>
      <c r="X195" s="276"/>
      <c r="Y195" s="276"/>
      <c r="Z195" s="276"/>
    </row>
    <row r="196" spans="1:26" ht="15.75" customHeight="1" x14ac:dyDescent="0.25">
      <c r="A196" s="276"/>
      <c r="B196" s="276"/>
      <c r="C196" s="276"/>
      <c r="D196" s="276"/>
      <c r="E196" s="276"/>
      <c r="F196" s="276"/>
      <c r="G196" s="276"/>
      <c r="H196" s="276"/>
      <c r="I196" s="276"/>
      <c r="J196" s="276"/>
      <c r="K196" s="276"/>
      <c r="L196" s="276"/>
      <c r="M196" s="276"/>
      <c r="N196" s="276"/>
      <c r="O196" s="276"/>
      <c r="P196" s="276"/>
      <c r="Q196" s="276"/>
      <c r="R196" s="276"/>
      <c r="S196" s="276"/>
      <c r="T196" s="276"/>
      <c r="U196" s="276"/>
      <c r="V196" s="276"/>
      <c r="W196" s="276"/>
      <c r="X196" s="276"/>
      <c r="Y196" s="276"/>
      <c r="Z196" s="276"/>
    </row>
    <row r="197" spans="1:26" ht="15.75" customHeight="1" x14ac:dyDescent="0.25">
      <c r="A197" s="276"/>
      <c r="B197" s="276"/>
      <c r="C197" s="276"/>
      <c r="D197" s="276"/>
      <c r="E197" s="276"/>
      <c r="F197" s="276"/>
      <c r="G197" s="276"/>
      <c r="H197" s="276"/>
      <c r="I197" s="276"/>
      <c r="J197" s="276"/>
      <c r="K197" s="276"/>
      <c r="L197" s="276"/>
      <c r="M197" s="276"/>
      <c r="N197" s="276"/>
      <c r="O197" s="276"/>
      <c r="P197" s="276"/>
      <c r="Q197" s="276"/>
      <c r="R197" s="276"/>
      <c r="S197" s="276"/>
      <c r="T197" s="276"/>
      <c r="U197" s="276"/>
      <c r="V197" s="276"/>
      <c r="W197" s="276"/>
      <c r="X197" s="276"/>
      <c r="Y197" s="276"/>
      <c r="Z197" s="276"/>
    </row>
    <row r="198" spans="1:26" ht="15.75" customHeight="1" x14ac:dyDescent="0.25">
      <c r="A198" s="276"/>
      <c r="B198" s="276"/>
      <c r="C198" s="276"/>
      <c r="D198" s="276"/>
      <c r="E198" s="276"/>
      <c r="F198" s="276"/>
      <c r="G198" s="276"/>
      <c r="H198" s="276"/>
      <c r="I198" s="276"/>
      <c r="J198" s="276"/>
      <c r="K198" s="276"/>
      <c r="L198" s="276"/>
      <c r="M198" s="276"/>
      <c r="N198" s="276"/>
      <c r="O198" s="276"/>
      <c r="P198" s="276"/>
      <c r="Q198" s="276"/>
      <c r="R198" s="276"/>
      <c r="S198" s="276"/>
      <c r="T198" s="276"/>
      <c r="U198" s="276"/>
      <c r="V198" s="276"/>
      <c r="W198" s="276"/>
      <c r="X198" s="276"/>
      <c r="Y198" s="276"/>
      <c r="Z198" s="276"/>
    </row>
    <row r="199" spans="1:26" ht="15.75" customHeight="1" x14ac:dyDescent="0.25">
      <c r="A199" s="276"/>
      <c r="B199" s="276"/>
      <c r="C199" s="276"/>
      <c r="D199" s="276"/>
      <c r="E199" s="276"/>
      <c r="F199" s="276"/>
      <c r="G199" s="276"/>
      <c r="H199" s="276"/>
      <c r="I199" s="276"/>
      <c r="J199" s="276"/>
      <c r="K199" s="276"/>
      <c r="L199" s="276"/>
      <c r="M199" s="276"/>
      <c r="N199" s="276"/>
      <c r="O199" s="276"/>
      <c r="P199" s="276"/>
      <c r="Q199" s="276"/>
      <c r="R199" s="276"/>
      <c r="S199" s="276"/>
      <c r="T199" s="276"/>
      <c r="U199" s="276"/>
      <c r="V199" s="276"/>
      <c r="W199" s="276"/>
      <c r="X199" s="276"/>
      <c r="Y199" s="276"/>
      <c r="Z199" s="276"/>
    </row>
    <row r="200" spans="1:26" ht="15.75" customHeight="1" x14ac:dyDescent="0.25">
      <c r="A200" s="276"/>
      <c r="B200" s="276"/>
      <c r="C200" s="276"/>
      <c r="D200" s="276"/>
      <c r="E200" s="276"/>
      <c r="F200" s="276"/>
      <c r="G200" s="276"/>
      <c r="H200" s="276"/>
      <c r="I200" s="276"/>
      <c r="J200" s="276"/>
      <c r="K200" s="276"/>
      <c r="L200" s="276"/>
      <c r="M200" s="276"/>
      <c r="N200" s="276"/>
      <c r="O200" s="276"/>
      <c r="P200" s="276"/>
      <c r="Q200" s="276"/>
      <c r="R200" s="276"/>
      <c r="S200" s="276"/>
      <c r="T200" s="276"/>
      <c r="U200" s="276"/>
      <c r="V200" s="276"/>
      <c r="W200" s="276"/>
      <c r="X200" s="276"/>
      <c r="Y200" s="276"/>
      <c r="Z200" s="276"/>
    </row>
    <row r="201" spans="1:26" ht="15.75" customHeight="1" x14ac:dyDescent="0.25">
      <c r="A201" s="276"/>
      <c r="B201" s="276"/>
      <c r="C201" s="276"/>
      <c r="D201" s="276"/>
      <c r="E201" s="276"/>
      <c r="F201" s="276"/>
      <c r="G201" s="276"/>
      <c r="H201" s="276"/>
      <c r="I201" s="276"/>
      <c r="J201" s="276"/>
      <c r="K201" s="276"/>
      <c r="L201" s="276"/>
      <c r="M201" s="276"/>
      <c r="N201" s="276"/>
      <c r="O201" s="276"/>
      <c r="P201" s="276"/>
      <c r="Q201" s="276"/>
      <c r="R201" s="276"/>
      <c r="S201" s="276"/>
      <c r="T201" s="276"/>
      <c r="U201" s="276"/>
      <c r="V201" s="276"/>
      <c r="W201" s="276"/>
      <c r="X201" s="276"/>
      <c r="Y201" s="276"/>
      <c r="Z201" s="276"/>
    </row>
    <row r="202" spans="1:26" ht="15.75" customHeight="1" x14ac:dyDescent="0.25">
      <c r="A202" s="276"/>
      <c r="B202" s="276"/>
      <c r="C202" s="276"/>
      <c r="D202" s="276"/>
      <c r="E202" s="276"/>
      <c r="F202" s="276"/>
      <c r="G202" s="276"/>
      <c r="H202" s="276"/>
      <c r="I202" s="276"/>
      <c r="J202" s="276"/>
      <c r="K202" s="276"/>
      <c r="L202" s="276"/>
      <c r="M202" s="276"/>
      <c r="N202" s="276"/>
      <c r="O202" s="276"/>
      <c r="P202" s="276"/>
      <c r="Q202" s="276"/>
      <c r="R202" s="276"/>
      <c r="S202" s="276"/>
      <c r="T202" s="276"/>
      <c r="U202" s="276"/>
      <c r="V202" s="276"/>
      <c r="W202" s="276"/>
      <c r="X202" s="276"/>
      <c r="Y202" s="276"/>
      <c r="Z202" s="276"/>
    </row>
    <row r="203" spans="1:26" ht="15.75" customHeight="1" x14ac:dyDescent="0.25">
      <c r="A203" s="276"/>
      <c r="B203" s="276"/>
      <c r="C203" s="276"/>
      <c r="D203" s="276"/>
      <c r="E203" s="276"/>
      <c r="F203" s="276"/>
      <c r="G203" s="276"/>
      <c r="H203" s="276"/>
      <c r="I203" s="276"/>
      <c r="J203" s="276"/>
      <c r="K203" s="276"/>
      <c r="L203" s="276"/>
      <c r="M203" s="276"/>
      <c r="N203" s="276"/>
      <c r="O203" s="276"/>
      <c r="P203" s="276"/>
      <c r="Q203" s="276"/>
      <c r="R203" s="276"/>
      <c r="S203" s="276"/>
      <c r="T203" s="276"/>
      <c r="U203" s="276"/>
      <c r="V203" s="276"/>
      <c r="W203" s="276"/>
      <c r="X203" s="276"/>
      <c r="Y203" s="276"/>
      <c r="Z203" s="276"/>
    </row>
    <row r="204" spans="1:26" ht="15.75" customHeight="1" x14ac:dyDescent="0.25">
      <c r="A204" s="276"/>
      <c r="B204" s="276"/>
      <c r="C204" s="276"/>
      <c r="D204" s="276"/>
      <c r="E204" s="276"/>
      <c r="F204" s="276"/>
      <c r="G204" s="276"/>
      <c r="H204" s="276"/>
      <c r="I204" s="276"/>
      <c r="J204" s="276"/>
      <c r="K204" s="276"/>
      <c r="L204" s="276"/>
      <c r="M204" s="276"/>
      <c r="N204" s="276"/>
      <c r="O204" s="276"/>
      <c r="P204" s="276"/>
      <c r="Q204" s="276"/>
      <c r="R204" s="276"/>
      <c r="S204" s="276"/>
      <c r="T204" s="276"/>
      <c r="U204" s="276"/>
      <c r="V204" s="276"/>
      <c r="W204" s="276"/>
      <c r="X204" s="276"/>
      <c r="Y204" s="276"/>
      <c r="Z204" s="276"/>
    </row>
    <row r="205" spans="1:26" ht="15.75" customHeight="1" x14ac:dyDescent="0.25">
      <c r="A205" s="276"/>
      <c r="B205" s="276"/>
      <c r="C205" s="276"/>
      <c r="D205" s="276"/>
      <c r="E205" s="276"/>
      <c r="F205" s="276"/>
      <c r="G205" s="276"/>
      <c r="H205" s="276"/>
      <c r="I205" s="276"/>
      <c r="J205" s="276"/>
      <c r="K205" s="276"/>
      <c r="L205" s="276"/>
      <c r="M205" s="276"/>
      <c r="N205" s="276"/>
      <c r="O205" s="276"/>
      <c r="P205" s="276"/>
      <c r="Q205" s="276"/>
      <c r="R205" s="276"/>
      <c r="S205" s="276"/>
      <c r="T205" s="276"/>
      <c r="U205" s="276"/>
      <c r="V205" s="276"/>
      <c r="W205" s="276"/>
      <c r="X205" s="276"/>
      <c r="Y205" s="276"/>
      <c r="Z205" s="276"/>
    </row>
    <row r="206" spans="1:26" ht="15.75" customHeight="1" x14ac:dyDescent="0.25">
      <c r="A206" s="276"/>
      <c r="B206" s="276"/>
      <c r="C206" s="276"/>
      <c r="D206" s="276"/>
      <c r="E206" s="276"/>
      <c r="F206" s="276"/>
      <c r="G206" s="276"/>
      <c r="H206" s="276"/>
      <c r="I206" s="276"/>
      <c r="J206" s="276"/>
      <c r="K206" s="276"/>
      <c r="L206" s="276"/>
      <c r="M206" s="276"/>
      <c r="N206" s="276"/>
      <c r="O206" s="276"/>
      <c r="P206" s="276"/>
      <c r="Q206" s="276"/>
      <c r="R206" s="276"/>
      <c r="S206" s="276"/>
      <c r="T206" s="276"/>
      <c r="U206" s="276"/>
      <c r="V206" s="276"/>
      <c r="W206" s="276"/>
      <c r="X206" s="276"/>
      <c r="Y206" s="276"/>
      <c r="Z206" s="276"/>
    </row>
    <row r="207" spans="1:26" ht="15.75" customHeight="1" x14ac:dyDescent="0.25">
      <c r="A207" s="276"/>
      <c r="B207" s="276"/>
      <c r="C207" s="276"/>
      <c r="D207" s="276"/>
      <c r="E207" s="276"/>
      <c r="F207" s="276"/>
      <c r="G207" s="276"/>
      <c r="H207" s="276"/>
      <c r="I207" s="276"/>
      <c r="J207" s="276"/>
      <c r="K207" s="276"/>
      <c r="L207" s="276"/>
      <c r="M207" s="276"/>
      <c r="N207" s="276"/>
      <c r="O207" s="276"/>
      <c r="P207" s="276"/>
      <c r="Q207" s="276"/>
      <c r="R207" s="276"/>
      <c r="S207" s="276"/>
      <c r="T207" s="276"/>
      <c r="U207" s="276"/>
      <c r="V207" s="276"/>
      <c r="W207" s="276"/>
      <c r="X207" s="276"/>
      <c r="Y207" s="276"/>
      <c r="Z207" s="276"/>
    </row>
    <row r="208" spans="1:26" ht="15.75" customHeight="1" x14ac:dyDescent="0.25">
      <c r="A208" s="276"/>
      <c r="B208" s="276"/>
      <c r="C208" s="276"/>
      <c r="D208" s="276"/>
      <c r="E208" s="276"/>
      <c r="F208" s="276"/>
      <c r="G208" s="276"/>
      <c r="H208" s="276"/>
      <c r="I208" s="276"/>
      <c r="J208" s="276"/>
      <c r="K208" s="276"/>
      <c r="L208" s="276"/>
      <c r="M208" s="276"/>
      <c r="N208" s="276"/>
      <c r="O208" s="276"/>
      <c r="P208" s="276"/>
      <c r="Q208" s="276"/>
      <c r="R208" s="276"/>
      <c r="S208" s="276"/>
      <c r="T208" s="276"/>
      <c r="U208" s="276"/>
      <c r="V208" s="276"/>
      <c r="W208" s="276"/>
      <c r="X208" s="276"/>
      <c r="Y208" s="276"/>
      <c r="Z208" s="276"/>
    </row>
    <row r="209" spans="1:26" ht="15.75" customHeight="1" x14ac:dyDescent="0.25">
      <c r="A209" s="276"/>
      <c r="B209" s="276"/>
      <c r="C209" s="276"/>
      <c r="D209" s="276"/>
      <c r="E209" s="276"/>
      <c r="F209" s="276"/>
      <c r="G209" s="276"/>
      <c r="H209" s="276"/>
      <c r="I209" s="276"/>
      <c r="J209" s="276"/>
      <c r="K209" s="276"/>
      <c r="L209" s="276"/>
      <c r="M209" s="276"/>
      <c r="N209" s="276"/>
      <c r="O209" s="276"/>
      <c r="P209" s="276"/>
      <c r="Q209" s="276"/>
      <c r="R209" s="276"/>
      <c r="S209" s="276"/>
      <c r="T209" s="276"/>
      <c r="U209" s="276"/>
      <c r="V209" s="276"/>
      <c r="W209" s="276"/>
      <c r="X209" s="276"/>
      <c r="Y209" s="276"/>
      <c r="Z209" s="276"/>
    </row>
    <row r="210" spans="1:26" ht="15.75" customHeight="1" x14ac:dyDescent="0.25">
      <c r="A210" s="276"/>
      <c r="B210" s="276"/>
      <c r="C210" s="276"/>
      <c r="D210" s="276"/>
      <c r="E210" s="276"/>
      <c r="F210" s="276"/>
      <c r="G210" s="276"/>
      <c r="H210" s="276"/>
      <c r="I210" s="276"/>
      <c r="J210" s="276"/>
      <c r="K210" s="276"/>
      <c r="L210" s="276"/>
      <c r="M210" s="276"/>
      <c r="N210" s="276"/>
      <c r="O210" s="276"/>
      <c r="P210" s="276"/>
      <c r="Q210" s="276"/>
      <c r="R210" s="276"/>
      <c r="S210" s="276"/>
      <c r="T210" s="276"/>
      <c r="U210" s="276"/>
      <c r="V210" s="276"/>
      <c r="W210" s="276"/>
      <c r="X210" s="276"/>
      <c r="Y210" s="276"/>
      <c r="Z210" s="276"/>
    </row>
    <row r="211" spans="1:26" ht="15.75" customHeight="1" x14ac:dyDescent="0.25">
      <c r="A211" s="276"/>
      <c r="B211" s="276"/>
      <c r="C211" s="276"/>
      <c r="D211" s="276"/>
      <c r="E211" s="276"/>
      <c r="F211" s="276"/>
      <c r="G211" s="276"/>
      <c r="H211" s="276"/>
      <c r="I211" s="276"/>
      <c r="J211" s="276"/>
      <c r="K211" s="276"/>
      <c r="L211" s="276"/>
      <c r="M211" s="276"/>
      <c r="N211" s="276"/>
      <c r="O211" s="276"/>
      <c r="P211" s="276"/>
      <c r="Q211" s="276"/>
      <c r="R211" s="276"/>
      <c r="S211" s="276"/>
      <c r="T211" s="276"/>
      <c r="U211" s="276"/>
      <c r="V211" s="276"/>
      <c r="W211" s="276"/>
      <c r="X211" s="276"/>
      <c r="Y211" s="276"/>
      <c r="Z211" s="276"/>
    </row>
    <row r="212" spans="1:26" ht="15.75" customHeight="1" x14ac:dyDescent="0.25">
      <c r="A212" s="276"/>
      <c r="B212" s="276"/>
      <c r="C212" s="276"/>
      <c r="D212" s="276"/>
      <c r="E212" s="276"/>
      <c r="F212" s="276"/>
      <c r="G212" s="276"/>
      <c r="H212" s="276"/>
      <c r="I212" s="276"/>
      <c r="J212" s="276"/>
      <c r="K212" s="276"/>
      <c r="L212" s="276"/>
      <c r="M212" s="276"/>
      <c r="N212" s="276"/>
      <c r="O212" s="276"/>
      <c r="P212" s="276"/>
      <c r="Q212" s="276"/>
      <c r="R212" s="276"/>
      <c r="S212" s="276"/>
      <c r="T212" s="276"/>
      <c r="U212" s="276"/>
      <c r="V212" s="276"/>
      <c r="W212" s="276"/>
      <c r="X212" s="276"/>
      <c r="Y212" s="276"/>
      <c r="Z212" s="276"/>
    </row>
    <row r="213" spans="1:26" ht="15.75" customHeight="1" x14ac:dyDescent="0.25">
      <c r="A213" s="276"/>
      <c r="B213" s="276"/>
      <c r="C213" s="276"/>
      <c r="D213" s="276"/>
      <c r="E213" s="276"/>
      <c r="F213" s="276"/>
      <c r="G213" s="276"/>
      <c r="H213" s="276"/>
      <c r="I213" s="276"/>
      <c r="J213" s="276"/>
      <c r="K213" s="276"/>
      <c r="L213" s="276"/>
      <c r="M213" s="276"/>
      <c r="N213" s="276"/>
      <c r="O213" s="276"/>
      <c r="P213" s="276"/>
      <c r="Q213" s="276"/>
      <c r="R213" s="276"/>
      <c r="S213" s="276"/>
      <c r="T213" s="276"/>
      <c r="U213" s="276"/>
      <c r="V213" s="276"/>
      <c r="W213" s="276"/>
      <c r="X213" s="276"/>
      <c r="Y213" s="276"/>
      <c r="Z213" s="276"/>
    </row>
    <row r="214" spans="1:26" ht="15.75" customHeight="1" x14ac:dyDescent="0.25">
      <c r="A214" s="276"/>
      <c r="B214" s="276"/>
      <c r="C214" s="276"/>
      <c r="D214" s="276"/>
      <c r="E214" s="276"/>
      <c r="F214" s="276"/>
      <c r="G214" s="276"/>
      <c r="H214" s="276"/>
      <c r="I214" s="276"/>
      <c r="J214" s="276"/>
      <c r="K214" s="276"/>
      <c r="L214" s="276"/>
      <c r="M214" s="276"/>
      <c r="N214" s="276"/>
      <c r="O214" s="276"/>
      <c r="P214" s="276"/>
      <c r="Q214" s="276"/>
      <c r="R214" s="276"/>
      <c r="S214" s="276"/>
      <c r="T214" s="276"/>
      <c r="U214" s="276"/>
      <c r="V214" s="276"/>
      <c r="W214" s="276"/>
      <c r="X214" s="276"/>
      <c r="Y214" s="276"/>
      <c r="Z214" s="276"/>
    </row>
    <row r="215" spans="1:26" ht="15.75" customHeight="1" x14ac:dyDescent="0.25">
      <c r="A215" s="276"/>
      <c r="B215" s="276"/>
      <c r="C215" s="276"/>
      <c r="D215" s="276"/>
      <c r="E215" s="276"/>
      <c r="F215" s="276"/>
      <c r="G215" s="276"/>
      <c r="H215" s="276"/>
      <c r="I215" s="276"/>
      <c r="J215" s="276"/>
      <c r="K215" s="276"/>
      <c r="L215" s="276"/>
      <c r="M215" s="276"/>
      <c r="N215" s="276"/>
      <c r="O215" s="276"/>
      <c r="P215" s="276"/>
      <c r="Q215" s="276"/>
      <c r="R215" s="276"/>
      <c r="S215" s="276"/>
      <c r="T215" s="276"/>
      <c r="U215" s="276"/>
      <c r="V215" s="276"/>
      <c r="W215" s="276"/>
      <c r="X215" s="276"/>
      <c r="Y215" s="276"/>
      <c r="Z215" s="276"/>
    </row>
    <row r="216" spans="1:26" ht="15.75" customHeight="1" x14ac:dyDescent="0.25">
      <c r="A216" s="276"/>
      <c r="B216" s="276"/>
      <c r="C216" s="276"/>
      <c r="D216" s="276"/>
      <c r="E216" s="276"/>
      <c r="F216" s="276"/>
      <c r="G216" s="276"/>
      <c r="H216" s="276"/>
      <c r="I216" s="276"/>
      <c r="J216" s="276"/>
      <c r="K216" s="276"/>
      <c r="L216" s="276"/>
      <c r="M216" s="276"/>
      <c r="N216" s="276"/>
      <c r="O216" s="276"/>
      <c r="P216" s="276"/>
      <c r="Q216" s="276"/>
      <c r="R216" s="276"/>
      <c r="S216" s="276"/>
      <c r="T216" s="276"/>
      <c r="U216" s="276"/>
      <c r="V216" s="276"/>
      <c r="W216" s="276"/>
      <c r="X216" s="276"/>
      <c r="Y216" s="276"/>
      <c r="Z216" s="276"/>
    </row>
    <row r="217" spans="1:26" ht="15.75" customHeight="1" x14ac:dyDescent="0.25">
      <c r="A217" s="276"/>
      <c r="B217" s="276"/>
      <c r="C217" s="276"/>
      <c r="D217" s="276"/>
      <c r="E217" s="276"/>
      <c r="F217" s="276"/>
      <c r="G217" s="276"/>
      <c r="H217" s="276"/>
      <c r="I217" s="276"/>
      <c r="J217" s="276"/>
      <c r="K217" s="276"/>
      <c r="L217" s="276"/>
      <c r="M217" s="276"/>
      <c r="N217" s="276"/>
      <c r="O217" s="276"/>
      <c r="P217" s="276"/>
      <c r="Q217" s="276"/>
      <c r="R217" s="276"/>
      <c r="S217" s="276"/>
      <c r="T217" s="276"/>
      <c r="U217" s="276"/>
      <c r="V217" s="276"/>
      <c r="W217" s="276"/>
      <c r="X217" s="276"/>
      <c r="Y217" s="276"/>
      <c r="Z217" s="276"/>
    </row>
    <row r="218" spans="1:26" ht="15.75" customHeight="1" x14ac:dyDescent="0.25">
      <c r="A218" s="276"/>
      <c r="B218" s="276"/>
      <c r="C218" s="276"/>
      <c r="D218" s="276"/>
      <c r="E218" s="276"/>
      <c r="F218" s="276"/>
      <c r="G218" s="276"/>
      <c r="H218" s="276"/>
      <c r="I218" s="276"/>
      <c r="J218" s="276"/>
      <c r="K218" s="276"/>
      <c r="L218" s="276"/>
      <c r="M218" s="276"/>
      <c r="N218" s="276"/>
      <c r="O218" s="276"/>
      <c r="P218" s="276"/>
      <c r="Q218" s="276"/>
      <c r="R218" s="276"/>
      <c r="S218" s="276"/>
      <c r="T218" s="276"/>
      <c r="U218" s="276"/>
      <c r="V218" s="276"/>
      <c r="W218" s="276"/>
      <c r="X218" s="276"/>
      <c r="Y218" s="276"/>
      <c r="Z218" s="276"/>
    </row>
    <row r="219" spans="1:26" ht="15.75" customHeight="1" x14ac:dyDescent="0.25">
      <c r="A219" s="276"/>
      <c r="B219" s="276"/>
      <c r="C219" s="276"/>
      <c r="D219" s="276"/>
      <c r="E219" s="276"/>
      <c r="F219" s="276"/>
      <c r="G219" s="276"/>
      <c r="H219" s="276"/>
      <c r="I219" s="276"/>
      <c r="J219" s="276"/>
      <c r="K219" s="276"/>
      <c r="L219" s="276"/>
      <c r="M219" s="276"/>
      <c r="N219" s="276"/>
      <c r="O219" s="276"/>
      <c r="P219" s="276"/>
      <c r="Q219" s="276"/>
      <c r="R219" s="276"/>
      <c r="S219" s="276"/>
      <c r="T219" s="276"/>
      <c r="U219" s="276"/>
      <c r="V219" s="276"/>
      <c r="W219" s="276"/>
      <c r="X219" s="276"/>
      <c r="Y219" s="276"/>
      <c r="Z219" s="276"/>
    </row>
    <row r="220" spans="1:26" ht="15.75" customHeight="1" x14ac:dyDescent="0.25">
      <c r="A220" s="276"/>
      <c r="B220" s="276"/>
      <c r="C220" s="276"/>
      <c r="D220" s="276"/>
      <c r="E220" s="276"/>
      <c r="F220" s="276"/>
      <c r="G220" s="276"/>
      <c r="H220" s="276"/>
      <c r="I220" s="276"/>
      <c r="J220" s="276"/>
      <c r="K220" s="276"/>
      <c r="L220" s="276"/>
      <c r="M220" s="276"/>
      <c r="N220" s="276"/>
      <c r="O220" s="276"/>
      <c r="P220" s="276"/>
      <c r="Q220" s="276"/>
      <c r="R220" s="276"/>
      <c r="S220" s="276"/>
      <c r="T220" s="276"/>
      <c r="U220" s="276"/>
      <c r="V220" s="276"/>
      <c r="W220" s="276"/>
      <c r="X220" s="276"/>
      <c r="Y220" s="276"/>
      <c r="Z220" s="276"/>
    </row>
    <row r="221" spans="1:26" ht="15.75" customHeight="1" x14ac:dyDescent="0.25">
      <c r="A221" s="276"/>
      <c r="B221" s="276"/>
      <c r="C221" s="276"/>
      <c r="D221" s="276"/>
      <c r="E221" s="276"/>
      <c r="F221" s="276"/>
      <c r="G221" s="276"/>
      <c r="H221" s="276"/>
      <c r="I221" s="276"/>
      <c r="J221" s="276"/>
      <c r="K221" s="276"/>
      <c r="L221" s="276"/>
      <c r="M221" s="276"/>
      <c r="N221" s="276"/>
      <c r="O221" s="276"/>
      <c r="P221" s="276"/>
      <c r="Q221" s="276"/>
      <c r="R221" s="276"/>
      <c r="S221" s="276"/>
      <c r="T221" s="276"/>
      <c r="U221" s="276"/>
      <c r="V221" s="276"/>
      <c r="W221" s="276"/>
      <c r="X221" s="276"/>
      <c r="Y221" s="276"/>
      <c r="Z221" s="276"/>
    </row>
    <row r="222" spans="1:26" ht="15.75" customHeight="1" x14ac:dyDescent="0.25">
      <c r="A222" s="276"/>
      <c r="B222" s="276"/>
      <c r="C222" s="276"/>
      <c r="D222" s="276"/>
      <c r="E222" s="276"/>
      <c r="F222" s="276"/>
      <c r="G222" s="276"/>
      <c r="H222" s="276"/>
      <c r="I222" s="276"/>
      <c r="J222" s="276"/>
      <c r="K222" s="276"/>
      <c r="L222" s="276"/>
      <c r="M222" s="276"/>
      <c r="N222" s="276"/>
      <c r="O222" s="276"/>
      <c r="P222" s="276"/>
      <c r="Q222" s="276"/>
      <c r="R222" s="276"/>
      <c r="S222" s="276"/>
      <c r="T222" s="276"/>
      <c r="U222" s="276"/>
      <c r="V222" s="276"/>
      <c r="W222" s="276"/>
      <c r="X222" s="276"/>
      <c r="Y222" s="276"/>
      <c r="Z222" s="276"/>
    </row>
    <row r="223" spans="1:26" ht="15.75" customHeight="1" x14ac:dyDescent="0.25">
      <c r="A223" s="276"/>
      <c r="B223" s="276"/>
      <c r="C223" s="276"/>
      <c r="D223" s="276"/>
      <c r="E223" s="276"/>
      <c r="F223" s="276"/>
      <c r="G223" s="276"/>
      <c r="H223" s="276"/>
      <c r="I223" s="276"/>
      <c r="J223" s="276"/>
      <c r="K223" s="276"/>
      <c r="L223" s="276"/>
      <c r="M223" s="276"/>
      <c r="N223" s="276"/>
      <c r="O223" s="276"/>
      <c r="P223" s="276"/>
      <c r="Q223" s="276"/>
      <c r="R223" s="276"/>
      <c r="S223" s="276"/>
      <c r="T223" s="276"/>
      <c r="U223" s="276"/>
      <c r="V223" s="276"/>
      <c r="W223" s="276"/>
      <c r="X223" s="276"/>
      <c r="Y223" s="276"/>
      <c r="Z223" s="276"/>
    </row>
    <row r="224" spans="1:26" ht="15.75" customHeight="1" x14ac:dyDescent="0.25">
      <c r="A224" s="276"/>
      <c r="B224" s="276"/>
      <c r="C224" s="276"/>
      <c r="D224" s="276"/>
      <c r="E224" s="276"/>
      <c r="F224" s="276"/>
      <c r="G224" s="276"/>
      <c r="H224" s="276"/>
      <c r="I224" s="276"/>
      <c r="J224" s="276"/>
      <c r="K224" s="276"/>
      <c r="L224" s="276"/>
      <c r="M224" s="276"/>
      <c r="N224" s="276"/>
      <c r="O224" s="276"/>
      <c r="P224" s="276"/>
      <c r="Q224" s="276"/>
      <c r="R224" s="276"/>
      <c r="S224" s="276"/>
      <c r="T224" s="276"/>
      <c r="U224" s="276"/>
      <c r="V224" s="276"/>
      <c r="W224" s="276"/>
      <c r="X224" s="276"/>
      <c r="Y224" s="276"/>
      <c r="Z224" s="276"/>
    </row>
    <row r="225" spans="1:26" ht="15.75" customHeight="1" x14ac:dyDescent="0.25">
      <c r="A225" s="276"/>
      <c r="B225" s="276"/>
      <c r="C225" s="276"/>
      <c r="D225" s="276"/>
      <c r="E225" s="276"/>
      <c r="F225" s="276"/>
      <c r="G225" s="276"/>
      <c r="H225" s="276"/>
      <c r="I225" s="276"/>
      <c r="J225" s="276"/>
      <c r="K225" s="276"/>
      <c r="L225" s="276"/>
      <c r="M225" s="276"/>
      <c r="N225" s="276"/>
      <c r="O225" s="276"/>
      <c r="P225" s="276"/>
      <c r="Q225" s="276"/>
      <c r="R225" s="276"/>
      <c r="S225" s="276"/>
      <c r="T225" s="276"/>
      <c r="U225" s="276"/>
      <c r="V225" s="276"/>
      <c r="W225" s="276"/>
      <c r="X225" s="276"/>
      <c r="Y225" s="276"/>
      <c r="Z225" s="276"/>
    </row>
    <row r="226" spans="1:26" ht="15.75" customHeight="1" x14ac:dyDescent="0.25">
      <c r="A226" s="276"/>
      <c r="B226" s="276"/>
      <c r="C226" s="276"/>
      <c r="D226" s="276"/>
      <c r="E226" s="276"/>
      <c r="F226" s="276"/>
      <c r="G226" s="276"/>
      <c r="H226" s="276"/>
      <c r="I226" s="276"/>
      <c r="J226" s="276"/>
      <c r="K226" s="276"/>
      <c r="L226" s="276"/>
      <c r="M226" s="276"/>
      <c r="N226" s="276"/>
      <c r="O226" s="276"/>
      <c r="P226" s="276"/>
      <c r="Q226" s="276"/>
      <c r="R226" s="276"/>
      <c r="S226" s="276"/>
      <c r="T226" s="276"/>
      <c r="U226" s="276"/>
      <c r="V226" s="276"/>
      <c r="W226" s="276"/>
      <c r="X226" s="276"/>
      <c r="Y226" s="276"/>
      <c r="Z226" s="276"/>
    </row>
    <row r="227" spans="1:26" ht="15.75" customHeight="1" x14ac:dyDescent="0.25">
      <c r="A227" s="276"/>
      <c r="B227" s="276"/>
      <c r="C227" s="276"/>
      <c r="D227" s="276"/>
      <c r="E227" s="276"/>
      <c r="F227" s="276"/>
      <c r="G227" s="276"/>
      <c r="H227" s="276"/>
      <c r="I227" s="276"/>
      <c r="J227" s="276"/>
      <c r="K227" s="276"/>
      <c r="L227" s="276"/>
      <c r="M227" s="276"/>
      <c r="N227" s="276"/>
      <c r="O227" s="276"/>
      <c r="P227" s="276"/>
      <c r="Q227" s="276"/>
      <c r="R227" s="276"/>
      <c r="S227" s="276"/>
      <c r="T227" s="276"/>
      <c r="U227" s="276"/>
      <c r="V227" s="276"/>
      <c r="W227" s="276"/>
      <c r="X227" s="276"/>
      <c r="Y227" s="276"/>
      <c r="Z227" s="276"/>
    </row>
    <row r="228" spans="1:26" ht="15.75" customHeight="1" x14ac:dyDescent="0.25">
      <c r="A228" s="276"/>
      <c r="B228" s="276"/>
      <c r="C228" s="276"/>
      <c r="D228" s="276"/>
      <c r="E228" s="276"/>
      <c r="F228" s="276"/>
      <c r="G228" s="276"/>
      <c r="H228" s="276"/>
      <c r="I228" s="276"/>
      <c r="J228" s="276"/>
      <c r="K228" s="276"/>
      <c r="L228" s="276"/>
      <c r="M228" s="276"/>
      <c r="N228" s="276"/>
      <c r="O228" s="276"/>
      <c r="P228" s="276"/>
      <c r="Q228" s="276"/>
      <c r="R228" s="276"/>
      <c r="S228" s="276"/>
      <c r="T228" s="276"/>
      <c r="U228" s="276"/>
      <c r="V228" s="276"/>
      <c r="W228" s="276"/>
      <c r="X228" s="276"/>
      <c r="Y228" s="276"/>
      <c r="Z228" s="276"/>
    </row>
    <row r="229" spans="1:26" ht="15.75" customHeight="1" x14ac:dyDescent="0.25">
      <c r="A229" s="276"/>
      <c r="B229" s="276"/>
      <c r="C229" s="276"/>
      <c r="D229" s="276"/>
      <c r="E229" s="276"/>
      <c r="F229" s="276"/>
      <c r="G229" s="276"/>
      <c r="H229" s="276"/>
      <c r="I229" s="276"/>
      <c r="J229" s="276"/>
      <c r="K229" s="276"/>
      <c r="L229" s="276"/>
      <c r="M229" s="276"/>
      <c r="N229" s="276"/>
      <c r="O229" s="276"/>
      <c r="P229" s="276"/>
      <c r="Q229" s="276"/>
      <c r="R229" s="276"/>
      <c r="S229" s="276"/>
      <c r="T229" s="276"/>
      <c r="U229" s="276"/>
      <c r="V229" s="276"/>
      <c r="W229" s="276"/>
      <c r="X229" s="276"/>
      <c r="Y229" s="276"/>
      <c r="Z229" s="276"/>
    </row>
    <row r="230" spans="1:26" ht="15.75" customHeight="1" x14ac:dyDescent="0.25">
      <c r="A230" s="276"/>
      <c r="B230" s="276"/>
      <c r="C230" s="276"/>
      <c r="D230" s="276"/>
      <c r="E230" s="276"/>
      <c r="F230" s="276"/>
      <c r="G230" s="276"/>
      <c r="H230" s="276"/>
      <c r="I230" s="276"/>
      <c r="J230" s="276"/>
      <c r="K230" s="276"/>
      <c r="L230" s="276"/>
      <c r="M230" s="276"/>
      <c r="N230" s="276"/>
      <c r="O230" s="276"/>
      <c r="P230" s="276"/>
      <c r="Q230" s="276"/>
      <c r="R230" s="276"/>
      <c r="S230" s="276"/>
      <c r="T230" s="276"/>
      <c r="U230" s="276"/>
      <c r="V230" s="276"/>
      <c r="W230" s="276"/>
      <c r="X230" s="276"/>
      <c r="Y230" s="276"/>
      <c r="Z230" s="276"/>
    </row>
    <row r="231" spans="1:26" ht="15.75" customHeight="1" x14ac:dyDescent="0.25">
      <c r="A231" s="276"/>
      <c r="B231" s="276"/>
      <c r="C231" s="276"/>
      <c r="D231" s="276"/>
      <c r="E231" s="276"/>
      <c r="F231" s="276"/>
      <c r="G231" s="276"/>
      <c r="H231" s="276"/>
      <c r="I231" s="276"/>
      <c r="J231" s="276"/>
      <c r="K231" s="276"/>
      <c r="L231" s="276"/>
      <c r="M231" s="276"/>
      <c r="N231" s="276"/>
      <c r="O231" s="276"/>
      <c r="P231" s="276"/>
      <c r="Q231" s="276"/>
      <c r="R231" s="276"/>
      <c r="S231" s="276"/>
      <c r="T231" s="276"/>
      <c r="U231" s="276"/>
      <c r="V231" s="276"/>
      <c r="W231" s="276"/>
      <c r="X231" s="276"/>
      <c r="Y231" s="276"/>
      <c r="Z231" s="276"/>
    </row>
    <row r="232" spans="1:26" ht="15.75" customHeight="1" x14ac:dyDescent="0.25">
      <c r="A232" s="276"/>
      <c r="B232" s="276"/>
      <c r="C232" s="276"/>
      <c r="D232" s="276"/>
      <c r="E232" s="276"/>
      <c r="F232" s="276"/>
      <c r="G232" s="276"/>
      <c r="H232" s="276"/>
      <c r="I232" s="276"/>
      <c r="J232" s="276"/>
      <c r="K232" s="276"/>
      <c r="L232" s="276"/>
      <c r="M232" s="276"/>
      <c r="N232" s="276"/>
      <c r="O232" s="276"/>
      <c r="P232" s="276"/>
      <c r="Q232" s="276"/>
      <c r="R232" s="276"/>
      <c r="S232" s="276"/>
      <c r="T232" s="276"/>
      <c r="U232" s="276"/>
      <c r="V232" s="276"/>
      <c r="W232" s="276"/>
      <c r="X232" s="276"/>
      <c r="Y232" s="276"/>
      <c r="Z232" s="276"/>
    </row>
    <row r="233" spans="1:26" ht="15.75" customHeight="1" x14ac:dyDescent="0.25">
      <c r="A233" s="276"/>
      <c r="B233" s="276"/>
      <c r="C233" s="276"/>
      <c r="D233" s="276"/>
      <c r="E233" s="276"/>
      <c r="F233" s="276"/>
      <c r="G233" s="276"/>
      <c r="H233" s="276"/>
      <c r="I233" s="276"/>
      <c r="J233" s="276"/>
      <c r="K233" s="276"/>
      <c r="L233" s="276"/>
      <c r="M233" s="276"/>
      <c r="N233" s="276"/>
      <c r="O233" s="276"/>
      <c r="P233" s="276"/>
      <c r="Q233" s="276"/>
      <c r="R233" s="276"/>
      <c r="S233" s="276"/>
      <c r="T233" s="276"/>
      <c r="U233" s="276"/>
      <c r="V233" s="276"/>
      <c r="W233" s="276"/>
      <c r="X233" s="276"/>
      <c r="Y233" s="276"/>
      <c r="Z233" s="276"/>
    </row>
    <row r="234" spans="1:26" ht="15.75" customHeight="1" x14ac:dyDescent="0.25">
      <c r="A234" s="276"/>
      <c r="B234" s="276"/>
      <c r="C234" s="276"/>
      <c r="D234" s="276"/>
      <c r="E234" s="276"/>
      <c r="F234" s="276"/>
      <c r="G234" s="276"/>
      <c r="H234" s="276"/>
      <c r="I234" s="276"/>
      <c r="J234" s="276"/>
      <c r="K234" s="276"/>
      <c r="L234" s="276"/>
      <c r="M234" s="276"/>
      <c r="N234" s="276"/>
      <c r="O234" s="276"/>
      <c r="P234" s="276"/>
      <c r="Q234" s="276"/>
      <c r="R234" s="276"/>
      <c r="S234" s="276"/>
      <c r="T234" s="276"/>
      <c r="U234" s="276"/>
      <c r="V234" s="276"/>
      <c r="W234" s="276"/>
      <c r="X234" s="276"/>
      <c r="Y234" s="276"/>
      <c r="Z234" s="276"/>
    </row>
    <row r="235" spans="1:26" ht="15.75" customHeight="1" x14ac:dyDescent="0.25">
      <c r="A235" s="276"/>
      <c r="B235" s="276"/>
      <c r="C235" s="276"/>
      <c r="D235" s="276"/>
      <c r="E235" s="276"/>
      <c r="F235" s="276"/>
      <c r="G235" s="276"/>
      <c r="H235" s="276"/>
      <c r="I235" s="276"/>
      <c r="J235" s="276"/>
      <c r="K235" s="276"/>
      <c r="L235" s="276"/>
      <c r="M235" s="276"/>
      <c r="N235" s="276"/>
      <c r="O235" s="276"/>
      <c r="P235" s="276"/>
      <c r="Q235" s="276"/>
      <c r="R235" s="276"/>
      <c r="S235" s="276"/>
      <c r="T235" s="276"/>
      <c r="U235" s="276"/>
      <c r="V235" s="276"/>
      <c r="W235" s="276"/>
      <c r="X235" s="276"/>
      <c r="Y235" s="276"/>
      <c r="Z235" s="276"/>
    </row>
    <row r="236" spans="1:26" ht="15.75" customHeight="1" x14ac:dyDescent="0.25">
      <c r="A236" s="276"/>
      <c r="B236" s="276"/>
      <c r="C236" s="276"/>
      <c r="D236" s="276"/>
      <c r="E236" s="276"/>
      <c r="F236" s="276"/>
      <c r="G236" s="276"/>
      <c r="H236" s="276"/>
      <c r="I236" s="276"/>
      <c r="J236" s="276"/>
      <c r="K236" s="276"/>
      <c r="L236" s="276"/>
      <c r="M236" s="276"/>
      <c r="N236" s="276"/>
      <c r="O236" s="276"/>
      <c r="P236" s="276"/>
      <c r="Q236" s="276"/>
      <c r="R236" s="276"/>
      <c r="S236" s="276"/>
      <c r="T236" s="276"/>
      <c r="U236" s="276"/>
      <c r="V236" s="276"/>
      <c r="W236" s="276"/>
      <c r="X236" s="276"/>
      <c r="Y236" s="276"/>
      <c r="Z236" s="276"/>
    </row>
    <row r="237" spans="1:26" ht="15.75" customHeight="1" x14ac:dyDescent="0.25">
      <c r="A237" s="276"/>
      <c r="B237" s="276"/>
      <c r="C237" s="276"/>
      <c r="D237" s="276"/>
      <c r="E237" s="276"/>
      <c r="F237" s="276"/>
      <c r="G237" s="276"/>
      <c r="H237" s="276"/>
      <c r="I237" s="276"/>
      <c r="J237" s="276"/>
      <c r="K237" s="276"/>
      <c r="L237" s="276"/>
      <c r="M237" s="276"/>
      <c r="N237" s="276"/>
      <c r="O237" s="276"/>
      <c r="P237" s="276"/>
      <c r="Q237" s="276"/>
      <c r="R237" s="276"/>
      <c r="S237" s="276"/>
      <c r="T237" s="276"/>
      <c r="U237" s="276"/>
      <c r="V237" s="276"/>
      <c r="W237" s="276"/>
      <c r="X237" s="276"/>
      <c r="Y237" s="276"/>
      <c r="Z237" s="276"/>
    </row>
    <row r="238" spans="1:26" ht="15.75" customHeight="1" x14ac:dyDescent="0.25">
      <c r="A238" s="276"/>
      <c r="B238" s="276"/>
      <c r="C238" s="276"/>
      <c r="D238" s="276"/>
      <c r="E238" s="276"/>
      <c r="F238" s="276"/>
      <c r="G238" s="276"/>
      <c r="H238" s="276"/>
      <c r="I238" s="276"/>
      <c r="J238" s="276"/>
      <c r="K238" s="276"/>
      <c r="L238" s="276"/>
      <c r="M238" s="276"/>
      <c r="N238" s="276"/>
      <c r="O238" s="276"/>
      <c r="P238" s="276"/>
      <c r="Q238" s="276"/>
      <c r="R238" s="276"/>
      <c r="S238" s="276"/>
      <c r="T238" s="276"/>
      <c r="U238" s="276"/>
      <c r="V238" s="276"/>
      <c r="W238" s="276"/>
      <c r="X238" s="276"/>
      <c r="Y238" s="276"/>
      <c r="Z238" s="276"/>
    </row>
    <row r="239" spans="1:26" ht="15.75" customHeight="1" x14ac:dyDescent="0.25">
      <c r="A239" s="276"/>
      <c r="B239" s="276"/>
      <c r="C239" s="276"/>
      <c r="D239" s="276"/>
      <c r="E239" s="276"/>
      <c r="F239" s="276"/>
      <c r="G239" s="276"/>
      <c r="H239" s="276"/>
      <c r="I239" s="276"/>
      <c r="J239" s="276"/>
      <c r="K239" s="276"/>
      <c r="L239" s="276"/>
      <c r="M239" s="276"/>
      <c r="N239" s="276"/>
      <c r="O239" s="276"/>
      <c r="P239" s="276"/>
      <c r="Q239" s="276"/>
      <c r="R239" s="276"/>
      <c r="S239" s="276"/>
      <c r="T239" s="276"/>
      <c r="U239" s="276"/>
      <c r="V239" s="276"/>
      <c r="W239" s="276"/>
      <c r="X239" s="276"/>
      <c r="Y239" s="276"/>
      <c r="Z239" s="276"/>
    </row>
    <row r="240" spans="1:26" ht="15.75" customHeight="1" x14ac:dyDescent="0.25">
      <c r="A240" s="276"/>
      <c r="B240" s="276"/>
      <c r="C240" s="276"/>
      <c r="D240" s="276"/>
      <c r="E240" s="276"/>
      <c r="F240" s="276"/>
      <c r="G240" s="276"/>
      <c r="H240" s="276"/>
      <c r="I240" s="276"/>
      <c r="J240" s="276"/>
      <c r="K240" s="276"/>
      <c r="L240" s="276"/>
      <c r="M240" s="276"/>
      <c r="N240" s="276"/>
      <c r="O240" s="276"/>
      <c r="P240" s="276"/>
      <c r="Q240" s="276"/>
      <c r="R240" s="276"/>
      <c r="S240" s="276"/>
      <c r="T240" s="276"/>
      <c r="U240" s="276"/>
      <c r="V240" s="276"/>
      <c r="W240" s="276"/>
      <c r="X240" s="276"/>
      <c r="Y240" s="276"/>
      <c r="Z240" s="276"/>
    </row>
    <row r="241" spans="1:26" ht="15.75" customHeight="1" x14ac:dyDescent="0.25">
      <c r="A241" s="276"/>
      <c r="B241" s="276"/>
      <c r="C241" s="276"/>
      <c r="D241" s="276"/>
      <c r="E241" s="276"/>
      <c r="F241" s="276"/>
      <c r="G241" s="276"/>
      <c r="H241" s="276"/>
      <c r="I241" s="276"/>
      <c r="J241" s="276"/>
      <c r="K241" s="276"/>
      <c r="L241" s="276"/>
      <c r="M241" s="276"/>
      <c r="N241" s="276"/>
      <c r="O241" s="276"/>
      <c r="P241" s="276"/>
      <c r="Q241" s="276"/>
      <c r="R241" s="276"/>
      <c r="S241" s="276"/>
      <c r="T241" s="276"/>
      <c r="U241" s="276"/>
      <c r="V241" s="276"/>
      <c r="W241" s="276"/>
      <c r="X241" s="276"/>
      <c r="Y241" s="276"/>
      <c r="Z241" s="276"/>
    </row>
    <row r="242" spans="1:26" ht="15.75" customHeight="1" x14ac:dyDescent="0.25">
      <c r="A242" s="276"/>
      <c r="B242" s="276"/>
      <c r="C242" s="276"/>
      <c r="D242" s="276"/>
      <c r="E242" s="276"/>
      <c r="F242" s="276"/>
      <c r="G242" s="276"/>
      <c r="H242" s="276"/>
      <c r="I242" s="276"/>
      <c r="J242" s="276"/>
      <c r="K242" s="276"/>
      <c r="L242" s="276"/>
      <c r="M242" s="276"/>
      <c r="N242" s="276"/>
      <c r="O242" s="276"/>
      <c r="P242" s="276"/>
      <c r="Q242" s="276"/>
      <c r="R242" s="276"/>
      <c r="S242" s="276"/>
      <c r="T242" s="276"/>
      <c r="U242" s="276"/>
      <c r="V242" s="276"/>
      <c r="W242" s="276"/>
      <c r="X242" s="276"/>
      <c r="Y242" s="276"/>
      <c r="Z242" s="276"/>
    </row>
    <row r="243" spans="1:26" ht="15.75" customHeight="1" x14ac:dyDescent="0.25">
      <c r="A243" s="276"/>
      <c r="B243" s="276"/>
      <c r="C243" s="276"/>
      <c r="D243" s="276"/>
      <c r="E243" s="276"/>
      <c r="F243" s="276"/>
      <c r="G243" s="276"/>
      <c r="H243" s="276"/>
      <c r="I243" s="276"/>
      <c r="J243" s="276"/>
      <c r="K243" s="276"/>
      <c r="L243" s="276"/>
      <c r="M243" s="276"/>
      <c r="N243" s="276"/>
      <c r="O243" s="276"/>
      <c r="P243" s="276"/>
      <c r="Q243" s="276"/>
      <c r="R243" s="276"/>
      <c r="S243" s="276"/>
      <c r="T243" s="276"/>
      <c r="U243" s="276"/>
      <c r="V243" s="276"/>
      <c r="W243" s="276"/>
      <c r="X243" s="276"/>
      <c r="Y243" s="276"/>
      <c r="Z243" s="276"/>
    </row>
    <row r="244" spans="1:26" ht="15.75" customHeight="1" x14ac:dyDescent="0.25">
      <c r="A244" s="276"/>
      <c r="B244" s="276"/>
      <c r="C244" s="276"/>
      <c r="D244" s="276"/>
      <c r="E244" s="276"/>
      <c r="F244" s="276"/>
      <c r="G244" s="276"/>
      <c r="H244" s="276"/>
      <c r="I244" s="276"/>
      <c r="J244" s="276"/>
      <c r="K244" s="276"/>
      <c r="L244" s="276"/>
      <c r="M244" s="276"/>
      <c r="N244" s="276"/>
      <c r="O244" s="276"/>
      <c r="P244" s="276"/>
      <c r="Q244" s="276"/>
      <c r="R244" s="276"/>
      <c r="S244" s="276"/>
      <c r="T244" s="276"/>
      <c r="U244" s="276"/>
      <c r="V244" s="276"/>
      <c r="W244" s="276"/>
      <c r="X244" s="276"/>
      <c r="Y244" s="276"/>
      <c r="Z244" s="276"/>
    </row>
    <row r="245" spans="1:26" ht="15.75" customHeight="1" x14ac:dyDescent="0.25">
      <c r="A245" s="276"/>
      <c r="B245" s="276"/>
      <c r="C245" s="276"/>
      <c r="D245" s="276"/>
      <c r="E245" s="276"/>
      <c r="F245" s="276"/>
      <c r="G245" s="276"/>
      <c r="H245" s="276"/>
      <c r="I245" s="276"/>
      <c r="J245" s="276"/>
      <c r="K245" s="276"/>
      <c r="L245" s="276"/>
      <c r="M245" s="276"/>
      <c r="N245" s="276"/>
      <c r="O245" s="276"/>
      <c r="P245" s="276"/>
      <c r="Q245" s="276"/>
      <c r="R245" s="276"/>
      <c r="S245" s="276"/>
      <c r="T245" s="276"/>
      <c r="U245" s="276"/>
      <c r="V245" s="276"/>
      <c r="W245" s="276"/>
      <c r="X245" s="276"/>
      <c r="Y245" s="276"/>
      <c r="Z245" s="276"/>
    </row>
    <row r="246" spans="1:26" ht="15.75" customHeight="1" x14ac:dyDescent="0.25">
      <c r="A246" s="276"/>
      <c r="B246" s="276"/>
      <c r="C246" s="276"/>
      <c r="D246" s="276"/>
      <c r="E246" s="276"/>
      <c r="F246" s="276"/>
      <c r="G246" s="276"/>
      <c r="H246" s="276"/>
      <c r="I246" s="276"/>
      <c r="J246" s="276"/>
      <c r="K246" s="276"/>
      <c r="L246" s="276"/>
      <c r="M246" s="276"/>
      <c r="N246" s="276"/>
      <c r="O246" s="276"/>
      <c r="P246" s="276"/>
      <c r="Q246" s="276"/>
      <c r="R246" s="276"/>
      <c r="S246" s="276"/>
      <c r="T246" s="276"/>
      <c r="U246" s="276"/>
      <c r="V246" s="276"/>
      <c r="W246" s="276"/>
      <c r="X246" s="276"/>
      <c r="Y246" s="276"/>
      <c r="Z246" s="276"/>
    </row>
    <row r="247" spans="1:26" ht="15.75" customHeight="1" x14ac:dyDescent="0.25">
      <c r="A247" s="276"/>
      <c r="B247" s="276"/>
      <c r="C247" s="276"/>
      <c r="D247" s="276"/>
      <c r="E247" s="276"/>
      <c r="F247" s="276"/>
      <c r="G247" s="276"/>
      <c r="H247" s="276"/>
      <c r="I247" s="276"/>
      <c r="J247" s="276"/>
      <c r="K247" s="276"/>
      <c r="L247" s="276"/>
      <c r="M247" s="276"/>
      <c r="N247" s="276"/>
      <c r="O247" s="276"/>
      <c r="P247" s="276"/>
      <c r="Q247" s="276"/>
      <c r="R247" s="276"/>
      <c r="S247" s="276"/>
      <c r="T247" s="276"/>
      <c r="U247" s="276"/>
      <c r="V247" s="276"/>
      <c r="W247" s="276"/>
      <c r="X247" s="276"/>
      <c r="Y247" s="276"/>
      <c r="Z247" s="276"/>
    </row>
    <row r="248" spans="1:26" ht="15.75" customHeight="1" x14ac:dyDescent="0.25">
      <c r="A248" s="276"/>
      <c r="B248" s="276"/>
      <c r="C248" s="276"/>
      <c r="D248" s="276"/>
      <c r="E248" s="276"/>
      <c r="F248" s="276"/>
      <c r="G248" s="276"/>
      <c r="H248" s="276"/>
      <c r="I248" s="276"/>
      <c r="J248" s="276"/>
      <c r="K248" s="276"/>
      <c r="L248" s="276"/>
      <c r="M248" s="276"/>
      <c r="N248" s="276"/>
      <c r="O248" s="276"/>
      <c r="P248" s="276"/>
      <c r="Q248" s="276"/>
      <c r="R248" s="276"/>
      <c r="S248" s="276"/>
      <c r="T248" s="276"/>
      <c r="U248" s="276"/>
      <c r="V248" s="276"/>
      <c r="W248" s="276"/>
      <c r="X248" s="276"/>
      <c r="Y248" s="276"/>
      <c r="Z248" s="276"/>
    </row>
    <row r="249" spans="1:26" ht="15.75" customHeight="1" x14ac:dyDescent="0.25">
      <c r="A249" s="276"/>
      <c r="B249" s="276"/>
      <c r="C249" s="276"/>
      <c r="D249" s="276"/>
      <c r="E249" s="276"/>
      <c r="F249" s="276"/>
      <c r="G249" s="276"/>
      <c r="H249" s="276"/>
      <c r="I249" s="276"/>
      <c r="J249" s="276"/>
      <c r="K249" s="276"/>
      <c r="L249" s="276"/>
      <c r="M249" s="276"/>
      <c r="N249" s="276"/>
      <c r="O249" s="276"/>
      <c r="P249" s="276"/>
      <c r="Q249" s="276"/>
      <c r="R249" s="276"/>
      <c r="S249" s="276"/>
      <c r="T249" s="276"/>
      <c r="U249" s="276"/>
      <c r="V249" s="276"/>
      <c r="W249" s="276"/>
      <c r="X249" s="276"/>
      <c r="Y249" s="276"/>
      <c r="Z249" s="276"/>
    </row>
    <row r="250" spans="1:26" ht="15.75" customHeight="1" x14ac:dyDescent="0.25">
      <c r="A250" s="276"/>
      <c r="B250" s="276"/>
      <c r="C250" s="276"/>
      <c r="D250" s="276"/>
      <c r="E250" s="276"/>
      <c r="F250" s="276"/>
      <c r="G250" s="276"/>
      <c r="H250" s="276"/>
      <c r="I250" s="276"/>
      <c r="J250" s="276"/>
      <c r="K250" s="276"/>
      <c r="L250" s="276"/>
      <c r="M250" s="276"/>
      <c r="N250" s="276"/>
      <c r="O250" s="276"/>
      <c r="P250" s="276"/>
      <c r="Q250" s="276"/>
      <c r="R250" s="276"/>
      <c r="S250" s="276"/>
      <c r="T250" s="276"/>
      <c r="U250" s="276"/>
      <c r="V250" s="276"/>
      <c r="W250" s="276"/>
      <c r="X250" s="276"/>
      <c r="Y250" s="276"/>
      <c r="Z250" s="276"/>
    </row>
    <row r="251" spans="1:26" ht="15.75" customHeight="1" x14ac:dyDescent="0.25">
      <c r="A251" s="276"/>
      <c r="B251" s="276"/>
      <c r="C251" s="276"/>
      <c r="D251" s="276"/>
      <c r="E251" s="276"/>
      <c r="F251" s="276"/>
      <c r="G251" s="276"/>
      <c r="H251" s="276"/>
      <c r="I251" s="276"/>
      <c r="J251" s="276"/>
      <c r="K251" s="276"/>
      <c r="L251" s="276"/>
      <c r="M251" s="276"/>
      <c r="N251" s="276"/>
      <c r="O251" s="276"/>
      <c r="P251" s="276"/>
      <c r="Q251" s="276"/>
      <c r="R251" s="276"/>
      <c r="S251" s="276"/>
      <c r="T251" s="276"/>
      <c r="U251" s="276"/>
      <c r="V251" s="276"/>
      <c r="W251" s="276"/>
      <c r="X251" s="276"/>
      <c r="Y251" s="276"/>
      <c r="Z251" s="276"/>
    </row>
    <row r="252" spans="1:26" ht="15.75" customHeight="1" x14ac:dyDescent="0.25">
      <c r="A252" s="276"/>
      <c r="B252" s="276"/>
      <c r="C252" s="276"/>
      <c r="D252" s="276"/>
      <c r="E252" s="276"/>
      <c r="F252" s="276"/>
      <c r="G252" s="276"/>
      <c r="H252" s="276"/>
      <c r="I252" s="276"/>
      <c r="J252" s="276"/>
      <c r="K252" s="276"/>
      <c r="L252" s="276"/>
      <c r="M252" s="276"/>
      <c r="N252" s="276"/>
      <c r="O252" s="276"/>
      <c r="P252" s="276"/>
      <c r="Q252" s="276"/>
      <c r="R252" s="276"/>
      <c r="S252" s="276"/>
      <c r="T252" s="276"/>
      <c r="U252" s="276"/>
      <c r="V252" s="276"/>
      <c r="W252" s="276"/>
      <c r="X252" s="276"/>
      <c r="Y252" s="276"/>
      <c r="Z252" s="276"/>
    </row>
    <row r="253" spans="1:26" ht="15.75" customHeight="1" x14ac:dyDescent="0.25">
      <c r="A253" s="276"/>
      <c r="B253" s="276"/>
      <c r="C253" s="276"/>
      <c r="D253" s="276"/>
      <c r="E253" s="276"/>
      <c r="F253" s="276"/>
      <c r="G253" s="276"/>
      <c r="H253" s="276"/>
      <c r="I253" s="276"/>
      <c r="J253" s="276"/>
      <c r="K253" s="276"/>
      <c r="L253" s="276"/>
      <c r="M253" s="276"/>
      <c r="N253" s="276"/>
      <c r="O253" s="276"/>
      <c r="P253" s="276"/>
      <c r="Q253" s="276"/>
      <c r="R253" s="276"/>
      <c r="S253" s="276"/>
      <c r="T253" s="276"/>
      <c r="U253" s="276"/>
      <c r="V253" s="276"/>
      <c r="W253" s="276"/>
      <c r="X253" s="276"/>
      <c r="Y253" s="276"/>
      <c r="Z253" s="276"/>
    </row>
    <row r="254" spans="1:26" ht="15.75" customHeight="1" x14ac:dyDescent="0.25">
      <c r="A254" s="276"/>
      <c r="B254" s="276"/>
      <c r="C254" s="276"/>
      <c r="D254" s="276"/>
      <c r="E254" s="276"/>
      <c r="F254" s="276"/>
      <c r="G254" s="276"/>
      <c r="H254" s="276"/>
      <c r="I254" s="276"/>
      <c r="J254" s="276"/>
      <c r="K254" s="276"/>
      <c r="L254" s="276"/>
      <c r="M254" s="276"/>
      <c r="N254" s="276"/>
      <c r="O254" s="276"/>
      <c r="P254" s="276"/>
      <c r="Q254" s="276"/>
      <c r="R254" s="276"/>
      <c r="S254" s="276"/>
      <c r="T254" s="276"/>
      <c r="U254" s="276"/>
      <c r="V254" s="276"/>
      <c r="W254" s="276"/>
      <c r="X254" s="276"/>
      <c r="Y254" s="276"/>
      <c r="Z254" s="276"/>
    </row>
    <row r="255" spans="1:26" ht="15.75" customHeight="1" x14ac:dyDescent="0.25">
      <c r="A255" s="276"/>
      <c r="B255" s="276"/>
      <c r="C255" s="276"/>
      <c r="D255" s="276"/>
      <c r="E255" s="276"/>
      <c r="F255" s="276"/>
      <c r="G255" s="276"/>
      <c r="H255" s="276"/>
      <c r="I255" s="276"/>
      <c r="J255" s="276"/>
      <c r="K255" s="276"/>
      <c r="L255" s="276"/>
      <c r="M255" s="276"/>
      <c r="N255" s="276"/>
      <c r="O255" s="276"/>
      <c r="P255" s="276"/>
      <c r="Q255" s="276"/>
      <c r="R255" s="276"/>
      <c r="S255" s="276"/>
      <c r="T255" s="276"/>
      <c r="U255" s="276"/>
      <c r="V255" s="276"/>
      <c r="W255" s="276"/>
      <c r="X255" s="276"/>
      <c r="Y255" s="276"/>
      <c r="Z255" s="276"/>
    </row>
    <row r="256" spans="1:26" ht="15.75" customHeight="1" x14ac:dyDescent="0.25">
      <c r="A256" s="276"/>
      <c r="B256" s="276"/>
      <c r="C256" s="276"/>
      <c r="D256" s="276"/>
      <c r="E256" s="276"/>
      <c r="F256" s="276"/>
      <c r="G256" s="276"/>
      <c r="H256" s="276"/>
      <c r="I256" s="276"/>
      <c r="J256" s="276"/>
      <c r="K256" s="276"/>
      <c r="L256" s="276"/>
      <c r="M256" s="276"/>
      <c r="N256" s="276"/>
      <c r="O256" s="276"/>
      <c r="P256" s="276"/>
      <c r="Q256" s="276"/>
      <c r="R256" s="276"/>
      <c r="S256" s="276"/>
      <c r="T256" s="276"/>
      <c r="U256" s="276"/>
      <c r="V256" s="276"/>
      <c r="W256" s="276"/>
      <c r="X256" s="276"/>
      <c r="Y256" s="276"/>
      <c r="Z256" s="276"/>
    </row>
    <row r="257" spans="1:26" ht="15.75" customHeight="1" x14ac:dyDescent="0.25">
      <c r="A257" s="276"/>
      <c r="B257" s="276"/>
      <c r="C257" s="276"/>
      <c r="D257" s="276"/>
      <c r="E257" s="276"/>
      <c r="F257" s="276"/>
      <c r="G257" s="276"/>
      <c r="H257" s="276"/>
      <c r="I257" s="276"/>
      <c r="J257" s="276"/>
      <c r="K257" s="276"/>
      <c r="L257" s="276"/>
      <c r="M257" s="276"/>
      <c r="N257" s="276"/>
      <c r="O257" s="276"/>
      <c r="P257" s="276"/>
      <c r="Q257" s="276"/>
      <c r="R257" s="276"/>
      <c r="S257" s="276"/>
      <c r="T257" s="276"/>
      <c r="U257" s="276"/>
      <c r="V257" s="276"/>
      <c r="W257" s="276"/>
      <c r="X257" s="276"/>
      <c r="Y257" s="276"/>
      <c r="Z257" s="276"/>
    </row>
    <row r="258" spans="1:26" ht="15.75" customHeight="1" x14ac:dyDescent="0.25">
      <c r="A258" s="276"/>
      <c r="B258" s="276"/>
      <c r="C258" s="276"/>
      <c r="D258" s="276"/>
      <c r="E258" s="276"/>
      <c r="F258" s="276"/>
      <c r="G258" s="276"/>
      <c r="H258" s="276"/>
      <c r="I258" s="276"/>
      <c r="J258" s="276"/>
      <c r="K258" s="276"/>
      <c r="L258" s="276"/>
      <c r="M258" s="276"/>
      <c r="N258" s="276"/>
      <c r="O258" s="276"/>
      <c r="P258" s="276"/>
      <c r="Q258" s="276"/>
      <c r="R258" s="276"/>
      <c r="S258" s="276"/>
      <c r="T258" s="276"/>
      <c r="U258" s="276"/>
      <c r="V258" s="276"/>
      <c r="W258" s="276"/>
      <c r="X258" s="276"/>
      <c r="Y258" s="276"/>
      <c r="Z258" s="276"/>
    </row>
    <row r="259" spans="1:26" ht="15.75" customHeight="1" x14ac:dyDescent="0.25">
      <c r="A259" s="276"/>
      <c r="B259" s="276"/>
      <c r="C259" s="276"/>
      <c r="D259" s="276"/>
      <c r="E259" s="276"/>
      <c r="F259" s="276"/>
      <c r="G259" s="276"/>
      <c r="H259" s="276"/>
      <c r="I259" s="276"/>
      <c r="J259" s="276"/>
      <c r="K259" s="276"/>
      <c r="L259" s="276"/>
      <c r="M259" s="276"/>
      <c r="N259" s="276"/>
      <c r="O259" s="276"/>
      <c r="P259" s="276"/>
      <c r="Q259" s="276"/>
      <c r="R259" s="276"/>
      <c r="S259" s="276"/>
      <c r="T259" s="276"/>
      <c r="U259" s="276"/>
      <c r="V259" s="276"/>
      <c r="W259" s="276"/>
      <c r="X259" s="276"/>
      <c r="Y259" s="276"/>
      <c r="Z259" s="276"/>
    </row>
    <row r="260" spans="1:26" ht="15.75" customHeight="1" x14ac:dyDescent="0.25">
      <c r="A260" s="276"/>
      <c r="B260" s="276"/>
      <c r="C260" s="276"/>
      <c r="D260" s="276"/>
      <c r="E260" s="276"/>
      <c r="F260" s="276"/>
      <c r="G260" s="276"/>
      <c r="H260" s="276"/>
      <c r="I260" s="276"/>
      <c r="J260" s="276"/>
      <c r="K260" s="276"/>
      <c r="L260" s="276"/>
      <c r="M260" s="276"/>
      <c r="N260" s="276"/>
      <c r="O260" s="276"/>
      <c r="P260" s="276"/>
      <c r="Q260" s="276"/>
      <c r="R260" s="276"/>
      <c r="S260" s="276"/>
      <c r="T260" s="276"/>
      <c r="U260" s="276"/>
      <c r="V260" s="276"/>
      <c r="W260" s="276"/>
      <c r="X260" s="276"/>
      <c r="Y260" s="276"/>
      <c r="Z260" s="276"/>
    </row>
    <row r="261" spans="1:26" ht="15.75" customHeight="1" x14ac:dyDescent="0.25">
      <c r="A261" s="276"/>
      <c r="B261" s="276"/>
      <c r="C261" s="276"/>
      <c r="D261" s="276"/>
      <c r="E261" s="276"/>
      <c r="F261" s="276"/>
      <c r="G261" s="276"/>
      <c r="H261" s="276"/>
      <c r="I261" s="276"/>
      <c r="J261" s="276"/>
      <c r="K261" s="276"/>
      <c r="L261" s="276"/>
      <c r="M261" s="276"/>
      <c r="N261" s="276"/>
      <c r="O261" s="276"/>
      <c r="P261" s="276"/>
      <c r="Q261" s="276"/>
      <c r="R261" s="276"/>
      <c r="S261" s="276"/>
      <c r="T261" s="276"/>
      <c r="U261" s="276"/>
      <c r="V261" s="276"/>
      <c r="W261" s="276"/>
      <c r="X261" s="276"/>
      <c r="Y261" s="276"/>
      <c r="Z261" s="276"/>
    </row>
    <row r="262" spans="1:26" ht="15.75" customHeight="1" x14ac:dyDescent="0.25">
      <c r="A262" s="276"/>
      <c r="B262" s="276"/>
      <c r="C262" s="276"/>
      <c r="D262" s="276"/>
      <c r="E262" s="276"/>
      <c r="F262" s="276"/>
      <c r="G262" s="276"/>
      <c r="H262" s="276"/>
      <c r="I262" s="276"/>
      <c r="J262" s="276"/>
      <c r="K262" s="276"/>
      <c r="L262" s="276"/>
      <c r="M262" s="276"/>
      <c r="N262" s="276"/>
      <c r="O262" s="276"/>
      <c r="P262" s="276"/>
      <c r="Q262" s="276"/>
      <c r="R262" s="276"/>
      <c r="S262" s="276"/>
      <c r="T262" s="276"/>
      <c r="U262" s="276"/>
      <c r="V262" s="276"/>
      <c r="W262" s="276"/>
      <c r="X262" s="276"/>
      <c r="Y262" s="276"/>
      <c r="Z262" s="276"/>
    </row>
    <row r="263" spans="1:26" ht="15.75" customHeight="1" x14ac:dyDescent="0.25">
      <c r="A263" s="276"/>
      <c r="B263" s="276"/>
      <c r="C263" s="276"/>
      <c r="D263" s="276"/>
      <c r="E263" s="276"/>
      <c r="F263" s="276"/>
      <c r="G263" s="276"/>
      <c r="H263" s="276"/>
      <c r="I263" s="276"/>
      <c r="J263" s="276"/>
      <c r="K263" s="276"/>
      <c r="L263" s="276"/>
      <c r="M263" s="276"/>
      <c r="N263" s="276"/>
      <c r="O263" s="276"/>
      <c r="P263" s="276"/>
      <c r="Q263" s="276"/>
      <c r="R263" s="276"/>
      <c r="S263" s="276"/>
      <c r="T263" s="276"/>
      <c r="U263" s="276"/>
      <c r="V263" s="276"/>
      <c r="W263" s="276"/>
      <c r="X263" s="276"/>
      <c r="Y263" s="276"/>
      <c r="Z263" s="276"/>
    </row>
    <row r="264" spans="1:26" ht="15.75" customHeight="1" x14ac:dyDescent="0.25">
      <c r="A264" s="276"/>
      <c r="B264" s="276"/>
      <c r="C264" s="276"/>
      <c r="D264" s="276"/>
      <c r="E264" s="276"/>
      <c r="F264" s="276"/>
      <c r="G264" s="276"/>
      <c r="H264" s="276"/>
      <c r="I264" s="276"/>
      <c r="J264" s="276"/>
      <c r="K264" s="276"/>
      <c r="L264" s="276"/>
      <c r="M264" s="276"/>
      <c r="N264" s="276"/>
      <c r="O264" s="276"/>
      <c r="P264" s="276"/>
      <c r="Q264" s="276"/>
      <c r="R264" s="276"/>
      <c r="S264" s="276"/>
      <c r="T264" s="276"/>
      <c r="U264" s="276"/>
      <c r="V264" s="276"/>
      <c r="W264" s="276"/>
      <c r="X264" s="276"/>
      <c r="Y264" s="276"/>
      <c r="Z264" s="276"/>
    </row>
    <row r="265" spans="1:26" ht="15.75" customHeight="1" x14ac:dyDescent="0.25">
      <c r="A265" s="276"/>
      <c r="B265" s="276"/>
      <c r="C265" s="276"/>
      <c r="D265" s="276"/>
      <c r="E265" s="276"/>
      <c r="F265" s="276"/>
      <c r="G265" s="276"/>
      <c r="H265" s="276"/>
      <c r="I265" s="276"/>
      <c r="J265" s="276"/>
      <c r="K265" s="276"/>
      <c r="L265" s="276"/>
      <c r="M265" s="276"/>
      <c r="N265" s="276"/>
      <c r="O265" s="276"/>
      <c r="P265" s="276"/>
      <c r="Q265" s="276"/>
      <c r="R265" s="276"/>
      <c r="S265" s="276"/>
      <c r="T265" s="276"/>
      <c r="U265" s="276"/>
      <c r="V265" s="276"/>
      <c r="W265" s="276"/>
      <c r="X265" s="276"/>
      <c r="Y265" s="276"/>
      <c r="Z265" s="276"/>
    </row>
    <row r="266" spans="1:26" ht="15.75" customHeight="1" x14ac:dyDescent="0.25">
      <c r="A266" s="276"/>
      <c r="B266" s="276"/>
      <c r="C266" s="276"/>
      <c r="D266" s="276"/>
      <c r="E266" s="276"/>
      <c r="F266" s="276"/>
      <c r="G266" s="276"/>
      <c r="H266" s="276"/>
      <c r="I266" s="276"/>
      <c r="J266" s="276"/>
      <c r="K266" s="276"/>
      <c r="L266" s="276"/>
      <c r="M266" s="276"/>
      <c r="N266" s="276"/>
      <c r="O266" s="276"/>
      <c r="P266" s="276"/>
      <c r="Q266" s="276"/>
      <c r="R266" s="276"/>
      <c r="S266" s="276"/>
      <c r="T266" s="276"/>
      <c r="U266" s="276"/>
      <c r="V266" s="276"/>
      <c r="W266" s="276"/>
      <c r="X266" s="276"/>
      <c r="Y266" s="276"/>
      <c r="Z266" s="276"/>
    </row>
    <row r="267" spans="1:26" ht="15.75" customHeight="1" x14ac:dyDescent="0.25">
      <c r="A267" s="276"/>
      <c r="B267" s="276"/>
      <c r="C267" s="276"/>
      <c r="D267" s="276"/>
      <c r="E267" s="276"/>
      <c r="F267" s="276"/>
      <c r="G267" s="276"/>
      <c r="H267" s="276"/>
      <c r="I267" s="276"/>
      <c r="J267" s="276"/>
      <c r="K267" s="276"/>
      <c r="L267" s="276"/>
      <c r="M267" s="276"/>
      <c r="N267" s="276"/>
      <c r="O267" s="276"/>
      <c r="P267" s="276"/>
      <c r="Q267" s="276"/>
      <c r="R267" s="276"/>
      <c r="S267" s="276"/>
      <c r="T267" s="276"/>
      <c r="U267" s="276"/>
      <c r="V267" s="276"/>
      <c r="W267" s="276"/>
      <c r="X267" s="276"/>
      <c r="Y267" s="276"/>
      <c r="Z267" s="276"/>
    </row>
    <row r="268" spans="1:26" ht="15.75" customHeight="1" x14ac:dyDescent="0.25">
      <c r="A268" s="276"/>
      <c r="B268" s="276"/>
      <c r="C268" s="276"/>
      <c r="D268" s="276"/>
      <c r="E268" s="276"/>
      <c r="F268" s="276"/>
      <c r="G268" s="276"/>
      <c r="H268" s="276"/>
      <c r="I268" s="276"/>
      <c r="J268" s="276"/>
      <c r="K268" s="276"/>
      <c r="L268" s="276"/>
      <c r="M268" s="276"/>
      <c r="N268" s="276"/>
      <c r="O268" s="276"/>
      <c r="P268" s="276"/>
      <c r="Q268" s="276"/>
      <c r="R268" s="276"/>
      <c r="S268" s="276"/>
      <c r="T268" s="276"/>
      <c r="U268" s="276"/>
      <c r="V268" s="276"/>
      <c r="W268" s="276"/>
      <c r="X268" s="276"/>
      <c r="Y268" s="276"/>
      <c r="Z268" s="276"/>
    </row>
    <row r="269" spans="1:26" ht="15.75" customHeight="1" x14ac:dyDescent="0.25">
      <c r="A269" s="276"/>
      <c r="B269" s="276"/>
      <c r="C269" s="276"/>
      <c r="D269" s="276"/>
      <c r="E269" s="276"/>
      <c r="F269" s="276"/>
      <c r="G269" s="276"/>
      <c r="H269" s="276"/>
      <c r="I269" s="276"/>
      <c r="J269" s="276"/>
      <c r="K269" s="276"/>
      <c r="L269" s="276"/>
      <c r="M269" s="276"/>
      <c r="N269" s="276"/>
      <c r="O269" s="276"/>
      <c r="P269" s="276"/>
      <c r="Q269" s="276"/>
      <c r="R269" s="276"/>
      <c r="S269" s="276"/>
      <c r="T269" s="276"/>
      <c r="U269" s="276"/>
      <c r="V269" s="276"/>
      <c r="W269" s="276"/>
      <c r="X269" s="276"/>
      <c r="Y269" s="276"/>
      <c r="Z269" s="276"/>
    </row>
    <row r="270" spans="1:26" ht="15.75" customHeight="1" x14ac:dyDescent="0.25">
      <c r="A270" s="276"/>
      <c r="B270" s="276"/>
      <c r="C270" s="276"/>
      <c r="D270" s="276"/>
      <c r="E270" s="276"/>
      <c r="F270" s="276"/>
      <c r="G270" s="276"/>
      <c r="H270" s="276"/>
      <c r="I270" s="276"/>
      <c r="J270" s="276"/>
      <c r="K270" s="276"/>
      <c r="L270" s="276"/>
      <c r="M270" s="276"/>
      <c r="N270" s="276"/>
      <c r="O270" s="276"/>
      <c r="P270" s="276"/>
      <c r="Q270" s="276"/>
      <c r="R270" s="276"/>
      <c r="S270" s="276"/>
      <c r="T270" s="276"/>
      <c r="U270" s="276"/>
      <c r="V270" s="276"/>
      <c r="W270" s="276"/>
      <c r="X270" s="276"/>
      <c r="Y270" s="276"/>
      <c r="Z270" s="276"/>
    </row>
    <row r="271" spans="1:26" ht="15.75" customHeight="1" x14ac:dyDescent="0.25">
      <c r="A271" s="276"/>
      <c r="B271" s="276"/>
      <c r="C271" s="276"/>
      <c r="D271" s="276"/>
      <c r="E271" s="276"/>
      <c r="F271" s="276"/>
      <c r="G271" s="276"/>
      <c r="H271" s="276"/>
      <c r="I271" s="276"/>
      <c r="J271" s="276"/>
      <c r="K271" s="276"/>
      <c r="L271" s="276"/>
      <c r="M271" s="276"/>
      <c r="N271" s="276"/>
      <c r="O271" s="276"/>
      <c r="P271" s="276"/>
      <c r="Q271" s="276"/>
      <c r="R271" s="276"/>
      <c r="S271" s="276"/>
      <c r="T271" s="276"/>
      <c r="U271" s="276"/>
      <c r="V271" s="276"/>
      <c r="W271" s="276"/>
      <c r="X271" s="276"/>
      <c r="Y271" s="276"/>
      <c r="Z271" s="276"/>
    </row>
    <row r="272" spans="1:26" ht="15.75" customHeight="1" x14ac:dyDescent="0.25">
      <c r="A272" s="276"/>
      <c r="B272" s="276"/>
      <c r="C272" s="276"/>
      <c r="D272" s="276"/>
      <c r="E272" s="276"/>
      <c r="F272" s="276"/>
      <c r="G272" s="276"/>
      <c r="H272" s="276"/>
      <c r="I272" s="276"/>
      <c r="J272" s="276"/>
      <c r="K272" s="276"/>
      <c r="L272" s="276"/>
      <c r="M272" s="276"/>
      <c r="N272" s="276"/>
      <c r="O272" s="276"/>
      <c r="P272" s="276"/>
      <c r="Q272" s="276"/>
      <c r="R272" s="276"/>
      <c r="S272" s="276"/>
      <c r="T272" s="276"/>
      <c r="U272" s="276"/>
      <c r="V272" s="276"/>
      <c r="W272" s="276"/>
      <c r="X272" s="276"/>
      <c r="Y272" s="276"/>
      <c r="Z272" s="276"/>
    </row>
    <row r="273" spans="1:26" ht="15.75" customHeight="1" x14ac:dyDescent="0.25">
      <c r="A273" s="276"/>
      <c r="B273" s="276"/>
      <c r="C273" s="276"/>
      <c r="D273" s="276"/>
      <c r="E273" s="276"/>
      <c r="F273" s="276"/>
      <c r="G273" s="276"/>
      <c r="H273" s="276"/>
      <c r="I273" s="276"/>
      <c r="J273" s="276"/>
      <c r="K273" s="276"/>
      <c r="L273" s="276"/>
      <c r="M273" s="276"/>
      <c r="N273" s="276"/>
      <c r="O273" s="276"/>
      <c r="P273" s="276"/>
      <c r="Q273" s="276"/>
      <c r="R273" s="276"/>
      <c r="S273" s="276"/>
      <c r="T273" s="276"/>
      <c r="U273" s="276"/>
      <c r="V273" s="276"/>
      <c r="W273" s="276"/>
      <c r="X273" s="276"/>
      <c r="Y273" s="276"/>
      <c r="Z273" s="276"/>
    </row>
    <row r="274" spans="1:26" ht="15.75" customHeight="1" x14ac:dyDescent="0.25">
      <c r="A274" s="276"/>
      <c r="B274" s="276"/>
      <c r="C274" s="276"/>
      <c r="D274" s="276"/>
      <c r="E274" s="276"/>
      <c r="F274" s="276"/>
      <c r="G274" s="276"/>
      <c r="H274" s="276"/>
      <c r="I274" s="276"/>
      <c r="J274" s="276"/>
      <c r="K274" s="276"/>
      <c r="L274" s="276"/>
      <c r="M274" s="276"/>
      <c r="N274" s="276"/>
      <c r="O274" s="276"/>
      <c r="P274" s="276"/>
      <c r="Q274" s="276"/>
      <c r="R274" s="276"/>
      <c r="S274" s="276"/>
      <c r="T274" s="276"/>
      <c r="U274" s="276"/>
      <c r="V274" s="276"/>
      <c r="W274" s="276"/>
      <c r="X274" s="276"/>
      <c r="Y274" s="276"/>
      <c r="Z274" s="276"/>
    </row>
    <row r="275" spans="1:26" ht="15.75" customHeight="1" x14ac:dyDescent="0.25">
      <c r="A275" s="276"/>
      <c r="B275" s="276"/>
      <c r="C275" s="276"/>
      <c r="D275" s="276"/>
      <c r="E275" s="276"/>
      <c r="F275" s="276"/>
      <c r="G275" s="276"/>
      <c r="H275" s="276"/>
      <c r="I275" s="276"/>
      <c r="J275" s="276"/>
      <c r="K275" s="276"/>
      <c r="L275" s="276"/>
      <c r="M275" s="276"/>
      <c r="N275" s="276"/>
      <c r="O275" s="276"/>
      <c r="P275" s="276"/>
      <c r="Q275" s="276"/>
      <c r="R275" s="276"/>
      <c r="S275" s="276"/>
      <c r="T275" s="276"/>
      <c r="U275" s="276"/>
      <c r="V275" s="276"/>
      <c r="W275" s="276"/>
      <c r="X275" s="276"/>
      <c r="Y275" s="276"/>
      <c r="Z275" s="276"/>
    </row>
    <row r="276" spans="1:26" ht="15.75" customHeight="1" x14ac:dyDescent="0.25">
      <c r="A276" s="276"/>
      <c r="B276" s="276"/>
      <c r="C276" s="276"/>
      <c r="D276" s="276"/>
      <c r="E276" s="276"/>
      <c r="F276" s="276"/>
      <c r="G276" s="276"/>
      <c r="H276" s="276"/>
      <c r="I276" s="276"/>
      <c r="J276" s="276"/>
      <c r="K276" s="276"/>
      <c r="L276" s="276"/>
      <c r="M276" s="276"/>
      <c r="N276" s="276"/>
      <c r="O276" s="276"/>
      <c r="P276" s="276"/>
      <c r="Q276" s="276"/>
      <c r="R276" s="276"/>
      <c r="S276" s="276"/>
      <c r="T276" s="276"/>
      <c r="U276" s="276"/>
      <c r="V276" s="276"/>
      <c r="W276" s="276"/>
      <c r="X276" s="276"/>
      <c r="Y276" s="276"/>
      <c r="Z276" s="276"/>
    </row>
    <row r="277" spans="1:26" ht="15.75" customHeight="1" x14ac:dyDescent="0.25">
      <c r="A277" s="276"/>
      <c r="B277" s="276"/>
      <c r="C277" s="276"/>
      <c r="D277" s="276"/>
      <c r="E277" s="276"/>
      <c r="F277" s="276"/>
      <c r="G277" s="276"/>
      <c r="H277" s="276"/>
      <c r="I277" s="276"/>
      <c r="J277" s="276"/>
      <c r="K277" s="276"/>
      <c r="L277" s="276"/>
      <c r="M277" s="276"/>
      <c r="N277" s="276"/>
      <c r="O277" s="276"/>
      <c r="P277" s="276"/>
      <c r="Q277" s="276"/>
      <c r="R277" s="276"/>
      <c r="S277" s="276"/>
      <c r="T277" s="276"/>
      <c r="U277" s="276"/>
      <c r="V277" s="276"/>
      <c r="W277" s="276"/>
      <c r="X277" s="276"/>
      <c r="Y277" s="276"/>
      <c r="Z277" s="276"/>
    </row>
    <row r="278" spans="1:26" ht="15.75" customHeight="1" x14ac:dyDescent="0.25">
      <c r="A278" s="276"/>
      <c r="B278" s="276"/>
      <c r="C278" s="276"/>
      <c r="D278" s="276"/>
      <c r="E278" s="276"/>
      <c r="F278" s="276"/>
      <c r="G278" s="276"/>
      <c r="H278" s="276"/>
      <c r="I278" s="276"/>
      <c r="J278" s="276"/>
      <c r="K278" s="276"/>
      <c r="L278" s="276"/>
      <c r="M278" s="276"/>
      <c r="N278" s="276"/>
      <c r="O278" s="276"/>
      <c r="P278" s="276"/>
      <c r="Q278" s="276"/>
      <c r="R278" s="276"/>
      <c r="S278" s="276"/>
      <c r="T278" s="276"/>
      <c r="U278" s="276"/>
      <c r="V278" s="276"/>
      <c r="W278" s="276"/>
      <c r="X278" s="276"/>
      <c r="Y278" s="276"/>
      <c r="Z278" s="276"/>
    </row>
    <row r="279" spans="1:26" ht="15.75" customHeight="1" x14ac:dyDescent="0.25">
      <c r="A279" s="276"/>
      <c r="B279" s="276"/>
      <c r="C279" s="276"/>
      <c r="D279" s="276"/>
      <c r="E279" s="276"/>
      <c r="F279" s="276"/>
      <c r="G279" s="276"/>
      <c r="H279" s="276"/>
      <c r="I279" s="276"/>
      <c r="J279" s="276"/>
      <c r="K279" s="276"/>
      <c r="L279" s="276"/>
      <c r="M279" s="276"/>
      <c r="N279" s="276"/>
      <c r="O279" s="276"/>
      <c r="P279" s="276"/>
      <c r="Q279" s="276"/>
      <c r="R279" s="276"/>
      <c r="S279" s="276"/>
      <c r="T279" s="276"/>
      <c r="U279" s="276"/>
      <c r="V279" s="276"/>
      <c r="W279" s="276"/>
      <c r="X279" s="276"/>
      <c r="Y279" s="276"/>
      <c r="Z279" s="276"/>
    </row>
    <row r="280" spans="1:26" ht="15.75" customHeight="1" x14ac:dyDescent="0.25">
      <c r="A280" s="276"/>
      <c r="B280" s="276"/>
      <c r="C280" s="276"/>
      <c r="D280" s="276"/>
      <c r="E280" s="276"/>
      <c r="F280" s="276"/>
      <c r="G280" s="276"/>
      <c r="H280" s="276"/>
      <c r="I280" s="276"/>
      <c r="J280" s="276"/>
      <c r="K280" s="276"/>
      <c r="L280" s="276"/>
      <c r="M280" s="276"/>
      <c r="N280" s="276"/>
      <c r="O280" s="276"/>
      <c r="P280" s="276"/>
      <c r="Q280" s="276"/>
      <c r="R280" s="276"/>
      <c r="S280" s="276"/>
      <c r="T280" s="276"/>
      <c r="U280" s="276"/>
      <c r="V280" s="276"/>
      <c r="W280" s="276"/>
      <c r="X280" s="276"/>
      <c r="Y280" s="276"/>
      <c r="Z280" s="276"/>
    </row>
    <row r="281" spans="1:26" ht="15.75" customHeight="1" x14ac:dyDescent="0.25">
      <c r="A281" s="276"/>
      <c r="B281" s="276"/>
      <c r="C281" s="276"/>
      <c r="D281" s="276"/>
      <c r="E281" s="276"/>
      <c r="F281" s="276"/>
      <c r="G281" s="276"/>
      <c r="H281" s="276"/>
      <c r="I281" s="276"/>
      <c r="J281" s="276"/>
      <c r="K281" s="276"/>
      <c r="L281" s="276"/>
      <c r="M281" s="276"/>
      <c r="N281" s="276"/>
      <c r="O281" s="276"/>
      <c r="P281" s="276"/>
      <c r="Q281" s="276"/>
      <c r="R281" s="276"/>
      <c r="S281" s="276"/>
      <c r="T281" s="276"/>
      <c r="U281" s="276"/>
      <c r="V281" s="276"/>
      <c r="W281" s="276"/>
      <c r="X281" s="276"/>
      <c r="Y281" s="276"/>
      <c r="Z281" s="276"/>
    </row>
    <row r="282" spans="1:26" ht="15.75" customHeight="1" x14ac:dyDescent="0.25">
      <c r="A282" s="276"/>
      <c r="B282" s="276"/>
      <c r="C282" s="276"/>
      <c r="D282" s="276"/>
      <c r="E282" s="276"/>
      <c r="F282" s="276"/>
      <c r="G282" s="276"/>
      <c r="H282" s="276"/>
      <c r="I282" s="276"/>
      <c r="J282" s="276"/>
      <c r="K282" s="276"/>
      <c r="L282" s="276"/>
      <c r="M282" s="276"/>
      <c r="N282" s="276"/>
      <c r="O282" s="276"/>
      <c r="P282" s="276"/>
      <c r="Q282" s="276"/>
      <c r="R282" s="276"/>
      <c r="S282" s="276"/>
      <c r="T282" s="276"/>
      <c r="U282" s="276"/>
      <c r="V282" s="276"/>
      <c r="W282" s="276"/>
      <c r="X282" s="276"/>
      <c r="Y282" s="276"/>
      <c r="Z282" s="276"/>
    </row>
    <row r="283" spans="1:26" ht="15.75" customHeight="1" x14ac:dyDescent="0.25">
      <c r="A283" s="276"/>
      <c r="B283" s="276"/>
      <c r="C283" s="276"/>
      <c r="D283" s="276"/>
      <c r="E283" s="276"/>
      <c r="F283" s="276"/>
      <c r="G283" s="276"/>
      <c r="H283" s="276"/>
      <c r="I283" s="276"/>
      <c r="J283" s="276"/>
      <c r="K283" s="276"/>
      <c r="L283" s="276"/>
      <c r="M283" s="276"/>
      <c r="N283" s="276"/>
      <c r="O283" s="276"/>
      <c r="P283" s="276"/>
      <c r="Q283" s="276"/>
      <c r="R283" s="276"/>
      <c r="S283" s="276"/>
      <c r="T283" s="276"/>
      <c r="U283" s="276"/>
      <c r="V283" s="276"/>
      <c r="W283" s="276"/>
      <c r="X283" s="276"/>
      <c r="Y283" s="276"/>
      <c r="Z283" s="276"/>
    </row>
    <row r="284" spans="1:26" ht="15.75" customHeight="1" x14ac:dyDescent="0.25">
      <c r="A284" s="276"/>
      <c r="B284" s="276"/>
      <c r="C284" s="276"/>
      <c r="D284" s="276"/>
      <c r="E284" s="276"/>
      <c r="F284" s="276"/>
      <c r="G284" s="276"/>
      <c r="H284" s="276"/>
      <c r="I284" s="276"/>
      <c r="J284" s="276"/>
      <c r="K284" s="276"/>
      <c r="L284" s="276"/>
      <c r="M284" s="276"/>
      <c r="N284" s="276"/>
      <c r="O284" s="276"/>
      <c r="P284" s="276"/>
      <c r="Q284" s="276"/>
      <c r="R284" s="276"/>
      <c r="S284" s="276"/>
      <c r="T284" s="276"/>
      <c r="U284" s="276"/>
      <c r="V284" s="276"/>
      <c r="W284" s="276"/>
      <c r="X284" s="276"/>
      <c r="Y284" s="276"/>
      <c r="Z284" s="276"/>
    </row>
    <row r="285" spans="1:26" ht="15.75" customHeight="1" x14ac:dyDescent="0.25">
      <c r="A285" s="276"/>
      <c r="B285" s="276"/>
      <c r="C285" s="276"/>
      <c r="D285" s="276"/>
      <c r="E285" s="276"/>
      <c r="F285" s="276"/>
      <c r="G285" s="276"/>
      <c r="H285" s="276"/>
      <c r="I285" s="276"/>
      <c r="J285" s="276"/>
      <c r="K285" s="276"/>
      <c r="L285" s="276"/>
      <c r="M285" s="276"/>
      <c r="N285" s="276"/>
      <c r="O285" s="276"/>
      <c r="P285" s="276"/>
      <c r="Q285" s="276"/>
      <c r="R285" s="276"/>
      <c r="S285" s="276"/>
      <c r="T285" s="276"/>
      <c r="U285" s="276"/>
      <c r="V285" s="276"/>
      <c r="W285" s="276"/>
      <c r="X285" s="276"/>
      <c r="Y285" s="276"/>
      <c r="Z285" s="276"/>
    </row>
    <row r="286" spans="1:26" ht="15.75" customHeight="1" x14ac:dyDescent="0.25">
      <c r="A286" s="276"/>
      <c r="B286" s="276"/>
      <c r="C286" s="276"/>
      <c r="D286" s="276"/>
      <c r="E286" s="276"/>
      <c r="F286" s="276"/>
      <c r="G286" s="276"/>
      <c r="H286" s="276"/>
      <c r="I286" s="276"/>
      <c r="J286" s="276"/>
      <c r="K286" s="276"/>
      <c r="L286" s="276"/>
      <c r="M286" s="276"/>
      <c r="N286" s="276"/>
      <c r="O286" s="276"/>
      <c r="P286" s="276"/>
      <c r="Q286" s="276"/>
      <c r="R286" s="276"/>
      <c r="S286" s="276"/>
      <c r="T286" s="276"/>
      <c r="U286" s="276"/>
      <c r="V286" s="276"/>
      <c r="W286" s="276"/>
      <c r="X286" s="276"/>
      <c r="Y286" s="276"/>
      <c r="Z286" s="276"/>
    </row>
    <row r="287" spans="1:26" ht="15.75" customHeight="1" x14ac:dyDescent="0.25">
      <c r="A287" s="276"/>
      <c r="B287" s="276"/>
      <c r="C287" s="276"/>
      <c r="D287" s="276"/>
      <c r="E287" s="276"/>
      <c r="F287" s="276"/>
      <c r="G287" s="276"/>
      <c r="H287" s="276"/>
      <c r="I287" s="276"/>
      <c r="J287" s="276"/>
      <c r="K287" s="276"/>
      <c r="L287" s="276"/>
      <c r="M287" s="276"/>
      <c r="N287" s="276"/>
      <c r="O287" s="276"/>
      <c r="P287" s="276"/>
      <c r="Q287" s="276"/>
      <c r="R287" s="276"/>
      <c r="S287" s="276"/>
      <c r="T287" s="276"/>
      <c r="U287" s="276"/>
      <c r="V287" s="276"/>
      <c r="W287" s="276"/>
      <c r="X287" s="276"/>
      <c r="Y287" s="276"/>
      <c r="Z287" s="276"/>
    </row>
    <row r="288" spans="1:26" ht="15.75" customHeight="1" x14ac:dyDescent="0.25">
      <c r="A288" s="276"/>
      <c r="B288" s="276"/>
      <c r="C288" s="276"/>
      <c r="D288" s="276"/>
      <c r="E288" s="276"/>
      <c r="F288" s="276"/>
      <c r="G288" s="276"/>
      <c r="H288" s="276"/>
      <c r="I288" s="276"/>
      <c r="J288" s="276"/>
      <c r="K288" s="276"/>
      <c r="L288" s="276"/>
      <c r="M288" s="276"/>
      <c r="N288" s="276"/>
      <c r="O288" s="276"/>
      <c r="P288" s="276"/>
      <c r="Q288" s="276"/>
      <c r="R288" s="276"/>
      <c r="S288" s="276"/>
      <c r="T288" s="276"/>
      <c r="U288" s="276"/>
      <c r="V288" s="276"/>
      <c r="W288" s="276"/>
      <c r="X288" s="276"/>
      <c r="Y288" s="276"/>
      <c r="Z288" s="276"/>
    </row>
    <row r="289" spans="1:26" ht="15.75" customHeight="1" x14ac:dyDescent="0.25">
      <c r="A289" s="276"/>
      <c r="B289" s="276"/>
      <c r="C289" s="276"/>
      <c r="D289" s="276"/>
      <c r="E289" s="276"/>
      <c r="F289" s="276"/>
      <c r="G289" s="276"/>
      <c r="H289" s="276"/>
      <c r="I289" s="276"/>
      <c r="J289" s="276"/>
      <c r="K289" s="276"/>
      <c r="L289" s="276"/>
      <c r="M289" s="276"/>
      <c r="N289" s="276"/>
      <c r="O289" s="276"/>
      <c r="P289" s="276"/>
      <c r="Q289" s="276"/>
      <c r="R289" s="276"/>
      <c r="S289" s="276"/>
      <c r="T289" s="276"/>
      <c r="U289" s="276"/>
      <c r="V289" s="276"/>
      <c r="W289" s="276"/>
      <c r="X289" s="276"/>
      <c r="Y289" s="276"/>
      <c r="Z289" s="276"/>
    </row>
    <row r="290" spans="1:26" ht="15.75" customHeight="1" x14ac:dyDescent="0.25">
      <c r="A290" s="276"/>
      <c r="B290" s="276"/>
      <c r="C290" s="276"/>
      <c r="D290" s="276"/>
      <c r="E290" s="276"/>
      <c r="F290" s="276"/>
      <c r="G290" s="276"/>
      <c r="H290" s="276"/>
      <c r="I290" s="276"/>
      <c r="J290" s="276"/>
      <c r="K290" s="276"/>
      <c r="L290" s="276"/>
      <c r="M290" s="276"/>
      <c r="N290" s="276"/>
      <c r="O290" s="276"/>
      <c r="P290" s="276"/>
      <c r="Q290" s="276"/>
      <c r="R290" s="276"/>
      <c r="S290" s="276"/>
      <c r="T290" s="276"/>
      <c r="U290" s="276"/>
      <c r="V290" s="276"/>
      <c r="W290" s="276"/>
      <c r="X290" s="276"/>
      <c r="Y290" s="276"/>
      <c r="Z290" s="276"/>
    </row>
    <row r="291" spans="1:26" ht="15.75" customHeight="1" x14ac:dyDescent="0.25">
      <c r="A291" s="276"/>
      <c r="B291" s="276"/>
      <c r="C291" s="276"/>
      <c r="D291" s="276"/>
      <c r="E291" s="276"/>
      <c r="F291" s="276"/>
      <c r="G291" s="276"/>
      <c r="H291" s="276"/>
      <c r="I291" s="276"/>
      <c r="J291" s="276"/>
      <c r="K291" s="276"/>
      <c r="L291" s="276"/>
      <c r="M291" s="276"/>
      <c r="N291" s="276"/>
      <c r="O291" s="276"/>
      <c r="P291" s="276"/>
      <c r="Q291" s="276"/>
      <c r="R291" s="276"/>
      <c r="S291" s="276"/>
      <c r="T291" s="276"/>
      <c r="U291" s="276"/>
      <c r="V291" s="276"/>
      <c r="W291" s="276"/>
      <c r="X291" s="276"/>
      <c r="Y291" s="276"/>
      <c r="Z291" s="276"/>
    </row>
    <row r="292" spans="1:26" ht="15.75" customHeight="1" x14ac:dyDescent="0.25">
      <c r="A292" s="276"/>
      <c r="B292" s="276"/>
      <c r="C292" s="276"/>
      <c r="D292" s="276"/>
      <c r="E292" s="276"/>
      <c r="F292" s="276"/>
      <c r="G292" s="276"/>
      <c r="H292" s="276"/>
      <c r="I292" s="276"/>
      <c r="J292" s="276"/>
      <c r="K292" s="276"/>
      <c r="L292" s="276"/>
      <c r="M292" s="276"/>
      <c r="N292" s="276"/>
      <c r="O292" s="276"/>
      <c r="P292" s="276"/>
      <c r="Q292" s="276"/>
      <c r="R292" s="276"/>
      <c r="S292" s="276"/>
      <c r="T292" s="276"/>
      <c r="U292" s="276"/>
      <c r="V292" s="276"/>
      <c r="W292" s="276"/>
      <c r="X292" s="276"/>
      <c r="Y292" s="276"/>
      <c r="Z292" s="276"/>
    </row>
    <row r="293" spans="1:26" ht="15.75" customHeight="1" x14ac:dyDescent="0.25">
      <c r="A293" s="276"/>
      <c r="B293" s="276"/>
      <c r="C293" s="276"/>
      <c r="D293" s="276"/>
      <c r="E293" s="276"/>
      <c r="F293" s="276"/>
      <c r="G293" s="276"/>
      <c r="H293" s="276"/>
      <c r="I293" s="276"/>
      <c r="J293" s="276"/>
      <c r="K293" s="276"/>
      <c r="L293" s="276"/>
      <c r="M293" s="276"/>
      <c r="N293" s="276"/>
      <c r="O293" s="276"/>
      <c r="P293" s="276"/>
      <c r="Q293" s="276"/>
      <c r="R293" s="276"/>
      <c r="S293" s="276"/>
      <c r="T293" s="276"/>
      <c r="U293" s="276"/>
      <c r="V293" s="276"/>
      <c r="W293" s="276"/>
      <c r="X293" s="276"/>
      <c r="Y293" s="276"/>
      <c r="Z293" s="276"/>
    </row>
    <row r="294" spans="1:26" ht="15.75" customHeight="1" x14ac:dyDescent="0.25">
      <c r="A294" s="276"/>
      <c r="B294" s="276"/>
      <c r="C294" s="276"/>
      <c r="D294" s="276"/>
      <c r="E294" s="276"/>
      <c r="F294" s="276"/>
      <c r="G294" s="276"/>
      <c r="H294" s="276"/>
      <c r="I294" s="276"/>
      <c r="J294" s="276"/>
      <c r="K294" s="276"/>
      <c r="L294" s="276"/>
      <c r="M294" s="276"/>
      <c r="N294" s="276"/>
      <c r="O294" s="276"/>
      <c r="P294" s="276"/>
      <c r="Q294" s="276"/>
      <c r="R294" s="276"/>
      <c r="S294" s="276"/>
      <c r="T294" s="276"/>
      <c r="U294" s="276"/>
      <c r="V294" s="276"/>
      <c r="W294" s="276"/>
      <c r="X294" s="276"/>
      <c r="Y294" s="276"/>
      <c r="Z294" s="276"/>
    </row>
    <row r="295" spans="1:26" ht="15.75" customHeight="1" x14ac:dyDescent="0.25">
      <c r="A295" s="276"/>
      <c r="B295" s="276"/>
      <c r="C295" s="276"/>
      <c r="D295" s="276"/>
      <c r="E295" s="276"/>
      <c r="F295" s="276"/>
      <c r="G295" s="276"/>
      <c r="H295" s="276"/>
      <c r="I295" s="276"/>
      <c r="J295" s="276"/>
      <c r="K295" s="276"/>
      <c r="L295" s="276"/>
      <c r="M295" s="276"/>
      <c r="N295" s="276"/>
      <c r="O295" s="276"/>
      <c r="P295" s="276"/>
      <c r="Q295" s="276"/>
      <c r="R295" s="276"/>
      <c r="S295" s="276"/>
      <c r="T295" s="276"/>
      <c r="U295" s="276"/>
      <c r="V295" s="276"/>
      <c r="W295" s="276"/>
      <c r="X295" s="276"/>
      <c r="Y295" s="276"/>
      <c r="Z295" s="276"/>
    </row>
    <row r="296" spans="1:26" ht="15.75" customHeight="1" x14ac:dyDescent="0.25">
      <c r="A296" s="276"/>
      <c r="B296" s="276"/>
      <c r="C296" s="276"/>
      <c r="D296" s="276"/>
      <c r="E296" s="276"/>
      <c r="F296" s="276"/>
      <c r="G296" s="276"/>
      <c r="H296" s="276"/>
      <c r="I296" s="276"/>
      <c r="J296" s="276"/>
      <c r="K296" s="276"/>
      <c r="L296" s="276"/>
      <c r="M296" s="276"/>
      <c r="N296" s="276"/>
      <c r="O296" s="276"/>
      <c r="P296" s="276"/>
      <c r="Q296" s="276"/>
      <c r="R296" s="276"/>
      <c r="S296" s="276"/>
      <c r="T296" s="276"/>
      <c r="U296" s="276"/>
      <c r="V296" s="276"/>
      <c r="W296" s="276"/>
      <c r="X296" s="276"/>
      <c r="Y296" s="276"/>
      <c r="Z296" s="276"/>
    </row>
    <row r="297" spans="1:26" ht="15.75" customHeight="1" x14ac:dyDescent="0.25">
      <c r="A297" s="276"/>
      <c r="B297" s="276"/>
      <c r="C297" s="276"/>
      <c r="D297" s="276"/>
      <c r="E297" s="276"/>
      <c r="F297" s="276"/>
      <c r="G297" s="276"/>
      <c r="H297" s="276"/>
      <c r="I297" s="276"/>
      <c r="J297" s="276"/>
      <c r="K297" s="276"/>
      <c r="L297" s="276"/>
      <c r="M297" s="276"/>
      <c r="N297" s="276"/>
      <c r="O297" s="276"/>
      <c r="P297" s="276"/>
      <c r="Q297" s="276"/>
      <c r="R297" s="276"/>
      <c r="S297" s="276"/>
      <c r="T297" s="276"/>
      <c r="U297" s="276"/>
      <c r="V297" s="276"/>
      <c r="W297" s="276"/>
      <c r="X297" s="276"/>
      <c r="Y297" s="276"/>
      <c r="Z297" s="276"/>
    </row>
    <row r="298" spans="1:26" ht="15.75" customHeight="1" x14ac:dyDescent="0.25">
      <c r="A298" s="276"/>
      <c r="B298" s="276"/>
      <c r="C298" s="276"/>
      <c r="D298" s="276"/>
      <c r="E298" s="276"/>
      <c r="F298" s="276"/>
      <c r="G298" s="276"/>
      <c r="H298" s="276"/>
      <c r="I298" s="276"/>
      <c r="J298" s="276"/>
      <c r="K298" s="276"/>
      <c r="L298" s="276"/>
      <c r="M298" s="276"/>
      <c r="N298" s="276"/>
      <c r="O298" s="276"/>
      <c r="P298" s="276"/>
      <c r="Q298" s="276"/>
      <c r="R298" s="276"/>
      <c r="S298" s="276"/>
      <c r="T298" s="276"/>
      <c r="U298" s="276"/>
      <c r="V298" s="276"/>
      <c r="W298" s="276"/>
      <c r="X298" s="276"/>
      <c r="Y298" s="276"/>
      <c r="Z298" s="276"/>
    </row>
    <row r="299" spans="1:26" ht="15.75" customHeight="1" x14ac:dyDescent="0.25">
      <c r="A299" s="276"/>
      <c r="B299" s="276"/>
      <c r="C299" s="276"/>
      <c r="D299" s="276"/>
      <c r="E299" s="276"/>
      <c r="F299" s="276"/>
      <c r="G299" s="276"/>
      <c r="H299" s="276"/>
      <c r="I299" s="276"/>
      <c r="J299" s="276"/>
      <c r="K299" s="276"/>
      <c r="L299" s="276"/>
      <c r="M299" s="276"/>
      <c r="N299" s="276"/>
      <c r="O299" s="276"/>
      <c r="P299" s="276"/>
      <c r="Q299" s="276"/>
      <c r="R299" s="276"/>
      <c r="S299" s="276"/>
      <c r="T299" s="276"/>
      <c r="U299" s="276"/>
      <c r="V299" s="276"/>
      <c r="W299" s="276"/>
      <c r="X299" s="276"/>
      <c r="Y299" s="276"/>
      <c r="Z299" s="276"/>
    </row>
    <row r="300" spans="1:26" ht="15.75" customHeight="1" x14ac:dyDescent="0.25">
      <c r="A300" s="276"/>
      <c r="B300" s="276"/>
      <c r="C300" s="276"/>
      <c r="D300" s="276"/>
      <c r="E300" s="276"/>
      <c r="F300" s="276"/>
      <c r="G300" s="276"/>
      <c r="H300" s="276"/>
      <c r="I300" s="276"/>
      <c r="J300" s="276"/>
      <c r="K300" s="276"/>
      <c r="L300" s="276"/>
      <c r="M300" s="276"/>
      <c r="N300" s="276"/>
      <c r="O300" s="276"/>
      <c r="P300" s="276"/>
      <c r="Q300" s="276"/>
      <c r="R300" s="276"/>
      <c r="S300" s="276"/>
      <c r="T300" s="276"/>
      <c r="U300" s="276"/>
      <c r="V300" s="276"/>
      <c r="W300" s="276"/>
      <c r="X300" s="276"/>
      <c r="Y300" s="276"/>
      <c r="Z300" s="276"/>
    </row>
    <row r="301" spans="1:26" ht="15.75" customHeight="1" x14ac:dyDescent="0.25">
      <c r="A301" s="276"/>
      <c r="B301" s="276"/>
      <c r="C301" s="276"/>
      <c r="D301" s="276"/>
      <c r="E301" s="276"/>
      <c r="F301" s="276"/>
      <c r="G301" s="276"/>
      <c r="H301" s="276"/>
      <c r="I301" s="276"/>
      <c r="J301" s="276"/>
      <c r="K301" s="276"/>
      <c r="L301" s="276"/>
      <c r="M301" s="276"/>
      <c r="N301" s="276"/>
      <c r="O301" s="276"/>
      <c r="P301" s="276"/>
      <c r="Q301" s="276"/>
      <c r="R301" s="276"/>
      <c r="S301" s="276"/>
      <c r="T301" s="276"/>
      <c r="U301" s="276"/>
      <c r="V301" s="276"/>
      <c r="W301" s="276"/>
      <c r="X301" s="276"/>
      <c r="Y301" s="276"/>
      <c r="Z301" s="276"/>
    </row>
    <row r="302" spans="1:26" ht="15.75" customHeight="1" x14ac:dyDescent="0.25">
      <c r="A302" s="276"/>
      <c r="B302" s="276"/>
      <c r="C302" s="276"/>
      <c r="D302" s="276"/>
      <c r="E302" s="276"/>
      <c r="F302" s="276"/>
      <c r="G302" s="276"/>
      <c r="H302" s="276"/>
      <c r="I302" s="276"/>
      <c r="J302" s="276"/>
      <c r="K302" s="276"/>
      <c r="L302" s="276"/>
      <c r="M302" s="276"/>
      <c r="N302" s="276"/>
      <c r="O302" s="276"/>
      <c r="P302" s="276"/>
      <c r="Q302" s="276"/>
      <c r="R302" s="276"/>
      <c r="S302" s="276"/>
      <c r="T302" s="276"/>
      <c r="U302" s="276"/>
      <c r="V302" s="276"/>
      <c r="W302" s="276"/>
      <c r="X302" s="276"/>
      <c r="Y302" s="276"/>
      <c r="Z302" s="276"/>
    </row>
    <row r="303" spans="1:26" ht="15.75" customHeight="1" x14ac:dyDescent="0.25">
      <c r="A303" s="276"/>
      <c r="B303" s="276"/>
      <c r="C303" s="276"/>
      <c r="D303" s="276"/>
      <c r="E303" s="276"/>
      <c r="F303" s="276"/>
      <c r="G303" s="276"/>
      <c r="H303" s="276"/>
      <c r="I303" s="276"/>
      <c r="J303" s="276"/>
      <c r="K303" s="276"/>
      <c r="L303" s="276"/>
      <c r="M303" s="276"/>
      <c r="N303" s="276"/>
      <c r="O303" s="276"/>
      <c r="P303" s="276"/>
      <c r="Q303" s="276"/>
      <c r="R303" s="276"/>
      <c r="S303" s="276"/>
      <c r="T303" s="276"/>
      <c r="U303" s="276"/>
      <c r="V303" s="276"/>
      <c r="W303" s="276"/>
      <c r="X303" s="276"/>
      <c r="Y303" s="276"/>
      <c r="Z303" s="276"/>
    </row>
    <row r="304" spans="1:26" ht="15.75" customHeight="1" x14ac:dyDescent="0.25">
      <c r="A304" s="276"/>
      <c r="B304" s="276"/>
      <c r="C304" s="276"/>
      <c r="D304" s="276"/>
      <c r="E304" s="276"/>
      <c r="F304" s="276"/>
      <c r="G304" s="276"/>
      <c r="H304" s="276"/>
      <c r="I304" s="276"/>
      <c r="J304" s="276"/>
      <c r="K304" s="276"/>
      <c r="L304" s="276"/>
      <c r="M304" s="276"/>
      <c r="N304" s="276"/>
      <c r="O304" s="276"/>
      <c r="P304" s="276"/>
      <c r="Q304" s="276"/>
      <c r="R304" s="276"/>
      <c r="S304" s="276"/>
      <c r="T304" s="276"/>
      <c r="U304" s="276"/>
      <c r="V304" s="276"/>
      <c r="W304" s="276"/>
      <c r="X304" s="276"/>
      <c r="Y304" s="276"/>
      <c r="Z304" s="276"/>
    </row>
    <row r="305" spans="1:26" ht="15.75" customHeight="1" x14ac:dyDescent="0.25">
      <c r="A305" s="276"/>
      <c r="B305" s="276"/>
      <c r="C305" s="276"/>
      <c r="D305" s="276"/>
      <c r="E305" s="276"/>
      <c r="F305" s="276"/>
      <c r="G305" s="276"/>
      <c r="H305" s="276"/>
      <c r="I305" s="276"/>
      <c r="J305" s="276"/>
      <c r="K305" s="276"/>
      <c r="L305" s="276"/>
      <c r="M305" s="276"/>
      <c r="N305" s="276"/>
      <c r="O305" s="276"/>
      <c r="P305" s="276"/>
      <c r="Q305" s="276"/>
      <c r="R305" s="276"/>
      <c r="S305" s="276"/>
      <c r="T305" s="276"/>
      <c r="U305" s="276"/>
      <c r="V305" s="276"/>
      <c r="W305" s="276"/>
      <c r="X305" s="276"/>
      <c r="Y305" s="276"/>
      <c r="Z305" s="276"/>
    </row>
    <row r="306" spans="1:26" ht="15.75" customHeight="1" x14ac:dyDescent="0.25">
      <c r="A306" s="276"/>
      <c r="B306" s="276"/>
      <c r="C306" s="276"/>
      <c r="D306" s="276"/>
      <c r="E306" s="276"/>
      <c r="F306" s="276"/>
      <c r="G306" s="276"/>
      <c r="H306" s="276"/>
      <c r="I306" s="276"/>
      <c r="J306" s="276"/>
      <c r="K306" s="276"/>
      <c r="L306" s="276"/>
      <c r="M306" s="276"/>
      <c r="N306" s="276"/>
      <c r="O306" s="276"/>
      <c r="P306" s="276"/>
      <c r="Q306" s="276"/>
      <c r="R306" s="276"/>
      <c r="S306" s="276"/>
      <c r="T306" s="276"/>
      <c r="U306" s="276"/>
      <c r="V306" s="276"/>
      <c r="W306" s="276"/>
      <c r="X306" s="276"/>
      <c r="Y306" s="276"/>
      <c r="Z306" s="276"/>
    </row>
    <row r="307" spans="1:26" ht="15.75" customHeight="1" x14ac:dyDescent="0.25">
      <c r="A307" s="276"/>
      <c r="B307" s="276"/>
      <c r="C307" s="276"/>
      <c r="D307" s="276"/>
      <c r="E307" s="276"/>
      <c r="F307" s="276"/>
      <c r="G307" s="276"/>
      <c r="H307" s="276"/>
      <c r="I307" s="276"/>
      <c r="J307" s="276"/>
      <c r="K307" s="276"/>
      <c r="L307" s="276"/>
      <c r="M307" s="276"/>
      <c r="N307" s="276"/>
      <c r="O307" s="276"/>
      <c r="P307" s="276"/>
      <c r="Q307" s="276"/>
      <c r="R307" s="276"/>
      <c r="S307" s="276"/>
      <c r="T307" s="276"/>
      <c r="U307" s="276"/>
      <c r="V307" s="276"/>
      <c r="W307" s="276"/>
      <c r="X307" s="276"/>
      <c r="Y307" s="276"/>
      <c r="Z307" s="276"/>
    </row>
    <row r="308" spans="1:26" ht="15.75" customHeight="1" x14ac:dyDescent="0.25">
      <c r="A308" s="276"/>
      <c r="B308" s="276"/>
      <c r="C308" s="276"/>
      <c r="D308" s="276"/>
      <c r="E308" s="276"/>
      <c r="F308" s="276"/>
      <c r="G308" s="276"/>
      <c r="H308" s="276"/>
      <c r="I308" s="276"/>
      <c r="J308" s="276"/>
      <c r="K308" s="276"/>
      <c r="L308" s="276"/>
      <c r="M308" s="276"/>
      <c r="N308" s="276"/>
      <c r="O308" s="276"/>
      <c r="P308" s="276"/>
      <c r="Q308" s="276"/>
      <c r="R308" s="276"/>
      <c r="S308" s="276"/>
      <c r="T308" s="276"/>
      <c r="U308" s="276"/>
      <c r="V308" s="276"/>
      <c r="W308" s="276"/>
      <c r="X308" s="276"/>
      <c r="Y308" s="276"/>
      <c r="Z308" s="276"/>
    </row>
    <row r="309" spans="1:26" ht="15.75" customHeight="1" x14ac:dyDescent="0.25">
      <c r="A309" s="276"/>
      <c r="B309" s="276"/>
      <c r="C309" s="276"/>
      <c r="D309" s="276"/>
      <c r="E309" s="276"/>
      <c r="F309" s="276"/>
      <c r="G309" s="276"/>
      <c r="H309" s="276"/>
      <c r="I309" s="276"/>
      <c r="J309" s="276"/>
      <c r="K309" s="276"/>
      <c r="L309" s="276"/>
      <c r="M309" s="276"/>
      <c r="N309" s="276"/>
      <c r="O309" s="276"/>
      <c r="P309" s="276"/>
      <c r="Q309" s="276"/>
      <c r="R309" s="276"/>
      <c r="S309" s="276"/>
      <c r="T309" s="276"/>
      <c r="U309" s="276"/>
      <c r="V309" s="276"/>
      <c r="W309" s="276"/>
      <c r="X309" s="276"/>
      <c r="Y309" s="276"/>
      <c r="Z309" s="276"/>
    </row>
    <row r="310" spans="1:26" ht="15.75" customHeight="1" x14ac:dyDescent="0.25">
      <c r="A310" s="276"/>
      <c r="B310" s="276"/>
      <c r="C310" s="276"/>
      <c r="D310" s="276"/>
      <c r="E310" s="276"/>
      <c r="F310" s="276"/>
      <c r="G310" s="276"/>
      <c r="H310" s="276"/>
      <c r="I310" s="276"/>
      <c r="J310" s="276"/>
      <c r="K310" s="276"/>
      <c r="L310" s="276"/>
      <c r="M310" s="276"/>
      <c r="N310" s="276"/>
      <c r="O310" s="276"/>
      <c r="P310" s="276"/>
      <c r="Q310" s="276"/>
      <c r="R310" s="276"/>
      <c r="S310" s="276"/>
      <c r="T310" s="276"/>
      <c r="U310" s="276"/>
      <c r="V310" s="276"/>
      <c r="W310" s="276"/>
      <c r="X310" s="276"/>
      <c r="Y310" s="276"/>
      <c r="Z310" s="276"/>
    </row>
    <row r="311" spans="1:26" ht="15.75" customHeight="1" x14ac:dyDescent="0.25">
      <c r="A311" s="276"/>
      <c r="B311" s="276"/>
      <c r="C311" s="276"/>
      <c r="D311" s="276"/>
      <c r="E311" s="276"/>
      <c r="F311" s="276"/>
      <c r="G311" s="276"/>
      <c r="H311" s="276"/>
      <c r="I311" s="276"/>
      <c r="J311" s="276"/>
      <c r="K311" s="276"/>
      <c r="L311" s="276"/>
      <c r="M311" s="276"/>
      <c r="N311" s="276"/>
      <c r="O311" s="276"/>
      <c r="P311" s="276"/>
      <c r="Q311" s="276"/>
      <c r="R311" s="276"/>
      <c r="S311" s="276"/>
      <c r="T311" s="276"/>
      <c r="U311" s="276"/>
      <c r="V311" s="276"/>
      <c r="W311" s="276"/>
      <c r="X311" s="276"/>
      <c r="Y311" s="276"/>
      <c r="Z311" s="276"/>
    </row>
    <row r="312" spans="1:26" ht="15.75" customHeight="1" x14ac:dyDescent="0.25">
      <c r="A312" s="276"/>
      <c r="B312" s="276"/>
      <c r="C312" s="276"/>
      <c r="D312" s="276"/>
      <c r="E312" s="276"/>
      <c r="F312" s="276"/>
      <c r="G312" s="276"/>
      <c r="H312" s="276"/>
      <c r="I312" s="276"/>
      <c r="J312" s="276"/>
      <c r="K312" s="276"/>
      <c r="L312" s="276"/>
      <c r="M312" s="276"/>
      <c r="N312" s="276"/>
      <c r="O312" s="276"/>
      <c r="P312" s="276"/>
      <c r="Q312" s="276"/>
      <c r="R312" s="276"/>
      <c r="S312" s="276"/>
      <c r="T312" s="276"/>
      <c r="U312" s="276"/>
      <c r="V312" s="276"/>
      <c r="W312" s="276"/>
      <c r="X312" s="276"/>
      <c r="Y312" s="276"/>
      <c r="Z312" s="276"/>
    </row>
    <row r="313" spans="1:26" ht="15.75" customHeight="1" x14ac:dyDescent="0.25">
      <c r="A313" s="276"/>
      <c r="B313" s="276"/>
      <c r="C313" s="276"/>
      <c r="D313" s="276"/>
      <c r="E313" s="276"/>
      <c r="F313" s="276"/>
      <c r="G313" s="276"/>
      <c r="H313" s="276"/>
      <c r="I313" s="276"/>
      <c r="J313" s="276"/>
      <c r="K313" s="276"/>
      <c r="L313" s="276"/>
      <c r="M313" s="276"/>
      <c r="N313" s="276"/>
      <c r="O313" s="276"/>
      <c r="P313" s="276"/>
      <c r="Q313" s="276"/>
      <c r="R313" s="276"/>
      <c r="S313" s="276"/>
      <c r="T313" s="276"/>
      <c r="U313" s="276"/>
      <c r="V313" s="276"/>
      <c r="W313" s="276"/>
      <c r="X313" s="276"/>
      <c r="Y313" s="276"/>
      <c r="Z313" s="276"/>
    </row>
    <row r="314" spans="1:26" ht="15.75" customHeight="1" x14ac:dyDescent="0.25">
      <c r="A314" s="276"/>
      <c r="B314" s="276"/>
      <c r="C314" s="276"/>
      <c r="D314" s="276"/>
      <c r="E314" s="276"/>
      <c r="F314" s="276"/>
      <c r="G314" s="276"/>
      <c r="H314" s="276"/>
      <c r="I314" s="276"/>
      <c r="J314" s="276"/>
      <c r="K314" s="276"/>
      <c r="L314" s="276"/>
      <c r="M314" s="276"/>
      <c r="N314" s="276"/>
      <c r="O314" s="276"/>
      <c r="P314" s="276"/>
      <c r="Q314" s="276"/>
      <c r="R314" s="276"/>
      <c r="S314" s="276"/>
      <c r="T314" s="276"/>
      <c r="U314" s="276"/>
      <c r="V314" s="276"/>
      <c r="W314" s="276"/>
      <c r="X314" s="276"/>
      <c r="Y314" s="276"/>
      <c r="Z314" s="276"/>
    </row>
    <row r="315" spans="1:26" ht="15.75" customHeight="1" x14ac:dyDescent="0.25">
      <c r="A315" s="276"/>
      <c r="B315" s="276"/>
      <c r="C315" s="276"/>
      <c r="D315" s="276"/>
      <c r="E315" s="276"/>
      <c r="F315" s="276"/>
      <c r="G315" s="276"/>
      <c r="H315" s="276"/>
      <c r="I315" s="276"/>
      <c r="J315" s="276"/>
      <c r="K315" s="276"/>
      <c r="L315" s="276"/>
      <c r="M315" s="276"/>
      <c r="N315" s="276"/>
      <c r="O315" s="276"/>
      <c r="P315" s="276"/>
      <c r="Q315" s="276"/>
      <c r="R315" s="276"/>
      <c r="S315" s="276"/>
      <c r="T315" s="276"/>
      <c r="U315" s="276"/>
      <c r="V315" s="276"/>
      <c r="W315" s="276"/>
      <c r="X315" s="276"/>
      <c r="Y315" s="276"/>
      <c r="Z315" s="276"/>
    </row>
    <row r="316" spans="1:26" ht="15.75" customHeight="1" x14ac:dyDescent="0.25">
      <c r="A316" s="276"/>
      <c r="B316" s="276"/>
      <c r="C316" s="276"/>
      <c r="D316" s="276"/>
      <c r="E316" s="276"/>
      <c r="F316" s="276"/>
      <c r="G316" s="276"/>
      <c r="H316" s="276"/>
      <c r="I316" s="276"/>
      <c r="J316" s="276"/>
      <c r="K316" s="276"/>
      <c r="L316" s="276"/>
      <c r="M316" s="276"/>
      <c r="N316" s="276"/>
      <c r="O316" s="276"/>
      <c r="P316" s="276"/>
      <c r="Q316" s="276"/>
      <c r="R316" s="276"/>
      <c r="S316" s="276"/>
      <c r="T316" s="276"/>
      <c r="U316" s="276"/>
      <c r="V316" s="276"/>
      <c r="W316" s="276"/>
      <c r="X316" s="276"/>
      <c r="Y316" s="276"/>
      <c r="Z316" s="276"/>
    </row>
    <row r="317" spans="1:26" ht="15.75" customHeight="1" x14ac:dyDescent="0.25">
      <c r="A317" s="276"/>
      <c r="B317" s="276"/>
      <c r="C317" s="276"/>
      <c r="D317" s="276"/>
      <c r="E317" s="276"/>
      <c r="F317" s="276"/>
      <c r="G317" s="276"/>
      <c r="H317" s="276"/>
      <c r="I317" s="276"/>
      <c r="J317" s="276"/>
      <c r="K317" s="276"/>
      <c r="L317" s="276"/>
      <c r="M317" s="276"/>
      <c r="N317" s="276"/>
      <c r="O317" s="276"/>
      <c r="P317" s="276"/>
      <c r="Q317" s="276"/>
      <c r="R317" s="276"/>
      <c r="S317" s="276"/>
      <c r="T317" s="276"/>
      <c r="U317" s="276"/>
      <c r="V317" s="276"/>
      <c r="W317" s="276"/>
      <c r="X317" s="276"/>
      <c r="Y317" s="276"/>
      <c r="Z317" s="276"/>
    </row>
    <row r="318" spans="1:26" ht="15.75" customHeight="1" x14ac:dyDescent="0.25">
      <c r="A318" s="276"/>
      <c r="B318" s="276"/>
      <c r="C318" s="276"/>
      <c r="D318" s="276"/>
      <c r="E318" s="276"/>
      <c r="F318" s="276"/>
      <c r="G318" s="276"/>
      <c r="H318" s="276"/>
      <c r="I318" s="276"/>
      <c r="J318" s="276"/>
      <c r="K318" s="276"/>
      <c r="L318" s="276"/>
      <c r="M318" s="276"/>
      <c r="N318" s="276"/>
      <c r="O318" s="276"/>
      <c r="P318" s="276"/>
      <c r="Q318" s="276"/>
      <c r="R318" s="276"/>
      <c r="S318" s="276"/>
      <c r="T318" s="276"/>
      <c r="U318" s="276"/>
      <c r="V318" s="276"/>
      <c r="W318" s="276"/>
      <c r="X318" s="276"/>
      <c r="Y318" s="276"/>
      <c r="Z318" s="276"/>
    </row>
    <row r="319" spans="1:26" ht="15.75" customHeight="1" x14ac:dyDescent="0.25">
      <c r="A319" s="276"/>
      <c r="B319" s="276"/>
      <c r="C319" s="276"/>
      <c r="D319" s="276"/>
      <c r="E319" s="276"/>
      <c r="F319" s="276"/>
      <c r="G319" s="276"/>
      <c r="H319" s="276"/>
      <c r="I319" s="276"/>
      <c r="J319" s="276"/>
      <c r="K319" s="276"/>
      <c r="L319" s="276"/>
      <c r="M319" s="276"/>
      <c r="N319" s="276"/>
      <c r="O319" s="276"/>
      <c r="P319" s="276"/>
      <c r="Q319" s="276"/>
      <c r="R319" s="276"/>
      <c r="S319" s="276"/>
      <c r="T319" s="276"/>
      <c r="U319" s="276"/>
      <c r="V319" s="276"/>
      <c r="W319" s="276"/>
      <c r="X319" s="276"/>
      <c r="Y319" s="276"/>
      <c r="Z319" s="276"/>
    </row>
    <row r="320" spans="1:26" ht="15.75" customHeight="1" x14ac:dyDescent="0.25">
      <c r="A320" s="276"/>
      <c r="B320" s="276"/>
      <c r="C320" s="276"/>
      <c r="D320" s="276"/>
      <c r="E320" s="276"/>
      <c r="F320" s="276"/>
      <c r="G320" s="276"/>
      <c r="H320" s="276"/>
      <c r="I320" s="276"/>
      <c r="J320" s="276"/>
      <c r="K320" s="276"/>
      <c r="L320" s="276"/>
      <c r="M320" s="276"/>
      <c r="N320" s="276"/>
      <c r="O320" s="276"/>
      <c r="P320" s="276"/>
      <c r="Q320" s="276"/>
      <c r="R320" s="276"/>
      <c r="S320" s="276"/>
      <c r="T320" s="276"/>
      <c r="U320" s="276"/>
      <c r="V320" s="276"/>
      <c r="W320" s="276"/>
      <c r="X320" s="276"/>
      <c r="Y320" s="276"/>
      <c r="Z320" s="276"/>
    </row>
    <row r="321" spans="1:26" ht="15.75" customHeight="1" x14ac:dyDescent="0.25">
      <c r="A321" s="276"/>
      <c r="B321" s="276"/>
      <c r="C321" s="276"/>
      <c r="D321" s="276"/>
      <c r="E321" s="276"/>
      <c r="F321" s="276"/>
      <c r="G321" s="276"/>
      <c r="H321" s="276"/>
      <c r="I321" s="276"/>
      <c r="J321" s="276"/>
      <c r="K321" s="276"/>
      <c r="L321" s="276"/>
      <c r="M321" s="276"/>
      <c r="N321" s="276"/>
      <c r="O321" s="276"/>
      <c r="P321" s="276"/>
      <c r="Q321" s="276"/>
      <c r="R321" s="276"/>
      <c r="S321" s="276"/>
      <c r="T321" s="276"/>
      <c r="U321" s="276"/>
      <c r="V321" s="276"/>
      <c r="W321" s="276"/>
      <c r="X321" s="276"/>
      <c r="Y321" s="276"/>
      <c r="Z321" s="276"/>
    </row>
    <row r="322" spans="1:26" ht="15.75" customHeight="1" x14ac:dyDescent="0.25">
      <c r="A322" s="276"/>
      <c r="B322" s="276"/>
      <c r="C322" s="276"/>
      <c r="D322" s="276"/>
      <c r="E322" s="276"/>
      <c r="F322" s="276"/>
      <c r="G322" s="276"/>
      <c r="H322" s="276"/>
      <c r="I322" s="276"/>
      <c r="J322" s="276"/>
      <c r="K322" s="276"/>
      <c r="L322" s="276"/>
      <c r="M322" s="276"/>
      <c r="N322" s="276"/>
      <c r="O322" s="276"/>
      <c r="P322" s="276"/>
      <c r="Q322" s="276"/>
      <c r="R322" s="276"/>
      <c r="S322" s="276"/>
      <c r="T322" s="276"/>
      <c r="U322" s="276"/>
      <c r="V322" s="276"/>
      <c r="W322" s="276"/>
      <c r="X322" s="276"/>
      <c r="Y322" s="276"/>
      <c r="Z322" s="276"/>
    </row>
    <row r="323" spans="1:26" ht="15.75" customHeight="1" x14ac:dyDescent="0.25">
      <c r="A323" s="276"/>
      <c r="B323" s="276"/>
      <c r="C323" s="276"/>
      <c r="D323" s="276"/>
      <c r="E323" s="276"/>
      <c r="F323" s="276"/>
      <c r="G323" s="276"/>
      <c r="H323" s="276"/>
      <c r="I323" s="276"/>
      <c r="J323" s="276"/>
      <c r="K323" s="276"/>
      <c r="L323" s="276"/>
      <c r="M323" s="276"/>
      <c r="N323" s="276"/>
      <c r="O323" s="276"/>
      <c r="P323" s="276"/>
      <c r="Q323" s="276"/>
      <c r="R323" s="276"/>
      <c r="S323" s="276"/>
      <c r="T323" s="276"/>
      <c r="U323" s="276"/>
      <c r="V323" s="276"/>
      <c r="W323" s="276"/>
      <c r="X323" s="276"/>
      <c r="Y323" s="276"/>
      <c r="Z323" s="276"/>
    </row>
    <row r="324" spans="1:26" ht="15.75" customHeight="1" x14ac:dyDescent="0.25">
      <c r="A324" s="276"/>
      <c r="B324" s="276"/>
      <c r="C324" s="276"/>
      <c r="D324" s="276"/>
      <c r="E324" s="276"/>
      <c r="F324" s="276"/>
      <c r="G324" s="276"/>
      <c r="H324" s="276"/>
      <c r="I324" s="276"/>
      <c r="J324" s="276"/>
      <c r="K324" s="276"/>
      <c r="L324" s="276"/>
      <c r="M324" s="276"/>
      <c r="N324" s="276"/>
      <c r="O324" s="276"/>
      <c r="P324" s="276"/>
      <c r="Q324" s="276"/>
      <c r="R324" s="276"/>
      <c r="S324" s="276"/>
      <c r="T324" s="276"/>
      <c r="U324" s="276"/>
      <c r="V324" s="276"/>
      <c r="W324" s="276"/>
      <c r="X324" s="276"/>
      <c r="Y324" s="276"/>
      <c r="Z324" s="276"/>
    </row>
    <row r="325" spans="1:26" ht="15.75" customHeight="1" x14ac:dyDescent="0.25">
      <c r="A325" s="276"/>
      <c r="B325" s="276"/>
      <c r="C325" s="276"/>
      <c r="D325" s="276"/>
      <c r="E325" s="276"/>
      <c r="F325" s="276"/>
      <c r="G325" s="276"/>
      <c r="H325" s="276"/>
      <c r="I325" s="276"/>
      <c r="J325" s="276"/>
      <c r="K325" s="276"/>
      <c r="L325" s="276"/>
      <c r="M325" s="276"/>
      <c r="N325" s="276"/>
      <c r="O325" s="276"/>
      <c r="P325" s="276"/>
      <c r="Q325" s="276"/>
      <c r="R325" s="276"/>
      <c r="S325" s="276"/>
      <c r="T325" s="276"/>
      <c r="U325" s="276"/>
      <c r="V325" s="276"/>
      <c r="W325" s="276"/>
      <c r="X325" s="276"/>
      <c r="Y325" s="276"/>
      <c r="Z325" s="276"/>
    </row>
    <row r="326" spans="1:26" ht="15.75" customHeight="1" x14ac:dyDescent="0.25">
      <c r="A326" s="276"/>
      <c r="B326" s="276"/>
      <c r="C326" s="276"/>
      <c r="D326" s="276"/>
      <c r="E326" s="276"/>
      <c r="F326" s="276"/>
      <c r="G326" s="276"/>
      <c r="H326" s="276"/>
      <c r="I326" s="276"/>
      <c r="J326" s="276"/>
      <c r="K326" s="276"/>
      <c r="L326" s="276"/>
      <c r="M326" s="276"/>
      <c r="N326" s="276"/>
      <c r="O326" s="276"/>
      <c r="P326" s="276"/>
      <c r="Q326" s="276"/>
      <c r="R326" s="276"/>
      <c r="S326" s="276"/>
      <c r="T326" s="276"/>
      <c r="U326" s="276"/>
      <c r="V326" s="276"/>
      <c r="W326" s="276"/>
      <c r="X326" s="276"/>
      <c r="Y326" s="276"/>
      <c r="Z326" s="276"/>
    </row>
    <row r="327" spans="1:26" ht="15.75" customHeight="1" x14ac:dyDescent="0.25">
      <c r="A327" s="276"/>
      <c r="B327" s="276"/>
      <c r="C327" s="276"/>
      <c r="D327" s="276"/>
      <c r="E327" s="276"/>
      <c r="F327" s="276"/>
      <c r="G327" s="276"/>
      <c r="H327" s="276"/>
      <c r="I327" s="276"/>
      <c r="J327" s="276"/>
      <c r="K327" s="276"/>
      <c r="L327" s="276"/>
      <c r="M327" s="276"/>
      <c r="N327" s="276"/>
      <c r="O327" s="276"/>
      <c r="P327" s="276"/>
      <c r="Q327" s="276"/>
      <c r="R327" s="276"/>
      <c r="S327" s="276"/>
      <c r="T327" s="276"/>
      <c r="U327" s="276"/>
      <c r="V327" s="276"/>
      <c r="W327" s="276"/>
      <c r="X327" s="276"/>
      <c r="Y327" s="276"/>
      <c r="Z327" s="276"/>
    </row>
    <row r="328" spans="1:26" ht="15.75" customHeight="1" x14ac:dyDescent="0.25">
      <c r="A328" s="276"/>
      <c r="B328" s="276"/>
      <c r="C328" s="276"/>
      <c r="D328" s="276"/>
      <c r="E328" s="276"/>
      <c r="F328" s="276"/>
      <c r="G328" s="276"/>
      <c r="H328" s="276"/>
      <c r="I328" s="276"/>
      <c r="J328" s="276"/>
      <c r="K328" s="276"/>
      <c r="L328" s="276"/>
      <c r="M328" s="276"/>
      <c r="N328" s="276"/>
      <c r="O328" s="276"/>
      <c r="P328" s="276"/>
      <c r="Q328" s="276"/>
      <c r="R328" s="276"/>
      <c r="S328" s="276"/>
      <c r="T328" s="276"/>
      <c r="U328" s="276"/>
      <c r="V328" s="276"/>
      <c r="W328" s="276"/>
      <c r="X328" s="276"/>
      <c r="Y328" s="276"/>
      <c r="Z328" s="276"/>
    </row>
    <row r="329" spans="1:26" ht="15.75" customHeight="1" x14ac:dyDescent="0.25">
      <c r="A329" s="276"/>
      <c r="B329" s="276"/>
      <c r="C329" s="276"/>
      <c r="D329" s="276"/>
      <c r="E329" s="276"/>
      <c r="F329" s="276"/>
      <c r="G329" s="276"/>
      <c r="H329" s="276"/>
      <c r="I329" s="276"/>
      <c r="J329" s="276"/>
      <c r="K329" s="276"/>
      <c r="L329" s="276"/>
      <c r="M329" s="276"/>
      <c r="N329" s="276"/>
      <c r="O329" s="276"/>
      <c r="P329" s="276"/>
      <c r="Q329" s="276"/>
      <c r="R329" s="276"/>
      <c r="S329" s="276"/>
      <c r="T329" s="276"/>
      <c r="U329" s="276"/>
      <c r="V329" s="276"/>
      <c r="W329" s="276"/>
      <c r="X329" s="276"/>
      <c r="Y329" s="276"/>
      <c r="Z329" s="276"/>
    </row>
    <row r="330" spans="1:26" ht="15.75" customHeight="1" x14ac:dyDescent="0.25">
      <c r="A330" s="276"/>
      <c r="B330" s="276"/>
      <c r="C330" s="276"/>
      <c r="D330" s="276"/>
      <c r="E330" s="276"/>
      <c r="F330" s="276"/>
      <c r="G330" s="276"/>
      <c r="H330" s="276"/>
      <c r="I330" s="276"/>
      <c r="J330" s="276"/>
      <c r="K330" s="276"/>
      <c r="L330" s="276"/>
      <c r="M330" s="276"/>
      <c r="N330" s="276"/>
      <c r="O330" s="276"/>
      <c r="P330" s="276"/>
      <c r="Q330" s="276"/>
      <c r="R330" s="276"/>
      <c r="S330" s="276"/>
      <c r="T330" s="276"/>
      <c r="U330" s="276"/>
      <c r="V330" s="276"/>
      <c r="W330" s="276"/>
      <c r="X330" s="276"/>
      <c r="Y330" s="276"/>
      <c r="Z330" s="276"/>
    </row>
    <row r="331" spans="1:26" ht="15.75" customHeight="1" x14ac:dyDescent="0.25">
      <c r="A331" s="276"/>
      <c r="B331" s="276"/>
      <c r="C331" s="276"/>
      <c r="D331" s="276"/>
      <c r="E331" s="276"/>
      <c r="F331" s="276"/>
      <c r="G331" s="276"/>
      <c r="H331" s="276"/>
      <c r="I331" s="276"/>
      <c r="J331" s="276"/>
      <c r="K331" s="276"/>
      <c r="L331" s="276"/>
      <c r="M331" s="276"/>
      <c r="N331" s="276"/>
      <c r="O331" s="276"/>
      <c r="P331" s="276"/>
      <c r="Q331" s="276"/>
      <c r="R331" s="276"/>
      <c r="S331" s="276"/>
      <c r="T331" s="276"/>
      <c r="U331" s="276"/>
      <c r="V331" s="276"/>
      <c r="W331" s="276"/>
      <c r="X331" s="276"/>
      <c r="Y331" s="276"/>
      <c r="Z331" s="276"/>
    </row>
    <row r="332" spans="1:26" ht="15.75" customHeight="1" x14ac:dyDescent="0.25">
      <c r="A332" s="276"/>
      <c r="B332" s="276"/>
      <c r="C332" s="276"/>
      <c r="D332" s="276"/>
      <c r="E332" s="276"/>
      <c r="F332" s="276"/>
      <c r="G332" s="276"/>
      <c r="H332" s="276"/>
      <c r="I332" s="276"/>
      <c r="J332" s="276"/>
      <c r="K332" s="276"/>
      <c r="L332" s="276"/>
      <c r="M332" s="276"/>
      <c r="N332" s="276"/>
      <c r="O332" s="276"/>
      <c r="P332" s="276"/>
      <c r="Q332" s="276"/>
      <c r="R332" s="276"/>
      <c r="S332" s="276"/>
      <c r="T332" s="276"/>
      <c r="U332" s="276"/>
      <c r="V332" s="276"/>
      <c r="W332" s="276"/>
      <c r="X332" s="276"/>
      <c r="Y332" s="276"/>
      <c r="Z332" s="276"/>
    </row>
    <row r="333" spans="1:26" ht="15.75" customHeight="1" x14ac:dyDescent="0.25">
      <c r="A333" s="276"/>
      <c r="B333" s="276"/>
      <c r="C333" s="276"/>
      <c r="D333" s="276"/>
      <c r="E333" s="276"/>
      <c r="F333" s="276"/>
      <c r="G333" s="276"/>
      <c r="H333" s="276"/>
      <c r="I333" s="276"/>
      <c r="J333" s="276"/>
      <c r="K333" s="276"/>
      <c r="L333" s="276"/>
      <c r="M333" s="276"/>
      <c r="N333" s="276"/>
      <c r="O333" s="276"/>
      <c r="P333" s="276"/>
      <c r="Q333" s="276"/>
      <c r="R333" s="276"/>
      <c r="S333" s="276"/>
      <c r="T333" s="276"/>
      <c r="U333" s="276"/>
      <c r="V333" s="276"/>
      <c r="W333" s="276"/>
      <c r="X333" s="276"/>
      <c r="Y333" s="276"/>
      <c r="Z333" s="276"/>
    </row>
    <row r="334" spans="1:26" ht="15.75" customHeight="1" x14ac:dyDescent="0.25">
      <c r="A334" s="276"/>
      <c r="B334" s="276"/>
      <c r="C334" s="276"/>
      <c r="D334" s="276"/>
      <c r="E334" s="276"/>
      <c r="F334" s="276"/>
      <c r="G334" s="276"/>
      <c r="H334" s="276"/>
      <c r="I334" s="276"/>
      <c r="J334" s="276"/>
      <c r="K334" s="276"/>
      <c r="L334" s="276"/>
      <c r="M334" s="276"/>
      <c r="N334" s="276"/>
      <c r="O334" s="276"/>
      <c r="P334" s="276"/>
      <c r="Q334" s="276"/>
      <c r="R334" s="276"/>
      <c r="S334" s="276"/>
      <c r="T334" s="276"/>
      <c r="U334" s="276"/>
      <c r="V334" s="276"/>
      <c r="W334" s="276"/>
      <c r="X334" s="276"/>
      <c r="Y334" s="276"/>
      <c r="Z334" s="276"/>
    </row>
    <row r="335" spans="1:26" ht="15.75" customHeight="1" x14ac:dyDescent="0.25">
      <c r="A335" s="276"/>
      <c r="B335" s="276"/>
      <c r="C335" s="276"/>
      <c r="D335" s="276"/>
      <c r="E335" s="276"/>
      <c r="F335" s="276"/>
      <c r="G335" s="276"/>
      <c r="H335" s="276"/>
      <c r="I335" s="276"/>
      <c r="J335" s="276"/>
      <c r="K335" s="276"/>
      <c r="L335" s="276"/>
      <c r="M335" s="276"/>
      <c r="N335" s="276"/>
      <c r="O335" s="276"/>
      <c r="P335" s="276"/>
      <c r="Q335" s="276"/>
      <c r="R335" s="276"/>
      <c r="S335" s="276"/>
      <c r="T335" s="276"/>
      <c r="U335" s="276"/>
      <c r="V335" s="276"/>
      <c r="W335" s="276"/>
      <c r="X335" s="276"/>
      <c r="Y335" s="276"/>
      <c r="Z335" s="276"/>
    </row>
    <row r="336" spans="1:26" ht="15.75" customHeight="1" x14ac:dyDescent="0.25">
      <c r="A336" s="276"/>
      <c r="B336" s="276"/>
      <c r="C336" s="276"/>
      <c r="D336" s="276"/>
      <c r="E336" s="276"/>
      <c r="F336" s="276"/>
      <c r="G336" s="276"/>
      <c r="H336" s="276"/>
      <c r="I336" s="276"/>
      <c r="J336" s="276"/>
      <c r="K336" s="276"/>
      <c r="L336" s="276"/>
      <c r="M336" s="276"/>
      <c r="N336" s="276"/>
      <c r="O336" s="276"/>
      <c r="P336" s="276"/>
      <c r="Q336" s="276"/>
      <c r="R336" s="276"/>
      <c r="S336" s="276"/>
      <c r="T336" s="276"/>
      <c r="U336" s="276"/>
      <c r="V336" s="276"/>
      <c r="W336" s="276"/>
      <c r="X336" s="276"/>
      <c r="Y336" s="276"/>
      <c r="Z336" s="276"/>
    </row>
    <row r="337" spans="1:26" ht="15.75" customHeight="1" x14ac:dyDescent="0.25">
      <c r="A337" s="276"/>
      <c r="B337" s="276"/>
      <c r="C337" s="276"/>
      <c r="D337" s="276"/>
      <c r="E337" s="276"/>
      <c r="F337" s="276"/>
      <c r="G337" s="276"/>
      <c r="H337" s="276"/>
      <c r="I337" s="276"/>
      <c r="J337" s="276"/>
      <c r="K337" s="276"/>
      <c r="L337" s="276"/>
      <c r="M337" s="276"/>
      <c r="N337" s="276"/>
      <c r="O337" s="276"/>
      <c r="P337" s="276"/>
      <c r="Q337" s="276"/>
      <c r="R337" s="276"/>
      <c r="S337" s="276"/>
      <c r="T337" s="276"/>
      <c r="U337" s="276"/>
      <c r="V337" s="276"/>
      <c r="W337" s="276"/>
      <c r="X337" s="276"/>
      <c r="Y337" s="276"/>
      <c r="Z337" s="276"/>
    </row>
    <row r="338" spans="1:26" ht="15.75" customHeight="1" x14ac:dyDescent="0.25">
      <c r="A338" s="276"/>
      <c r="B338" s="276"/>
      <c r="C338" s="276"/>
      <c r="D338" s="276"/>
      <c r="E338" s="276"/>
      <c r="F338" s="276"/>
      <c r="G338" s="276"/>
      <c r="H338" s="276"/>
      <c r="I338" s="276"/>
      <c r="J338" s="276"/>
      <c r="K338" s="276"/>
      <c r="L338" s="276"/>
      <c r="M338" s="276"/>
      <c r="N338" s="276"/>
      <c r="O338" s="276"/>
      <c r="P338" s="276"/>
      <c r="Q338" s="276"/>
      <c r="R338" s="276"/>
      <c r="S338" s="276"/>
      <c r="T338" s="276"/>
      <c r="U338" s="276"/>
      <c r="V338" s="276"/>
      <c r="W338" s="276"/>
      <c r="X338" s="276"/>
      <c r="Y338" s="276"/>
      <c r="Z338" s="276"/>
    </row>
    <row r="339" spans="1:26" ht="15.75" customHeight="1" x14ac:dyDescent="0.25">
      <c r="A339" s="276"/>
      <c r="B339" s="276"/>
      <c r="C339" s="276"/>
      <c r="D339" s="276"/>
      <c r="E339" s="276"/>
      <c r="F339" s="276"/>
      <c r="G339" s="276"/>
      <c r="H339" s="276"/>
      <c r="I339" s="276"/>
      <c r="J339" s="276"/>
      <c r="K339" s="276"/>
      <c r="L339" s="276"/>
      <c r="M339" s="276"/>
      <c r="N339" s="276"/>
      <c r="O339" s="276"/>
      <c r="P339" s="276"/>
      <c r="Q339" s="276"/>
      <c r="R339" s="276"/>
      <c r="S339" s="276"/>
      <c r="T339" s="276"/>
      <c r="U339" s="276"/>
      <c r="V339" s="276"/>
      <c r="W339" s="276"/>
      <c r="X339" s="276"/>
      <c r="Y339" s="276"/>
      <c r="Z339" s="276"/>
    </row>
    <row r="340" spans="1:26" ht="15.75" customHeight="1" x14ac:dyDescent="0.25">
      <c r="A340" s="276"/>
      <c r="B340" s="276"/>
      <c r="C340" s="276"/>
      <c r="D340" s="276"/>
      <c r="E340" s="276"/>
      <c r="F340" s="276"/>
      <c r="G340" s="276"/>
      <c r="H340" s="276"/>
      <c r="I340" s="276"/>
      <c r="J340" s="276"/>
      <c r="K340" s="276"/>
      <c r="L340" s="276"/>
      <c r="M340" s="276"/>
      <c r="N340" s="276"/>
      <c r="O340" s="276"/>
      <c r="P340" s="276"/>
      <c r="Q340" s="276"/>
      <c r="R340" s="276"/>
      <c r="S340" s="276"/>
      <c r="T340" s="276"/>
      <c r="U340" s="276"/>
      <c r="V340" s="276"/>
      <c r="W340" s="276"/>
      <c r="X340" s="276"/>
      <c r="Y340" s="276"/>
      <c r="Z340" s="276"/>
    </row>
    <row r="341" spans="1:26" ht="15.75" customHeight="1" x14ac:dyDescent="0.25">
      <c r="A341" s="276"/>
      <c r="B341" s="276"/>
      <c r="C341" s="276"/>
      <c r="D341" s="276"/>
      <c r="E341" s="276"/>
      <c r="F341" s="276"/>
      <c r="G341" s="276"/>
      <c r="H341" s="276"/>
      <c r="I341" s="276"/>
      <c r="J341" s="276"/>
      <c r="K341" s="276"/>
      <c r="L341" s="276"/>
      <c r="M341" s="276"/>
      <c r="N341" s="276"/>
      <c r="O341" s="276"/>
      <c r="P341" s="276"/>
      <c r="Q341" s="276"/>
      <c r="R341" s="276"/>
      <c r="S341" s="276"/>
      <c r="T341" s="276"/>
      <c r="U341" s="276"/>
      <c r="V341" s="276"/>
      <c r="W341" s="276"/>
      <c r="X341" s="276"/>
      <c r="Y341" s="276"/>
      <c r="Z341" s="276"/>
    </row>
    <row r="342" spans="1:26" ht="15.75" customHeight="1" x14ac:dyDescent="0.25">
      <c r="A342" s="276"/>
      <c r="B342" s="276"/>
      <c r="C342" s="276"/>
      <c r="D342" s="276"/>
      <c r="E342" s="276"/>
      <c r="F342" s="276"/>
      <c r="G342" s="276"/>
      <c r="H342" s="276"/>
      <c r="I342" s="276"/>
      <c r="J342" s="276"/>
      <c r="K342" s="276"/>
      <c r="L342" s="276"/>
      <c r="M342" s="276"/>
      <c r="N342" s="276"/>
      <c r="O342" s="276"/>
      <c r="P342" s="276"/>
      <c r="Q342" s="276"/>
      <c r="R342" s="276"/>
      <c r="S342" s="276"/>
      <c r="T342" s="276"/>
      <c r="U342" s="276"/>
      <c r="V342" s="276"/>
      <c r="W342" s="276"/>
      <c r="X342" s="276"/>
      <c r="Y342" s="276"/>
      <c r="Z342" s="276"/>
    </row>
    <row r="343" spans="1:26" ht="15.75" customHeight="1" x14ac:dyDescent="0.25">
      <c r="A343" s="276"/>
      <c r="B343" s="276"/>
      <c r="C343" s="276"/>
      <c r="D343" s="276"/>
      <c r="E343" s="276"/>
      <c r="F343" s="276"/>
      <c r="G343" s="276"/>
      <c r="H343" s="276"/>
      <c r="I343" s="276"/>
      <c r="J343" s="276"/>
      <c r="K343" s="276"/>
      <c r="L343" s="276"/>
      <c r="M343" s="276"/>
      <c r="N343" s="276"/>
      <c r="O343" s="276"/>
      <c r="P343" s="276"/>
      <c r="Q343" s="276"/>
      <c r="R343" s="276"/>
      <c r="S343" s="276"/>
      <c r="T343" s="276"/>
      <c r="U343" s="276"/>
      <c r="V343" s="276"/>
      <c r="W343" s="276"/>
      <c r="X343" s="276"/>
      <c r="Y343" s="276"/>
      <c r="Z343" s="276"/>
    </row>
    <row r="344" spans="1:26" ht="15.75" customHeight="1" x14ac:dyDescent="0.25">
      <c r="A344" s="276"/>
      <c r="B344" s="276"/>
      <c r="C344" s="276"/>
      <c r="D344" s="276"/>
      <c r="E344" s="276"/>
      <c r="F344" s="276"/>
      <c r="G344" s="276"/>
      <c r="H344" s="276"/>
      <c r="I344" s="276"/>
      <c r="J344" s="276"/>
      <c r="K344" s="276"/>
      <c r="L344" s="276"/>
      <c r="M344" s="276"/>
      <c r="N344" s="276"/>
      <c r="O344" s="276"/>
      <c r="P344" s="276"/>
      <c r="Q344" s="276"/>
      <c r="R344" s="276"/>
      <c r="S344" s="276"/>
      <c r="T344" s="276"/>
      <c r="U344" s="276"/>
      <c r="V344" s="276"/>
      <c r="W344" s="276"/>
      <c r="X344" s="276"/>
      <c r="Y344" s="276"/>
      <c r="Z344" s="276"/>
    </row>
    <row r="345" spans="1:26" ht="15.75" customHeight="1" x14ac:dyDescent="0.25">
      <c r="A345" s="276"/>
      <c r="B345" s="276"/>
      <c r="C345" s="276"/>
      <c r="D345" s="276"/>
      <c r="E345" s="276"/>
      <c r="F345" s="276"/>
      <c r="G345" s="276"/>
      <c r="H345" s="276"/>
      <c r="I345" s="276"/>
      <c r="J345" s="276"/>
      <c r="K345" s="276"/>
      <c r="L345" s="276"/>
      <c r="M345" s="276"/>
      <c r="N345" s="276"/>
      <c r="O345" s="276"/>
      <c r="P345" s="276"/>
      <c r="Q345" s="276"/>
      <c r="R345" s="276"/>
      <c r="S345" s="276"/>
      <c r="T345" s="276"/>
      <c r="U345" s="276"/>
      <c r="V345" s="276"/>
      <c r="W345" s="276"/>
      <c r="X345" s="276"/>
      <c r="Y345" s="276"/>
      <c r="Z345" s="276"/>
    </row>
    <row r="346" spans="1:26" ht="15.75" customHeight="1" x14ac:dyDescent="0.25">
      <c r="A346" s="276"/>
      <c r="B346" s="276"/>
      <c r="C346" s="276"/>
      <c r="D346" s="276"/>
      <c r="E346" s="276"/>
      <c r="F346" s="276"/>
      <c r="G346" s="276"/>
      <c r="H346" s="276"/>
      <c r="I346" s="276"/>
      <c r="J346" s="276"/>
      <c r="K346" s="276"/>
      <c r="L346" s="276"/>
      <c r="M346" s="276"/>
      <c r="N346" s="276"/>
      <c r="O346" s="276"/>
      <c r="P346" s="276"/>
      <c r="Q346" s="276"/>
      <c r="R346" s="276"/>
      <c r="S346" s="276"/>
      <c r="T346" s="276"/>
      <c r="U346" s="276"/>
      <c r="V346" s="276"/>
      <c r="W346" s="276"/>
      <c r="X346" s="276"/>
      <c r="Y346" s="276"/>
      <c r="Z346" s="276"/>
    </row>
    <row r="347" spans="1:26" ht="15.75" customHeight="1" x14ac:dyDescent="0.25">
      <c r="A347" s="276"/>
      <c r="B347" s="276"/>
      <c r="C347" s="276"/>
      <c r="D347" s="276"/>
      <c r="E347" s="276"/>
      <c r="F347" s="276"/>
      <c r="G347" s="276"/>
      <c r="H347" s="276"/>
      <c r="I347" s="276"/>
      <c r="J347" s="276"/>
      <c r="K347" s="276"/>
      <c r="L347" s="276"/>
      <c r="M347" s="276"/>
      <c r="N347" s="276"/>
      <c r="O347" s="276"/>
      <c r="P347" s="276"/>
      <c r="Q347" s="276"/>
      <c r="R347" s="276"/>
      <c r="S347" s="276"/>
      <c r="T347" s="276"/>
      <c r="U347" s="276"/>
      <c r="V347" s="276"/>
      <c r="W347" s="276"/>
      <c r="X347" s="276"/>
      <c r="Y347" s="276"/>
      <c r="Z347" s="276"/>
    </row>
    <row r="348" spans="1:26" ht="15.75" customHeight="1" x14ac:dyDescent="0.25">
      <c r="A348" s="276"/>
      <c r="B348" s="276"/>
      <c r="C348" s="276"/>
      <c r="D348" s="276"/>
      <c r="E348" s="276"/>
      <c r="F348" s="276"/>
      <c r="G348" s="276"/>
      <c r="H348" s="276"/>
      <c r="I348" s="276"/>
      <c r="J348" s="276"/>
      <c r="K348" s="276"/>
      <c r="L348" s="276"/>
      <c r="M348" s="276"/>
      <c r="N348" s="276"/>
      <c r="O348" s="276"/>
      <c r="P348" s="276"/>
      <c r="Q348" s="276"/>
      <c r="R348" s="276"/>
      <c r="S348" s="276"/>
      <c r="T348" s="276"/>
      <c r="U348" s="276"/>
      <c r="V348" s="276"/>
      <c r="W348" s="276"/>
      <c r="X348" s="276"/>
      <c r="Y348" s="276"/>
      <c r="Z348" s="276"/>
    </row>
    <row r="349" spans="1:26" ht="15.75" customHeight="1" x14ac:dyDescent="0.25">
      <c r="A349" s="276"/>
      <c r="B349" s="276"/>
      <c r="C349" s="276"/>
      <c r="D349" s="276"/>
      <c r="E349" s="276"/>
      <c r="F349" s="276"/>
      <c r="G349" s="276"/>
      <c r="H349" s="276"/>
      <c r="I349" s="276"/>
      <c r="J349" s="276"/>
      <c r="K349" s="276"/>
      <c r="L349" s="276"/>
      <c r="M349" s="276"/>
      <c r="N349" s="276"/>
      <c r="O349" s="276"/>
      <c r="P349" s="276"/>
      <c r="Q349" s="276"/>
      <c r="R349" s="276"/>
      <c r="S349" s="276"/>
      <c r="T349" s="276"/>
      <c r="U349" s="276"/>
      <c r="V349" s="276"/>
      <c r="W349" s="276"/>
      <c r="X349" s="276"/>
      <c r="Y349" s="276"/>
      <c r="Z349" s="276"/>
    </row>
    <row r="350" spans="1:26" ht="15.75" customHeight="1" x14ac:dyDescent="0.25">
      <c r="A350" s="276"/>
      <c r="B350" s="276"/>
      <c r="C350" s="276"/>
      <c r="D350" s="276"/>
      <c r="E350" s="276"/>
      <c r="F350" s="276"/>
      <c r="G350" s="276"/>
      <c r="H350" s="276"/>
      <c r="I350" s="276"/>
      <c r="J350" s="276"/>
      <c r="K350" s="276"/>
      <c r="L350" s="276"/>
      <c r="M350" s="276"/>
      <c r="N350" s="276"/>
      <c r="O350" s="276"/>
      <c r="P350" s="276"/>
      <c r="Q350" s="276"/>
      <c r="R350" s="276"/>
      <c r="S350" s="276"/>
      <c r="T350" s="276"/>
      <c r="U350" s="276"/>
      <c r="V350" s="276"/>
      <c r="W350" s="276"/>
      <c r="X350" s="276"/>
      <c r="Y350" s="276"/>
      <c r="Z350" s="276"/>
    </row>
    <row r="351" spans="1:26" ht="15.75" customHeight="1" x14ac:dyDescent="0.25">
      <c r="A351" s="276"/>
      <c r="B351" s="276"/>
      <c r="C351" s="276"/>
      <c r="D351" s="276"/>
      <c r="E351" s="276"/>
      <c r="F351" s="276"/>
      <c r="G351" s="276"/>
      <c r="H351" s="276"/>
      <c r="I351" s="276"/>
      <c r="J351" s="276"/>
      <c r="K351" s="276"/>
      <c r="L351" s="276"/>
      <c r="M351" s="276"/>
      <c r="N351" s="276"/>
      <c r="O351" s="276"/>
      <c r="P351" s="276"/>
      <c r="Q351" s="276"/>
      <c r="R351" s="276"/>
      <c r="S351" s="276"/>
      <c r="T351" s="276"/>
      <c r="U351" s="276"/>
      <c r="V351" s="276"/>
      <c r="W351" s="276"/>
      <c r="X351" s="276"/>
      <c r="Y351" s="276"/>
      <c r="Z351" s="276"/>
    </row>
    <row r="352" spans="1:26" ht="15.75" customHeight="1" x14ac:dyDescent="0.25">
      <c r="A352" s="276"/>
      <c r="B352" s="276"/>
      <c r="C352" s="276"/>
      <c r="D352" s="276"/>
      <c r="E352" s="276"/>
      <c r="F352" s="276"/>
      <c r="G352" s="276"/>
      <c r="H352" s="276"/>
      <c r="I352" s="276"/>
      <c r="J352" s="276"/>
      <c r="K352" s="276"/>
      <c r="L352" s="276"/>
      <c r="M352" s="276"/>
      <c r="N352" s="276"/>
      <c r="O352" s="276"/>
      <c r="P352" s="276"/>
      <c r="Q352" s="276"/>
      <c r="R352" s="276"/>
      <c r="S352" s="276"/>
      <c r="T352" s="276"/>
      <c r="U352" s="276"/>
      <c r="V352" s="276"/>
      <c r="W352" s="276"/>
      <c r="X352" s="276"/>
      <c r="Y352" s="276"/>
      <c r="Z352" s="276"/>
    </row>
    <row r="353" spans="1:26" ht="15.75" customHeight="1" x14ac:dyDescent="0.25">
      <c r="A353" s="276"/>
      <c r="B353" s="276"/>
      <c r="C353" s="276"/>
      <c r="D353" s="276"/>
      <c r="E353" s="276"/>
      <c r="F353" s="276"/>
      <c r="G353" s="276"/>
      <c r="H353" s="276"/>
      <c r="I353" s="276"/>
      <c r="J353" s="276"/>
      <c r="K353" s="276"/>
      <c r="L353" s="276"/>
      <c r="M353" s="276"/>
      <c r="N353" s="276"/>
      <c r="O353" s="276"/>
      <c r="P353" s="276"/>
      <c r="Q353" s="276"/>
      <c r="R353" s="276"/>
      <c r="S353" s="276"/>
      <c r="T353" s="276"/>
      <c r="U353" s="276"/>
      <c r="V353" s="276"/>
      <c r="W353" s="276"/>
      <c r="X353" s="276"/>
      <c r="Y353" s="276"/>
      <c r="Z353" s="276"/>
    </row>
    <row r="354" spans="1:26" ht="15.75" customHeight="1" x14ac:dyDescent="0.25">
      <c r="A354" s="276"/>
      <c r="B354" s="276"/>
      <c r="C354" s="276"/>
      <c r="D354" s="276"/>
      <c r="E354" s="276"/>
      <c r="F354" s="276"/>
      <c r="G354" s="276"/>
      <c r="H354" s="276"/>
      <c r="I354" s="276"/>
      <c r="J354" s="276"/>
      <c r="K354" s="276"/>
      <c r="L354" s="276"/>
      <c r="M354" s="276"/>
      <c r="N354" s="276"/>
      <c r="O354" s="276"/>
      <c r="P354" s="276"/>
      <c r="Q354" s="276"/>
      <c r="R354" s="276"/>
      <c r="S354" s="276"/>
      <c r="T354" s="276"/>
      <c r="U354" s="276"/>
      <c r="V354" s="276"/>
      <c r="W354" s="276"/>
      <c r="X354" s="276"/>
      <c r="Y354" s="276"/>
      <c r="Z354" s="276"/>
    </row>
    <row r="355" spans="1:26" ht="15.75" customHeight="1" x14ac:dyDescent="0.25">
      <c r="A355" s="276"/>
      <c r="B355" s="276"/>
      <c r="C355" s="276"/>
      <c r="D355" s="276"/>
      <c r="E355" s="276"/>
      <c r="F355" s="276"/>
      <c r="G355" s="276"/>
      <c r="H355" s="276"/>
      <c r="I355" s="276"/>
      <c r="J355" s="276"/>
      <c r="K355" s="276"/>
      <c r="L355" s="276"/>
      <c r="M355" s="276"/>
      <c r="N355" s="276"/>
      <c r="O355" s="276"/>
      <c r="P355" s="276"/>
      <c r="Q355" s="276"/>
      <c r="R355" s="276"/>
      <c r="S355" s="276"/>
      <c r="T355" s="276"/>
      <c r="U355" s="276"/>
      <c r="V355" s="276"/>
      <c r="W355" s="276"/>
      <c r="X355" s="276"/>
      <c r="Y355" s="276"/>
      <c r="Z355" s="276"/>
    </row>
    <row r="356" spans="1:26" ht="15.75" customHeight="1" x14ac:dyDescent="0.25">
      <c r="A356" s="276"/>
      <c r="B356" s="276"/>
      <c r="C356" s="276"/>
      <c r="D356" s="276"/>
      <c r="E356" s="276"/>
      <c r="F356" s="276"/>
      <c r="G356" s="276"/>
      <c r="H356" s="276"/>
      <c r="I356" s="276"/>
      <c r="J356" s="276"/>
      <c r="K356" s="276"/>
      <c r="L356" s="276"/>
      <c r="M356" s="276"/>
      <c r="N356" s="276"/>
      <c r="O356" s="276"/>
      <c r="P356" s="276"/>
      <c r="Q356" s="276"/>
      <c r="R356" s="276"/>
      <c r="S356" s="276"/>
      <c r="T356" s="276"/>
      <c r="U356" s="276"/>
      <c r="V356" s="276"/>
      <c r="W356" s="276"/>
      <c r="X356" s="276"/>
      <c r="Y356" s="276"/>
      <c r="Z356" s="276"/>
    </row>
    <row r="357" spans="1:26" ht="15.75" customHeight="1" x14ac:dyDescent="0.25">
      <c r="A357" s="276"/>
      <c r="B357" s="276"/>
      <c r="C357" s="276"/>
      <c r="D357" s="276"/>
      <c r="E357" s="276"/>
      <c r="F357" s="276"/>
      <c r="G357" s="276"/>
      <c r="H357" s="276"/>
      <c r="I357" s="276"/>
      <c r="J357" s="276"/>
      <c r="K357" s="276"/>
      <c r="L357" s="276"/>
      <c r="M357" s="276"/>
      <c r="N357" s="276"/>
      <c r="O357" s="276"/>
      <c r="P357" s="276"/>
      <c r="Q357" s="276"/>
      <c r="R357" s="276"/>
      <c r="S357" s="276"/>
      <c r="T357" s="276"/>
      <c r="U357" s="276"/>
      <c r="V357" s="276"/>
      <c r="W357" s="276"/>
      <c r="X357" s="276"/>
      <c r="Y357" s="276"/>
      <c r="Z357" s="276"/>
    </row>
    <row r="358" spans="1:26" ht="15.75" customHeight="1" x14ac:dyDescent="0.25">
      <c r="A358" s="276"/>
      <c r="B358" s="276"/>
      <c r="C358" s="276"/>
      <c r="D358" s="276"/>
      <c r="E358" s="276"/>
      <c r="F358" s="276"/>
      <c r="G358" s="276"/>
      <c r="H358" s="276"/>
      <c r="I358" s="276"/>
      <c r="J358" s="276"/>
      <c r="K358" s="276"/>
      <c r="L358" s="276"/>
      <c r="M358" s="276"/>
      <c r="N358" s="276"/>
      <c r="O358" s="276"/>
      <c r="P358" s="276"/>
      <c r="Q358" s="276"/>
      <c r="R358" s="276"/>
      <c r="S358" s="276"/>
      <c r="T358" s="276"/>
      <c r="U358" s="276"/>
      <c r="V358" s="276"/>
      <c r="W358" s="276"/>
      <c r="X358" s="276"/>
      <c r="Y358" s="276"/>
      <c r="Z358" s="276"/>
    </row>
    <row r="359" spans="1:26" ht="15.75" customHeight="1" x14ac:dyDescent="0.25">
      <c r="A359" s="276"/>
      <c r="B359" s="276"/>
      <c r="C359" s="276"/>
      <c r="D359" s="276"/>
      <c r="E359" s="276"/>
      <c r="F359" s="276"/>
      <c r="G359" s="276"/>
      <c r="H359" s="276"/>
      <c r="I359" s="276"/>
      <c r="J359" s="276"/>
      <c r="K359" s="276"/>
      <c r="L359" s="276"/>
      <c r="M359" s="276"/>
      <c r="N359" s="276"/>
      <c r="O359" s="276"/>
      <c r="P359" s="276"/>
      <c r="Q359" s="276"/>
      <c r="R359" s="276"/>
      <c r="S359" s="276"/>
      <c r="T359" s="276"/>
      <c r="U359" s="276"/>
      <c r="V359" s="276"/>
      <c r="W359" s="276"/>
      <c r="X359" s="276"/>
      <c r="Y359" s="276"/>
      <c r="Z359" s="276"/>
    </row>
    <row r="360" spans="1:26" ht="15.75" customHeight="1" x14ac:dyDescent="0.25">
      <c r="A360" s="276"/>
      <c r="B360" s="276"/>
      <c r="C360" s="276"/>
      <c r="D360" s="276"/>
      <c r="E360" s="276"/>
      <c r="F360" s="276"/>
      <c r="G360" s="276"/>
      <c r="H360" s="276"/>
      <c r="I360" s="276"/>
      <c r="J360" s="276"/>
      <c r="K360" s="276"/>
      <c r="L360" s="276"/>
      <c r="M360" s="276"/>
      <c r="N360" s="276"/>
      <c r="O360" s="276"/>
      <c r="P360" s="276"/>
      <c r="Q360" s="276"/>
      <c r="R360" s="276"/>
      <c r="S360" s="276"/>
      <c r="T360" s="276"/>
      <c r="U360" s="276"/>
      <c r="V360" s="276"/>
      <c r="W360" s="276"/>
      <c r="X360" s="276"/>
      <c r="Y360" s="276"/>
      <c r="Z360" s="276"/>
    </row>
    <row r="361" spans="1:26" ht="15.75" customHeight="1" x14ac:dyDescent="0.25">
      <c r="A361" s="276"/>
      <c r="B361" s="276"/>
      <c r="C361" s="276"/>
      <c r="D361" s="276"/>
      <c r="E361" s="276"/>
      <c r="F361" s="276"/>
      <c r="G361" s="276"/>
      <c r="H361" s="276"/>
      <c r="I361" s="276"/>
      <c r="J361" s="276"/>
      <c r="K361" s="276"/>
      <c r="L361" s="276"/>
      <c r="M361" s="276"/>
      <c r="N361" s="276"/>
      <c r="O361" s="276"/>
      <c r="P361" s="276"/>
      <c r="Q361" s="276"/>
      <c r="R361" s="276"/>
      <c r="S361" s="276"/>
      <c r="T361" s="276"/>
      <c r="U361" s="276"/>
      <c r="V361" s="276"/>
      <c r="W361" s="276"/>
      <c r="X361" s="276"/>
      <c r="Y361" s="276"/>
      <c r="Z361" s="276"/>
    </row>
    <row r="362" spans="1:26" ht="15.75" customHeight="1" x14ac:dyDescent="0.25">
      <c r="A362" s="276"/>
      <c r="B362" s="276"/>
      <c r="C362" s="276"/>
      <c r="D362" s="276"/>
      <c r="E362" s="276"/>
      <c r="F362" s="276"/>
      <c r="G362" s="276"/>
      <c r="H362" s="276"/>
      <c r="I362" s="276"/>
      <c r="J362" s="276"/>
      <c r="K362" s="276"/>
      <c r="L362" s="276"/>
      <c r="M362" s="276"/>
      <c r="N362" s="276"/>
      <c r="O362" s="276"/>
      <c r="P362" s="276"/>
      <c r="Q362" s="276"/>
      <c r="R362" s="276"/>
      <c r="S362" s="276"/>
      <c r="T362" s="276"/>
      <c r="U362" s="276"/>
      <c r="V362" s="276"/>
      <c r="W362" s="276"/>
      <c r="X362" s="276"/>
      <c r="Y362" s="276"/>
      <c r="Z362" s="276"/>
    </row>
    <row r="363" spans="1:26" ht="15.75" customHeight="1" x14ac:dyDescent="0.25">
      <c r="A363" s="276"/>
      <c r="B363" s="276"/>
      <c r="C363" s="276"/>
      <c r="D363" s="276"/>
      <c r="E363" s="276"/>
      <c r="F363" s="276"/>
      <c r="G363" s="276"/>
      <c r="H363" s="276"/>
      <c r="I363" s="276"/>
      <c r="J363" s="276"/>
      <c r="K363" s="276"/>
      <c r="L363" s="276"/>
      <c r="M363" s="276"/>
      <c r="N363" s="276"/>
      <c r="O363" s="276"/>
      <c r="P363" s="276"/>
      <c r="Q363" s="276"/>
      <c r="R363" s="276"/>
      <c r="S363" s="276"/>
      <c r="T363" s="276"/>
      <c r="U363" s="276"/>
      <c r="V363" s="276"/>
      <c r="W363" s="276"/>
      <c r="X363" s="276"/>
      <c r="Y363" s="276"/>
      <c r="Z363" s="276"/>
    </row>
    <row r="364" spans="1:26" ht="15.75" customHeight="1" x14ac:dyDescent="0.25">
      <c r="A364" s="276"/>
      <c r="B364" s="276"/>
      <c r="C364" s="276"/>
      <c r="D364" s="276"/>
      <c r="E364" s="276"/>
      <c r="F364" s="276"/>
      <c r="G364" s="276"/>
      <c r="H364" s="276"/>
      <c r="I364" s="276"/>
      <c r="J364" s="276"/>
      <c r="K364" s="276"/>
      <c r="L364" s="276"/>
      <c r="M364" s="276"/>
      <c r="N364" s="276"/>
      <c r="O364" s="276"/>
      <c r="P364" s="276"/>
      <c r="Q364" s="276"/>
      <c r="R364" s="276"/>
      <c r="S364" s="276"/>
      <c r="T364" s="276"/>
      <c r="U364" s="276"/>
      <c r="V364" s="276"/>
      <c r="W364" s="276"/>
      <c r="X364" s="276"/>
      <c r="Y364" s="276"/>
      <c r="Z364" s="276"/>
    </row>
    <row r="365" spans="1:26" ht="15.75" customHeight="1" x14ac:dyDescent="0.25">
      <c r="A365" s="276"/>
      <c r="B365" s="276"/>
      <c r="C365" s="276"/>
      <c r="D365" s="276"/>
      <c r="E365" s="276"/>
      <c r="F365" s="276"/>
      <c r="G365" s="276"/>
      <c r="H365" s="276"/>
      <c r="I365" s="276"/>
      <c r="J365" s="276"/>
      <c r="K365" s="276"/>
      <c r="L365" s="276"/>
      <c r="M365" s="276"/>
      <c r="N365" s="276"/>
      <c r="O365" s="276"/>
      <c r="P365" s="276"/>
      <c r="Q365" s="276"/>
      <c r="R365" s="276"/>
      <c r="S365" s="276"/>
      <c r="T365" s="276"/>
      <c r="U365" s="276"/>
      <c r="V365" s="276"/>
      <c r="W365" s="276"/>
      <c r="X365" s="276"/>
      <c r="Y365" s="276"/>
      <c r="Z365" s="276"/>
    </row>
    <row r="366" spans="1:26" ht="15.75" customHeight="1" x14ac:dyDescent="0.25">
      <c r="A366" s="276"/>
      <c r="B366" s="276"/>
      <c r="C366" s="276"/>
      <c r="D366" s="276"/>
      <c r="E366" s="276"/>
      <c r="F366" s="276"/>
      <c r="G366" s="276"/>
      <c r="H366" s="276"/>
      <c r="I366" s="276"/>
      <c r="J366" s="276"/>
      <c r="K366" s="276"/>
      <c r="L366" s="276"/>
      <c r="M366" s="276"/>
      <c r="N366" s="276"/>
      <c r="O366" s="276"/>
      <c r="P366" s="276"/>
      <c r="Q366" s="276"/>
      <c r="R366" s="276"/>
      <c r="S366" s="276"/>
      <c r="T366" s="276"/>
      <c r="U366" s="276"/>
      <c r="V366" s="276"/>
      <c r="W366" s="276"/>
      <c r="X366" s="276"/>
      <c r="Y366" s="276"/>
      <c r="Z366" s="276"/>
    </row>
    <row r="367" spans="1:26" ht="15.75" customHeight="1" x14ac:dyDescent="0.25">
      <c r="A367" s="276"/>
      <c r="B367" s="276"/>
      <c r="C367" s="276"/>
      <c r="D367" s="276"/>
      <c r="E367" s="276"/>
      <c r="F367" s="276"/>
      <c r="G367" s="276"/>
      <c r="H367" s="276"/>
      <c r="I367" s="276"/>
      <c r="J367" s="276"/>
      <c r="K367" s="276"/>
      <c r="L367" s="276"/>
      <c r="M367" s="276"/>
      <c r="N367" s="276"/>
      <c r="O367" s="276"/>
      <c r="P367" s="276"/>
      <c r="Q367" s="276"/>
      <c r="R367" s="276"/>
      <c r="S367" s="276"/>
      <c r="T367" s="276"/>
      <c r="U367" s="276"/>
      <c r="V367" s="276"/>
      <c r="W367" s="276"/>
      <c r="X367" s="276"/>
      <c r="Y367" s="276"/>
      <c r="Z367" s="276"/>
    </row>
    <row r="368" spans="1:26" ht="15.75" customHeight="1" x14ac:dyDescent="0.25">
      <c r="A368" s="276"/>
      <c r="B368" s="276"/>
      <c r="C368" s="276"/>
      <c r="D368" s="276"/>
      <c r="E368" s="276"/>
      <c r="F368" s="276"/>
      <c r="G368" s="276"/>
      <c r="H368" s="276"/>
      <c r="I368" s="276"/>
      <c r="J368" s="276"/>
      <c r="K368" s="276"/>
      <c r="L368" s="276"/>
      <c r="M368" s="276"/>
      <c r="N368" s="276"/>
      <c r="O368" s="276"/>
      <c r="P368" s="276"/>
      <c r="Q368" s="276"/>
      <c r="R368" s="276"/>
      <c r="S368" s="276"/>
      <c r="T368" s="276"/>
      <c r="U368" s="276"/>
      <c r="V368" s="276"/>
      <c r="W368" s="276"/>
      <c r="X368" s="276"/>
      <c r="Y368" s="276"/>
      <c r="Z368" s="276"/>
    </row>
    <row r="369" spans="1:26" ht="15.75" customHeight="1" x14ac:dyDescent="0.25">
      <c r="A369" s="276"/>
      <c r="B369" s="276"/>
      <c r="C369" s="276"/>
      <c r="D369" s="276"/>
      <c r="E369" s="276"/>
      <c r="F369" s="276"/>
      <c r="G369" s="276"/>
      <c r="H369" s="276"/>
      <c r="I369" s="276"/>
      <c r="J369" s="276"/>
      <c r="K369" s="276"/>
      <c r="L369" s="276"/>
      <c r="M369" s="276"/>
      <c r="N369" s="276"/>
      <c r="O369" s="276"/>
      <c r="P369" s="276"/>
      <c r="Q369" s="276"/>
      <c r="R369" s="276"/>
      <c r="S369" s="276"/>
      <c r="T369" s="276"/>
      <c r="U369" s="276"/>
      <c r="V369" s="276"/>
      <c r="W369" s="276"/>
      <c r="X369" s="276"/>
      <c r="Y369" s="276"/>
      <c r="Z369" s="276"/>
    </row>
    <row r="370" spans="1:26" ht="15.75" customHeight="1" x14ac:dyDescent="0.25">
      <c r="A370" s="276"/>
      <c r="B370" s="276"/>
      <c r="C370" s="276"/>
      <c r="D370" s="276"/>
      <c r="E370" s="276"/>
      <c r="F370" s="276"/>
      <c r="G370" s="276"/>
      <c r="H370" s="276"/>
      <c r="I370" s="276"/>
      <c r="J370" s="276"/>
      <c r="K370" s="276"/>
      <c r="L370" s="276"/>
      <c r="M370" s="276"/>
      <c r="N370" s="276"/>
      <c r="O370" s="276"/>
      <c r="P370" s="276"/>
      <c r="Q370" s="276"/>
      <c r="R370" s="276"/>
      <c r="S370" s="276"/>
      <c r="T370" s="276"/>
      <c r="U370" s="276"/>
      <c r="V370" s="276"/>
      <c r="W370" s="276"/>
      <c r="X370" s="276"/>
      <c r="Y370" s="276"/>
      <c r="Z370" s="276"/>
    </row>
    <row r="371" spans="1:26" ht="15.75" customHeight="1" x14ac:dyDescent="0.25">
      <c r="A371" s="276"/>
      <c r="B371" s="276"/>
      <c r="C371" s="276"/>
      <c r="D371" s="276"/>
      <c r="E371" s="276"/>
      <c r="F371" s="276"/>
      <c r="G371" s="276"/>
      <c r="H371" s="276"/>
      <c r="I371" s="276"/>
      <c r="J371" s="276"/>
      <c r="K371" s="276"/>
      <c r="L371" s="276"/>
      <c r="M371" s="276"/>
      <c r="N371" s="276"/>
      <c r="O371" s="276"/>
      <c r="P371" s="276"/>
      <c r="Q371" s="276"/>
      <c r="R371" s="276"/>
      <c r="S371" s="276"/>
      <c r="T371" s="276"/>
      <c r="U371" s="276"/>
      <c r="V371" s="276"/>
      <c r="W371" s="276"/>
      <c r="X371" s="276"/>
      <c r="Y371" s="276"/>
      <c r="Z371" s="276"/>
    </row>
    <row r="372" spans="1:26" ht="15.75" customHeight="1" x14ac:dyDescent="0.25">
      <c r="A372" s="276"/>
      <c r="B372" s="276"/>
      <c r="C372" s="276"/>
      <c r="D372" s="276"/>
      <c r="E372" s="276"/>
      <c r="F372" s="276"/>
      <c r="G372" s="276"/>
      <c r="H372" s="276"/>
      <c r="I372" s="276"/>
      <c r="J372" s="276"/>
      <c r="K372" s="276"/>
      <c r="L372" s="276"/>
      <c r="M372" s="276"/>
      <c r="N372" s="276"/>
      <c r="O372" s="276"/>
      <c r="P372" s="276"/>
      <c r="Q372" s="276"/>
      <c r="R372" s="276"/>
      <c r="S372" s="276"/>
      <c r="T372" s="276"/>
      <c r="U372" s="276"/>
      <c r="V372" s="276"/>
      <c r="W372" s="276"/>
      <c r="X372" s="276"/>
      <c r="Y372" s="276"/>
      <c r="Z372" s="276"/>
    </row>
    <row r="373" spans="1:26" ht="15.75" customHeight="1" x14ac:dyDescent="0.25">
      <c r="A373" s="276"/>
      <c r="B373" s="276"/>
      <c r="C373" s="276"/>
      <c r="D373" s="276"/>
      <c r="E373" s="276"/>
      <c r="F373" s="276"/>
      <c r="G373" s="276"/>
      <c r="H373" s="276"/>
      <c r="I373" s="276"/>
      <c r="J373" s="276"/>
      <c r="K373" s="276"/>
      <c r="L373" s="276"/>
      <c r="M373" s="276"/>
      <c r="N373" s="276"/>
      <c r="O373" s="276"/>
      <c r="P373" s="276"/>
      <c r="Q373" s="276"/>
      <c r="R373" s="276"/>
      <c r="S373" s="276"/>
      <c r="T373" s="276"/>
      <c r="U373" s="276"/>
      <c r="V373" s="276"/>
      <c r="W373" s="276"/>
      <c r="X373" s="276"/>
      <c r="Y373" s="276"/>
      <c r="Z373" s="276"/>
    </row>
    <row r="374" spans="1:26" ht="15.75" customHeight="1" x14ac:dyDescent="0.25">
      <c r="A374" s="276"/>
      <c r="B374" s="276"/>
      <c r="C374" s="276"/>
      <c r="D374" s="276"/>
      <c r="E374" s="276"/>
      <c r="F374" s="276"/>
      <c r="G374" s="276"/>
      <c r="H374" s="276"/>
      <c r="I374" s="276"/>
      <c r="J374" s="276"/>
      <c r="K374" s="276"/>
      <c r="L374" s="276"/>
      <c r="M374" s="276"/>
      <c r="N374" s="276"/>
      <c r="O374" s="276"/>
      <c r="P374" s="276"/>
      <c r="Q374" s="276"/>
      <c r="R374" s="276"/>
      <c r="S374" s="276"/>
      <c r="T374" s="276"/>
      <c r="U374" s="276"/>
      <c r="V374" s="276"/>
      <c r="W374" s="276"/>
      <c r="X374" s="276"/>
      <c r="Y374" s="276"/>
      <c r="Z374" s="276"/>
    </row>
    <row r="375" spans="1:26" ht="15.75" customHeight="1" x14ac:dyDescent="0.25">
      <c r="A375" s="276"/>
      <c r="B375" s="276"/>
      <c r="C375" s="276"/>
      <c r="D375" s="276"/>
      <c r="E375" s="276"/>
      <c r="F375" s="276"/>
      <c r="G375" s="276"/>
      <c r="H375" s="276"/>
      <c r="I375" s="276"/>
      <c r="J375" s="276"/>
      <c r="K375" s="276"/>
      <c r="L375" s="276"/>
      <c r="M375" s="276"/>
      <c r="N375" s="276"/>
      <c r="O375" s="276"/>
      <c r="P375" s="276"/>
      <c r="Q375" s="276"/>
      <c r="R375" s="276"/>
      <c r="S375" s="276"/>
      <c r="T375" s="276"/>
      <c r="U375" s="276"/>
      <c r="V375" s="276"/>
      <c r="W375" s="276"/>
      <c r="X375" s="276"/>
      <c r="Y375" s="276"/>
      <c r="Z375" s="276"/>
    </row>
    <row r="376" spans="1:26" ht="15.75" customHeight="1" x14ac:dyDescent="0.25">
      <c r="A376" s="276"/>
      <c r="B376" s="276"/>
      <c r="C376" s="276"/>
      <c r="D376" s="276"/>
      <c r="E376" s="276"/>
      <c r="F376" s="276"/>
      <c r="G376" s="276"/>
      <c r="H376" s="276"/>
      <c r="I376" s="276"/>
      <c r="J376" s="276"/>
      <c r="K376" s="276"/>
      <c r="L376" s="276"/>
      <c r="M376" s="276"/>
      <c r="N376" s="276"/>
      <c r="O376" s="276"/>
      <c r="P376" s="276"/>
      <c r="Q376" s="276"/>
      <c r="R376" s="276"/>
      <c r="S376" s="276"/>
      <c r="T376" s="276"/>
      <c r="U376" s="276"/>
      <c r="V376" s="276"/>
      <c r="W376" s="276"/>
      <c r="X376" s="276"/>
      <c r="Y376" s="276"/>
      <c r="Z376" s="276"/>
    </row>
    <row r="377" spans="1:26" ht="15.75" customHeight="1" x14ac:dyDescent="0.25">
      <c r="A377" s="276"/>
      <c r="B377" s="276"/>
      <c r="C377" s="276"/>
      <c r="D377" s="276"/>
      <c r="E377" s="276"/>
      <c r="F377" s="276"/>
      <c r="G377" s="276"/>
      <c r="H377" s="276"/>
      <c r="I377" s="276"/>
      <c r="J377" s="276"/>
      <c r="K377" s="276"/>
      <c r="L377" s="276"/>
      <c r="M377" s="276"/>
      <c r="N377" s="276"/>
      <c r="O377" s="276"/>
      <c r="P377" s="276"/>
      <c r="Q377" s="276"/>
      <c r="R377" s="276"/>
      <c r="S377" s="276"/>
      <c r="T377" s="276"/>
      <c r="U377" s="276"/>
      <c r="V377" s="276"/>
      <c r="W377" s="276"/>
      <c r="X377" s="276"/>
      <c r="Y377" s="276"/>
      <c r="Z377" s="276"/>
    </row>
    <row r="378" spans="1:26" ht="15.75" customHeight="1" x14ac:dyDescent="0.25">
      <c r="A378" s="276"/>
      <c r="B378" s="276"/>
      <c r="C378" s="276"/>
      <c r="D378" s="276"/>
      <c r="E378" s="276"/>
      <c r="F378" s="276"/>
      <c r="G378" s="276"/>
      <c r="H378" s="276"/>
      <c r="I378" s="276"/>
      <c r="J378" s="276"/>
      <c r="K378" s="276"/>
      <c r="L378" s="276"/>
      <c r="M378" s="276"/>
      <c r="N378" s="276"/>
      <c r="O378" s="276"/>
      <c r="P378" s="276"/>
      <c r="Q378" s="276"/>
      <c r="R378" s="276"/>
      <c r="S378" s="276"/>
      <c r="T378" s="276"/>
      <c r="U378" s="276"/>
      <c r="V378" s="276"/>
      <c r="W378" s="276"/>
      <c r="X378" s="276"/>
      <c r="Y378" s="276"/>
      <c r="Z378" s="276"/>
    </row>
    <row r="379" spans="1:26" ht="15.75" customHeight="1" x14ac:dyDescent="0.25">
      <c r="A379" s="276"/>
      <c r="B379" s="276"/>
      <c r="C379" s="276"/>
      <c r="D379" s="276"/>
      <c r="E379" s="276"/>
      <c r="F379" s="276"/>
      <c r="G379" s="276"/>
      <c r="H379" s="276"/>
      <c r="I379" s="276"/>
      <c r="J379" s="276"/>
      <c r="K379" s="276"/>
      <c r="L379" s="276"/>
      <c r="M379" s="276"/>
      <c r="N379" s="276"/>
      <c r="O379" s="276"/>
      <c r="P379" s="276"/>
      <c r="Q379" s="276"/>
      <c r="R379" s="276"/>
      <c r="S379" s="276"/>
      <c r="T379" s="276"/>
      <c r="U379" s="276"/>
      <c r="V379" s="276"/>
      <c r="W379" s="276"/>
      <c r="X379" s="276"/>
      <c r="Y379" s="276"/>
      <c r="Z379" s="276"/>
    </row>
    <row r="380" spans="1:26" ht="15.75" customHeight="1" x14ac:dyDescent="0.25">
      <c r="A380" s="276"/>
      <c r="B380" s="276"/>
      <c r="C380" s="276"/>
      <c r="D380" s="276"/>
      <c r="E380" s="276"/>
      <c r="F380" s="276"/>
      <c r="G380" s="276"/>
      <c r="H380" s="276"/>
      <c r="I380" s="276"/>
      <c r="J380" s="276"/>
      <c r="K380" s="276"/>
      <c r="L380" s="276"/>
      <c r="M380" s="276"/>
      <c r="N380" s="276"/>
      <c r="O380" s="276"/>
      <c r="P380" s="276"/>
      <c r="Q380" s="276"/>
      <c r="R380" s="276"/>
      <c r="S380" s="276"/>
      <c r="T380" s="276"/>
      <c r="U380" s="276"/>
      <c r="V380" s="276"/>
      <c r="W380" s="276"/>
      <c r="X380" s="276"/>
      <c r="Y380" s="276"/>
      <c r="Z380" s="276"/>
    </row>
    <row r="381" spans="1:26" ht="15.75" customHeight="1" x14ac:dyDescent="0.25">
      <c r="A381" s="276"/>
      <c r="B381" s="276"/>
      <c r="C381" s="276"/>
      <c r="D381" s="276"/>
      <c r="E381" s="276"/>
      <c r="F381" s="276"/>
      <c r="G381" s="276"/>
      <c r="H381" s="276"/>
      <c r="I381" s="276"/>
      <c r="J381" s="276"/>
      <c r="K381" s="276"/>
      <c r="L381" s="276"/>
      <c r="M381" s="276"/>
      <c r="N381" s="276"/>
      <c r="O381" s="276"/>
      <c r="P381" s="276"/>
      <c r="Q381" s="276"/>
      <c r="R381" s="276"/>
      <c r="S381" s="276"/>
      <c r="T381" s="276"/>
      <c r="U381" s="276"/>
      <c r="V381" s="276"/>
      <c r="W381" s="276"/>
      <c r="X381" s="276"/>
      <c r="Y381" s="276"/>
      <c r="Z381" s="276"/>
    </row>
    <row r="382" spans="1:26" ht="15.75" customHeight="1" x14ac:dyDescent="0.25">
      <c r="A382" s="276"/>
      <c r="B382" s="276"/>
      <c r="C382" s="276"/>
      <c r="D382" s="276"/>
      <c r="E382" s="276"/>
      <c r="F382" s="276"/>
      <c r="G382" s="276"/>
      <c r="H382" s="276"/>
      <c r="I382" s="276"/>
      <c r="J382" s="276"/>
      <c r="K382" s="276"/>
      <c r="L382" s="276"/>
      <c r="M382" s="276"/>
      <c r="N382" s="276"/>
      <c r="O382" s="276"/>
      <c r="P382" s="276"/>
      <c r="Q382" s="276"/>
      <c r="R382" s="276"/>
      <c r="S382" s="276"/>
      <c r="T382" s="276"/>
      <c r="U382" s="276"/>
      <c r="V382" s="276"/>
      <c r="W382" s="276"/>
      <c r="X382" s="276"/>
      <c r="Y382" s="276"/>
      <c r="Z382" s="276"/>
    </row>
    <row r="383" spans="1:26" ht="15.75" customHeight="1" x14ac:dyDescent="0.25">
      <c r="A383" s="276"/>
      <c r="B383" s="276"/>
      <c r="C383" s="276"/>
      <c r="D383" s="276"/>
      <c r="E383" s="276"/>
      <c r="F383" s="276"/>
      <c r="G383" s="276"/>
      <c r="H383" s="276"/>
      <c r="I383" s="276"/>
      <c r="J383" s="276"/>
      <c r="K383" s="276"/>
      <c r="L383" s="276"/>
      <c r="M383" s="276"/>
      <c r="N383" s="276"/>
      <c r="O383" s="276"/>
      <c r="P383" s="276"/>
      <c r="Q383" s="276"/>
      <c r="R383" s="276"/>
      <c r="S383" s="276"/>
      <c r="T383" s="276"/>
      <c r="U383" s="276"/>
      <c r="V383" s="276"/>
      <c r="W383" s="276"/>
      <c r="X383" s="276"/>
      <c r="Y383" s="276"/>
      <c r="Z383" s="276"/>
    </row>
    <row r="384" spans="1:26" ht="15.75" customHeight="1" x14ac:dyDescent="0.25">
      <c r="A384" s="276"/>
      <c r="B384" s="276"/>
      <c r="C384" s="276"/>
      <c r="D384" s="276"/>
      <c r="E384" s="276"/>
      <c r="F384" s="276"/>
      <c r="G384" s="276"/>
      <c r="H384" s="276"/>
      <c r="I384" s="276"/>
      <c r="J384" s="276"/>
      <c r="K384" s="276"/>
      <c r="L384" s="276"/>
      <c r="M384" s="276"/>
      <c r="N384" s="276"/>
      <c r="O384" s="276"/>
      <c r="P384" s="276"/>
      <c r="Q384" s="276"/>
      <c r="R384" s="276"/>
      <c r="S384" s="276"/>
      <c r="T384" s="276"/>
      <c r="U384" s="276"/>
      <c r="V384" s="276"/>
      <c r="W384" s="276"/>
      <c r="X384" s="276"/>
      <c r="Y384" s="276"/>
      <c r="Z384" s="276"/>
    </row>
    <row r="385" spans="1:26" ht="15.75" customHeight="1" x14ac:dyDescent="0.25">
      <c r="A385" s="276"/>
      <c r="B385" s="276"/>
      <c r="C385" s="276"/>
      <c r="D385" s="276"/>
      <c r="E385" s="276"/>
      <c r="F385" s="276"/>
      <c r="G385" s="276"/>
      <c r="H385" s="276"/>
      <c r="I385" s="276"/>
      <c r="J385" s="276"/>
      <c r="K385" s="276"/>
      <c r="L385" s="276"/>
      <c r="M385" s="276"/>
      <c r="N385" s="276"/>
      <c r="O385" s="276"/>
      <c r="P385" s="276"/>
      <c r="Q385" s="276"/>
      <c r="R385" s="276"/>
      <c r="S385" s="276"/>
      <c r="T385" s="276"/>
      <c r="U385" s="276"/>
      <c r="V385" s="276"/>
      <c r="W385" s="276"/>
      <c r="X385" s="276"/>
      <c r="Y385" s="276"/>
      <c r="Z385" s="276"/>
    </row>
    <row r="386" spans="1:26" ht="15.75" customHeight="1" x14ac:dyDescent="0.25">
      <c r="A386" s="276"/>
      <c r="B386" s="276"/>
      <c r="C386" s="276"/>
      <c r="D386" s="276"/>
      <c r="E386" s="276"/>
      <c r="F386" s="276"/>
      <c r="G386" s="276"/>
      <c r="H386" s="276"/>
      <c r="I386" s="276"/>
      <c r="J386" s="276"/>
      <c r="K386" s="276"/>
      <c r="L386" s="276"/>
      <c r="M386" s="276"/>
      <c r="N386" s="276"/>
      <c r="O386" s="276"/>
      <c r="P386" s="276"/>
      <c r="Q386" s="276"/>
      <c r="R386" s="276"/>
      <c r="S386" s="276"/>
      <c r="T386" s="276"/>
      <c r="U386" s="276"/>
      <c r="V386" s="276"/>
      <c r="W386" s="276"/>
      <c r="X386" s="276"/>
      <c r="Y386" s="276"/>
      <c r="Z386" s="276"/>
    </row>
    <row r="387" spans="1:26" ht="15.75" customHeight="1" x14ac:dyDescent="0.25">
      <c r="A387" s="276"/>
      <c r="B387" s="276"/>
      <c r="C387" s="276"/>
      <c r="D387" s="276"/>
      <c r="E387" s="276"/>
      <c r="F387" s="276"/>
      <c r="G387" s="276"/>
      <c r="H387" s="276"/>
      <c r="I387" s="276"/>
      <c r="J387" s="276"/>
      <c r="K387" s="276"/>
      <c r="L387" s="276"/>
      <c r="M387" s="276"/>
      <c r="N387" s="276"/>
      <c r="O387" s="276"/>
      <c r="P387" s="276"/>
      <c r="Q387" s="276"/>
      <c r="R387" s="276"/>
      <c r="S387" s="276"/>
      <c r="T387" s="276"/>
      <c r="U387" s="276"/>
      <c r="V387" s="276"/>
      <c r="W387" s="276"/>
      <c r="X387" s="276"/>
      <c r="Y387" s="276"/>
      <c r="Z387" s="276"/>
    </row>
    <row r="388" spans="1:26" ht="15.75" customHeight="1" x14ac:dyDescent="0.25">
      <c r="A388" s="276"/>
      <c r="B388" s="276"/>
      <c r="C388" s="276"/>
      <c r="D388" s="276"/>
      <c r="E388" s="276"/>
      <c r="F388" s="276"/>
      <c r="G388" s="276"/>
      <c r="H388" s="276"/>
      <c r="I388" s="276"/>
      <c r="J388" s="276"/>
      <c r="K388" s="276"/>
      <c r="L388" s="276"/>
      <c r="M388" s="276"/>
      <c r="N388" s="276"/>
      <c r="O388" s="276"/>
      <c r="P388" s="276"/>
      <c r="Q388" s="276"/>
      <c r="R388" s="276"/>
      <c r="S388" s="276"/>
      <c r="T388" s="276"/>
      <c r="U388" s="276"/>
      <c r="V388" s="276"/>
      <c r="W388" s="276"/>
      <c r="X388" s="276"/>
      <c r="Y388" s="276"/>
      <c r="Z388" s="276"/>
    </row>
    <row r="389" spans="1:26" ht="15.75" customHeight="1" x14ac:dyDescent="0.25">
      <c r="A389" s="276"/>
      <c r="B389" s="276"/>
      <c r="C389" s="276"/>
      <c r="D389" s="276"/>
      <c r="E389" s="276"/>
      <c r="F389" s="276"/>
      <c r="G389" s="276"/>
      <c r="H389" s="276"/>
      <c r="I389" s="276"/>
      <c r="J389" s="276"/>
      <c r="K389" s="276"/>
      <c r="L389" s="276"/>
      <c r="M389" s="276"/>
      <c r="N389" s="276"/>
      <c r="O389" s="276"/>
      <c r="P389" s="276"/>
      <c r="Q389" s="276"/>
      <c r="R389" s="276"/>
      <c r="S389" s="276"/>
      <c r="T389" s="276"/>
      <c r="U389" s="276"/>
      <c r="V389" s="276"/>
      <c r="W389" s="276"/>
      <c r="X389" s="276"/>
      <c r="Y389" s="276"/>
      <c r="Z389" s="276"/>
    </row>
    <row r="390" spans="1:26" ht="15.75" customHeight="1" x14ac:dyDescent="0.25">
      <c r="A390" s="276"/>
      <c r="B390" s="276"/>
      <c r="C390" s="276"/>
      <c r="D390" s="276"/>
      <c r="E390" s="276"/>
      <c r="F390" s="276"/>
      <c r="G390" s="276"/>
      <c r="H390" s="276"/>
      <c r="I390" s="276"/>
      <c r="J390" s="276"/>
      <c r="K390" s="276"/>
      <c r="L390" s="276"/>
      <c r="M390" s="276"/>
      <c r="N390" s="276"/>
      <c r="O390" s="276"/>
      <c r="P390" s="276"/>
      <c r="Q390" s="276"/>
      <c r="R390" s="276"/>
      <c r="S390" s="276"/>
      <c r="T390" s="276"/>
      <c r="U390" s="276"/>
      <c r="V390" s="276"/>
      <c r="W390" s="276"/>
      <c r="X390" s="276"/>
      <c r="Y390" s="276"/>
      <c r="Z390" s="276"/>
    </row>
    <row r="391" spans="1:26" ht="15.75" customHeight="1" x14ac:dyDescent="0.25">
      <c r="A391" s="276"/>
      <c r="B391" s="276"/>
      <c r="C391" s="276"/>
      <c r="D391" s="276"/>
      <c r="E391" s="276"/>
      <c r="F391" s="276"/>
      <c r="G391" s="276"/>
      <c r="H391" s="276"/>
      <c r="I391" s="276"/>
      <c r="J391" s="276"/>
      <c r="K391" s="276"/>
      <c r="L391" s="276"/>
      <c r="M391" s="276"/>
      <c r="N391" s="276"/>
      <c r="O391" s="276"/>
      <c r="P391" s="276"/>
      <c r="Q391" s="276"/>
      <c r="R391" s="276"/>
      <c r="S391" s="276"/>
      <c r="T391" s="276"/>
      <c r="U391" s="276"/>
      <c r="V391" s="276"/>
      <c r="W391" s="276"/>
      <c r="X391" s="276"/>
      <c r="Y391" s="276"/>
      <c r="Z391" s="276"/>
    </row>
    <row r="392" spans="1:26" ht="15.75" customHeight="1" x14ac:dyDescent="0.25">
      <c r="A392" s="276"/>
      <c r="B392" s="276"/>
      <c r="C392" s="276"/>
      <c r="D392" s="276"/>
      <c r="E392" s="276"/>
      <c r="F392" s="276"/>
      <c r="G392" s="276"/>
      <c r="H392" s="276"/>
      <c r="I392" s="276"/>
      <c r="J392" s="276"/>
      <c r="K392" s="276"/>
      <c r="L392" s="276"/>
      <c r="M392" s="276"/>
      <c r="N392" s="276"/>
      <c r="O392" s="276"/>
      <c r="P392" s="276"/>
      <c r="Q392" s="276"/>
      <c r="R392" s="276"/>
      <c r="S392" s="276"/>
      <c r="T392" s="276"/>
      <c r="U392" s="276"/>
      <c r="V392" s="276"/>
      <c r="W392" s="276"/>
      <c r="X392" s="276"/>
      <c r="Y392" s="276"/>
      <c r="Z392" s="276"/>
    </row>
    <row r="393" spans="1:26" ht="15.75" customHeight="1" x14ac:dyDescent="0.25">
      <c r="A393" s="276"/>
      <c r="B393" s="276"/>
      <c r="C393" s="276"/>
      <c r="D393" s="276"/>
      <c r="E393" s="276"/>
      <c r="F393" s="276"/>
      <c r="G393" s="276"/>
      <c r="H393" s="276"/>
      <c r="I393" s="276"/>
      <c r="J393" s="276"/>
      <c r="K393" s="276"/>
      <c r="L393" s="276"/>
      <c r="M393" s="276"/>
      <c r="N393" s="276"/>
      <c r="O393" s="276"/>
      <c r="P393" s="276"/>
      <c r="Q393" s="276"/>
      <c r="R393" s="276"/>
      <c r="S393" s="276"/>
      <c r="T393" s="276"/>
      <c r="U393" s="276"/>
      <c r="V393" s="276"/>
      <c r="W393" s="276"/>
      <c r="X393" s="276"/>
      <c r="Y393" s="276"/>
      <c r="Z393" s="276"/>
    </row>
    <row r="394" spans="1:26" ht="15.75" customHeight="1" x14ac:dyDescent="0.25">
      <c r="A394" s="276"/>
      <c r="B394" s="276"/>
      <c r="C394" s="276"/>
      <c r="D394" s="276"/>
      <c r="E394" s="276"/>
      <c r="F394" s="276"/>
      <c r="G394" s="276"/>
      <c r="H394" s="276"/>
      <c r="I394" s="276"/>
      <c r="J394" s="276"/>
      <c r="K394" s="276"/>
      <c r="L394" s="276"/>
      <c r="M394" s="276"/>
      <c r="N394" s="276"/>
      <c r="O394" s="276"/>
      <c r="P394" s="276"/>
      <c r="Q394" s="276"/>
      <c r="R394" s="276"/>
      <c r="S394" s="276"/>
      <c r="T394" s="276"/>
      <c r="U394" s="276"/>
      <c r="V394" s="276"/>
      <c r="W394" s="276"/>
      <c r="X394" s="276"/>
      <c r="Y394" s="276"/>
      <c r="Z394" s="276"/>
    </row>
    <row r="395" spans="1:26" ht="15.75" customHeight="1" x14ac:dyDescent="0.25">
      <c r="A395" s="276"/>
      <c r="B395" s="276"/>
      <c r="C395" s="276"/>
      <c r="D395" s="276"/>
      <c r="E395" s="276"/>
      <c r="F395" s="276"/>
      <c r="G395" s="276"/>
      <c r="H395" s="276"/>
      <c r="I395" s="276"/>
      <c r="J395" s="276"/>
      <c r="K395" s="276"/>
      <c r="L395" s="276"/>
      <c r="M395" s="276"/>
      <c r="N395" s="276"/>
      <c r="O395" s="276"/>
      <c r="P395" s="276"/>
      <c r="Q395" s="276"/>
      <c r="R395" s="276"/>
      <c r="S395" s="276"/>
      <c r="T395" s="276"/>
      <c r="U395" s="276"/>
      <c r="V395" s="276"/>
      <c r="W395" s="276"/>
      <c r="X395" s="276"/>
      <c r="Y395" s="276"/>
      <c r="Z395" s="276"/>
    </row>
    <row r="396" spans="1:26" ht="15.75" customHeight="1" x14ac:dyDescent="0.25">
      <c r="A396" s="276"/>
      <c r="B396" s="276"/>
      <c r="C396" s="276"/>
      <c r="D396" s="276"/>
      <c r="E396" s="276"/>
      <c r="F396" s="276"/>
      <c r="G396" s="276"/>
      <c r="H396" s="276"/>
      <c r="I396" s="276"/>
      <c r="J396" s="276"/>
      <c r="K396" s="276"/>
      <c r="L396" s="276"/>
      <c r="M396" s="276"/>
      <c r="N396" s="276"/>
      <c r="O396" s="276"/>
      <c r="P396" s="276"/>
      <c r="Q396" s="276"/>
      <c r="R396" s="276"/>
      <c r="S396" s="276"/>
      <c r="T396" s="276"/>
      <c r="U396" s="276"/>
      <c r="V396" s="276"/>
      <c r="W396" s="276"/>
      <c r="X396" s="276"/>
      <c r="Y396" s="276"/>
      <c r="Z396" s="276"/>
    </row>
    <row r="397" spans="1:26" ht="15.75" customHeight="1" x14ac:dyDescent="0.25">
      <c r="A397" s="276"/>
      <c r="B397" s="276"/>
      <c r="C397" s="276"/>
      <c r="D397" s="276"/>
      <c r="E397" s="276"/>
      <c r="F397" s="276"/>
      <c r="G397" s="276"/>
      <c r="H397" s="276"/>
      <c r="I397" s="276"/>
      <c r="J397" s="276"/>
      <c r="K397" s="276"/>
      <c r="L397" s="276"/>
      <c r="M397" s="276"/>
      <c r="N397" s="276"/>
      <c r="O397" s="276"/>
      <c r="P397" s="276"/>
      <c r="Q397" s="276"/>
      <c r="R397" s="276"/>
      <c r="S397" s="276"/>
      <c r="T397" s="276"/>
      <c r="U397" s="276"/>
      <c r="V397" s="276"/>
      <c r="W397" s="276"/>
      <c r="X397" s="276"/>
      <c r="Y397" s="276"/>
      <c r="Z397" s="276"/>
    </row>
    <row r="398" spans="1:26" ht="15.75" customHeight="1" x14ac:dyDescent="0.25">
      <c r="A398" s="276"/>
      <c r="B398" s="276"/>
      <c r="C398" s="276"/>
      <c r="D398" s="276"/>
      <c r="E398" s="276"/>
      <c r="F398" s="276"/>
      <c r="G398" s="276"/>
      <c r="H398" s="276"/>
      <c r="I398" s="276"/>
      <c r="J398" s="276"/>
      <c r="K398" s="276"/>
      <c r="L398" s="276"/>
      <c r="M398" s="276"/>
      <c r="N398" s="276"/>
      <c r="O398" s="276"/>
      <c r="P398" s="276"/>
      <c r="Q398" s="276"/>
      <c r="R398" s="276"/>
      <c r="S398" s="276"/>
      <c r="T398" s="276"/>
      <c r="U398" s="276"/>
      <c r="V398" s="276"/>
      <c r="W398" s="276"/>
      <c r="X398" s="276"/>
      <c r="Y398" s="276"/>
      <c r="Z398" s="276"/>
    </row>
    <row r="399" spans="1:26" ht="15.75" customHeight="1" x14ac:dyDescent="0.25">
      <c r="A399" s="276"/>
      <c r="B399" s="276"/>
      <c r="C399" s="276"/>
      <c r="D399" s="276"/>
      <c r="E399" s="276"/>
      <c r="F399" s="276"/>
      <c r="G399" s="276"/>
      <c r="H399" s="276"/>
      <c r="I399" s="276"/>
      <c r="J399" s="276"/>
      <c r="K399" s="276"/>
      <c r="L399" s="276"/>
      <c r="M399" s="276"/>
      <c r="N399" s="276"/>
      <c r="O399" s="276"/>
      <c r="P399" s="276"/>
      <c r="Q399" s="276"/>
      <c r="R399" s="276"/>
      <c r="S399" s="276"/>
      <c r="T399" s="276"/>
      <c r="U399" s="276"/>
      <c r="V399" s="276"/>
      <c r="W399" s="276"/>
      <c r="X399" s="276"/>
      <c r="Y399" s="276"/>
      <c r="Z399" s="276"/>
    </row>
    <row r="400" spans="1:26" ht="15.75" customHeight="1" x14ac:dyDescent="0.25">
      <c r="A400" s="276"/>
      <c r="B400" s="276"/>
      <c r="C400" s="276"/>
      <c r="D400" s="276"/>
      <c r="E400" s="276"/>
      <c r="F400" s="276"/>
      <c r="G400" s="276"/>
      <c r="H400" s="276"/>
      <c r="I400" s="276"/>
      <c r="J400" s="276"/>
      <c r="K400" s="276"/>
      <c r="L400" s="276"/>
      <c r="M400" s="276"/>
      <c r="N400" s="276"/>
      <c r="O400" s="276"/>
      <c r="P400" s="276"/>
      <c r="Q400" s="276"/>
      <c r="R400" s="276"/>
      <c r="S400" s="276"/>
      <c r="T400" s="276"/>
      <c r="U400" s="276"/>
      <c r="V400" s="276"/>
      <c r="W400" s="276"/>
      <c r="X400" s="276"/>
      <c r="Y400" s="276"/>
      <c r="Z400" s="276"/>
    </row>
    <row r="401" spans="1:26" ht="15.75" customHeight="1" x14ac:dyDescent="0.25">
      <c r="A401" s="276"/>
      <c r="B401" s="276"/>
      <c r="C401" s="276"/>
      <c r="D401" s="276"/>
      <c r="E401" s="276"/>
      <c r="F401" s="276"/>
      <c r="G401" s="276"/>
      <c r="H401" s="276"/>
      <c r="I401" s="276"/>
      <c r="J401" s="276"/>
      <c r="K401" s="276"/>
      <c r="L401" s="276"/>
      <c r="M401" s="276"/>
      <c r="N401" s="276"/>
      <c r="O401" s="276"/>
      <c r="P401" s="276"/>
      <c r="Q401" s="276"/>
      <c r="R401" s="276"/>
      <c r="S401" s="276"/>
      <c r="T401" s="276"/>
      <c r="U401" s="276"/>
      <c r="V401" s="276"/>
      <c r="W401" s="276"/>
      <c r="X401" s="276"/>
      <c r="Y401" s="276"/>
      <c r="Z401" s="276"/>
    </row>
    <row r="402" spans="1:26" ht="15.75" customHeight="1" x14ac:dyDescent="0.25">
      <c r="A402" s="276"/>
      <c r="B402" s="276"/>
      <c r="C402" s="276"/>
      <c r="D402" s="276"/>
      <c r="E402" s="276"/>
      <c r="F402" s="276"/>
      <c r="G402" s="276"/>
      <c r="H402" s="276"/>
      <c r="I402" s="276"/>
      <c r="J402" s="276"/>
      <c r="K402" s="276"/>
      <c r="L402" s="276"/>
      <c r="M402" s="276"/>
      <c r="N402" s="276"/>
      <c r="O402" s="276"/>
      <c r="P402" s="276"/>
      <c r="Q402" s="276"/>
      <c r="R402" s="276"/>
      <c r="S402" s="276"/>
      <c r="T402" s="276"/>
      <c r="U402" s="276"/>
      <c r="V402" s="276"/>
      <c r="W402" s="276"/>
      <c r="X402" s="276"/>
      <c r="Y402" s="276"/>
      <c r="Z402" s="276"/>
    </row>
    <row r="403" spans="1:26" ht="15.75" customHeight="1" x14ac:dyDescent="0.25">
      <c r="A403" s="276"/>
      <c r="B403" s="276"/>
      <c r="C403" s="276"/>
      <c r="D403" s="276"/>
      <c r="E403" s="276"/>
      <c r="F403" s="276"/>
      <c r="G403" s="276"/>
      <c r="H403" s="276"/>
      <c r="I403" s="276"/>
      <c r="J403" s="276"/>
      <c r="K403" s="276"/>
      <c r="L403" s="276"/>
      <c r="M403" s="276"/>
      <c r="N403" s="276"/>
      <c r="O403" s="276"/>
      <c r="P403" s="276"/>
      <c r="Q403" s="276"/>
      <c r="R403" s="276"/>
      <c r="S403" s="276"/>
      <c r="T403" s="276"/>
      <c r="U403" s="276"/>
      <c r="V403" s="276"/>
      <c r="W403" s="276"/>
      <c r="X403" s="276"/>
      <c r="Y403" s="276"/>
      <c r="Z403" s="276"/>
    </row>
    <row r="404" spans="1:26" ht="15.75" customHeight="1" x14ac:dyDescent="0.25">
      <c r="A404" s="276"/>
      <c r="B404" s="276"/>
      <c r="C404" s="276"/>
      <c r="D404" s="276"/>
      <c r="E404" s="276"/>
      <c r="F404" s="276"/>
      <c r="G404" s="276"/>
      <c r="H404" s="276"/>
      <c r="I404" s="276"/>
      <c r="J404" s="276"/>
      <c r="K404" s="276"/>
      <c r="L404" s="276"/>
      <c r="M404" s="276"/>
      <c r="N404" s="276"/>
      <c r="O404" s="276"/>
      <c r="P404" s="276"/>
      <c r="Q404" s="276"/>
      <c r="R404" s="276"/>
      <c r="S404" s="276"/>
      <c r="T404" s="276"/>
      <c r="U404" s="276"/>
      <c r="V404" s="276"/>
      <c r="W404" s="276"/>
      <c r="X404" s="276"/>
      <c r="Y404" s="276"/>
      <c r="Z404" s="276"/>
    </row>
    <row r="405" spans="1:26" ht="15.75" customHeight="1" x14ac:dyDescent="0.25">
      <c r="A405" s="276"/>
      <c r="B405" s="276"/>
      <c r="C405" s="276"/>
      <c r="D405" s="276"/>
      <c r="E405" s="276"/>
      <c r="F405" s="276"/>
      <c r="G405" s="276"/>
      <c r="H405" s="276"/>
      <c r="I405" s="276"/>
      <c r="J405" s="276"/>
      <c r="K405" s="276"/>
      <c r="L405" s="276"/>
      <c r="M405" s="276"/>
      <c r="N405" s="276"/>
      <c r="O405" s="276"/>
      <c r="P405" s="276"/>
      <c r="Q405" s="276"/>
      <c r="R405" s="276"/>
      <c r="S405" s="276"/>
      <c r="T405" s="276"/>
      <c r="U405" s="276"/>
      <c r="V405" s="276"/>
      <c r="W405" s="276"/>
      <c r="X405" s="276"/>
      <c r="Y405" s="276"/>
      <c r="Z405" s="276"/>
    </row>
    <row r="406" spans="1:26" ht="15.75" customHeight="1" x14ac:dyDescent="0.25">
      <c r="A406" s="276"/>
      <c r="B406" s="276"/>
      <c r="C406" s="276"/>
      <c r="D406" s="276"/>
      <c r="E406" s="276"/>
      <c r="F406" s="276"/>
      <c r="G406" s="276"/>
      <c r="H406" s="276"/>
      <c r="I406" s="276"/>
      <c r="J406" s="276"/>
      <c r="K406" s="276"/>
      <c r="L406" s="276"/>
      <c r="M406" s="276"/>
      <c r="N406" s="276"/>
      <c r="O406" s="276"/>
      <c r="P406" s="276"/>
      <c r="Q406" s="276"/>
      <c r="R406" s="276"/>
      <c r="S406" s="276"/>
      <c r="T406" s="276"/>
      <c r="U406" s="276"/>
      <c r="V406" s="276"/>
      <c r="W406" s="276"/>
      <c r="X406" s="276"/>
      <c r="Y406" s="276"/>
      <c r="Z406" s="276"/>
    </row>
    <row r="407" spans="1:26" ht="15.75" customHeight="1" x14ac:dyDescent="0.25">
      <c r="A407" s="276"/>
      <c r="B407" s="276"/>
      <c r="C407" s="276"/>
      <c r="D407" s="276"/>
      <c r="E407" s="276"/>
      <c r="F407" s="276"/>
      <c r="G407" s="276"/>
      <c r="H407" s="276"/>
      <c r="I407" s="276"/>
      <c r="J407" s="276"/>
      <c r="K407" s="276"/>
      <c r="L407" s="276"/>
      <c r="M407" s="276"/>
      <c r="N407" s="276"/>
      <c r="O407" s="276"/>
      <c r="P407" s="276"/>
      <c r="Q407" s="276"/>
      <c r="R407" s="276"/>
      <c r="S407" s="276"/>
      <c r="T407" s="276"/>
      <c r="U407" s="276"/>
      <c r="V407" s="276"/>
      <c r="W407" s="276"/>
      <c r="X407" s="276"/>
      <c r="Y407" s="276"/>
      <c r="Z407" s="276"/>
    </row>
    <row r="408" spans="1:26" ht="15.75" customHeight="1" x14ac:dyDescent="0.25">
      <c r="A408" s="276"/>
      <c r="B408" s="276"/>
      <c r="C408" s="276"/>
      <c r="D408" s="276"/>
      <c r="E408" s="276"/>
      <c r="F408" s="276"/>
      <c r="G408" s="276"/>
      <c r="H408" s="276"/>
      <c r="I408" s="276"/>
      <c r="J408" s="276"/>
      <c r="K408" s="276"/>
      <c r="L408" s="276"/>
      <c r="M408" s="276"/>
      <c r="N408" s="276"/>
      <c r="O408" s="276"/>
      <c r="P408" s="276"/>
      <c r="Q408" s="276"/>
      <c r="R408" s="276"/>
      <c r="S408" s="276"/>
      <c r="T408" s="276"/>
      <c r="U408" s="276"/>
      <c r="V408" s="276"/>
      <c r="W408" s="276"/>
      <c r="X408" s="276"/>
      <c r="Y408" s="276"/>
      <c r="Z408" s="276"/>
    </row>
    <row r="409" spans="1:26" ht="15.75" customHeight="1" x14ac:dyDescent="0.25">
      <c r="A409" s="276"/>
      <c r="B409" s="276"/>
      <c r="C409" s="276"/>
      <c r="D409" s="276"/>
      <c r="E409" s="276"/>
      <c r="F409" s="276"/>
      <c r="G409" s="276"/>
      <c r="H409" s="276"/>
      <c r="I409" s="276"/>
      <c r="J409" s="276"/>
      <c r="K409" s="276"/>
      <c r="L409" s="276"/>
      <c r="M409" s="276"/>
      <c r="N409" s="276"/>
      <c r="O409" s="276"/>
      <c r="P409" s="276"/>
      <c r="Q409" s="276"/>
      <c r="R409" s="276"/>
      <c r="S409" s="276"/>
      <c r="T409" s="276"/>
      <c r="U409" s="276"/>
      <c r="V409" s="276"/>
      <c r="W409" s="276"/>
      <c r="X409" s="276"/>
      <c r="Y409" s="276"/>
      <c r="Z409" s="276"/>
    </row>
    <row r="410" spans="1:26" ht="15.75" customHeight="1" x14ac:dyDescent="0.25">
      <c r="A410" s="276"/>
      <c r="B410" s="276"/>
      <c r="C410" s="276"/>
      <c r="D410" s="276"/>
      <c r="E410" s="276"/>
      <c r="F410" s="276"/>
      <c r="G410" s="276"/>
      <c r="H410" s="276"/>
      <c r="I410" s="276"/>
      <c r="J410" s="276"/>
      <c r="K410" s="276"/>
      <c r="L410" s="276"/>
      <c r="M410" s="276"/>
      <c r="N410" s="276"/>
      <c r="O410" s="276"/>
      <c r="P410" s="276"/>
      <c r="Q410" s="276"/>
      <c r="R410" s="276"/>
      <c r="S410" s="276"/>
      <c r="T410" s="276"/>
      <c r="U410" s="276"/>
      <c r="V410" s="276"/>
      <c r="W410" s="276"/>
      <c r="X410" s="276"/>
      <c r="Y410" s="276"/>
      <c r="Z410" s="276"/>
    </row>
    <row r="411" spans="1:26" ht="15.75" customHeight="1" x14ac:dyDescent="0.25">
      <c r="A411" s="276"/>
      <c r="B411" s="276"/>
      <c r="C411" s="276"/>
      <c r="D411" s="276"/>
      <c r="E411" s="276"/>
      <c r="F411" s="276"/>
      <c r="G411" s="276"/>
      <c r="H411" s="276"/>
      <c r="I411" s="276"/>
      <c r="J411" s="276"/>
      <c r="K411" s="276"/>
      <c r="L411" s="276"/>
      <c r="M411" s="276"/>
      <c r="N411" s="276"/>
      <c r="O411" s="276"/>
      <c r="P411" s="276"/>
      <c r="Q411" s="276"/>
      <c r="R411" s="276"/>
      <c r="S411" s="276"/>
      <c r="T411" s="276"/>
      <c r="U411" s="276"/>
      <c r="V411" s="276"/>
      <c r="W411" s="276"/>
      <c r="X411" s="276"/>
      <c r="Y411" s="276"/>
      <c r="Z411" s="276"/>
    </row>
    <row r="412" spans="1:26" ht="15.75" customHeight="1" x14ac:dyDescent="0.25">
      <c r="A412" s="276"/>
      <c r="B412" s="276"/>
      <c r="C412" s="276"/>
      <c r="D412" s="276"/>
      <c r="E412" s="276"/>
      <c r="F412" s="276"/>
      <c r="G412" s="276"/>
      <c r="H412" s="276"/>
      <c r="I412" s="276"/>
      <c r="J412" s="276"/>
      <c r="K412" s="276"/>
      <c r="L412" s="276"/>
      <c r="M412" s="276"/>
      <c r="N412" s="276"/>
      <c r="O412" s="276"/>
      <c r="P412" s="276"/>
      <c r="Q412" s="276"/>
      <c r="R412" s="276"/>
      <c r="S412" s="276"/>
      <c r="T412" s="276"/>
      <c r="U412" s="276"/>
      <c r="V412" s="276"/>
      <c r="W412" s="276"/>
      <c r="X412" s="276"/>
      <c r="Y412" s="276"/>
      <c r="Z412" s="276"/>
    </row>
    <row r="413" spans="1:26" ht="15.75" customHeight="1" x14ac:dyDescent="0.25">
      <c r="A413" s="276"/>
      <c r="B413" s="276"/>
      <c r="C413" s="276"/>
      <c r="D413" s="276"/>
      <c r="E413" s="276"/>
      <c r="F413" s="276"/>
      <c r="G413" s="276"/>
      <c r="H413" s="276"/>
      <c r="I413" s="276"/>
      <c r="J413" s="276"/>
      <c r="K413" s="276"/>
      <c r="L413" s="276"/>
      <c r="M413" s="276"/>
      <c r="N413" s="276"/>
      <c r="O413" s="276"/>
      <c r="P413" s="276"/>
      <c r="Q413" s="276"/>
      <c r="R413" s="276"/>
      <c r="S413" s="276"/>
      <c r="T413" s="276"/>
      <c r="U413" s="276"/>
      <c r="V413" s="276"/>
      <c r="W413" s="276"/>
      <c r="X413" s="276"/>
      <c r="Y413" s="276"/>
      <c r="Z413" s="276"/>
    </row>
    <row r="414" spans="1:26" ht="15.75" customHeight="1" x14ac:dyDescent="0.25">
      <c r="A414" s="276"/>
      <c r="B414" s="276"/>
      <c r="C414" s="276"/>
      <c r="D414" s="276"/>
      <c r="E414" s="276"/>
      <c r="F414" s="276"/>
      <c r="G414" s="276"/>
      <c r="H414" s="276"/>
      <c r="I414" s="276"/>
      <c r="J414" s="276"/>
      <c r="K414" s="276"/>
      <c r="L414" s="276"/>
      <c r="M414" s="276"/>
      <c r="N414" s="276"/>
      <c r="O414" s="276"/>
      <c r="P414" s="276"/>
      <c r="Q414" s="276"/>
      <c r="R414" s="276"/>
      <c r="S414" s="276"/>
      <c r="T414" s="276"/>
      <c r="U414" s="276"/>
      <c r="V414" s="276"/>
      <c r="W414" s="276"/>
      <c r="X414" s="276"/>
      <c r="Y414" s="276"/>
      <c r="Z414" s="276"/>
    </row>
    <row r="415" spans="1:26" ht="15.75" customHeight="1" x14ac:dyDescent="0.25">
      <c r="A415" s="276"/>
      <c r="B415" s="276"/>
      <c r="C415" s="276"/>
      <c r="D415" s="276"/>
      <c r="E415" s="276"/>
      <c r="F415" s="276"/>
      <c r="G415" s="276"/>
      <c r="H415" s="276"/>
      <c r="I415" s="276"/>
      <c r="J415" s="276"/>
      <c r="K415" s="276"/>
      <c r="L415" s="276"/>
      <c r="M415" s="276"/>
      <c r="N415" s="276"/>
      <c r="O415" s="276"/>
      <c r="P415" s="276"/>
      <c r="Q415" s="276"/>
      <c r="R415" s="276"/>
      <c r="S415" s="276"/>
      <c r="T415" s="276"/>
      <c r="U415" s="276"/>
      <c r="V415" s="276"/>
      <c r="W415" s="276"/>
      <c r="X415" s="276"/>
      <c r="Y415" s="276"/>
      <c r="Z415" s="276"/>
    </row>
    <row r="416" spans="1:26" ht="15.75" customHeight="1" x14ac:dyDescent="0.25">
      <c r="A416" s="276"/>
      <c r="B416" s="276"/>
      <c r="C416" s="276"/>
      <c r="D416" s="276"/>
      <c r="E416" s="276"/>
      <c r="F416" s="276"/>
      <c r="G416" s="276"/>
      <c r="H416" s="276"/>
      <c r="I416" s="276"/>
      <c r="J416" s="276"/>
      <c r="K416" s="276"/>
      <c r="L416" s="276"/>
      <c r="M416" s="276"/>
      <c r="N416" s="276"/>
      <c r="O416" s="276"/>
      <c r="P416" s="276"/>
      <c r="Q416" s="276"/>
      <c r="R416" s="276"/>
      <c r="S416" s="276"/>
      <c r="T416" s="276"/>
      <c r="U416" s="276"/>
      <c r="V416" s="276"/>
      <c r="W416" s="276"/>
      <c r="X416" s="276"/>
      <c r="Y416" s="276"/>
      <c r="Z416" s="276"/>
    </row>
    <row r="417" spans="1:26" ht="15.75" customHeight="1" x14ac:dyDescent="0.25">
      <c r="A417" s="276"/>
      <c r="B417" s="276"/>
      <c r="C417" s="276"/>
      <c r="D417" s="276"/>
      <c r="E417" s="276"/>
      <c r="F417" s="276"/>
      <c r="G417" s="276"/>
      <c r="H417" s="276"/>
      <c r="I417" s="276"/>
      <c r="J417" s="276"/>
      <c r="K417" s="276"/>
      <c r="L417" s="276"/>
      <c r="M417" s="276"/>
      <c r="N417" s="276"/>
      <c r="O417" s="276"/>
      <c r="P417" s="276"/>
      <c r="Q417" s="276"/>
      <c r="R417" s="276"/>
      <c r="S417" s="276"/>
      <c r="T417" s="276"/>
      <c r="U417" s="276"/>
      <c r="V417" s="276"/>
      <c r="W417" s="276"/>
      <c r="X417" s="276"/>
      <c r="Y417" s="276"/>
      <c r="Z417" s="276"/>
    </row>
    <row r="418" spans="1:26" ht="15.75" customHeight="1" x14ac:dyDescent="0.25">
      <c r="A418" s="276"/>
      <c r="B418" s="276"/>
      <c r="C418" s="276"/>
      <c r="D418" s="276"/>
      <c r="E418" s="276"/>
      <c r="F418" s="276"/>
      <c r="G418" s="276"/>
      <c r="H418" s="276"/>
      <c r="I418" s="276"/>
      <c r="J418" s="276"/>
      <c r="K418" s="276"/>
      <c r="L418" s="276"/>
      <c r="M418" s="276"/>
      <c r="N418" s="276"/>
      <c r="O418" s="276"/>
      <c r="P418" s="276"/>
      <c r="Q418" s="276"/>
      <c r="R418" s="276"/>
      <c r="S418" s="276"/>
      <c r="T418" s="276"/>
      <c r="U418" s="276"/>
      <c r="V418" s="276"/>
      <c r="W418" s="276"/>
      <c r="X418" s="276"/>
      <c r="Y418" s="276"/>
      <c r="Z418" s="276"/>
    </row>
    <row r="419" spans="1:26" ht="15.75" customHeight="1" x14ac:dyDescent="0.25">
      <c r="A419" s="276"/>
      <c r="B419" s="276"/>
      <c r="C419" s="276"/>
      <c r="D419" s="276"/>
      <c r="E419" s="276"/>
      <c r="F419" s="276"/>
      <c r="G419" s="276"/>
      <c r="H419" s="276"/>
      <c r="I419" s="276"/>
      <c r="J419" s="276"/>
      <c r="K419" s="276"/>
      <c r="L419" s="276"/>
      <c r="M419" s="276"/>
      <c r="N419" s="276"/>
      <c r="O419" s="276"/>
      <c r="P419" s="276"/>
      <c r="Q419" s="276"/>
      <c r="R419" s="276"/>
      <c r="S419" s="276"/>
      <c r="T419" s="276"/>
      <c r="U419" s="276"/>
      <c r="V419" s="276"/>
      <c r="W419" s="276"/>
      <c r="X419" s="276"/>
      <c r="Y419" s="276"/>
      <c r="Z419" s="276"/>
    </row>
    <row r="420" spans="1:26" ht="15.75" customHeight="1" x14ac:dyDescent="0.25">
      <c r="A420" s="276"/>
      <c r="B420" s="276"/>
      <c r="C420" s="276"/>
      <c r="D420" s="276"/>
      <c r="E420" s="276"/>
      <c r="F420" s="276"/>
      <c r="G420" s="276"/>
      <c r="H420" s="276"/>
      <c r="I420" s="276"/>
      <c r="J420" s="276"/>
      <c r="K420" s="276"/>
      <c r="L420" s="276"/>
      <c r="M420" s="276"/>
      <c r="N420" s="276"/>
      <c r="O420" s="276"/>
      <c r="P420" s="276"/>
      <c r="Q420" s="276"/>
      <c r="R420" s="276"/>
      <c r="S420" s="276"/>
      <c r="T420" s="276"/>
      <c r="U420" s="276"/>
      <c r="V420" s="276"/>
      <c r="W420" s="276"/>
      <c r="X420" s="276"/>
      <c r="Y420" s="276"/>
      <c r="Z420" s="276"/>
    </row>
    <row r="421" spans="1:26" ht="15.75" customHeight="1" x14ac:dyDescent="0.25">
      <c r="A421" s="276"/>
      <c r="B421" s="276"/>
      <c r="C421" s="276"/>
      <c r="D421" s="276"/>
      <c r="E421" s="276"/>
      <c r="F421" s="276"/>
      <c r="G421" s="276"/>
      <c r="H421" s="276"/>
      <c r="I421" s="276"/>
      <c r="J421" s="276"/>
      <c r="K421" s="276"/>
      <c r="L421" s="276"/>
      <c r="M421" s="276"/>
      <c r="N421" s="276"/>
      <c r="O421" s="276"/>
      <c r="P421" s="276"/>
      <c r="Q421" s="276"/>
      <c r="R421" s="276"/>
      <c r="S421" s="276"/>
      <c r="T421" s="276"/>
      <c r="U421" s="276"/>
      <c r="V421" s="276"/>
      <c r="W421" s="276"/>
      <c r="X421" s="276"/>
      <c r="Y421" s="276"/>
      <c r="Z421" s="276"/>
    </row>
    <row r="422" spans="1:26" ht="15.75" customHeight="1" x14ac:dyDescent="0.25">
      <c r="A422" s="276"/>
      <c r="B422" s="276"/>
      <c r="C422" s="276"/>
      <c r="D422" s="276"/>
      <c r="E422" s="276"/>
      <c r="F422" s="276"/>
      <c r="G422" s="276"/>
      <c r="H422" s="276"/>
      <c r="I422" s="276"/>
      <c r="J422" s="276"/>
      <c r="K422" s="276"/>
      <c r="L422" s="276"/>
      <c r="M422" s="276"/>
      <c r="N422" s="276"/>
      <c r="O422" s="276"/>
      <c r="P422" s="276"/>
      <c r="Q422" s="276"/>
      <c r="R422" s="276"/>
      <c r="S422" s="276"/>
      <c r="T422" s="276"/>
      <c r="U422" s="276"/>
      <c r="V422" s="276"/>
      <c r="W422" s="276"/>
      <c r="X422" s="276"/>
      <c r="Y422" s="276"/>
      <c r="Z422" s="276"/>
    </row>
    <row r="423" spans="1:26" ht="15.75" customHeight="1" x14ac:dyDescent="0.25">
      <c r="A423" s="276"/>
      <c r="B423" s="276"/>
      <c r="C423" s="276"/>
      <c r="D423" s="276"/>
      <c r="E423" s="276"/>
      <c r="F423" s="276"/>
      <c r="G423" s="276"/>
      <c r="H423" s="276"/>
      <c r="I423" s="276"/>
      <c r="J423" s="276"/>
      <c r="K423" s="276"/>
      <c r="L423" s="276"/>
      <c r="M423" s="276"/>
      <c r="N423" s="276"/>
      <c r="O423" s="276"/>
      <c r="P423" s="276"/>
      <c r="Q423" s="276"/>
      <c r="R423" s="276"/>
      <c r="S423" s="276"/>
      <c r="T423" s="276"/>
      <c r="U423" s="276"/>
      <c r="V423" s="276"/>
      <c r="W423" s="276"/>
      <c r="X423" s="276"/>
      <c r="Y423" s="276"/>
      <c r="Z423" s="276"/>
    </row>
    <row r="424" spans="1:26" ht="15.75" customHeight="1" x14ac:dyDescent="0.25">
      <c r="A424" s="276"/>
      <c r="B424" s="276"/>
      <c r="C424" s="276"/>
      <c r="D424" s="276"/>
      <c r="E424" s="276"/>
      <c r="F424" s="276"/>
      <c r="G424" s="276"/>
      <c r="H424" s="276"/>
      <c r="I424" s="276"/>
      <c r="J424" s="276"/>
      <c r="K424" s="276"/>
      <c r="L424" s="276"/>
      <c r="M424" s="276"/>
      <c r="N424" s="276"/>
      <c r="O424" s="276"/>
      <c r="P424" s="276"/>
      <c r="Q424" s="276"/>
      <c r="R424" s="276"/>
      <c r="S424" s="276"/>
      <c r="T424" s="276"/>
      <c r="U424" s="276"/>
      <c r="V424" s="276"/>
      <c r="W424" s="276"/>
      <c r="X424" s="276"/>
      <c r="Y424" s="276"/>
      <c r="Z424" s="276"/>
    </row>
    <row r="425" spans="1:26" ht="15.75" customHeight="1" x14ac:dyDescent="0.25">
      <c r="A425" s="276"/>
      <c r="B425" s="276"/>
      <c r="C425" s="276"/>
      <c r="D425" s="276"/>
      <c r="E425" s="276"/>
      <c r="F425" s="276"/>
      <c r="G425" s="276"/>
      <c r="H425" s="276"/>
      <c r="I425" s="276"/>
      <c r="J425" s="276"/>
      <c r="K425" s="276"/>
      <c r="L425" s="276"/>
      <c r="M425" s="276"/>
      <c r="N425" s="276"/>
      <c r="O425" s="276"/>
      <c r="P425" s="276"/>
      <c r="Q425" s="276"/>
      <c r="R425" s="276"/>
      <c r="S425" s="276"/>
      <c r="T425" s="276"/>
      <c r="U425" s="276"/>
      <c r="V425" s="276"/>
      <c r="W425" s="276"/>
      <c r="X425" s="276"/>
      <c r="Y425" s="276"/>
      <c r="Z425" s="276"/>
    </row>
    <row r="426" spans="1:26" ht="15.75" customHeight="1" x14ac:dyDescent="0.25">
      <c r="A426" s="276"/>
      <c r="B426" s="276"/>
      <c r="C426" s="276"/>
      <c r="D426" s="276"/>
      <c r="E426" s="276"/>
      <c r="F426" s="276"/>
      <c r="G426" s="276"/>
      <c r="H426" s="276"/>
      <c r="I426" s="276"/>
      <c r="J426" s="276"/>
      <c r="K426" s="276"/>
      <c r="L426" s="276"/>
      <c r="M426" s="276"/>
      <c r="N426" s="276"/>
      <c r="O426" s="276"/>
      <c r="P426" s="276"/>
      <c r="Q426" s="276"/>
      <c r="R426" s="276"/>
      <c r="S426" s="276"/>
      <c r="T426" s="276"/>
      <c r="U426" s="276"/>
      <c r="V426" s="276"/>
      <c r="W426" s="276"/>
      <c r="X426" s="276"/>
      <c r="Y426" s="276"/>
      <c r="Z426" s="276"/>
    </row>
    <row r="427" spans="1:26" ht="15.75" customHeight="1" x14ac:dyDescent="0.25">
      <c r="A427" s="276"/>
      <c r="B427" s="276"/>
      <c r="C427" s="276"/>
      <c r="D427" s="276"/>
      <c r="E427" s="276"/>
      <c r="F427" s="276"/>
      <c r="G427" s="276"/>
      <c r="H427" s="276"/>
      <c r="I427" s="276"/>
      <c r="J427" s="276"/>
      <c r="K427" s="276"/>
      <c r="L427" s="276"/>
      <c r="M427" s="276"/>
      <c r="N427" s="276"/>
      <c r="O427" s="276"/>
      <c r="P427" s="276"/>
      <c r="Q427" s="276"/>
      <c r="R427" s="276"/>
      <c r="S427" s="276"/>
      <c r="T427" s="276"/>
      <c r="U427" s="276"/>
      <c r="V427" s="276"/>
      <c r="W427" s="276"/>
      <c r="X427" s="276"/>
      <c r="Y427" s="276"/>
      <c r="Z427" s="276"/>
    </row>
    <row r="428" spans="1:26" ht="15.75" customHeight="1" x14ac:dyDescent="0.25">
      <c r="A428" s="276"/>
      <c r="B428" s="276"/>
      <c r="C428" s="276"/>
      <c r="D428" s="276"/>
      <c r="E428" s="276"/>
      <c r="F428" s="276"/>
      <c r="G428" s="276"/>
      <c r="H428" s="276"/>
      <c r="I428" s="276"/>
      <c r="J428" s="276"/>
      <c r="K428" s="276"/>
      <c r="L428" s="276"/>
      <c r="M428" s="276"/>
      <c r="N428" s="276"/>
      <c r="O428" s="276"/>
      <c r="P428" s="276"/>
      <c r="Q428" s="276"/>
      <c r="R428" s="276"/>
      <c r="S428" s="276"/>
      <c r="T428" s="276"/>
      <c r="U428" s="276"/>
      <c r="V428" s="276"/>
      <c r="W428" s="276"/>
      <c r="X428" s="276"/>
      <c r="Y428" s="276"/>
      <c r="Z428" s="276"/>
    </row>
    <row r="429" spans="1:26" ht="15.75" customHeight="1" x14ac:dyDescent="0.25">
      <c r="A429" s="276"/>
      <c r="B429" s="276"/>
      <c r="C429" s="276"/>
      <c r="D429" s="276"/>
      <c r="E429" s="276"/>
      <c r="F429" s="276"/>
      <c r="G429" s="276"/>
      <c r="H429" s="276"/>
      <c r="I429" s="276"/>
      <c r="J429" s="276"/>
      <c r="K429" s="276"/>
      <c r="L429" s="276"/>
      <c r="M429" s="276"/>
      <c r="N429" s="276"/>
      <c r="O429" s="276"/>
      <c r="P429" s="276"/>
      <c r="Q429" s="276"/>
      <c r="R429" s="276"/>
      <c r="S429" s="276"/>
      <c r="T429" s="276"/>
      <c r="U429" s="276"/>
      <c r="V429" s="276"/>
      <c r="W429" s="276"/>
      <c r="X429" s="276"/>
      <c r="Y429" s="276"/>
      <c r="Z429" s="276"/>
    </row>
    <row r="430" spans="1:26" ht="15.75" customHeight="1" x14ac:dyDescent="0.25">
      <c r="A430" s="276"/>
      <c r="B430" s="276"/>
      <c r="C430" s="276"/>
      <c r="D430" s="276"/>
      <c r="E430" s="276"/>
      <c r="F430" s="276"/>
      <c r="G430" s="276"/>
      <c r="H430" s="276"/>
      <c r="I430" s="276"/>
      <c r="J430" s="276"/>
      <c r="K430" s="276"/>
      <c r="L430" s="276"/>
      <c r="M430" s="276"/>
      <c r="N430" s="276"/>
      <c r="O430" s="276"/>
      <c r="P430" s="276"/>
      <c r="Q430" s="276"/>
      <c r="R430" s="276"/>
      <c r="S430" s="276"/>
      <c r="T430" s="276"/>
      <c r="U430" s="276"/>
      <c r="V430" s="276"/>
      <c r="W430" s="276"/>
      <c r="X430" s="276"/>
      <c r="Y430" s="276"/>
      <c r="Z430" s="276"/>
    </row>
    <row r="431" spans="1:26" ht="15.75" customHeight="1" x14ac:dyDescent="0.25">
      <c r="A431" s="276"/>
      <c r="B431" s="276"/>
      <c r="C431" s="276"/>
      <c r="D431" s="276"/>
      <c r="E431" s="276"/>
      <c r="F431" s="276"/>
      <c r="G431" s="276"/>
      <c r="H431" s="276"/>
      <c r="I431" s="276"/>
      <c r="J431" s="276"/>
      <c r="K431" s="276"/>
      <c r="L431" s="276"/>
      <c r="M431" s="276"/>
      <c r="N431" s="276"/>
      <c r="O431" s="276"/>
      <c r="P431" s="276"/>
      <c r="Q431" s="276"/>
      <c r="R431" s="276"/>
      <c r="S431" s="276"/>
      <c r="T431" s="276"/>
      <c r="U431" s="276"/>
      <c r="V431" s="276"/>
      <c r="W431" s="276"/>
      <c r="X431" s="276"/>
      <c r="Y431" s="276"/>
      <c r="Z431" s="276"/>
    </row>
    <row r="432" spans="1:26" ht="15.75" customHeight="1" x14ac:dyDescent="0.25">
      <c r="A432" s="276"/>
      <c r="B432" s="276"/>
      <c r="C432" s="276"/>
      <c r="D432" s="276"/>
      <c r="E432" s="276"/>
      <c r="F432" s="276"/>
      <c r="G432" s="276"/>
      <c r="H432" s="276"/>
      <c r="I432" s="276"/>
      <c r="J432" s="276"/>
      <c r="K432" s="276"/>
      <c r="L432" s="276"/>
      <c r="M432" s="276"/>
      <c r="N432" s="276"/>
      <c r="O432" s="276"/>
      <c r="P432" s="276"/>
      <c r="Q432" s="276"/>
      <c r="R432" s="276"/>
      <c r="S432" s="276"/>
      <c r="T432" s="276"/>
      <c r="U432" s="276"/>
      <c r="V432" s="276"/>
      <c r="W432" s="276"/>
      <c r="X432" s="276"/>
      <c r="Y432" s="276"/>
      <c r="Z432" s="276"/>
    </row>
    <row r="433" spans="1:26" ht="15.75" customHeight="1" x14ac:dyDescent="0.25">
      <c r="A433" s="276"/>
      <c r="B433" s="276"/>
      <c r="C433" s="276"/>
      <c r="D433" s="276"/>
      <c r="E433" s="276"/>
      <c r="F433" s="276"/>
      <c r="G433" s="276"/>
      <c r="H433" s="276"/>
      <c r="I433" s="276"/>
      <c r="J433" s="276"/>
      <c r="K433" s="276"/>
      <c r="L433" s="276"/>
      <c r="M433" s="276"/>
      <c r="N433" s="276"/>
      <c r="O433" s="276"/>
      <c r="P433" s="276"/>
      <c r="Q433" s="276"/>
      <c r="R433" s="276"/>
      <c r="S433" s="276"/>
      <c r="T433" s="276"/>
      <c r="U433" s="276"/>
      <c r="V433" s="276"/>
      <c r="W433" s="276"/>
      <c r="X433" s="276"/>
      <c r="Y433" s="276"/>
      <c r="Z433" s="276"/>
    </row>
    <row r="434" spans="1:26" ht="15.75" customHeight="1" x14ac:dyDescent="0.25">
      <c r="A434" s="276"/>
      <c r="B434" s="276"/>
      <c r="C434" s="276"/>
      <c r="D434" s="276"/>
      <c r="E434" s="276"/>
      <c r="F434" s="276"/>
      <c r="G434" s="276"/>
      <c r="H434" s="276"/>
      <c r="I434" s="276"/>
      <c r="J434" s="276"/>
      <c r="K434" s="276"/>
      <c r="L434" s="276"/>
      <c r="M434" s="276"/>
      <c r="N434" s="276"/>
      <c r="O434" s="276"/>
      <c r="P434" s="276"/>
      <c r="Q434" s="276"/>
      <c r="R434" s="276"/>
      <c r="S434" s="276"/>
      <c r="T434" s="276"/>
      <c r="U434" s="276"/>
      <c r="V434" s="276"/>
      <c r="W434" s="276"/>
      <c r="X434" s="276"/>
      <c r="Y434" s="276"/>
      <c r="Z434" s="276"/>
    </row>
    <row r="435" spans="1:26" ht="15.75" customHeight="1" x14ac:dyDescent="0.25">
      <c r="A435" s="276"/>
      <c r="B435" s="276"/>
      <c r="C435" s="276"/>
      <c r="D435" s="276"/>
      <c r="E435" s="276"/>
      <c r="F435" s="276"/>
      <c r="G435" s="276"/>
      <c r="H435" s="276"/>
      <c r="I435" s="276"/>
      <c r="J435" s="276"/>
      <c r="K435" s="276"/>
      <c r="L435" s="276"/>
      <c r="M435" s="276"/>
      <c r="N435" s="276"/>
      <c r="O435" s="276"/>
      <c r="P435" s="276"/>
      <c r="Q435" s="276"/>
      <c r="R435" s="276"/>
      <c r="S435" s="276"/>
      <c r="T435" s="276"/>
      <c r="U435" s="276"/>
      <c r="V435" s="276"/>
      <c r="W435" s="276"/>
      <c r="X435" s="276"/>
      <c r="Y435" s="276"/>
      <c r="Z435" s="276"/>
    </row>
    <row r="436" spans="1:26" ht="15.75" customHeight="1" x14ac:dyDescent="0.25">
      <c r="A436" s="276"/>
      <c r="B436" s="276"/>
      <c r="C436" s="276"/>
      <c r="D436" s="276"/>
      <c r="E436" s="276"/>
      <c r="F436" s="276"/>
      <c r="G436" s="276"/>
      <c r="H436" s="276"/>
      <c r="I436" s="276"/>
      <c r="J436" s="276"/>
      <c r="K436" s="276"/>
      <c r="L436" s="276"/>
      <c r="M436" s="276"/>
      <c r="N436" s="276"/>
      <c r="O436" s="276"/>
      <c r="P436" s="276"/>
      <c r="Q436" s="276"/>
      <c r="R436" s="276"/>
      <c r="S436" s="276"/>
      <c r="T436" s="276"/>
      <c r="U436" s="276"/>
      <c r="V436" s="276"/>
      <c r="W436" s="276"/>
      <c r="X436" s="276"/>
      <c r="Y436" s="276"/>
      <c r="Z436" s="276"/>
    </row>
    <row r="437" spans="1:26" ht="15.75" customHeight="1" x14ac:dyDescent="0.25">
      <c r="A437" s="276"/>
      <c r="B437" s="276"/>
      <c r="C437" s="276"/>
      <c r="D437" s="276"/>
      <c r="E437" s="276"/>
      <c r="F437" s="276"/>
      <c r="G437" s="276"/>
      <c r="H437" s="276"/>
      <c r="I437" s="276"/>
      <c r="J437" s="276"/>
      <c r="K437" s="276"/>
      <c r="L437" s="276"/>
      <c r="M437" s="276"/>
      <c r="N437" s="276"/>
      <c r="O437" s="276"/>
      <c r="P437" s="276"/>
      <c r="Q437" s="276"/>
      <c r="R437" s="276"/>
      <c r="S437" s="276"/>
      <c r="T437" s="276"/>
      <c r="U437" s="276"/>
      <c r="V437" s="276"/>
      <c r="W437" s="276"/>
      <c r="X437" s="276"/>
      <c r="Y437" s="276"/>
      <c r="Z437" s="276"/>
    </row>
    <row r="438" spans="1:26" ht="15.75" customHeight="1" x14ac:dyDescent="0.25">
      <c r="A438" s="276"/>
      <c r="B438" s="276"/>
      <c r="C438" s="276"/>
      <c r="D438" s="276"/>
      <c r="E438" s="276"/>
      <c r="F438" s="276"/>
      <c r="G438" s="276"/>
      <c r="H438" s="276"/>
      <c r="I438" s="276"/>
      <c r="J438" s="276"/>
      <c r="K438" s="276"/>
      <c r="L438" s="276"/>
      <c r="M438" s="276"/>
      <c r="N438" s="276"/>
      <c r="O438" s="276"/>
      <c r="P438" s="276"/>
      <c r="Q438" s="276"/>
      <c r="R438" s="276"/>
      <c r="S438" s="276"/>
      <c r="T438" s="276"/>
      <c r="U438" s="276"/>
      <c r="V438" s="276"/>
      <c r="W438" s="276"/>
      <c r="X438" s="276"/>
      <c r="Y438" s="276"/>
      <c r="Z438" s="276"/>
    </row>
    <row r="439" spans="1:26" ht="15.75" customHeight="1" x14ac:dyDescent="0.25">
      <c r="A439" s="276"/>
      <c r="B439" s="276"/>
      <c r="C439" s="276"/>
      <c r="D439" s="276"/>
      <c r="E439" s="276"/>
      <c r="F439" s="276"/>
      <c r="G439" s="276"/>
      <c r="H439" s="276"/>
      <c r="I439" s="276"/>
      <c r="J439" s="276"/>
      <c r="K439" s="276"/>
      <c r="L439" s="276"/>
      <c r="M439" s="276"/>
      <c r="N439" s="276"/>
      <c r="O439" s="276"/>
      <c r="P439" s="276"/>
      <c r="Q439" s="276"/>
      <c r="R439" s="276"/>
      <c r="S439" s="276"/>
      <c r="T439" s="276"/>
      <c r="U439" s="276"/>
      <c r="V439" s="276"/>
      <c r="W439" s="276"/>
      <c r="X439" s="276"/>
      <c r="Y439" s="276"/>
      <c r="Z439" s="276"/>
    </row>
    <row r="440" spans="1:26" ht="15.75" customHeight="1" x14ac:dyDescent="0.25">
      <c r="A440" s="276"/>
      <c r="B440" s="276"/>
      <c r="C440" s="276"/>
      <c r="D440" s="276"/>
      <c r="E440" s="276"/>
      <c r="F440" s="276"/>
      <c r="G440" s="276"/>
      <c r="H440" s="276"/>
      <c r="I440" s="276"/>
      <c r="J440" s="276"/>
      <c r="K440" s="276"/>
      <c r="L440" s="276"/>
      <c r="M440" s="276"/>
      <c r="N440" s="276"/>
      <c r="O440" s="276"/>
      <c r="P440" s="276"/>
      <c r="Q440" s="276"/>
      <c r="R440" s="276"/>
      <c r="S440" s="276"/>
      <c r="T440" s="276"/>
      <c r="U440" s="276"/>
      <c r="V440" s="276"/>
      <c r="W440" s="276"/>
      <c r="X440" s="276"/>
      <c r="Y440" s="276"/>
      <c r="Z440" s="276"/>
    </row>
    <row r="441" spans="1:26" ht="15.75" customHeight="1" x14ac:dyDescent="0.25">
      <c r="A441" s="276"/>
      <c r="B441" s="276"/>
      <c r="C441" s="276"/>
      <c r="D441" s="276"/>
      <c r="E441" s="276"/>
      <c r="F441" s="276"/>
      <c r="G441" s="276"/>
      <c r="H441" s="276"/>
      <c r="I441" s="276"/>
      <c r="J441" s="276"/>
      <c r="K441" s="276"/>
      <c r="L441" s="276"/>
      <c r="M441" s="276"/>
      <c r="N441" s="276"/>
      <c r="O441" s="276"/>
      <c r="P441" s="276"/>
      <c r="Q441" s="276"/>
      <c r="R441" s="276"/>
      <c r="S441" s="276"/>
      <c r="T441" s="276"/>
      <c r="U441" s="276"/>
      <c r="V441" s="276"/>
      <c r="W441" s="276"/>
      <c r="X441" s="276"/>
      <c r="Y441" s="276"/>
      <c r="Z441" s="276"/>
    </row>
    <row r="442" spans="1:26" ht="15.75" customHeight="1" x14ac:dyDescent="0.25">
      <c r="A442" s="276"/>
      <c r="B442" s="276"/>
      <c r="C442" s="276"/>
      <c r="D442" s="276"/>
      <c r="E442" s="276"/>
      <c r="F442" s="276"/>
      <c r="G442" s="276"/>
      <c r="H442" s="276"/>
      <c r="I442" s="276"/>
      <c r="J442" s="276"/>
      <c r="K442" s="276"/>
      <c r="L442" s="276"/>
      <c r="M442" s="276"/>
      <c r="N442" s="276"/>
      <c r="O442" s="276"/>
      <c r="P442" s="276"/>
      <c r="Q442" s="276"/>
      <c r="R442" s="276"/>
      <c r="S442" s="276"/>
      <c r="T442" s="276"/>
      <c r="U442" s="276"/>
      <c r="V442" s="276"/>
      <c r="W442" s="276"/>
      <c r="X442" s="276"/>
      <c r="Y442" s="276"/>
      <c r="Z442" s="276"/>
    </row>
    <row r="443" spans="1:26" ht="15.75" customHeight="1" x14ac:dyDescent="0.25">
      <c r="A443" s="276"/>
      <c r="B443" s="276"/>
      <c r="C443" s="276"/>
      <c r="D443" s="276"/>
      <c r="E443" s="276"/>
      <c r="F443" s="276"/>
      <c r="G443" s="276"/>
      <c r="H443" s="276"/>
      <c r="I443" s="276"/>
      <c r="J443" s="276"/>
      <c r="K443" s="276"/>
      <c r="L443" s="276"/>
      <c r="M443" s="276"/>
      <c r="N443" s="276"/>
      <c r="O443" s="276"/>
      <c r="P443" s="276"/>
      <c r="Q443" s="276"/>
      <c r="R443" s="276"/>
      <c r="S443" s="276"/>
      <c r="T443" s="276"/>
      <c r="U443" s="276"/>
      <c r="V443" s="276"/>
      <c r="W443" s="276"/>
      <c r="X443" s="276"/>
      <c r="Y443" s="276"/>
      <c r="Z443" s="276"/>
    </row>
    <row r="444" spans="1:26" ht="15.75" customHeight="1" x14ac:dyDescent="0.25">
      <c r="A444" s="276"/>
      <c r="B444" s="276"/>
      <c r="C444" s="276"/>
      <c r="D444" s="276"/>
      <c r="E444" s="276"/>
      <c r="F444" s="276"/>
      <c r="G444" s="276"/>
      <c r="H444" s="276"/>
      <c r="I444" s="276"/>
      <c r="J444" s="276"/>
      <c r="K444" s="276"/>
      <c r="L444" s="276"/>
      <c r="M444" s="276"/>
      <c r="N444" s="276"/>
      <c r="O444" s="276"/>
      <c r="P444" s="276"/>
      <c r="Q444" s="276"/>
      <c r="R444" s="276"/>
      <c r="S444" s="276"/>
      <c r="T444" s="276"/>
      <c r="U444" s="276"/>
      <c r="V444" s="276"/>
      <c r="W444" s="276"/>
      <c r="X444" s="276"/>
      <c r="Y444" s="276"/>
      <c r="Z444" s="276"/>
    </row>
    <row r="445" spans="1:26" ht="15.75" customHeight="1" x14ac:dyDescent="0.25">
      <c r="A445" s="276"/>
      <c r="B445" s="276"/>
      <c r="C445" s="276"/>
      <c r="D445" s="276"/>
      <c r="E445" s="276"/>
      <c r="F445" s="276"/>
      <c r="G445" s="276"/>
      <c r="H445" s="276"/>
      <c r="I445" s="276"/>
      <c r="J445" s="276"/>
      <c r="K445" s="276"/>
      <c r="L445" s="276"/>
      <c r="M445" s="276"/>
      <c r="N445" s="276"/>
      <c r="O445" s="276"/>
      <c r="P445" s="276"/>
      <c r="Q445" s="276"/>
      <c r="R445" s="276"/>
      <c r="S445" s="276"/>
      <c r="T445" s="276"/>
      <c r="U445" s="276"/>
      <c r="V445" s="276"/>
      <c r="W445" s="276"/>
      <c r="X445" s="276"/>
      <c r="Y445" s="276"/>
      <c r="Z445" s="276"/>
    </row>
    <row r="446" spans="1:26" ht="15.75" customHeight="1" x14ac:dyDescent="0.25">
      <c r="A446" s="276"/>
      <c r="B446" s="276"/>
      <c r="C446" s="276"/>
      <c r="D446" s="276"/>
      <c r="E446" s="276"/>
      <c r="F446" s="276"/>
      <c r="G446" s="276"/>
      <c r="H446" s="276"/>
      <c r="I446" s="276"/>
      <c r="J446" s="276"/>
      <c r="K446" s="276"/>
      <c r="L446" s="276"/>
      <c r="M446" s="276"/>
      <c r="N446" s="276"/>
      <c r="O446" s="276"/>
      <c r="P446" s="276"/>
      <c r="Q446" s="276"/>
      <c r="R446" s="276"/>
      <c r="S446" s="276"/>
      <c r="T446" s="276"/>
      <c r="U446" s="276"/>
      <c r="V446" s="276"/>
      <c r="W446" s="276"/>
      <c r="X446" s="276"/>
      <c r="Y446" s="276"/>
      <c r="Z446" s="276"/>
    </row>
    <row r="447" spans="1:26" ht="15.75" customHeight="1" x14ac:dyDescent="0.25">
      <c r="A447" s="276"/>
      <c r="B447" s="276"/>
      <c r="C447" s="276"/>
      <c r="D447" s="276"/>
      <c r="E447" s="276"/>
      <c r="F447" s="276"/>
      <c r="G447" s="276"/>
      <c r="H447" s="276"/>
      <c r="I447" s="276"/>
      <c r="J447" s="276"/>
      <c r="K447" s="276"/>
      <c r="L447" s="276"/>
      <c r="M447" s="276"/>
      <c r="N447" s="276"/>
      <c r="O447" s="276"/>
      <c r="P447" s="276"/>
      <c r="Q447" s="276"/>
      <c r="R447" s="276"/>
      <c r="S447" s="276"/>
      <c r="T447" s="276"/>
      <c r="U447" s="276"/>
      <c r="V447" s="276"/>
      <c r="W447" s="276"/>
      <c r="X447" s="276"/>
      <c r="Y447" s="276"/>
      <c r="Z447" s="276"/>
    </row>
    <row r="448" spans="1:26" ht="15.75" customHeight="1" x14ac:dyDescent="0.25">
      <c r="A448" s="276"/>
      <c r="B448" s="276"/>
      <c r="C448" s="276"/>
      <c r="D448" s="276"/>
      <c r="E448" s="276"/>
      <c r="F448" s="276"/>
      <c r="G448" s="276"/>
      <c r="H448" s="276"/>
      <c r="I448" s="276"/>
      <c r="J448" s="276"/>
      <c r="K448" s="276"/>
      <c r="L448" s="276"/>
      <c r="M448" s="276"/>
      <c r="N448" s="276"/>
      <c r="O448" s="276"/>
      <c r="P448" s="276"/>
      <c r="Q448" s="276"/>
      <c r="R448" s="276"/>
      <c r="S448" s="276"/>
      <c r="T448" s="276"/>
      <c r="U448" s="276"/>
      <c r="V448" s="276"/>
      <c r="W448" s="276"/>
      <c r="X448" s="276"/>
      <c r="Y448" s="276"/>
      <c r="Z448" s="276"/>
    </row>
    <row r="449" spans="1:26" ht="15.75" customHeight="1" x14ac:dyDescent="0.25">
      <c r="A449" s="276"/>
      <c r="B449" s="276"/>
      <c r="C449" s="276"/>
      <c r="D449" s="276"/>
      <c r="E449" s="276"/>
      <c r="F449" s="276"/>
      <c r="G449" s="276"/>
      <c r="H449" s="276"/>
      <c r="I449" s="276"/>
      <c r="J449" s="276"/>
      <c r="K449" s="276"/>
      <c r="L449" s="276"/>
      <c r="M449" s="276"/>
      <c r="N449" s="276"/>
      <c r="O449" s="276"/>
      <c r="P449" s="276"/>
      <c r="Q449" s="276"/>
      <c r="R449" s="276"/>
      <c r="S449" s="276"/>
      <c r="T449" s="276"/>
      <c r="U449" s="276"/>
      <c r="V449" s="276"/>
      <c r="W449" s="276"/>
      <c r="X449" s="276"/>
      <c r="Y449" s="276"/>
      <c r="Z449" s="276"/>
    </row>
    <row r="450" spans="1:26" ht="15.75" customHeight="1" x14ac:dyDescent="0.25">
      <c r="A450" s="276"/>
      <c r="B450" s="276"/>
      <c r="C450" s="276"/>
      <c r="D450" s="276"/>
      <c r="E450" s="276"/>
      <c r="F450" s="276"/>
      <c r="G450" s="276"/>
      <c r="H450" s="276"/>
      <c r="I450" s="276"/>
      <c r="J450" s="276"/>
      <c r="K450" s="276"/>
      <c r="L450" s="276"/>
      <c r="M450" s="276"/>
      <c r="N450" s="276"/>
      <c r="O450" s="276"/>
      <c r="P450" s="276"/>
      <c r="Q450" s="276"/>
      <c r="R450" s="276"/>
      <c r="S450" s="276"/>
      <c r="T450" s="276"/>
      <c r="U450" s="276"/>
      <c r="V450" s="276"/>
      <c r="W450" s="276"/>
      <c r="X450" s="276"/>
      <c r="Y450" s="276"/>
      <c r="Z450" s="276"/>
    </row>
    <row r="451" spans="1:26" ht="15.75" customHeight="1" x14ac:dyDescent="0.25">
      <c r="A451" s="276"/>
      <c r="B451" s="276"/>
      <c r="C451" s="276"/>
      <c r="D451" s="276"/>
      <c r="E451" s="276"/>
      <c r="F451" s="276"/>
      <c r="G451" s="276"/>
      <c r="H451" s="276"/>
      <c r="I451" s="276"/>
      <c r="J451" s="276"/>
      <c r="K451" s="276"/>
      <c r="L451" s="276"/>
      <c r="M451" s="276"/>
      <c r="N451" s="276"/>
      <c r="O451" s="276"/>
      <c r="P451" s="276"/>
      <c r="Q451" s="276"/>
      <c r="R451" s="276"/>
      <c r="S451" s="276"/>
      <c r="T451" s="276"/>
      <c r="U451" s="276"/>
      <c r="V451" s="276"/>
      <c r="W451" s="276"/>
      <c r="X451" s="276"/>
      <c r="Y451" s="276"/>
      <c r="Z451" s="276"/>
    </row>
    <row r="452" spans="1:26" ht="15.75" customHeight="1" x14ac:dyDescent="0.25">
      <c r="A452" s="276"/>
      <c r="B452" s="276"/>
      <c r="C452" s="276"/>
      <c r="D452" s="276"/>
      <c r="E452" s="276"/>
      <c r="F452" s="276"/>
      <c r="G452" s="276"/>
      <c r="H452" s="276"/>
      <c r="I452" s="276"/>
      <c r="J452" s="276"/>
      <c r="K452" s="276"/>
      <c r="L452" s="276"/>
      <c r="M452" s="276"/>
      <c r="N452" s="276"/>
      <c r="O452" s="276"/>
      <c r="P452" s="276"/>
      <c r="Q452" s="276"/>
      <c r="R452" s="276"/>
      <c r="S452" s="276"/>
      <c r="T452" s="276"/>
      <c r="U452" s="276"/>
      <c r="V452" s="276"/>
      <c r="W452" s="276"/>
      <c r="X452" s="276"/>
      <c r="Y452" s="276"/>
      <c r="Z452" s="276"/>
    </row>
    <row r="453" spans="1:26" ht="15.75" customHeight="1" x14ac:dyDescent="0.25">
      <c r="A453" s="276"/>
      <c r="B453" s="276"/>
      <c r="C453" s="276"/>
      <c r="D453" s="276"/>
      <c r="E453" s="276"/>
      <c r="F453" s="276"/>
      <c r="G453" s="276"/>
      <c r="H453" s="276"/>
      <c r="I453" s="276"/>
      <c r="J453" s="276"/>
      <c r="K453" s="276"/>
      <c r="L453" s="276"/>
      <c r="M453" s="276"/>
      <c r="N453" s="276"/>
      <c r="O453" s="276"/>
      <c r="P453" s="276"/>
      <c r="Q453" s="276"/>
      <c r="R453" s="276"/>
      <c r="S453" s="276"/>
      <c r="T453" s="276"/>
      <c r="U453" s="276"/>
      <c r="V453" s="276"/>
      <c r="W453" s="276"/>
      <c r="X453" s="276"/>
      <c r="Y453" s="276"/>
      <c r="Z453" s="276"/>
    </row>
    <row r="454" spans="1:26" ht="15.75" customHeight="1" x14ac:dyDescent="0.25">
      <c r="A454" s="276"/>
      <c r="B454" s="276"/>
      <c r="C454" s="276"/>
      <c r="D454" s="276"/>
      <c r="E454" s="276"/>
      <c r="F454" s="276"/>
      <c r="G454" s="276"/>
      <c r="H454" s="276"/>
      <c r="I454" s="276"/>
      <c r="J454" s="276"/>
      <c r="K454" s="276"/>
      <c r="L454" s="276"/>
      <c r="M454" s="276"/>
      <c r="N454" s="276"/>
      <c r="O454" s="276"/>
      <c r="P454" s="276"/>
      <c r="Q454" s="276"/>
      <c r="R454" s="276"/>
      <c r="S454" s="276"/>
      <c r="T454" s="276"/>
      <c r="U454" s="276"/>
      <c r="V454" s="276"/>
      <c r="W454" s="276"/>
      <c r="X454" s="276"/>
      <c r="Y454" s="276"/>
      <c r="Z454" s="276"/>
    </row>
    <row r="455" spans="1:26" ht="15.75" customHeight="1" x14ac:dyDescent="0.25">
      <c r="A455" s="276"/>
      <c r="B455" s="276"/>
      <c r="C455" s="276"/>
      <c r="D455" s="276"/>
      <c r="E455" s="276"/>
      <c r="F455" s="276"/>
      <c r="G455" s="276"/>
      <c r="H455" s="276"/>
      <c r="I455" s="276"/>
      <c r="J455" s="276"/>
      <c r="K455" s="276"/>
      <c r="L455" s="276"/>
      <c r="M455" s="276"/>
      <c r="N455" s="276"/>
      <c r="O455" s="276"/>
      <c r="P455" s="276"/>
      <c r="Q455" s="276"/>
      <c r="R455" s="276"/>
      <c r="S455" s="276"/>
      <c r="T455" s="276"/>
      <c r="U455" s="276"/>
      <c r="V455" s="276"/>
      <c r="W455" s="276"/>
      <c r="X455" s="276"/>
      <c r="Y455" s="276"/>
      <c r="Z455" s="276"/>
    </row>
    <row r="456" spans="1:26" ht="15.75" customHeight="1" x14ac:dyDescent="0.25">
      <c r="A456" s="276"/>
      <c r="B456" s="276"/>
      <c r="C456" s="276"/>
      <c r="D456" s="276"/>
      <c r="E456" s="276"/>
      <c r="F456" s="276"/>
      <c r="G456" s="276"/>
      <c r="H456" s="276"/>
      <c r="I456" s="276"/>
      <c r="J456" s="276"/>
      <c r="K456" s="276"/>
      <c r="L456" s="276"/>
      <c r="M456" s="276"/>
      <c r="N456" s="276"/>
      <c r="O456" s="276"/>
      <c r="P456" s="276"/>
      <c r="Q456" s="276"/>
      <c r="R456" s="276"/>
      <c r="S456" s="276"/>
      <c r="T456" s="276"/>
      <c r="U456" s="276"/>
      <c r="V456" s="276"/>
      <c r="W456" s="276"/>
      <c r="X456" s="276"/>
      <c r="Y456" s="276"/>
      <c r="Z456" s="276"/>
    </row>
    <row r="457" spans="1:26" ht="15.75" customHeight="1" x14ac:dyDescent="0.25">
      <c r="A457" s="276"/>
      <c r="B457" s="276"/>
      <c r="C457" s="276"/>
      <c r="D457" s="276"/>
      <c r="E457" s="276"/>
      <c r="F457" s="276"/>
      <c r="G457" s="276"/>
      <c r="H457" s="276"/>
      <c r="I457" s="276"/>
      <c r="J457" s="276"/>
      <c r="K457" s="276"/>
      <c r="L457" s="276"/>
      <c r="M457" s="276"/>
      <c r="N457" s="276"/>
      <c r="O457" s="276"/>
      <c r="P457" s="276"/>
      <c r="Q457" s="276"/>
      <c r="R457" s="276"/>
      <c r="S457" s="276"/>
      <c r="T457" s="276"/>
      <c r="U457" s="276"/>
      <c r="V457" s="276"/>
      <c r="W457" s="276"/>
      <c r="X457" s="276"/>
      <c r="Y457" s="276"/>
      <c r="Z457" s="276"/>
    </row>
    <row r="458" spans="1:26" ht="15.75" customHeight="1" x14ac:dyDescent="0.25">
      <c r="A458" s="276"/>
      <c r="B458" s="276"/>
      <c r="C458" s="276"/>
      <c r="D458" s="276"/>
      <c r="E458" s="276"/>
      <c r="F458" s="276"/>
      <c r="G458" s="276"/>
      <c r="H458" s="276"/>
      <c r="I458" s="276"/>
      <c r="J458" s="276"/>
      <c r="K458" s="276"/>
      <c r="L458" s="276"/>
      <c r="M458" s="276"/>
      <c r="N458" s="276"/>
      <c r="O458" s="276"/>
      <c r="P458" s="276"/>
      <c r="Q458" s="276"/>
      <c r="R458" s="276"/>
      <c r="S458" s="276"/>
      <c r="T458" s="276"/>
      <c r="U458" s="276"/>
      <c r="V458" s="276"/>
      <c r="W458" s="276"/>
      <c r="X458" s="276"/>
      <c r="Y458" s="276"/>
      <c r="Z458" s="276"/>
    </row>
    <row r="459" spans="1:26" ht="15.75" customHeight="1" x14ac:dyDescent="0.25">
      <c r="A459" s="276"/>
      <c r="B459" s="276"/>
      <c r="C459" s="276"/>
      <c r="D459" s="276"/>
      <c r="E459" s="276"/>
      <c r="F459" s="276"/>
      <c r="G459" s="276"/>
      <c r="H459" s="276"/>
      <c r="I459" s="276"/>
      <c r="J459" s="276"/>
      <c r="K459" s="276"/>
      <c r="L459" s="276"/>
      <c r="M459" s="276"/>
      <c r="N459" s="276"/>
      <c r="O459" s="276"/>
      <c r="P459" s="276"/>
      <c r="Q459" s="276"/>
      <c r="R459" s="276"/>
      <c r="S459" s="276"/>
      <c r="T459" s="276"/>
      <c r="U459" s="276"/>
      <c r="V459" s="276"/>
      <c r="W459" s="276"/>
      <c r="X459" s="276"/>
      <c r="Y459" s="276"/>
      <c r="Z459" s="276"/>
    </row>
    <row r="460" spans="1:26" ht="15.75" customHeight="1" x14ac:dyDescent="0.25">
      <c r="A460" s="276"/>
      <c r="B460" s="276"/>
      <c r="C460" s="276"/>
      <c r="D460" s="276"/>
      <c r="E460" s="276"/>
      <c r="F460" s="276"/>
      <c r="G460" s="276"/>
      <c r="H460" s="276"/>
      <c r="I460" s="276"/>
      <c r="J460" s="276"/>
      <c r="K460" s="276"/>
      <c r="L460" s="276"/>
      <c r="M460" s="276"/>
      <c r="N460" s="276"/>
      <c r="O460" s="276"/>
      <c r="P460" s="276"/>
      <c r="Q460" s="276"/>
      <c r="R460" s="276"/>
      <c r="S460" s="276"/>
      <c r="T460" s="276"/>
      <c r="U460" s="276"/>
      <c r="V460" s="276"/>
      <c r="W460" s="276"/>
      <c r="X460" s="276"/>
      <c r="Y460" s="276"/>
      <c r="Z460" s="276"/>
    </row>
    <row r="461" spans="1:26" ht="15.75" customHeight="1" x14ac:dyDescent="0.25">
      <c r="A461" s="276"/>
      <c r="B461" s="276"/>
      <c r="C461" s="276"/>
      <c r="D461" s="276"/>
      <c r="E461" s="276"/>
      <c r="F461" s="276"/>
      <c r="G461" s="276"/>
      <c r="H461" s="276"/>
      <c r="I461" s="276"/>
      <c r="J461" s="276"/>
      <c r="K461" s="276"/>
      <c r="L461" s="276"/>
      <c r="M461" s="276"/>
      <c r="N461" s="276"/>
      <c r="O461" s="276"/>
      <c r="P461" s="276"/>
      <c r="Q461" s="276"/>
      <c r="R461" s="276"/>
      <c r="S461" s="276"/>
      <c r="T461" s="276"/>
      <c r="U461" s="276"/>
      <c r="V461" s="276"/>
      <c r="W461" s="276"/>
      <c r="X461" s="276"/>
      <c r="Y461" s="276"/>
      <c r="Z461" s="276"/>
    </row>
    <row r="462" spans="1:26" ht="15.75" customHeight="1" x14ac:dyDescent="0.25">
      <c r="A462" s="276"/>
      <c r="B462" s="276"/>
      <c r="C462" s="276"/>
      <c r="D462" s="276"/>
      <c r="E462" s="276"/>
      <c r="F462" s="276"/>
      <c r="G462" s="276"/>
      <c r="H462" s="276"/>
      <c r="I462" s="276"/>
      <c r="J462" s="276"/>
      <c r="K462" s="276"/>
      <c r="L462" s="276"/>
      <c r="M462" s="276"/>
      <c r="N462" s="276"/>
      <c r="O462" s="276"/>
      <c r="P462" s="276"/>
      <c r="Q462" s="276"/>
      <c r="R462" s="276"/>
      <c r="S462" s="276"/>
      <c r="T462" s="276"/>
      <c r="U462" s="276"/>
      <c r="V462" s="276"/>
      <c r="W462" s="276"/>
      <c r="X462" s="276"/>
      <c r="Y462" s="276"/>
      <c r="Z462" s="276"/>
    </row>
    <row r="463" spans="1:26" ht="15.75" customHeight="1" x14ac:dyDescent="0.25">
      <c r="A463" s="276"/>
      <c r="B463" s="276"/>
      <c r="C463" s="276"/>
      <c r="D463" s="276"/>
      <c r="E463" s="276"/>
      <c r="F463" s="276"/>
      <c r="G463" s="276"/>
      <c r="H463" s="276"/>
      <c r="I463" s="276"/>
      <c r="J463" s="276"/>
      <c r="K463" s="276"/>
      <c r="L463" s="276"/>
      <c r="M463" s="276"/>
      <c r="N463" s="276"/>
      <c r="O463" s="276"/>
      <c r="P463" s="276"/>
      <c r="Q463" s="276"/>
      <c r="R463" s="276"/>
      <c r="S463" s="276"/>
      <c r="T463" s="276"/>
      <c r="U463" s="276"/>
      <c r="V463" s="276"/>
      <c r="W463" s="276"/>
      <c r="X463" s="276"/>
      <c r="Y463" s="276"/>
      <c r="Z463" s="276"/>
    </row>
    <row r="464" spans="1:26" ht="15.75" customHeight="1" x14ac:dyDescent="0.25">
      <c r="A464" s="276"/>
      <c r="B464" s="276"/>
      <c r="C464" s="276"/>
      <c r="D464" s="276"/>
      <c r="E464" s="276"/>
      <c r="F464" s="276"/>
      <c r="G464" s="276"/>
      <c r="H464" s="276"/>
      <c r="I464" s="276"/>
      <c r="J464" s="276"/>
      <c r="K464" s="276"/>
      <c r="L464" s="276"/>
      <c r="M464" s="276"/>
      <c r="N464" s="276"/>
      <c r="O464" s="276"/>
      <c r="P464" s="276"/>
      <c r="Q464" s="276"/>
      <c r="R464" s="276"/>
      <c r="S464" s="276"/>
      <c r="T464" s="276"/>
      <c r="U464" s="276"/>
      <c r="V464" s="276"/>
      <c r="W464" s="276"/>
      <c r="X464" s="276"/>
      <c r="Y464" s="276"/>
      <c r="Z464" s="276"/>
    </row>
    <row r="465" spans="1:26" ht="15.75" customHeight="1" x14ac:dyDescent="0.25">
      <c r="A465" s="276"/>
      <c r="B465" s="276"/>
      <c r="C465" s="276"/>
      <c r="D465" s="276"/>
      <c r="E465" s="276"/>
      <c r="F465" s="276"/>
      <c r="G465" s="276"/>
      <c r="H465" s="276"/>
      <c r="I465" s="276"/>
      <c r="J465" s="276"/>
      <c r="K465" s="276"/>
      <c r="L465" s="276"/>
      <c r="M465" s="276"/>
      <c r="N465" s="276"/>
      <c r="O465" s="276"/>
      <c r="P465" s="276"/>
      <c r="Q465" s="276"/>
      <c r="R465" s="276"/>
      <c r="S465" s="276"/>
      <c r="T465" s="276"/>
      <c r="U465" s="276"/>
      <c r="V465" s="276"/>
      <c r="W465" s="276"/>
      <c r="X465" s="276"/>
      <c r="Y465" s="276"/>
      <c r="Z465" s="276"/>
    </row>
    <row r="466" spans="1:26" ht="15.75" customHeight="1" x14ac:dyDescent="0.25">
      <c r="A466" s="276"/>
      <c r="B466" s="276"/>
      <c r="C466" s="276"/>
      <c r="D466" s="276"/>
      <c r="E466" s="276"/>
      <c r="F466" s="276"/>
      <c r="G466" s="276"/>
      <c r="H466" s="276"/>
      <c r="I466" s="276"/>
      <c r="J466" s="276"/>
      <c r="K466" s="276"/>
      <c r="L466" s="276"/>
      <c r="M466" s="276"/>
      <c r="N466" s="276"/>
      <c r="O466" s="276"/>
      <c r="P466" s="276"/>
      <c r="Q466" s="276"/>
      <c r="R466" s="276"/>
      <c r="S466" s="276"/>
      <c r="T466" s="276"/>
      <c r="U466" s="276"/>
      <c r="V466" s="276"/>
      <c r="W466" s="276"/>
      <c r="X466" s="276"/>
      <c r="Y466" s="276"/>
      <c r="Z466" s="276"/>
    </row>
    <row r="467" spans="1:26" ht="15.75" customHeight="1" x14ac:dyDescent="0.25">
      <c r="A467" s="276"/>
      <c r="B467" s="276"/>
      <c r="C467" s="276"/>
      <c r="D467" s="276"/>
      <c r="E467" s="276"/>
      <c r="F467" s="276"/>
      <c r="G467" s="276"/>
      <c r="H467" s="276"/>
      <c r="I467" s="276"/>
      <c r="J467" s="276"/>
      <c r="K467" s="276"/>
      <c r="L467" s="276"/>
      <c r="M467" s="276"/>
      <c r="N467" s="276"/>
      <c r="O467" s="276"/>
      <c r="P467" s="276"/>
      <c r="Q467" s="276"/>
      <c r="R467" s="276"/>
      <c r="S467" s="276"/>
      <c r="T467" s="276"/>
      <c r="U467" s="276"/>
      <c r="V467" s="276"/>
      <c r="W467" s="276"/>
      <c r="X467" s="276"/>
      <c r="Y467" s="276"/>
      <c r="Z467" s="276"/>
    </row>
    <row r="468" spans="1:26" ht="15.75" customHeight="1" x14ac:dyDescent="0.25">
      <c r="A468" s="276"/>
      <c r="B468" s="276"/>
      <c r="C468" s="276"/>
      <c r="D468" s="276"/>
      <c r="E468" s="276"/>
      <c r="F468" s="276"/>
      <c r="G468" s="276"/>
      <c r="H468" s="276"/>
      <c r="I468" s="276"/>
      <c r="J468" s="276"/>
      <c r="K468" s="276"/>
      <c r="L468" s="276"/>
      <c r="M468" s="276"/>
      <c r="N468" s="276"/>
      <c r="O468" s="276"/>
      <c r="P468" s="276"/>
      <c r="Q468" s="276"/>
      <c r="R468" s="276"/>
      <c r="S468" s="276"/>
      <c r="T468" s="276"/>
      <c r="U468" s="276"/>
      <c r="V468" s="276"/>
      <c r="W468" s="276"/>
      <c r="X468" s="276"/>
      <c r="Y468" s="276"/>
      <c r="Z468" s="276"/>
    </row>
    <row r="469" spans="1:26" ht="15.75" customHeight="1" x14ac:dyDescent="0.25">
      <c r="A469" s="276"/>
      <c r="B469" s="276"/>
      <c r="C469" s="276"/>
      <c r="D469" s="276"/>
      <c r="E469" s="276"/>
      <c r="F469" s="276"/>
      <c r="G469" s="276"/>
      <c r="H469" s="276"/>
      <c r="I469" s="276"/>
      <c r="J469" s="276"/>
      <c r="K469" s="276"/>
      <c r="L469" s="276"/>
      <c r="M469" s="276"/>
      <c r="N469" s="276"/>
      <c r="O469" s="276"/>
      <c r="P469" s="276"/>
      <c r="Q469" s="276"/>
      <c r="R469" s="276"/>
      <c r="S469" s="276"/>
      <c r="T469" s="276"/>
      <c r="U469" s="276"/>
      <c r="V469" s="276"/>
      <c r="W469" s="276"/>
      <c r="X469" s="276"/>
      <c r="Y469" s="276"/>
      <c r="Z469" s="276"/>
    </row>
    <row r="470" spans="1:26" ht="15.75" customHeight="1" x14ac:dyDescent="0.25">
      <c r="A470" s="276"/>
      <c r="B470" s="276"/>
      <c r="C470" s="276"/>
      <c r="D470" s="276"/>
      <c r="E470" s="276"/>
      <c r="F470" s="276"/>
      <c r="G470" s="276"/>
      <c r="H470" s="276"/>
      <c r="I470" s="276"/>
      <c r="J470" s="276"/>
      <c r="K470" s="276"/>
      <c r="L470" s="276"/>
      <c r="M470" s="276"/>
      <c r="N470" s="276"/>
      <c r="O470" s="276"/>
      <c r="P470" s="276"/>
      <c r="Q470" s="276"/>
      <c r="R470" s="276"/>
      <c r="S470" s="276"/>
      <c r="T470" s="276"/>
      <c r="U470" s="276"/>
      <c r="V470" s="276"/>
      <c r="W470" s="276"/>
      <c r="X470" s="276"/>
      <c r="Y470" s="276"/>
      <c r="Z470" s="276"/>
    </row>
    <row r="471" spans="1:26" ht="15.75" customHeight="1" x14ac:dyDescent="0.25">
      <c r="A471" s="276"/>
      <c r="B471" s="276"/>
      <c r="C471" s="276"/>
      <c r="D471" s="276"/>
      <c r="E471" s="276"/>
      <c r="F471" s="276"/>
      <c r="G471" s="276"/>
      <c r="H471" s="276"/>
      <c r="I471" s="276"/>
      <c r="J471" s="276"/>
      <c r="K471" s="276"/>
      <c r="L471" s="276"/>
      <c r="M471" s="276"/>
      <c r="N471" s="276"/>
      <c r="O471" s="276"/>
      <c r="P471" s="276"/>
      <c r="Q471" s="276"/>
      <c r="R471" s="276"/>
      <c r="S471" s="276"/>
      <c r="T471" s="276"/>
      <c r="U471" s="276"/>
      <c r="V471" s="276"/>
      <c r="W471" s="276"/>
      <c r="X471" s="276"/>
      <c r="Y471" s="276"/>
      <c r="Z471" s="276"/>
    </row>
    <row r="472" spans="1:26" ht="15.75" customHeight="1" x14ac:dyDescent="0.25">
      <c r="A472" s="276"/>
      <c r="B472" s="276"/>
      <c r="C472" s="276"/>
      <c r="D472" s="276"/>
      <c r="E472" s="276"/>
      <c r="F472" s="276"/>
      <c r="G472" s="276"/>
      <c r="H472" s="276"/>
      <c r="I472" s="276"/>
      <c r="J472" s="276"/>
      <c r="K472" s="276"/>
      <c r="L472" s="276"/>
      <c r="M472" s="276"/>
      <c r="N472" s="276"/>
      <c r="O472" s="276"/>
      <c r="P472" s="276"/>
      <c r="Q472" s="276"/>
      <c r="R472" s="276"/>
      <c r="S472" s="276"/>
      <c r="T472" s="276"/>
      <c r="U472" s="276"/>
      <c r="V472" s="276"/>
      <c r="W472" s="276"/>
      <c r="X472" s="276"/>
      <c r="Y472" s="276"/>
      <c r="Z472" s="276"/>
    </row>
    <row r="473" spans="1:26" ht="15.75" customHeight="1" x14ac:dyDescent="0.25">
      <c r="A473" s="276"/>
      <c r="B473" s="276"/>
      <c r="C473" s="276"/>
      <c r="D473" s="276"/>
      <c r="E473" s="276"/>
      <c r="F473" s="276"/>
      <c r="G473" s="276"/>
      <c r="H473" s="276"/>
      <c r="I473" s="276"/>
      <c r="J473" s="276"/>
      <c r="K473" s="276"/>
      <c r="L473" s="276"/>
      <c r="M473" s="276"/>
      <c r="N473" s="276"/>
      <c r="O473" s="276"/>
      <c r="P473" s="276"/>
      <c r="Q473" s="276"/>
      <c r="R473" s="276"/>
      <c r="S473" s="276"/>
      <c r="T473" s="276"/>
      <c r="U473" s="276"/>
      <c r="V473" s="276"/>
      <c r="W473" s="276"/>
      <c r="X473" s="276"/>
      <c r="Y473" s="276"/>
      <c r="Z473" s="276"/>
    </row>
    <row r="474" spans="1:26" ht="15.75" customHeight="1" x14ac:dyDescent="0.25">
      <c r="A474" s="276"/>
      <c r="B474" s="276"/>
      <c r="C474" s="276"/>
      <c r="D474" s="276"/>
      <c r="E474" s="276"/>
      <c r="F474" s="276"/>
      <c r="G474" s="276"/>
      <c r="H474" s="276"/>
      <c r="I474" s="276"/>
      <c r="J474" s="276"/>
      <c r="K474" s="276"/>
      <c r="L474" s="276"/>
      <c r="M474" s="276"/>
      <c r="N474" s="276"/>
      <c r="O474" s="276"/>
      <c r="P474" s="276"/>
      <c r="Q474" s="276"/>
      <c r="R474" s="276"/>
      <c r="S474" s="276"/>
      <c r="T474" s="276"/>
      <c r="U474" s="276"/>
      <c r="V474" s="276"/>
      <c r="W474" s="276"/>
      <c r="X474" s="276"/>
      <c r="Y474" s="276"/>
      <c r="Z474" s="276"/>
    </row>
    <row r="475" spans="1:26" ht="15.75" customHeight="1" x14ac:dyDescent="0.25">
      <c r="A475" s="276"/>
      <c r="B475" s="276"/>
      <c r="C475" s="276"/>
      <c r="D475" s="276"/>
      <c r="E475" s="276"/>
      <c r="F475" s="276"/>
      <c r="G475" s="276"/>
      <c r="H475" s="276"/>
      <c r="I475" s="276"/>
      <c r="J475" s="276"/>
      <c r="K475" s="276"/>
      <c r="L475" s="276"/>
      <c r="M475" s="276"/>
      <c r="N475" s="276"/>
      <c r="O475" s="276"/>
      <c r="P475" s="276"/>
      <c r="Q475" s="276"/>
      <c r="R475" s="276"/>
      <c r="S475" s="276"/>
      <c r="T475" s="276"/>
      <c r="U475" s="276"/>
      <c r="V475" s="276"/>
      <c r="W475" s="276"/>
      <c r="X475" s="276"/>
      <c r="Y475" s="276"/>
      <c r="Z475" s="276"/>
    </row>
    <row r="476" spans="1:26" ht="15.75" customHeight="1" x14ac:dyDescent="0.25">
      <c r="A476" s="276"/>
      <c r="B476" s="276"/>
      <c r="C476" s="276"/>
      <c r="D476" s="276"/>
      <c r="E476" s="276"/>
      <c r="F476" s="276"/>
      <c r="G476" s="276"/>
      <c r="H476" s="276"/>
      <c r="I476" s="276"/>
      <c r="J476" s="276"/>
      <c r="K476" s="276"/>
      <c r="L476" s="276"/>
      <c r="M476" s="276"/>
      <c r="N476" s="276"/>
      <c r="O476" s="276"/>
      <c r="P476" s="276"/>
      <c r="Q476" s="276"/>
      <c r="R476" s="276"/>
      <c r="S476" s="276"/>
      <c r="T476" s="276"/>
      <c r="U476" s="276"/>
      <c r="V476" s="276"/>
      <c r="W476" s="276"/>
      <c r="X476" s="276"/>
      <c r="Y476" s="276"/>
      <c r="Z476" s="276"/>
    </row>
    <row r="477" spans="1:26" ht="15.75" customHeight="1" x14ac:dyDescent="0.25">
      <c r="A477" s="276"/>
      <c r="B477" s="276"/>
      <c r="C477" s="276"/>
      <c r="D477" s="276"/>
      <c r="E477" s="276"/>
      <c r="F477" s="276"/>
      <c r="G477" s="276"/>
      <c r="H477" s="276"/>
      <c r="I477" s="276"/>
      <c r="J477" s="276"/>
      <c r="K477" s="276"/>
      <c r="L477" s="276"/>
      <c r="M477" s="276"/>
      <c r="N477" s="276"/>
      <c r="O477" s="276"/>
      <c r="P477" s="276"/>
      <c r="Q477" s="276"/>
      <c r="R477" s="276"/>
      <c r="S477" s="276"/>
      <c r="T477" s="276"/>
      <c r="U477" s="276"/>
      <c r="V477" s="276"/>
      <c r="W477" s="276"/>
      <c r="X477" s="276"/>
      <c r="Y477" s="276"/>
      <c r="Z477" s="276"/>
    </row>
    <row r="478" spans="1:26" ht="15.75" customHeight="1" x14ac:dyDescent="0.25">
      <c r="A478" s="276"/>
      <c r="B478" s="276"/>
      <c r="C478" s="276"/>
      <c r="D478" s="276"/>
      <c r="E478" s="276"/>
      <c r="F478" s="276"/>
      <c r="G478" s="276"/>
      <c r="H478" s="276"/>
      <c r="I478" s="276"/>
      <c r="J478" s="276"/>
      <c r="K478" s="276"/>
      <c r="L478" s="276"/>
      <c r="M478" s="276"/>
      <c r="N478" s="276"/>
      <c r="O478" s="276"/>
      <c r="P478" s="276"/>
      <c r="Q478" s="276"/>
      <c r="R478" s="276"/>
      <c r="S478" s="276"/>
      <c r="T478" s="276"/>
      <c r="U478" s="276"/>
      <c r="V478" s="276"/>
      <c r="W478" s="276"/>
      <c r="X478" s="276"/>
      <c r="Y478" s="276"/>
      <c r="Z478" s="276"/>
    </row>
    <row r="479" spans="1:26" ht="15.75" customHeight="1" x14ac:dyDescent="0.25">
      <c r="A479" s="276"/>
      <c r="B479" s="276"/>
      <c r="C479" s="276"/>
      <c r="D479" s="276"/>
      <c r="E479" s="276"/>
      <c r="F479" s="276"/>
      <c r="G479" s="276"/>
      <c r="H479" s="276"/>
      <c r="I479" s="276"/>
      <c r="J479" s="276"/>
      <c r="K479" s="276"/>
      <c r="L479" s="276"/>
      <c r="M479" s="276"/>
      <c r="N479" s="276"/>
      <c r="O479" s="276"/>
      <c r="P479" s="276"/>
      <c r="Q479" s="276"/>
      <c r="R479" s="276"/>
      <c r="S479" s="276"/>
      <c r="T479" s="276"/>
      <c r="U479" s="276"/>
      <c r="V479" s="276"/>
      <c r="W479" s="276"/>
      <c r="X479" s="276"/>
      <c r="Y479" s="276"/>
      <c r="Z479" s="276"/>
    </row>
    <row r="480" spans="1:26" ht="15.75" customHeight="1" x14ac:dyDescent="0.25">
      <c r="A480" s="276"/>
      <c r="B480" s="276"/>
      <c r="C480" s="276"/>
      <c r="D480" s="276"/>
      <c r="E480" s="276"/>
      <c r="F480" s="276"/>
      <c r="G480" s="276"/>
      <c r="H480" s="276"/>
      <c r="I480" s="276"/>
      <c r="J480" s="276"/>
      <c r="K480" s="276"/>
      <c r="L480" s="276"/>
      <c r="M480" s="276"/>
      <c r="N480" s="276"/>
      <c r="O480" s="276"/>
      <c r="P480" s="276"/>
      <c r="Q480" s="276"/>
      <c r="R480" s="276"/>
      <c r="S480" s="276"/>
      <c r="T480" s="276"/>
      <c r="U480" s="276"/>
      <c r="V480" s="276"/>
      <c r="W480" s="276"/>
      <c r="X480" s="276"/>
      <c r="Y480" s="276"/>
      <c r="Z480" s="276"/>
    </row>
    <row r="481" spans="1:26" ht="15.75" customHeight="1" x14ac:dyDescent="0.25">
      <c r="A481" s="276"/>
      <c r="B481" s="276"/>
      <c r="C481" s="276"/>
      <c r="D481" s="276"/>
      <c r="E481" s="276"/>
      <c r="F481" s="276"/>
      <c r="G481" s="276"/>
      <c r="H481" s="276"/>
      <c r="I481" s="276"/>
      <c r="J481" s="276"/>
      <c r="K481" s="276"/>
      <c r="L481" s="276"/>
      <c r="M481" s="276"/>
      <c r="N481" s="276"/>
      <c r="O481" s="276"/>
      <c r="P481" s="276"/>
      <c r="Q481" s="276"/>
      <c r="R481" s="276"/>
      <c r="S481" s="276"/>
      <c r="T481" s="276"/>
      <c r="U481" s="276"/>
      <c r="V481" s="276"/>
      <c r="W481" s="276"/>
      <c r="X481" s="276"/>
      <c r="Y481" s="276"/>
      <c r="Z481" s="276"/>
    </row>
    <row r="482" spans="1:26" ht="15.75" customHeight="1" x14ac:dyDescent="0.25">
      <c r="A482" s="276"/>
      <c r="B482" s="276"/>
      <c r="C482" s="276"/>
      <c r="D482" s="276"/>
      <c r="E482" s="276"/>
      <c r="F482" s="276"/>
      <c r="G482" s="276"/>
      <c r="H482" s="276"/>
      <c r="I482" s="276"/>
      <c r="J482" s="276"/>
      <c r="K482" s="276"/>
      <c r="L482" s="276"/>
      <c r="M482" s="276"/>
      <c r="N482" s="276"/>
      <c r="O482" s="276"/>
      <c r="P482" s="276"/>
      <c r="Q482" s="276"/>
      <c r="R482" s="276"/>
      <c r="S482" s="276"/>
      <c r="T482" s="276"/>
      <c r="U482" s="276"/>
      <c r="V482" s="276"/>
      <c r="W482" s="276"/>
      <c r="X482" s="276"/>
      <c r="Y482" s="276"/>
      <c r="Z482" s="276"/>
    </row>
    <row r="483" spans="1:26" ht="15.75" customHeight="1" x14ac:dyDescent="0.25">
      <c r="A483" s="276"/>
      <c r="B483" s="276"/>
      <c r="C483" s="276"/>
      <c r="D483" s="276"/>
      <c r="E483" s="276"/>
      <c r="F483" s="276"/>
      <c r="G483" s="276"/>
      <c r="H483" s="276"/>
      <c r="I483" s="276"/>
      <c r="J483" s="276"/>
      <c r="K483" s="276"/>
      <c r="L483" s="276"/>
      <c r="M483" s="276"/>
      <c r="N483" s="276"/>
      <c r="O483" s="276"/>
      <c r="P483" s="276"/>
      <c r="Q483" s="276"/>
      <c r="R483" s="276"/>
      <c r="S483" s="276"/>
      <c r="T483" s="276"/>
      <c r="U483" s="276"/>
      <c r="V483" s="276"/>
      <c r="W483" s="276"/>
      <c r="X483" s="276"/>
      <c r="Y483" s="276"/>
      <c r="Z483" s="276"/>
    </row>
    <row r="484" spans="1:26" ht="15.75" customHeight="1" x14ac:dyDescent="0.25">
      <c r="A484" s="276"/>
      <c r="B484" s="276"/>
      <c r="C484" s="276"/>
      <c r="D484" s="276"/>
      <c r="E484" s="276"/>
      <c r="F484" s="276"/>
      <c r="G484" s="276"/>
      <c r="H484" s="276"/>
      <c r="I484" s="276"/>
      <c r="J484" s="276"/>
      <c r="K484" s="276"/>
      <c r="L484" s="276"/>
      <c r="M484" s="276"/>
      <c r="N484" s="276"/>
      <c r="O484" s="276"/>
      <c r="P484" s="276"/>
      <c r="Q484" s="276"/>
      <c r="R484" s="276"/>
      <c r="S484" s="276"/>
      <c r="T484" s="276"/>
      <c r="U484" s="276"/>
      <c r="V484" s="276"/>
      <c r="W484" s="276"/>
      <c r="X484" s="276"/>
      <c r="Y484" s="276"/>
      <c r="Z484" s="276"/>
    </row>
    <row r="485" spans="1:26" ht="15.75" customHeight="1" x14ac:dyDescent="0.25">
      <c r="A485" s="276"/>
      <c r="B485" s="276"/>
      <c r="C485" s="276"/>
      <c r="D485" s="276"/>
      <c r="E485" s="276"/>
      <c r="F485" s="276"/>
      <c r="G485" s="276"/>
      <c r="H485" s="276"/>
      <c r="I485" s="276"/>
      <c r="J485" s="276"/>
      <c r="K485" s="276"/>
      <c r="L485" s="276"/>
      <c r="M485" s="276"/>
      <c r="N485" s="276"/>
      <c r="O485" s="276"/>
      <c r="P485" s="276"/>
      <c r="Q485" s="276"/>
      <c r="R485" s="276"/>
      <c r="S485" s="276"/>
      <c r="T485" s="276"/>
      <c r="U485" s="276"/>
      <c r="V485" s="276"/>
      <c r="W485" s="276"/>
      <c r="X485" s="276"/>
      <c r="Y485" s="276"/>
      <c r="Z485" s="276"/>
    </row>
    <row r="486" spans="1:26" ht="15.75" customHeight="1" x14ac:dyDescent="0.25">
      <c r="A486" s="276"/>
      <c r="B486" s="276"/>
      <c r="C486" s="276"/>
      <c r="D486" s="276"/>
      <c r="E486" s="276"/>
      <c r="F486" s="276"/>
      <c r="G486" s="276"/>
      <c r="H486" s="276"/>
      <c r="I486" s="276"/>
      <c r="J486" s="276"/>
      <c r="K486" s="276"/>
      <c r="L486" s="276"/>
      <c r="M486" s="276"/>
      <c r="N486" s="276"/>
      <c r="O486" s="276"/>
      <c r="P486" s="276"/>
      <c r="Q486" s="276"/>
      <c r="R486" s="276"/>
      <c r="S486" s="276"/>
      <c r="T486" s="276"/>
      <c r="U486" s="276"/>
      <c r="V486" s="276"/>
      <c r="W486" s="276"/>
      <c r="X486" s="276"/>
      <c r="Y486" s="276"/>
      <c r="Z486" s="276"/>
    </row>
    <row r="487" spans="1:26" ht="15.75" customHeight="1" x14ac:dyDescent="0.25">
      <c r="A487" s="276"/>
      <c r="B487" s="276"/>
      <c r="C487" s="276"/>
      <c r="D487" s="276"/>
      <c r="E487" s="276"/>
      <c r="F487" s="276"/>
      <c r="G487" s="276"/>
      <c r="H487" s="276"/>
      <c r="I487" s="276"/>
      <c r="J487" s="276"/>
      <c r="K487" s="276"/>
      <c r="L487" s="276"/>
      <c r="M487" s="276"/>
      <c r="N487" s="276"/>
      <c r="O487" s="276"/>
      <c r="P487" s="276"/>
      <c r="Q487" s="276"/>
      <c r="R487" s="276"/>
      <c r="S487" s="276"/>
      <c r="T487" s="276"/>
      <c r="U487" s="276"/>
      <c r="V487" s="276"/>
      <c r="W487" s="276"/>
      <c r="X487" s="276"/>
      <c r="Y487" s="276"/>
      <c r="Z487" s="276"/>
    </row>
    <row r="488" spans="1:26" ht="15.75" customHeight="1" x14ac:dyDescent="0.25">
      <c r="A488" s="276"/>
      <c r="B488" s="276"/>
      <c r="C488" s="276"/>
      <c r="D488" s="276"/>
      <c r="E488" s="276"/>
      <c r="F488" s="276"/>
      <c r="G488" s="276"/>
      <c r="H488" s="276"/>
      <c r="I488" s="276"/>
      <c r="J488" s="276"/>
      <c r="K488" s="276"/>
      <c r="L488" s="276"/>
      <c r="M488" s="276"/>
      <c r="N488" s="276"/>
      <c r="O488" s="276"/>
      <c r="P488" s="276"/>
      <c r="Q488" s="276"/>
      <c r="R488" s="276"/>
      <c r="S488" s="276"/>
      <c r="T488" s="276"/>
      <c r="U488" s="276"/>
      <c r="V488" s="276"/>
      <c r="W488" s="276"/>
      <c r="X488" s="276"/>
      <c r="Y488" s="276"/>
      <c r="Z488" s="276"/>
    </row>
    <row r="489" spans="1:26" ht="15.75" customHeight="1" x14ac:dyDescent="0.25">
      <c r="A489" s="276"/>
      <c r="B489" s="276"/>
      <c r="C489" s="276"/>
      <c r="D489" s="276"/>
      <c r="E489" s="276"/>
      <c r="F489" s="276"/>
      <c r="G489" s="276"/>
      <c r="H489" s="276"/>
      <c r="I489" s="276"/>
      <c r="J489" s="276"/>
      <c r="K489" s="276"/>
      <c r="L489" s="276"/>
      <c r="M489" s="276"/>
      <c r="N489" s="276"/>
      <c r="O489" s="276"/>
      <c r="P489" s="276"/>
      <c r="Q489" s="276"/>
      <c r="R489" s="276"/>
      <c r="S489" s="276"/>
      <c r="T489" s="276"/>
      <c r="U489" s="276"/>
      <c r="V489" s="276"/>
      <c r="W489" s="276"/>
      <c r="X489" s="276"/>
      <c r="Y489" s="276"/>
      <c r="Z489" s="276"/>
    </row>
    <row r="490" spans="1:26" ht="15.75" customHeight="1" x14ac:dyDescent="0.25">
      <c r="A490" s="276"/>
      <c r="B490" s="276"/>
      <c r="C490" s="276"/>
      <c r="D490" s="276"/>
      <c r="E490" s="276"/>
      <c r="F490" s="276"/>
      <c r="G490" s="276"/>
      <c r="H490" s="276"/>
      <c r="I490" s="276"/>
      <c r="J490" s="276"/>
      <c r="K490" s="276"/>
      <c r="L490" s="276"/>
      <c r="M490" s="276"/>
      <c r="N490" s="276"/>
      <c r="O490" s="276"/>
      <c r="P490" s="276"/>
      <c r="Q490" s="276"/>
      <c r="R490" s="276"/>
      <c r="S490" s="276"/>
      <c r="T490" s="276"/>
      <c r="U490" s="276"/>
      <c r="V490" s="276"/>
      <c r="W490" s="276"/>
      <c r="X490" s="276"/>
      <c r="Y490" s="276"/>
      <c r="Z490" s="276"/>
    </row>
    <row r="491" spans="1:26" ht="15.75" customHeight="1" x14ac:dyDescent="0.25">
      <c r="A491" s="276"/>
      <c r="B491" s="276"/>
      <c r="C491" s="276"/>
      <c r="D491" s="276"/>
      <c r="E491" s="276"/>
      <c r="F491" s="276"/>
      <c r="G491" s="276"/>
      <c r="H491" s="276"/>
      <c r="I491" s="276"/>
      <c r="J491" s="276"/>
      <c r="K491" s="276"/>
      <c r="L491" s="276"/>
      <c r="M491" s="276"/>
      <c r="N491" s="276"/>
      <c r="O491" s="276"/>
      <c r="P491" s="276"/>
      <c r="Q491" s="276"/>
      <c r="R491" s="276"/>
      <c r="S491" s="276"/>
      <c r="T491" s="276"/>
      <c r="U491" s="276"/>
      <c r="V491" s="276"/>
      <c r="W491" s="276"/>
      <c r="X491" s="276"/>
      <c r="Y491" s="276"/>
      <c r="Z491" s="276"/>
    </row>
    <row r="492" spans="1:26" ht="15.75" customHeight="1" x14ac:dyDescent="0.25">
      <c r="A492" s="276"/>
      <c r="B492" s="276"/>
      <c r="C492" s="276"/>
      <c r="D492" s="276"/>
      <c r="E492" s="276"/>
      <c r="F492" s="276"/>
      <c r="G492" s="276"/>
      <c r="H492" s="276"/>
      <c r="I492" s="276"/>
      <c r="J492" s="276"/>
      <c r="K492" s="276"/>
      <c r="L492" s="276"/>
      <c r="M492" s="276"/>
      <c r="N492" s="276"/>
      <c r="O492" s="276"/>
      <c r="P492" s="276"/>
      <c r="Q492" s="276"/>
      <c r="R492" s="276"/>
      <c r="S492" s="276"/>
      <c r="T492" s="276"/>
      <c r="U492" s="276"/>
      <c r="V492" s="276"/>
      <c r="W492" s="276"/>
      <c r="X492" s="276"/>
      <c r="Y492" s="276"/>
      <c r="Z492" s="276"/>
    </row>
    <row r="493" spans="1:26" ht="15.75" customHeight="1" x14ac:dyDescent="0.25">
      <c r="A493" s="276"/>
      <c r="B493" s="276"/>
      <c r="C493" s="276"/>
      <c r="D493" s="276"/>
      <c r="E493" s="276"/>
      <c r="F493" s="276"/>
      <c r="G493" s="276"/>
      <c r="H493" s="276"/>
      <c r="I493" s="276"/>
      <c r="J493" s="276"/>
      <c r="K493" s="276"/>
      <c r="L493" s="276"/>
      <c r="M493" s="276"/>
      <c r="N493" s="276"/>
      <c r="O493" s="276"/>
      <c r="P493" s="276"/>
      <c r="Q493" s="276"/>
      <c r="R493" s="276"/>
      <c r="S493" s="276"/>
      <c r="T493" s="276"/>
      <c r="U493" s="276"/>
      <c r="V493" s="276"/>
      <c r="W493" s="276"/>
      <c r="X493" s="276"/>
      <c r="Y493" s="276"/>
      <c r="Z493" s="276"/>
    </row>
    <row r="494" spans="1:26" ht="15.75" customHeight="1" x14ac:dyDescent="0.25">
      <c r="A494" s="276"/>
      <c r="B494" s="276"/>
      <c r="C494" s="276"/>
      <c r="D494" s="276"/>
      <c r="E494" s="276"/>
      <c r="F494" s="276"/>
      <c r="G494" s="276"/>
      <c r="H494" s="276"/>
      <c r="I494" s="276"/>
      <c r="J494" s="276"/>
      <c r="K494" s="276"/>
      <c r="L494" s="276"/>
      <c r="M494" s="276"/>
      <c r="N494" s="276"/>
      <c r="O494" s="276"/>
      <c r="P494" s="276"/>
      <c r="Q494" s="276"/>
      <c r="R494" s="276"/>
      <c r="S494" s="276"/>
      <c r="T494" s="276"/>
      <c r="U494" s="276"/>
      <c r="V494" s="276"/>
      <c r="W494" s="276"/>
      <c r="X494" s="276"/>
      <c r="Y494" s="276"/>
      <c r="Z494" s="276"/>
    </row>
    <row r="495" spans="1:26" ht="15.75" customHeight="1" x14ac:dyDescent="0.25">
      <c r="A495" s="276"/>
      <c r="B495" s="276"/>
      <c r="C495" s="276"/>
      <c r="D495" s="276"/>
      <c r="E495" s="276"/>
      <c r="F495" s="276"/>
      <c r="G495" s="276"/>
      <c r="H495" s="276"/>
      <c r="I495" s="276"/>
      <c r="J495" s="276"/>
      <c r="K495" s="276"/>
      <c r="L495" s="276"/>
      <c r="M495" s="276"/>
      <c r="N495" s="276"/>
      <c r="O495" s="276"/>
      <c r="P495" s="276"/>
      <c r="Q495" s="276"/>
      <c r="R495" s="276"/>
      <c r="S495" s="276"/>
      <c r="T495" s="276"/>
      <c r="U495" s="276"/>
      <c r="V495" s="276"/>
      <c r="W495" s="276"/>
      <c r="X495" s="276"/>
      <c r="Y495" s="276"/>
      <c r="Z495" s="276"/>
    </row>
    <row r="496" spans="1:26" ht="15.75" customHeight="1" x14ac:dyDescent="0.25">
      <c r="A496" s="276"/>
      <c r="B496" s="276"/>
      <c r="C496" s="276"/>
      <c r="D496" s="276"/>
      <c r="E496" s="276"/>
      <c r="F496" s="276"/>
      <c r="G496" s="276"/>
      <c r="H496" s="276"/>
      <c r="I496" s="276"/>
      <c r="J496" s="276"/>
      <c r="K496" s="276"/>
      <c r="L496" s="276"/>
      <c r="M496" s="276"/>
      <c r="N496" s="276"/>
      <c r="O496" s="276"/>
      <c r="P496" s="276"/>
      <c r="Q496" s="276"/>
      <c r="R496" s="276"/>
      <c r="S496" s="276"/>
      <c r="T496" s="276"/>
      <c r="U496" s="276"/>
      <c r="V496" s="276"/>
      <c r="W496" s="276"/>
      <c r="X496" s="276"/>
      <c r="Y496" s="276"/>
      <c r="Z496" s="276"/>
    </row>
    <row r="497" spans="1:26" ht="15.75" customHeight="1" x14ac:dyDescent="0.25">
      <c r="A497" s="276"/>
      <c r="B497" s="276"/>
      <c r="C497" s="276"/>
      <c r="D497" s="276"/>
      <c r="E497" s="276"/>
      <c r="F497" s="276"/>
      <c r="G497" s="276"/>
      <c r="H497" s="276"/>
      <c r="I497" s="276"/>
      <c r="J497" s="276"/>
      <c r="K497" s="276"/>
      <c r="L497" s="276"/>
      <c r="M497" s="276"/>
      <c r="N497" s="276"/>
      <c r="O497" s="276"/>
      <c r="P497" s="276"/>
      <c r="Q497" s="276"/>
      <c r="R497" s="276"/>
      <c r="S497" s="276"/>
      <c r="T497" s="276"/>
      <c r="U497" s="276"/>
      <c r="V497" s="276"/>
      <c r="W497" s="276"/>
      <c r="X497" s="276"/>
      <c r="Y497" s="276"/>
      <c r="Z497" s="276"/>
    </row>
    <row r="498" spans="1:26" ht="15.75" customHeight="1" x14ac:dyDescent="0.25">
      <c r="A498" s="276"/>
      <c r="B498" s="276"/>
      <c r="C498" s="276"/>
      <c r="D498" s="276"/>
      <c r="E498" s="276"/>
      <c r="F498" s="276"/>
      <c r="G498" s="276"/>
      <c r="H498" s="276"/>
      <c r="I498" s="276"/>
      <c r="J498" s="276"/>
      <c r="K498" s="276"/>
      <c r="L498" s="276"/>
      <c r="M498" s="276"/>
      <c r="N498" s="276"/>
      <c r="O498" s="276"/>
      <c r="P498" s="276"/>
      <c r="Q498" s="276"/>
      <c r="R498" s="276"/>
      <c r="S498" s="276"/>
      <c r="T498" s="276"/>
      <c r="U498" s="276"/>
      <c r="V498" s="276"/>
      <c r="W498" s="276"/>
      <c r="X498" s="276"/>
      <c r="Y498" s="276"/>
      <c r="Z498" s="276"/>
    </row>
    <row r="499" spans="1:26" ht="15.75" customHeight="1" x14ac:dyDescent="0.25">
      <c r="A499" s="276"/>
      <c r="B499" s="276"/>
      <c r="C499" s="276"/>
      <c r="D499" s="276"/>
      <c r="E499" s="276"/>
      <c r="F499" s="276"/>
      <c r="G499" s="276"/>
      <c r="H499" s="276"/>
      <c r="I499" s="276"/>
      <c r="J499" s="276"/>
      <c r="K499" s="276"/>
      <c r="L499" s="276"/>
      <c r="M499" s="276"/>
      <c r="N499" s="276"/>
      <c r="O499" s="276"/>
      <c r="P499" s="276"/>
      <c r="Q499" s="276"/>
      <c r="R499" s="276"/>
      <c r="S499" s="276"/>
      <c r="T499" s="276"/>
      <c r="U499" s="276"/>
      <c r="V499" s="276"/>
      <c r="W499" s="276"/>
      <c r="X499" s="276"/>
      <c r="Y499" s="276"/>
      <c r="Z499" s="276"/>
    </row>
    <row r="500" spans="1:26" ht="15.75" customHeight="1" x14ac:dyDescent="0.25">
      <c r="A500" s="276"/>
      <c r="B500" s="276"/>
      <c r="C500" s="276"/>
      <c r="D500" s="276"/>
      <c r="E500" s="276"/>
      <c r="F500" s="276"/>
      <c r="G500" s="276"/>
      <c r="H500" s="276"/>
      <c r="I500" s="276"/>
      <c r="J500" s="276"/>
      <c r="K500" s="276"/>
      <c r="L500" s="276"/>
      <c r="M500" s="276"/>
      <c r="N500" s="276"/>
      <c r="O500" s="276"/>
      <c r="P500" s="276"/>
      <c r="Q500" s="276"/>
      <c r="R500" s="276"/>
      <c r="S500" s="276"/>
      <c r="T500" s="276"/>
      <c r="U500" s="276"/>
      <c r="V500" s="276"/>
      <c r="W500" s="276"/>
      <c r="X500" s="276"/>
      <c r="Y500" s="276"/>
      <c r="Z500" s="276"/>
    </row>
    <row r="501" spans="1:26" ht="15.75" customHeight="1" x14ac:dyDescent="0.25">
      <c r="A501" s="276"/>
      <c r="B501" s="276"/>
      <c r="C501" s="276"/>
      <c r="D501" s="276"/>
      <c r="E501" s="276"/>
      <c r="F501" s="276"/>
      <c r="G501" s="276"/>
      <c r="H501" s="276"/>
      <c r="I501" s="276"/>
      <c r="J501" s="276"/>
      <c r="K501" s="276"/>
      <c r="L501" s="276"/>
      <c r="M501" s="276"/>
      <c r="N501" s="276"/>
      <c r="O501" s="276"/>
      <c r="P501" s="276"/>
      <c r="Q501" s="276"/>
      <c r="R501" s="276"/>
      <c r="S501" s="276"/>
      <c r="T501" s="276"/>
      <c r="U501" s="276"/>
      <c r="V501" s="276"/>
      <c r="W501" s="276"/>
      <c r="X501" s="276"/>
      <c r="Y501" s="276"/>
      <c r="Z501" s="276"/>
    </row>
    <row r="502" spans="1:26" ht="15.75" customHeight="1" x14ac:dyDescent="0.25">
      <c r="A502" s="276"/>
      <c r="B502" s="276"/>
      <c r="C502" s="276"/>
      <c r="D502" s="276"/>
      <c r="E502" s="276"/>
      <c r="F502" s="276"/>
      <c r="G502" s="276"/>
      <c r="H502" s="276"/>
      <c r="I502" s="276"/>
      <c r="J502" s="276"/>
      <c r="K502" s="276"/>
      <c r="L502" s="276"/>
      <c r="M502" s="276"/>
      <c r="N502" s="276"/>
      <c r="O502" s="276"/>
      <c r="P502" s="276"/>
      <c r="Q502" s="276"/>
      <c r="R502" s="276"/>
      <c r="S502" s="276"/>
      <c r="T502" s="276"/>
      <c r="U502" s="276"/>
      <c r="V502" s="276"/>
      <c r="W502" s="276"/>
      <c r="X502" s="276"/>
      <c r="Y502" s="276"/>
      <c r="Z502" s="276"/>
    </row>
    <row r="503" spans="1:26" ht="15.75" customHeight="1" x14ac:dyDescent="0.25">
      <c r="A503" s="276"/>
      <c r="B503" s="276"/>
      <c r="C503" s="276"/>
      <c r="D503" s="276"/>
      <c r="E503" s="276"/>
      <c r="F503" s="276"/>
      <c r="G503" s="276"/>
      <c r="H503" s="276"/>
      <c r="I503" s="276"/>
      <c r="J503" s="276"/>
      <c r="K503" s="276"/>
      <c r="L503" s="276"/>
      <c r="M503" s="276"/>
      <c r="N503" s="276"/>
      <c r="O503" s="276"/>
      <c r="P503" s="276"/>
      <c r="Q503" s="276"/>
      <c r="R503" s="276"/>
      <c r="S503" s="276"/>
      <c r="T503" s="276"/>
      <c r="U503" s="276"/>
      <c r="V503" s="276"/>
      <c r="W503" s="276"/>
      <c r="X503" s="276"/>
      <c r="Y503" s="276"/>
      <c r="Z503" s="276"/>
    </row>
    <row r="504" spans="1:26" ht="15.75" customHeight="1" x14ac:dyDescent="0.25">
      <c r="A504" s="276"/>
      <c r="B504" s="276"/>
      <c r="C504" s="276"/>
      <c r="D504" s="276"/>
      <c r="E504" s="276"/>
      <c r="F504" s="276"/>
      <c r="G504" s="276"/>
      <c r="H504" s="276"/>
      <c r="I504" s="276"/>
      <c r="J504" s="276"/>
      <c r="K504" s="276"/>
      <c r="L504" s="276"/>
      <c r="M504" s="276"/>
      <c r="N504" s="276"/>
      <c r="O504" s="276"/>
      <c r="P504" s="276"/>
      <c r="Q504" s="276"/>
      <c r="R504" s="276"/>
      <c r="S504" s="276"/>
      <c r="T504" s="276"/>
      <c r="U504" s="276"/>
      <c r="V504" s="276"/>
      <c r="W504" s="276"/>
      <c r="X504" s="276"/>
      <c r="Y504" s="276"/>
      <c r="Z504" s="276"/>
    </row>
    <row r="505" spans="1:26" ht="15.75" customHeight="1" x14ac:dyDescent="0.25">
      <c r="A505" s="276"/>
      <c r="B505" s="276"/>
      <c r="C505" s="276"/>
      <c r="D505" s="276"/>
      <c r="E505" s="276"/>
      <c r="F505" s="276"/>
      <c r="G505" s="276"/>
      <c r="H505" s="276"/>
      <c r="I505" s="276"/>
      <c r="J505" s="276"/>
      <c r="K505" s="276"/>
      <c r="L505" s="276"/>
      <c r="M505" s="276"/>
      <c r="N505" s="276"/>
      <c r="O505" s="276"/>
      <c r="P505" s="276"/>
      <c r="Q505" s="276"/>
      <c r="R505" s="276"/>
      <c r="S505" s="276"/>
      <c r="T505" s="276"/>
      <c r="U505" s="276"/>
      <c r="V505" s="276"/>
      <c r="W505" s="276"/>
      <c r="X505" s="276"/>
      <c r="Y505" s="276"/>
      <c r="Z505" s="276"/>
    </row>
    <row r="506" spans="1:26" ht="15.75" customHeight="1" x14ac:dyDescent="0.25">
      <c r="A506" s="276"/>
      <c r="B506" s="276"/>
      <c r="C506" s="276"/>
      <c r="D506" s="276"/>
      <c r="E506" s="276"/>
      <c r="F506" s="276"/>
      <c r="G506" s="276"/>
      <c r="H506" s="276"/>
      <c r="I506" s="276"/>
      <c r="J506" s="276"/>
      <c r="K506" s="276"/>
      <c r="L506" s="276"/>
      <c r="M506" s="276"/>
      <c r="N506" s="276"/>
      <c r="O506" s="276"/>
      <c r="P506" s="276"/>
      <c r="Q506" s="276"/>
      <c r="R506" s="276"/>
      <c r="S506" s="276"/>
      <c r="T506" s="276"/>
      <c r="U506" s="276"/>
      <c r="V506" s="276"/>
      <c r="W506" s="276"/>
      <c r="X506" s="276"/>
      <c r="Y506" s="276"/>
      <c r="Z506" s="276"/>
    </row>
    <row r="507" spans="1:26" ht="15.75" customHeight="1" x14ac:dyDescent="0.25">
      <c r="A507" s="276"/>
      <c r="B507" s="276"/>
      <c r="C507" s="276"/>
      <c r="D507" s="276"/>
      <c r="E507" s="276"/>
      <c r="F507" s="276"/>
      <c r="G507" s="276"/>
      <c r="H507" s="276"/>
      <c r="I507" s="276"/>
      <c r="J507" s="276"/>
      <c r="K507" s="276"/>
      <c r="L507" s="276"/>
      <c r="M507" s="276"/>
      <c r="N507" s="276"/>
      <c r="O507" s="276"/>
      <c r="P507" s="276"/>
      <c r="Q507" s="276"/>
      <c r="R507" s="276"/>
      <c r="S507" s="276"/>
      <c r="T507" s="276"/>
      <c r="U507" s="276"/>
      <c r="V507" s="276"/>
      <c r="W507" s="276"/>
      <c r="X507" s="276"/>
      <c r="Y507" s="276"/>
      <c r="Z507" s="276"/>
    </row>
    <row r="508" spans="1:26" ht="15.75" customHeight="1" x14ac:dyDescent="0.25">
      <c r="A508" s="276"/>
      <c r="B508" s="276"/>
      <c r="C508" s="276"/>
      <c r="D508" s="276"/>
      <c r="E508" s="276"/>
      <c r="F508" s="276"/>
      <c r="G508" s="276"/>
      <c r="H508" s="276"/>
      <c r="I508" s="276"/>
      <c r="J508" s="276"/>
      <c r="K508" s="276"/>
      <c r="L508" s="276"/>
      <c r="M508" s="276"/>
      <c r="N508" s="276"/>
      <c r="O508" s="276"/>
      <c r="P508" s="276"/>
      <c r="Q508" s="276"/>
      <c r="R508" s="276"/>
      <c r="S508" s="276"/>
      <c r="T508" s="276"/>
      <c r="U508" s="276"/>
      <c r="V508" s="276"/>
      <c r="W508" s="276"/>
      <c r="X508" s="276"/>
      <c r="Y508" s="276"/>
      <c r="Z508" s="276"/>
    </row>
    <row r="509" spans="1:26" ht="15.75" customHeight="1" x14ac:dyDescent="0.25">
      <c r="A509" s="276"/>
      <c r="B509" s="276"/>
      <c r="C509" s="276"/>
      <c r="D509" s="276"/>
      <c r="E509" s="276"/>
      <c r="F509" s="276"/>
      <c r="G509" s="276"/>
      <c r="H509" s="276"/>
      <c r="I509" s="276"/>
      <c r="J509" s="276"/>
      <c r="K509" s="276"/>
      <c r="L509" s="276"/>
      <c r="M509" s="276"/>
      <c r="N509" s="276"/>
      <c r="O509" s="276"/>
      <c r="P509" s="276"/>
      <c r="Q509" s="276"/>
      <c r="R509" s="276"/>
      <c r="S509" s="276"/>
      <c r="T509" s="276"/>
      <c r="U509" s="276"/>
      <c r="V509" s="276"/>
      <c r="W509" s="276"/>
      <c r="X509" s="276"/>
      <c r="Y509" s="276"/>
      <c r="Z509" s="276"/>
    </row>
    <row r="510" spans="1:26" ht="15.75" customHeight="1" x14ac:dyDescent="0.25">
      <c r="A510" s="276"/>
      <c r="B510" s="276"/>
      <c r="C510" s="276"/>
      <c r="D510" s="276"/>
      <c r="E510" s="276"/>
      <c r="F510" s="276"/>
      <c r="G510" s="276"/>
      <c r="H510" s="276"/>
      <c r="I510" s="276"/>
      <c r="J510" s="276"/>
      <c r="K510" s="276"/>
      <c r="L510" s="276"/>
      <c r="M510" s="276"/>
      <c r="N510" s="276"/>
      <c r="O510" s="276"/>
      <c r="P510" s="276"/>
      <c r="Q510" s="276"/>
      <c r="R510" s="276"/>
      <c r="S510" s="276"/>
      <c r="T510" s="276"/>
      <c r="U510" s="276"/>
      <c r="V510" s="276"/>
      <c r="W510" s="276"/>
      <c r="X510" s="276"/>
      <c r="Y510" s="276"/>
      <c r="Z510" s="276"/>
    </row>
    <row r="511" spans="1:26" ht="15.75" customHeight="1" x14ac:dyDescent="0.25">
      <c r="A511" s="276"/>
      <c r="B511" s="276"/>
      <c r="C511" s="276"/>
      <c r="D511" s="276"/>
      <c r="E511" s="276"/>
      <c r="F511" s="276"/>
      <c r="G511" s="276"/>
      <c r="H511" s="276"/>
      <c r="I511" s="276"/>
      <c r="J511" s="276"/>
      <c r="K511" s="276"/>
      <c r="L511" s="276"/>
      <c r="M511" s="276"/>
      <c r="N511" s="276"/>
      <c r="O511" s="276"/>
      <c r="P511" s="276"/>
      <c r="Q511" s="276"/>
      <c r="R511" s="276"/>
      <c r="S511" s="276"/>
      <c r="T511" s="276"/>
      <c r="U511" s="276"/>
      <c r="V511" s="276"/>
      <c r="W511" s="276"/>
      <c r="X511" s="276"/>
      <c r="Y511" s="276"/>
      <c r="Z511" s="276"/>
    </row>
    <row r="512" spans="1:26" ht="15.75" customHeight="1" x14ac:dyDescent="0.25">
      <c r="A512" s="276"/>
      <c r="B512" s="276"/>
      <c r="C512" s="276"/>
      <c r="D512" s="276"/>
      <c r="E512" s="276"/>
      <c r="F512" s="276"/>
      <c r="G512" s="276"/>
      <c r="H512" s="276"/>
      <c r="I512" s="276"/>
      <c r="J512" s="276"/>
      <c r="K512" s="276"/>
      <c r="L512" s="276"/>
      <c r="M512" s="276"/>
      <c r="N512" s="276"/>
      <c r="O512" s="276"/>
      <c r="P512" s="276"/>
      <c r="Q512" s="276"/>
      <c r="R512" s="276"/>
      <c r="S512" s="276"/>
      <c r="T512" s="276"/>
      <c r="U512" s="276"/>
      <c r="V512" s="276"/>
      <c r="W512" s="276"/>
      <c r="X512" s="276"/>
      <c r="Y512" s="276"/>
      <c r="Z512" s="276"/>
    </row>
    <row r="513" spans="1:26" ht="15.75" customHeight="1" x14ac:dyDescent="0.25">
      <c r="A513" s="276"/>
      <c r="B513" s="276"/>
      <c r="C513" s="276"/>
      <c r="D513" s="276"/>
      <c r="E513" s="276"/>
      <c r="F513" s="276"/>
      <c r="G513" s="276"/>
      <c r="H513" s="276"/>
      <c r="I513" s="276"/>
      <c r="J513" s="276"/>
      <c r="K513" s="276"/>
      <c r="L513" s="276"/>
      <c r="M513" s="276"/>
      <c r="N513" s="276"/>
      <c r="O513" s="276"/>
      <c r="P513" s="276"/>
      <c r="Q513" s="276"/>
      <c r="R513" s="276"/>
      <c r="S513" s="276"/>
      <c r="T513" s="276"/>
      <c r="U513" s="276"/>
      <c r="V513" s="276"/>
      <c r="W513" s="276"/>
      <c r="X513" s="276"/>
      <c r="Y513" s="276"/>
      <c r="Z513" s="276"/>
    </row>
    <row r="514" spans="1:26" ht="15.75" customHeight="1" x14ac:dyDescent="0.25">
      <c r="A514" s="276"/>
      <c r="B514" s="276"/>
      <c r="C514" s="276"/>
      <c r="D514" s="276"/>
      <c r="E514" s="276"/>
      <c r="F514" s="276"/>
      <c r="G514" s="276"/>
      <c r="H514" s="276"/>
      <c r="I514" s="276"/>
      <c r="J514" s="276"/>
      <c r="K514" s="276"/>
      <c r="L514" s="276"/>
      <c r="M514" s="276"/>
      <c r="N514" s="276"/>
      <c r="O514" s="276"/>
      <c r="P514" s="276"/>
      <c r="Q514" s="276"/>
      <c r="R514" s="276"/>
      <c r="S514" s="276"/>
      <c r="T514" s="276"/>
      <c r="U514" s="276"/>
      <c r="V514" s="276"/>
      <c r="W514" s="276"/>
      <c r="X514" s="276"/>
      <c r="Y514" s="276"/>
      <c r="Z514" s="276"/>
    </row>
    <row r="515" spans="1:26" ht="15.75" customHeight="1" x14ac:dyDescent="0.25">
      <c r="A515" s="276"/>
      <c r="B515" s="276"/>
      <c r="C515" s="276"/>
      <c r="D515" s="276"/>
      <c r="E515" s="276"/>
      <c r="F515" s="276"/>
      <c r="G515" s="276"/>
      <c r="H515" s="276"/>
      <c r="I515" s="276"/>
      <c r="J515" s="276"/>
      <c r="K515" s="276"/>
      <c r="L515" s="276"/>
      <c r="M515" s="276"/>
      <c r="N515" s="276"/>
      <c r="O515" s="276"/>
      <c r="P515" s="276"/>
      <c r="Q515" s="276"/>
      <c r="R515" s="276"/>
      <c r="S515" s="276"/>
      <c r="T515" s="276"/>
      <c r="U515" s="276"/>
      <c r="V515" s="276"/>
      <c r="W515" s="276"/>
      <c r="X515" s="276"/>
      <c r="Y515" s="276"/>
      <c r="Z515" s="276"/>
    </row>
    <row r="516" spans="1:26" ht="15.75" customHeight="1" x14ac:dyDescent="0.25">
      <c r="A516" s="276"/>
      <c r="B516" s="276"/>
      <c r="C516" s="276"/>
      <c r="D516" s="276"/>
      <c r="E516" s="276"/>
      <c r="F516" s="276"/>
      <c r="G516" s="276"/>
      <c r="H516" s="276"/>
      <c r="I516" s="276"/>
      <c r="J516" s="276"/>
      <c r="K516" s="276"/>
      <c r="L516" s="276"/>
      <c r="M516" s="276"/>
      <c r="N516" s="276"/>
      <c r="O516" s="276"/>
      <c r="P516" s="276"/>
      <c r="Q516" s="276"/>
      <c r="R516" s="276"/>
      <c r="S516" s="276"/>
      <c r="T516" s="276"/>
      <c r="U516" s="276"/>
      <c r="V516" s="276"/>
      <c r="W516" s="276"/>
      <c r="X516" s="276"/>
      <c r="Y516" s="276"/>
      <c r="Z516" s="276"/>
    </row>
    <row r="517" spans="1:26" ht="15.75" customHeight="1" x14ac:dyDescent="0.25">
      <c r="A517" s="276"/>
      <c r="B517" s="276"/>
      <c r="C517" s="276"/>
      <c r="D517" s="276"/>
      <c r="E517" s="276"/>
      <c r="F517" s="276"/>
      <c r="G517" s="276"/>
      <c r="H517" s="276"/>
      <c r="I517" s="276"/>
      <c r="J517" s="276"/>
      <c r="K517" s="276"/>
      <c r="L517" s="276"/>
      <c r="M517" s="276"/>
      <c r="N517" s="276"/>
      <c r="O517" s="276"/>
      <c r="P517" s="276"/>
      <c r="Q517" s="276"/>
      <c r="R517" s="276"/>
      <c r="S517" s="276"/>
      <c r="T517" s="276"/>
      <c r="U517" s="276"/>
      <c r="V517" s="276"/>
      <c r="W517" s="276"/>
      <c r="X517" s="276"/>
      <c r="Y517" s="276"/>
      <c r="Z517" s="276"/>
    </row>
    <row r="518" spans="1:26" ht="15.75" customHeight="1" x14ac:dyDescent="0.25">
      <c r="A518" s="276"/>
      <c r="B518" s="276"/>
      <c r="C518" s="276"/>
      <c r="D518" s="276"/>
      <c r="E518" s="276"/>
      <c r="F518" s="276"/>
      <c r="G518" s="276"/>
      <c r="H518" s="276"/>
      <c r="I518" s="276"/>
      <c r="J518" s="276"/>
      <c r="K518" s="276"/>
      <c r="L518" s="276"/>
      <c r="M518" s="276"/>
      <c r="N518" s="276"/>
      <c r="O518" s="276"/>
      <c r="P518" s="276"/>
      <c r="Q518" s="276"/>
      <c r="R518" s="276"/>
      <c r="S518" s="276"/>
      <c r="T518" s="276"/>
      <c r="U518" s="276"/>
      <c r="V518" s="276"/>
      <c r="W518" s="276"/>
      <c r="X518" s="276"/>
      <c r="Y518" s="276"/>
      <c r="Z518" s="276"/>
    </row>
    <row r="519" spans="1:26" ht="15.75" customHeight="1" x14ac:dyDescent="0.25">
      <c r="A519" s="276"/>
      <c r="B519" s="276"/>
      <c r="C519" s="276"/>
      <c r="D519" s="276"/>
      <c r="E519" s="276"/>
      <c r="F519" s="276"/>
      <c r="G519" s="276"/>
      <c r="H519" s="276"/>
      <c r="I519" s="276"/>
      <c r="J519" s="276"/>
      <c r="K519" s="276"/>
      <c r="L519" s="276"/>
      <c r="M519" s="276"/>
      <c r="N519" s="276"/>
      <c r="O519" s="276"/>
      <c r="P519" s="276"/>
      <c r="Q519" s="276"/>
      <c r="R519" s="276"/>
      <c r="S519" s="276"/>
      <c r="T519" s="276"/>
      <c r="U519" s="276"/>
      <c r="V519" s="276"/>
      <c r="W519" s="276"/>
      <c r="X519" s="276"/>
      <c r="Y519" s="276"/>
      <c r="Z519" s="276"/>
    </row>
    <row r="520" spans="1:26" ht="15.75" customHeight="1" x14ac:dyDescent="0.25">
      <c r="A520" s="276"/>
      <c r="B520" s="276"/>
      <c r="C520" s="276"/>
      <c r="D520" s="276"/>
      <c r="E520" s="276"/>
      <c r="F520" s="276"/>
      <c r="G520" s="276"/>
      <c r="H520" s="276"/>
      <c r="I520" s="276"/>
      <c r="J520" s="276"/>
      <c r="K520" s="276"/>
      <c r="L520" s="276"/>
      <c r="M520" s="276"/>
      <c r="N520" s="276"/>
      <c r="O520" s="276"/>
      <c r="P520" s="276"/>
      <c r="Q520" s="276"/>
      <c r="R520" s="276"/>
      <c r="S520" s="276"/>
      <c r="T520" s="276"/>
      <c r="U520" s="276"/>
      <c r="V520" s="276"/>
      <c r="W520" s="276"/>
      <c r="X520" s="276"/>
      <c r="Y520" s="276"/>
      <c r="Z520" s="276"/>
    </row>
    <row r="521" spans="1:26" ht="15.75" customHeight="1" x14ac:dyDescent="0.25">
      <c r="A521" s="276"/>
      <c r="B521" s="276"/>
      <c r="C521" s="276"/>
      <c r="D521" s="276"/>
      <c r="E521" s="276"/>
      <c r="F521" s="276"/>
      <c r="G521" s="276"/>
      <c r="H521" s="276"/>
      <c r="I521" s="276"/>
      <c r="J521" s="276"/>
      <c r="K521" s="276"/>
      <c r="L521" s="276"/>
      <c r="M521" s="276"/>
      <c r="N521" s="276"/>
      <c r="O521" s="276"/>
      <c r="P521" s="276"/>
      <c r="Q521" s="276"/>
      <c r="R521" s="276"/>
      <c r="S521" s="276"/>
      <c r="T521" s="276"/>
      <c r="U521" s="276"/>
      <c r="V521" s="276"/>
      <c r="W521" s="276"/>
      <c r="X521" s="276"/>
      <c r="Y521" s="276"/>
      <c r="Z521" s="276"/>
    </row>
    <row r="522" spans="1:26" ht="15.75" customHeight="1" x14ac:dyDescent="0.25">
      <c r="A522" s="276"/>
      <c r="B522" s="276"/>
      <c r="C522" s="276"/>
      <c r="D522" s="276"/>
      <c r="E522" s="276"/>
      <c r="F522" s="276"/>
      <c r="G522" s="276"/>
      <c r="H522" s="276"/>
      <c r="I522" s="276"/>
      <c r="J522" s="276"/>
      <c r="K522" s="276"/>
      <c r="L522" s="276"/>
      <c r="M522" s="276"/>
      <c r="N522" s="276"/>
      <c r="O522" s="276"/>
      <c r="P522" s="276"/>
      <c r="Q522" s="276"/>
      <c r="R522" s="276"/>
      <c r="S522" s="276"/>
      <c r="T522" s="276"/>
      <c r="U522" s="276"/>
      <c r="V522" s="276"/>
      <c r="W522" s="276"/>
      <c r="X522" s="276"/>
      <c r="Y522" s="276"/>
      <c r="Z522" s="276"/>
    </row>
    <row r="523" spans="1:26" ht="15.75" customHeight="1" x14ac:dyDescent="0.25">
      <c r="A523" s="276"/>
      <c r="B523" s="276"/>
      <c r="C523" s="276"/>
      <c r="D523" s="276"/>
      <c r="E523" s="276"/>
      <c r="F523" s="276"/>
      <c r="G523" s="276"/>
      <c r="H523" s="276"/>
      <c r="I523" s="276"/>
      <c r="J523" s="276"/>
      <c r="K523" s="276"/>
      <c r="L523" s="276"/>
      <c r="M523" s="276"/>
      <c r="N523" s="276"/>
      <c r="O523" s="276"/>
      <c r="P523" s="276"/>
      <c r="Q523" s="276"/>
      <c r="R523" s="276"/>
      <c r="S523" s="276"/>
      <c r="T523" s="276"/>
      <c r="U523" s="276"/>
      <c r="V523" s="276"/>
      <c r="W523" s="276"/>
      <c r="X523" s="276"/>
      <c r="Y523" s="276"/>
      <c r="Z523" s="276"/>
    </row>
    <row r="524" spans="1:26" ht="15.75" customHeight="1" x14ac:dyDescent="0.25">
      <c r="A524" s="276"/>
      <c r="B524" s="276"/>
      <c r="C524" s="276"/>
      <c r="D524" s="276"/>
      <c r="E524" s="276"/>
      <c r="F524" s="276"/>
      <c r="G524" s="276"/>
      <c r="H524" s="276"/>
      <c r="I524" s="276"/>
      <c r="J524" s="276"/>
      <c r="K524" s="276"/>
      <c r="L524" s="276"/>
      <c r="M524" s="276"/>
      <c r="N524" s="276"/>
      <c r="O524" s="276"/>
      <c r="P524" s="276"/>
      <c r="Q524" s="276"/>
      <c r="R524" s="276"/>
      <c r="S524" s="276"/>
      <c r="T524" s="276"/>
      <c r="U524" s="276"/>
      <c r="V524" s="276"/>
      <c r="W524" s="276"/>
      <c r="X524" s="276"/>
      <c r="Y524" s="276"/>
      <c r="Z524" s="276"/>
    </row>
    <row r="525" spans="1:26" ht="15.75" customHeight="1" x14ac:dyDescent="0.25">
      <c r="A525" s="276"/>
      <c r="B525" s="276"/>
      <c r="C525" s="276"/>
      <c r="D525" s="276"/>
      <c r="E525" s="276"/>
      <c r="F525" s="276"/>
      <c r="G525" s="276"/>
      <c r="H525" s="276"/>
      <c r="I525" s="276"/>
      <c r="J525" s="276"/>
      <c r="K525" s="276"/>
      <c r="L525" s="276"/>
      <c r="M525" s="276"/>
      <c r="N525" s="276"/>
      <c r="O525" s="276"/>
      <c r="P525" s="276"/>
      <c r="Q525" s="276"/>
      <c r="R525" s="276"/>
      <c r="S525" s="276"/>
      <c r="T525" s="276"/>
      <c r="U525" s="276"/>
      <c r="V525" s="276"/>
      <c r="W525" s="276"/>
      <c r="X525" s="276"/>
      <c r="Y525" s="276"/>
      <c r="Z525" s="276"/>
    </row>
    <row r="526" spans="1:26" ht="15.75" customHeight="1" x14ac:dyDescent="0.25">
      <c r="A526" s="276"/>
      <c r="B526" s="276"/>
      <c r="C526" s="276"/>
      <c r="D526" s="276"/>
      <c r="E526" s="276"/>
      <c r="F526" s="276"/>
      <c r="G526" s="276"/>
      <c r="H526" s="276"/>
      <c r="I526" s="276"/>
      <c r="J526" s="276"/>
      <c r="K526" s="276"/>
      <c r="L526" s="276"/>
      <c r="M526" s="276"/>
      <c r="N526" s="276"/>
      <c r="O526" s="276"/>
      <c r="P526" s="276"/>
      <c r="Q526" s="276"/>
      <c r="R526" s="276"/>
      <c r="S526" s="276"/>
      <c r="T526" s="276"/>
      <c r="U526" s="276"/>
      <c r="V526" s="276"/>
      <c r="W526" s="276"/>
      <c r="X526" s="276"/>
      <c r="Y526" s="276"/>
      <c r="Z526" s="276"/>
    </row>
    <row r="527" spans="1:26" ht="15.75" customHeight="1" x14ac:dyDescent="0.25">
      <c r="A527" s="276"/>
      <c r="B527" s="276"/>
      <c r="C527" s="276"/>
      <c r="D527" s="276"/>
      <c r="E527" s="276"/>
      <c r="F527" s="276"/>
      <c r="G527" s="276"/>
      <c r="H527" s="276"/>
      <c r="I527" s="276"/>
      <c r="J527" s="276"/>
      <c r="K527" s="276"/>
      <c r="L527" s="276"/>
      <c r="M527" s="276"/>
      <c r="N527" s="276"/>
      <c r="O527" s="276"/>
      <c r="P527" s="276"/>
      <c r="Q527" s="276"/>
      <c r="R527" s="276"/>
      <c r="S527" s="276"/>
      <c r="T527" s="276"/>
      <c r="U527" s="276"/>
      <c r="V527" s="276"/>
      <c r="W527" s="276"/>
      <c r="X527" s="276"/>
      <c r="Y527" s="276"/>
      <c r="Z527" s="276"/>
    </row>
    <row r="528" spans="1:26" ht="15.75" customHeight="1" x14ac:dyDescent="0.25">
      <c r="A528" s="276"/>
      <c r="B528" s="276"/>
      <c r="C528" s="276"/>
      <c r="D528" s="276"/>
      <c r="E528" s="276"/>
      <c r="F528" s="276"/>
      <c r="G528" s="276"/>
      <c r="H528" s="276"/>
      <c r="I528" s="276"/>
      <c r="J528" s="276"/>
      <c r="K528" s="276"/>
      <c r="L528" s="276"/>
      <c r="M528" s="276"/>
      <c r="N528" s="276"/>
      <c r="O528" s="276"/>
      <c r="P528" s="276"/>
      <c r="Q528" s="276"/>
      <c r="R528" s="276"/>
      <c r="S528" s="276"/>
      <c r="T528" s="276"/>
      <c r="U528" s="276"/>
      <c r="V528" s="276"/>
      <c r="W528" s="276"/>
      <c r="X528" s="276"/>
      <c r="Y528" s="276"/>
      <c r="Z528" s="276"/>
    </row>
    <row r="529" spans="1:26" ht="15.75" customHeight="1" x14ac:dyDescent="0.25">
      <c r="A529" s="276"/>
      <c r="B529" s="276"/>
      <c r="C529" s="276"/>
      <c r="D529" s="276"/>
      <c r="E529" s="276"/>
      <c r="F529" s="276"/>
      <c r="G529" s="276"/>
      <c r="H529" s="276"/>
      <c r="I529" s="276"/>
      <c r="J529" s="276"/>
      <c r="K529" s="276"/>
      <c r="L529" s="276"/>
      <c r="M529" s="276"/>
      <c r="N529" s="276"/>
      <c r="O529" s="276"/>
      <c r="P529" s="276"/>
      <c r="Q529" s="276"/>
      <c r="R529" s="276"/>
      <c r="S529" s="276"/>
      <c r="T529" s="276"/>
      <c r="U529" s="276"/>
      <c r="V529" s="276"/>
      <c r="W529" s="276"/>
      <c r="X529" s="276"/>
      <c r="Y529" s="276"/>
      <c r="Z529" s="276"/>
    </row>
    <row r="530" spans="1:26" ht="15.75" customHeight="1" x14ac:dyDescent="0.25">
      <c r="A530" s="276"/>
      <c r="B530" s="276"/>
      <c r="C530" s="276"/>
      <c r="D530" s="276"/>
      <c r="E530" s="276"/>
      <c r="F530" s="276"/>
      <c r="G530" s="276"/>
      <c r="H530" s="276"/>
      <c r="I530" s="276"/>
      <c r="J530" s="276"/>
      <c r="K530" s="276"/>
      <c r="L530" s="276"/>
      <c r="M530" s="276"/>
      <c r="N530" s="276"/>
      <c r="O530" s="276"/>
      <c r="P530" s="276"/>
      <c r="Q530" s="276"/>
      <c r="R530" s="276"/>
      <c r="S530" s="276"/>
      <c r="T530" s="276"/>
      <c r="U530" s="276"/>
      <c r="V530" s="276"/>
      <c r="W530" s="276"/>
      <c r="X530" s="276"/>
      <c r="Y530" s="276"/>
      <c r="Z530" s="276"/>
    </row>
    <row r="531" spans="1:26" ht="15.75" customHeight="1" x14ac:dyDescent="0.25">
      <c r="A531" s="276"/>
      <c r="B531" s="276"/>
      <c r="C531" s="276"/>
      <c r="D531" s="276"/>
      <c r="E531" s="276"/>
      <c r="F531" s="276"/>
      <c r="G531" s="276"/>
      <c r="H531" s="276"/>
      <c r="I531" s="276"/>
      <c r="J531" s="276"/>
      <c r="K531" s="276"/>
      <c r="L531" s="276"/>
      <c r="M531" s="276"/>
      <c r="N531" s="276"/>
      <c r="O531" s="276"/>
      <c r="P531" s="276"/>
      <c r="Q531" s="276"/>
      <c r="R531" s="276"/>
      <c r="S531" s="276"/>
      <c r="T531" s="276"/>
      <c r="U531" s="276"/>
      <c r="V531" s="276"/>
      <c r="W531" s="276"/>
      <c r="X531" s="276"/>
      <c r="Y531" s="276"/>
      <c r="Z531" s="276"/>
    </row>
    <row r="532" spans="1:26" ht="15.75" customHeight="1" x14ac:dyDescent="0.25">
      <c r="A532" s="276"/>
      <c r="B532" s="276"/>
      <c r="C532" s="276"/>
      <c r="D532" s="276"/>
      <c r="E532" s="276"/>
      <c r="F532" s="276"/>
      <c r="G532" s="276"/>
      <c r="H532" s="276"/>
      <c r="I532" s="276"/>
      <c r="J532" s="276"/>
      <c r="K532" s="276"/>
      <c r="L532" s="276"/>
      <c r="M532" s="276"/>
      <c r="N532" s="276"/>
      <c r="O532" s="276"/>
      <c r="P532" s="276"/>
      <c r="Q532" s="276"/>
      <c r="R532" s="276"/>
      <c r="S532" s="276"/>
      <c r="T532" s="276"/>
      <c r="U532" s="276"/>
      <c r="V532" s="276"/>
      <c r="W532" s="276"/>
      <c r="X532" s="276"/>
      <c r="Y532" s="276"/>
      <c r="Z532" s="276"/>
    </row>
    <row r="533" spans="1:26" ht="15.75" customHeight="1" x14ac:dyDescent="0.25">
      <c r="A533" s="276"/>
      <c r="B533" s="276"/>
      <c r="C533" s="276"/>
      <c r="D533" s="276"/>
      <c r="E533" s="276"/>
      <c r="F533" s="276"/>
      <c r="G533" s="276"/>
      <c r="H533" s="276"/>
      <c r="I533" s="276"/>
      <c r="J533" s="276"/>
      <c r="K533" s="276"/>
      <c r="L533" s="276"/>
      <c r="M533" s="276"/>
      <c r="N533" s="276"/>
      <c r="O533" s="276"/>
      <c r="P533" s="276"/>
      <c r="Q533" s="276"/>
      <c r="R533" s="276"/>
      <c r="S533" s="276"/>
      <c r="T533" s="276"/>
      <c r="U533" s="276"/>
      <c r="V533" s="276"/>
      <c r="W533" s="276"/>
      <c r="X533" s="276"/>
      <c r="Y533" s="276"/>
      <c r="Z533" s="276"/>
    </row>
    <row r="534" spans="1:26" ht="15.75" customHeight="1" x14ac:dyDescent="0.25">
      <c r="A534" s="276"/>
      <c r="B534" s="276"/>
      <c r="C534" s="276"/>
      <c r="D534" s="276"/>
      <c r="E534" s="276"/>
      <c r="F534" s="276"/>
      <c r="G534" s="276"/>
      <c r="H534" s="276"/>
      <c r="I534" s="276"/>
      <c r="J534" s="276"/>
      <c r="K534" s="276"/>
      <c r="L534" s="276"/>
      <c r="M534" s="276"/>
      <c r="N534" s="276"/>
      <c r="O534" s="276"/>
      <c r="P534" s="276"/>
      <c r="Q534" s="276"/>
      <c r="R534" s="276"/>
      <c r="S534" s="276"/>
      <c r="T534" s="276"/>
      <c r="U534" s="276"/>
      <c r="V534" s="276"/>
      <c r="W534" s="276"/>
      <c r="X534" s="276"/>
      <c r="Y534" s="276"/>
      <c r="Z534" s="276"/>
    </row>
    <row r="535" spans="1:26" ht="15.75" customHeight="1" x14ac:dyDescent="0.25">
      <c r="A535" s="276"/>
      <c r="B535" s="276"/>
      <c r="C535" s="276"/>
      <c r="D535" s="276"/>
      <c r="E535" s="276"/>
      <c r="F535" s="276"/>
      <c r="G535" s="276"/>
      <c r="H535" s="276"/>
      <c r="I535" s="276"/>
      <c r="J535" s="276"/>
      <c r="K535" s="276"/>
      <c r="L535" s="276"/>
      <c r="M535" s="276"/>
      <c r="N535" s="276"/>
      <c r="O535" s="276"/>
      <c r="P535" s="276"/>
      <c r="Q535" s="276"/>
      <c r="R535" s="276"/>
      <c r="S535" s="276"/>
      <c r="T535" s="276"/>
      <c r="U535" s="276"/>
      <c r="V535" s="276"/>
      <c r="W535" s="276"/>
      <c r="X535" s="276"/>
      <c r="Y535" s="276"/>
      <c r="Z535" s="276"/>
    </row>
    <row r="536" spans="1:26" ht="15.75" customHeight="1" x14ac:dyDescent="0.25">
      <c r="A536" s="276"/>
      <c r="B536" s="276"/>
      <c r="C536" s="276"/>
      <c r="D536" s="276"/>
      <c r="E536" s="276"/>
      <c r="F536" s="276"/>
      <c r="G536" s="276"/>
      <c r="H536" s="276"/>
      <c r="I536" s="276"/>
      <c r="J536" s="276"/>
      <c r="K536" s="276"/>
      <c r="L536" s="276"/>
      <c r="M536" s="276"/>
      <c r="N536" s="276"/>
      <c r="O536" s="276"/>
      <c r="P536" s="276"/>
      <c r="Q536" s="276"/>
      <c r="R536" s="276"/>
      <c r="S536" s="276"/>
      <c r="T536" s="276"/>
      <c r="U536" s="276"/>
      <c r="V536" s="276"/>
      <c r="W536" s="276"/>
      <c r="X536" s="276"/>
      <c r="Y536" s="276"/>
      <c r="Z536" s="276"/>
    </row>
    <row r="537" spans="1:26" ht="15.75" customHeight="1" x14ac:dyDescent="0.25">
      <c r="A537" s="276"/>
      <c r="B537" s="276"/>
      <c r="C537" s="276"/>
      <c r="D537" s="276"/>
      <c r="E537" s="276"/>
      <c r="F537" s="276"/>
      <c r="G537" s="276"/>
      <c r="H537" s="276"/>
      <c r="I537" s="276"/>
      <c r="J537" s="276"/>
      <c r="K537" s="276"/>
      <c r="L537" s="276"/>
      <c r="M537" s="276"/>
      <c r="N537" s="276"/>
      <c r="O537" s="276"/>
      <c r="P537" s="276"/>
      <c r="Q537" s="276"/>
      <c r="R537" s="276"/>
      <c r="S537" s="276"/>
      <c r="T537" s="276"/>
      <c r="U537" s="276"/>
      <c r="V537" s="276"/>
      <c r="W537" s="276"/>
      <c r="X537" s="276"/>
      <c r="Y537" s="276"/>
      <c r="Z537" s="276"/>
    </row>
    <row r="538" spans="1:26" ht="15.75" customHeight="1" x14ac:dyDescent="0.25">
      <c r="A538" s="276"/>
      <c r="B538" s="276"/>
      <c r="C538" s="276"/>
      <c r="D538" s="276"/>
      <c r="E538" s="276"/>
      <c r="F538" s="276"/>
      <c r="G538" s="276"/>
      <c r="H538" s="276"/>
      <c r="I538" s="276"/>
      <c r="J538" s="276"/>
      <c r="K538" s="276"/>
      <c r="L538" s="276"/>
      <c r="M538" s="276"/>
      <c r="N538" s="276"/>
      <c r="O538" s="276"/>
      <c r="P538" s="276"/>
      <c r="Q538" s="276"/>
      <c r="R538" s="276"/>
      <c r="S538" s="276"/>
      <c r="T538" s="276"/>
      <c r="U538" s="276"/>
      <c r="V538" s="276"/>
      <c r="W538" s="276"/>
      <c r="X538" s="276"/>
      <c r="Y538" s="276"/>
      <c r="Z538" s="276"/>
    </row>
    <row r="539" spans="1:26" ht="15.75" customHeight="1" x14ac:dyDescent="0.25">
      <c r="A539" s="276"/>
      <c r="B539" s="276"/>
      <c r="C539" s="276"/>
      <c r="D539" s="276"/>
      <c r="E539" s="276"/>
      <c r="F539" s="276"/>
      <c r="G539" s="276"/>
      <c r="H539" s="276"/>
      <c r="I539" s="276"/>
      <c r="J539" s="276"/>
      <c r="K539" s="276"/>
      <c r="L539" s="276"/>
      <c r="M539" s="276"/>
      <c r="N539" s="276"/>
      <c r="O539" s="276"/>
      <c r="P539" s="276"/>
      <c r="Q539" s="276"/>
      <c r="R539" s="276"/>
      <c r="S539" s="276"/>
      <c r="T539" s="276"/>
      <c r="U539" s="276"/>
      <c r="V539" s="276"/>
      <c r="W539" s="276"/>
      <c r="X539" s="276"/>
      <c r="Y539" s="276"/>
      <c r="Z539" s="276"/>
    </row>
    <row r="540" spans="1:26" ht="15.75" customHeight="1" x14ac:dyDescent="0.25">
      <c r="A540" s="276"/>
      <c r="B540" s="276"/>
      <c r="C540" s="276"/>
      <c r="D540" s="276"/>
      <c r="E540" s="276"/>
      <c r="F540" s="276"/>
      <c r="G540" s="276"/>
      <c r="H540" s="276"/>
      <c r="I540" s="276"/>
      <c r="J540" s="276"/>
      <c r="K540" s="276"/>
      <c r="L540" s="276"/>
      <c r="M540" s="276"/>
      <c r="N540" s="276"/>
      <c r="O540" s="276"/>
      <c r="P540" s="276"/>
      <c r="Q540" s="276"/>
      <c r="R540" s="276"/>
      <c r="S540" s="276"/>
      <c r="T540" s="276"/>
      <c r="U540" s="276"/>
      <c r="V540" s="276"/>
      <c r="W540" s="276"/>
      <c r="X540" s="276"/>
      <c r="Y540" s="276"/>
      <c r="Z540" s="276"/>
    </row>
    <row r="541" spans="1:26" ht="15.75" customHeight="1" x14ac:dyDescent="0.25">
      <c r="A541" s="276"/>
      <c r="B541" s="276"/>
      <c r="C541" s="276"/>
      <c r="D541" s="276"/>
      <c r="E541" s="276"/>
      <c r="F541" s="276"/>
      <c r="G541" s="276"/>
      <c r="H541" s="276"/>
      <c r="I541" s="276"/>
      <c r="J541" s="276"/>
      <c r="K541" s="276"/>
      <c r="L541" s="276"/>
      <c r="M541" s="276"/>
      <c r="N541" s="276"/>
      <c r="O541" s="276"/>
      <c r="P541" s="276"/>
      <c r="Q541" s="276"/>
      <c r="R541" s="276"/>
      <c r="S541" s="276"/>
      <c r="T541" s="276"/>
      <c r="U541" s="276"/>
      <c r="V541" s="276"/>
      <c r="W541" s="276"/>
      <c r="X541" s="276"/>
      <c r="Y541" s="276"/>
      <c r="Z541" s="276"/>
    </row>
    <row r="542" spans="1:26" ht="15.75" customHeight="1" x14ac:dyDescent="0.25">
      <c r="A542" s="276"/>
      <c r="B542" s="276"/>
      <c r="C542" s="276"/>
      <c r="D542" s="276"/>
      <c r="E542" s="276"/>
      <c r="F542" s="276"/>
      <c r="G542" s="276"/>
      <c r="H542" s="276"/>
      <c r="I542" s="276"/>
      <c r="J542" s="276"/>
      <c r="K542" s="276"/>
      <c r="L542" s="276"/>
      <c r="M542" s="276"/>
      <c r="N542" s="276"/>
      <c r="O542" s="276"/>
      <c r="P542" s="276"/>
      <c r="Q542" s="276"/>
      <c r="R542" s="276"/>
      <c r="S542" s="276"/>
      <c r="T542" s="276"/>
      <c r="U542" s="276"/>
      <c r="V542" s="276"/>
      <c r="W542" s="276"/>
      <c r="X542" s="276"/>
      <c r="Y542" s="276"/>
      <c r="Z542" s="276"/>
    </row>
    <row r="543" spans="1:26" ht="15.75" customHeight="1" x14ac:dyDescent="0.25">
      <c r="A543" s="276"/>
      <c r="B543" s="276"/>
      <c r="C543" s="276"/>
      <c r="D543" s="276"/>
      <c r="E543" s="276"/>
      <c r="F543" s="276"/>
      <c r="G543" s="276"/>
      <c r="H543" s="276"/>
      <c r="I543" s="276"/>
      <c r="J543" s="276"/>
      <c r="K543" s="276"/>
      <c r="L543" s="276"/>
      <c r="M543" s="276"/>
      <c r="N543" s="276"/>
      <c r="O543" s="276"/>
      <c r="P543" s="276"/>
      <c r="Q543" s="276"/>
      <c r="R543" s="276"/>
      <c r="S543" s="276"/>
      <c r="T543" s="276"/>
      <c r="U543" s="276"/>
      <c r="V543" s="276"/>
      <c r="W543" s="276"/>
      <c r="X543" s="276"/>
      <c r="Y543" s="276"/>
      <c r="Z543" s="276"/>
    </row>
    <row r="544" spans="1:26" ht="15.75" customHeight="1" x14ac:dyDescent="0.25">
      <c r="A544" s="276"/>
      <c r="B544" s="276"/>
      <c r="C544" s="276"/>
      <c r="D544" s="276"/>
      <c r="E544" s="276"/>
      <c r="F544" s="276"/>
      <c r="G544" s="276"/>
      <c r="H544" s="276"/>
      <c r="I544" s="276"/>
      <c r="J544" s="276"/>
      <c r="K544" s="276"/>
      <c r="L544" s="276"/>
      <c r="M544" s="276"/>
      <c r="N544" s="276"/>
      <c r="O544" s="276"/>
      <c r="P544" s="276"/>
      <c r="Q544" s="276"/>
      <c r="R544" s="276"/>
      <c r="S544" s="276"/>
      <c r="T544" s="276"/>
      <c r="U544" s="276"/>
      <c r="V544" s="276"/>
      <c r="W544" s="276"/>
      <c r="X544" s="276"/>
      <c r="Y544" s="276"/>
      <c r="Z544" s="276"/>
    </row>
    <row r="545" spans="1:26" ht="15.75" customHeight="1" x14ac:dyDescent="0.25">
      <c r="A545" s="276"/>
      <c r="B545" s="276"/>
      <c r="C545" s="276"/>
      <c r="D545" s="276"/>
      <c r="E545" s="276"/>
      <c r="F545" s="276"/>
      <c r="G545" s="276"/>
      <c r="H545" s="276"/>
      <c r="I545" s="276"/>
      <c r="J545" s="276"/>
      <c r="K545" s="276"/>
      <c r="L545" s="276"/>
      <c r="M545" s="276"/>
      <c r="N545" s="276"/>
      <c r="O545" s="276"/>
      <c r="P545" s="276"/>
      <c r="Q545" s="276"/>
      <c r="R545" s="276"/>
      <c r="S545" s="276"/>
      <c r="T545" s="276"/>
      <c r="U545" s="276"/>
      <c r="V545" s="276"/>
      <c r="W545" s="276"/>
      <c r="X545" s="276"/>
      <c r="Y545" s="276"/>
      <c r="Z545" s="276"/>
    </row>
    <row r="546" spans="1:26" ht="15.75" customHeight="1" x14ac:dyDescent="0.25">
      <c r="A546" s="276"/>
      <c r="B546" s="276"/>
      <c r="C546" s="276"/>
      <c r="D546" s="276"/>
      <c r="E546" s="276"/>
      <c r="F546" s="276"/>
      <c r="G546" s="276"/>
      <c r="H546" s="276"/>
      <c r="I546" s="276"/>
      <c r="J546" s="276"/>
      <c r="K546" s="276"/>
      <c r="L546" s="276"/>
      <c r="M546" s="276"/>
      <c r="N546" s="276"/>
      <c r="O546" s="276"/>
      <c r="P546" s="276"/>
      <c r="Q546" s="276"/>
      <c r="R546" s="276"/>
      <c r="S546" s="276"/>
      <c r="T546" s="276"/>
      <c r="U546" s="276"/>
      <c r="V546" s="276"/>
      <c r="W546" s="276"/>
      <c r="X546" s="276"/>
      <c r="Y546" s="276"/>
      <c r="Z546" s="276"/>
    </row>
    <row r="547" spans="1:26" ht="15.75" customHeight="1" x14ac:dyDescent="0.25">
      <c r="A547" s="276"/>
      <c r="B547" s="276"/>
      <c r="C547" s="276"/>
      <c r="D547" s="276"/>
      <c r="E547" s="276"/>
      <c r="F547" s="276"/>
      <c r="G547" s="276"/>
      <c r="H547" s="276"/>
      <c r="I547" s="276"/>
      <c r="J547" s="276"/>
      <c r="K547" s="276"/>
      <c r="L547" s="276"/>
      <c r="M547" s="276"/>
      <c r="N547" s="276"/>
      <c r="O547" s="276"/>
      <c r="P547" s="276"/>
      <c r="Q547" s="276"/>
      <c r="R547" s="276"/>
      <c r="S547" s="276"/>
      <c r="T547" s="276"/>
      <c r="U547" s="276"/>
      <c r="V547" s="276"/>
      <c r="W547" s="276"/>
      <c r="X547" s="276"/>
      <c r="Y547" s="276"/>
      <c r="Z547" s="276"/>
    </row>
    <row r="548" spans="1:26" ht="15.75" customHeight="1" x14ac:dyDescent="0.25">
      <c r="A548" s="276"/>
      <c r="B548" s="276"/>
      <c r="C548" s="276"/>
      <c r="D548" s="276"/>
      <c r="E548" s="276"/>
      <c r="F548" s="276"/>
      <c r="G548" s="276"/>
      <c r="H548" s="276"/>
      <c r="I548" s="276"/>
      <c r="J548" s="276"/>
      <c r="K548" s="276"/>
      <c r="L548" s="276"/>
      <c r="M548" s="276"/>
      <c r="N548" s="276"/>
      <c r="O548" s="276"/>
      <c r="P548" s="276"/>
      <c r="Q548" s="276"/>
      <c r="R548" s="276"/>
      <c r="S548" s="276"/>
      <c r="T548" s="276"/>
      <c r="U548" s="276"/>
      <c r="V548" s="276"/>
      <c r="W548" s="276"/>
      <c r="X548" s="276"/>
      <c r="Y548" s="276"/>
      <c r="Z548" s="276"/>
    </row>
    <row r="549" spans="1:26" ht="15.75" customHeight="1" x14ac:dyDescent="0.25">
      <c r="A549" s="276"/>
      <c r="B549" s="276"/>
      <c r="C549" s="276"/>
      <c r="D549" s="276"/>
      <c r="E549" s="276"/>
      <c r="F549" s="276"/>
      <c r="G549" s="276"/>
      <c r="H549" s="276"/>
      <c r="I549" s="276"/>
      <c r="J549" s="276"/>
      <c r="K549" s="276"/>
      <c r="L549" s="276"/>
      <c r="M549" s="276"/>
      <c r="N549" s="276"/>
      <c r="O549" s="276"/>
      <c r="P549" s="276"/>
      <c r="Q549" s="276"/>
      <c r="R549" s="276"/>
      <c r="S549" s="276"/>
      <c r="T549" s="276"/>
      <c r="U549" s="276"/>
      <c r="V549" s="276"/>
      <c r="W549" s="276"/>
      <c r="X549" s="276"/>
      <c r="Y549" s="276"/>
      <c r="Z549" s="276"/>
    </row>
    <row r="550" spans="1:26" ht="15.75" customHeight="1" x14ac:dyDescent="0.25">
      <c r="A550" s="276"/>
      <c r="B550" s="276"/>
      <c r="C550" s="276"/>
      <c r="D550" s="276"/>
      <c r="E550" s="276"/>
      <c r="F550" s="276"/>
      <c r="G550" s="276"/>
      <c r="H550" s="276"/>
      <c r="I550" s="276"/>
      <c r="J550" s="276"/>
      <c r="K550" s="276"/>
      <c r="L550" s="276"/>
      <c r="M550" s="276"/>
      <c r="N550" s="276"/>
      <c r="O550" s="276"/>
      <c r="P550" s="276"/>
      <c r="Q550" s="276"/>
      <c r="R550" s="276"/>
      <c r="S550" s="276"/>
      <c r="T550" s="276"/>
      <c r="U550" s="276"/>
      <c r="V550" s="276"/>
      <c r="W550" s="276"/>
      <c r="X550" s="276"/>
      <c r="Y550" s="276"/>
      <c r="Z550" s="276"/>
    </row>
    <row r="551" spans="1:26" ht="15.75" customHeight="1" x14ac:dyDescent="0.25">
      <c r="A551" s="276"/>
      <c r="B551" s="276"/>
      <c r="C551" s="276"/>
      <c r="D551" s="276"/>
      <c r="E551" s="276"/>
      <c r="F551" s="276"/>
      <c r="G551" s="276"/>
      <c r="H551" s="276"/>
      <c r="I551" s="276"/>
      <c r="J551" s="276"/>
      <c r="K551" s="276"/>
      <c r="L551" s="276"/>
      <c r="M551" s="276"/>
      <c r="N551" s="276"/>
      <c r="O551" s="276"/>
      <c r="P551" s="276"/>
      <c r="Q551" s="276"/>
      <c r="R551" s="276"/>
      <c r="S551" s="276"/>
      <c r="T551" s="276"/>
      <c r="U551" s="276"/>
      <c r="V551" s="276"/>
      <c r="W551" s="276"/>
      <c r="X551" s="276"/>
      <c r="Y551" s="276"/>
      <c r="Z551" s="276"/>
    </row>
    <row r="552" spans="1:26" ht="15.75" customHeight="1" x14ac:dyDescent="0.25">
      <c r="A552" s="276"/>
      <c r="B552" s="276"/>
      <c r="C552" s="276"/>
      <c r="D552" s="276"/>
      <c r="E552" s="276"/>
      <c r="F552" s="276"/>
      <c r="G552" s="276"/>
      <c r="H552" s="276"/>
      <c r="I552" s="276"/>
      <c r="J552" s="276"/>
      <c r="K552" s="276"/>
      <c r="L552" s="276"/>
      <c r="M552" s="276"/>
      <c r="N552" s="276"/>
      <c r="O552" s="276"/>
      <c r="P552" s="276"/>
      <c r="Q552" s="276"/>
      <c r="R552" s="276"/>
      <c r="S552" s="276"/>
      <c r="T552" s="276"/>
      <c r="U552" s="276"/>
      <c r="V552" s="276"/>
      <c r="W552" s="276"/>
      <c r="X552" s="276"/>
      <c r="Y552" s="276"/>
      <c r="Z552" s="276"/>
    </row>
    <row r="553" spans="1:26" ht="15.75" customHeight="1" x14ac:dyDescent="0.25">
      <c r="A553" s="276"/>
      <c r="B553" s="276"/>
      <c r="C553" s="276"/>
      <c r="D553" s="276"/>
      <c r="E553" s="276"/>
      <c r="F553" s="276"/>
      <c r="G553" s="276"/>
      <c r="H553" s="276"/>
      <c r="I553" s="276"/>
      <c r="J553" s="276"/>
      <c r="K553" s="276"/>
      <c r="L553" s="276"/>
      <c r="M553" s="276"/>
      <c r="N553" s="276"/>
      <c r="O553" s="276"/>
      <c r="P553" s="276"/>
      <c r="Q553" s="276"/>
      <c r="R553" s="276"/>
      <c r="S553" s="276"/>
      <c r="T553" s="276"/>
      <c r="U553" s="276"/>
      <c r="V553" s="276"/>
      <c r="W553" s="276"/>
      <c r="X553" s="276"/>
      <c r="Y553" s="276"/>
      <c r="Z553" s="276"/>
    </row>
    <row r="554" spans="1:26" ht="15.75" customHeight="1" x14ac:dyDescent="0.25">
      <c r="A554" s="276"/>
      <c r="B554" s="276"/>
      <c r="C554" s="276"/>
      <c r="D554" s="276"/>
      <c r="E554" s="276"/>
      <c r="F554" s="276"/>
      <c r="G554" s="276"/>
      <c r="H554" s="276"/>
      <c r="I554" s="276"/>
      <c r="J554" s="276"/>
      <c r="K554" s="276"/>
      <c r="L554" s="276"/>
      <c r="M554" s="276"/>
      <c r="N554" s="276"/>
      <c r="O554" s="276"/>
      <c r="P554" s="276"/>
      <c r="Q554" s="276"/>
      <c r="R554" s="276"/>
      <c r="S554" s="276"/>
      <c r="T554" s="276"/>
      <c r="U554" s="276"/>
      <c r="V554" s="276"/>
      <c r="W554" s="276"/>
      <c r="X554" s="276"/>
      <c r="Y554" s="276"/>
      <c r="Z554" s="276"/>
    </row>
    <row r="555" spans="1:26" ht="15.75" customHeight="1" x14ac:dyDescent="0.25">
      <c r="A555" s="276"/>
      <c r="B555" s="276"/>
      <c r="C555" s="276"/>
      <c r="D555" s="276"/>
      <c r="E555" s="276"/>
      <c r="F555" s="276"/>
      <c r="G555" s="276"/>
      <c r="H555" s="276"/>
      <c r="I555" s="276"/>
      <c r="J555" s="276"/>
      <c r="K555" s="276"/>
      <c r="L555" s="276"/>
      <c r="M555" s="276"/>
      <c r="N555" s="276"/>
      <c r="O555" s="276"/>
      <c r="P555" s="276"/>
      <c r="Q555" s="276"/>
      <c r="R555" s="276"/>
      <c r="S555" s="276"/>
      <c r="T555" s="276"/>
      <c r="U555" s="276"/>
      <c r="V555" s="276"/>
      <c r="W555" s="276"/>
      <c r="X555" s="276"/>
      <c r="Y555" s="276"/>
      <c r="Z555" s="276"/>
    </row>
    <row r="556" spans="1:26" ht="15.75" customHeight="1" x14ac:dyDescent="0.25">
      <c r="A556" s="276"/>
      <c r="B556" s="276"/>
      <c r="C556" s="276"/>
      <c r="D556" s="276"/>
      <c r="E556" s="276"/>
      <c r="F556" s="276"/>
      <c r="G556" s="276"/>
      <c r="H556" s="276"/>
      <c r="I556" s="276"/>
      <c r="J556" s="276"/>
      <c r="K556" s="276"/>
      <c r="L556" s="276"/>
      <c r="M556" s="276"/>
      <c r="N556" s="276"/>
      <c r="O556" s="276"/>
      <c r="P556" s="276"/>
      <c r="Q556" s="276"/>
      <c r="R556" s="276"/>
      <c r="S556" s="276"/>
      <c r="T556" s="276"/>
      <c r="U556" s="276"/>
      <c r="V556" s="276"/>
      <c r="W556" s="276"/>
      <c r="X556" s="276"/>
      <c r="Y556" s="276"/>
      <c r="Z556" s="276"/>
    </row>
    <row r="557" spans="1:26" ht="15.75" customHeight="1" x14ac:dyDescent="0.25">
      <c r="A557" s="276"/>
      <c r="B557" s="276"/>
      <c r="C557" s="276"/>
      <c r="D557" s="276"/>
      <c r="E557" s="276"/>
      <c r="F557" s="276"/>
      <c r="G557" s="276"/>
      <c r="H557" s="276"/>
      <c r="I557" s="276"/>
      <c r="J557" s="276"/>
      <c r="K557" s="276"/>
      <c r="L557" s="276"/>
      <c r="M557" s="276"/>
      <c r="N557" s="276"/>
      <c r="O557" s="276"/>
      <c r="P557" s="276"/>
      <c r="Q557" s="276"/>
      <c r="R557" s="276"/>
      <c r="S557" s="276"/>
      <c r="T557" s="276"/>
      <c r="U557" s="276"/>
      <c r="V557" s="276"/>
      <c r="W557" s="276"/>
      <c r="X557" s="276"/>
      <c r="Y557" s="276"/>
      <c r="Z557" s="276"/>
    </row>
    <row r="558" spans="1:26" ht="15.75" customHeight="1" x14ac:dyDescent="0.25">
      <c r="A558" s="276"/>
      <c r="B558" s="276"/>
      <c r="C558" s="276"/>
      <c r="D558" s="276"/>
      <c r="E558" s="276"/>
      <c r="F558" s="276"/>
      <c r="G558" s="276"/>
      <c r="H558" s="276"/>
      <c r="I558" s="276"/>
      <c r="J558" s="276"/>
      <c r="K558" s="276"/>
      <c r="L558" s="276"/>
      <c r="M558" s="276"/>
      <c r="N558" s="276"/>
      <c r="O558" s="276"/>
      <c r="P558" s="276"/>
      <c r="Q558" s="276"/>
      <c r="R558" s="276"/>
      <c r="S558" s="276"/>
      <c r="T558" s="276"/>
      <c r="U558" s="276"/>
      <c r="V558" s="276"/>
      <c r="W558" s="276"/>
      <c r="X558" s="276"/>
      <c r="Y558" s="276"/>
      <c r="Z558" s="276"/>
    </row>
    <row r="559" spans="1:26" ht="15.75" customHeight="1" x14ac:dyDescent="0.25">
      <c r="A559" s="276"/>
      <c r="B559" s="276"/>
      <c r="C559" s="276"/>
      <c r="D559" s="276"/>
      <c r="E559" s="276"/>
      <c r="F559" s="276"/>
      <c r="G559" s="276"/>
      <c r="H559" s="276"/>
      <c r="I559" s="276"/>
      <c r="J559" s="276"/>
      <c r="K559" s="276"/>
      <c r="L559" s="276"/>
      <c r="M559" s="276"/>
      <c r="N559" s="276"/>
      <c r="O559" s="276"/>
      <c r="P559" s="276"/>
      <c r="Q559" s="276"/>
      <c r="R559" s="276"/>
      <c r="S559" s="276"/>
      <c r="T559" s="276"/>
      <c r="U559" s="276"/>
      <c r="V559" s="276"/>
      <c r="W559" s="276"/>
      <c r="X559" s="276"/>
      <c r="Y559" s="276"/>
      <c r="Z559" s="276"/>
    </row>
    <row r="560" spans="1:26" ht="15.75" customHeight="1" x14ac:dyDescent="0.25">
      <c r="A560" s="276"/>
      <c r="B560" s="276"/>
      <c r="C560" s="276"/>
      <c r="D560" s="276"/>
      <c r="E560" s="276"/>
      <c r="F560" s="276"/>
      <c r="G560" s="276"/>
      <c r="H560" s="276"/>
      <c r="I560" s="276"/>
      <c r="J560" s="276"/>
      <c r="K560" s="276"/>
      <c r="L560" s="276"/>
      <c r="M560" s="276"/>
      <c r="N560" s="276"/>
      <c r="O560" s="276"/>
      <c r="P560" s="276"/>
      <c r="Q560" s="276"/>
      <c r="R560" s="276"/>
      <c r="S560" s="276"/>
      <c r="T560" s="276"/>
      <c r="U560" s="276"/>
      <c r="V560" s="276"/>
      <c r="W560" s="276"/>
      <c r="X560" s="276"/>
      <c r="Y560" s="276"/>
      <c r="Z560" s="276"/>
    </row>
    <row r="561" spans="1:26" ht="15.75" customHeight="1" x14ac:dyDescent="0.25">
      <c r="A561" s="276"/>
      <c r="B561" s="276"/>
      <c r="C561" s="276"/>
      <c r="D561" s="276"/>
      <c r="E561" s="276"/>
      <c r="F561" s="276"/>
      <c r="G561" s="276"/>
      <c r="H561" s="276"/>
      <c r="I561" s="276"/>
      <c r="J561" s="276"/>
      <c r="K561" s="276"/>
      <c r="L561" s="276"/>
      <c r="M561" s="276"/>
      <c r="N561" s="276"/>
      <c r="O561" s="276"/>
      <c r="P561" s="276"/>
      <c r="Q561" s="276"/>
      <c r="R561" s="276"/>
      <c r="S561" s="276"/>
      <c r="T561" s="276"/>
      <c r="U561" s="276"/>
      <c r="V561" s="276"/>
      <c r="W561" s="276"/>
      <c r="X561" s="276"/>
      <c r="Y561" s="276"/>
      <c r="Z561" s="276"/>
    </row>
    <row r="562" spans="1:26" ht="15.75" customHeight="1" x14ac:dyDescent="0.25">
      <c r="A562" s="276"/>
      <c r="B562" s="276"/>
      <c r="C562" s="276"/>
      <c r="D562" s="276"/>
      <c r="E562" s="276"/>
      <c r="F562" s="276"/>
      <c r="G562" s="276"/>
      <c r="H562" s="276"/>
      <c r="I562" s="276"/>
      <c r="J562" s="276"/>
      <c r="K562" s="276"/>
      <c r="L562" s="276"/>
      <c r="M562" s="276"/>
      <c r="N562" s="276"/>
      <c r="O562" s="276"/>
      <c r="P562" s="276"/>
      <c r="Q562" s="276"/>
      <c r="R562" s="276"/>
      <c r="S562" s="276"/>
      <c r="T562" s="276"/>
      <c r="U562" s="276"/>
      <c r="V562" s="276"/>
      <c r="W562" s="276"/>
      <c r="X562" s="276"/>
      <c r="Y562" s="276"/>
      <c r="Z562" s="276"/>
    </row>
    <row r="563" spans="1:26" ht="15.75" customHeight="1" x14ac:dyDescent="0.25">
      <c r="A563" s="276"/>
      <c r="B563" s="276"/>
      <c r="C563" s="276"/>
      <c r="D563" s="276"/>
      <c r="E563" s="276"/>
      <c r="F563" s="276"/>
      <c r="G563" s="276"/>
      <c r="H563" s="276"/>
      <c r="I563" s="276"/>
      <c r="J563" s="276"/>
      <c r="K563" s="276"/>
      <c r="L563" s="276"/>
      <c r="M563" s="276"/>
      <c r="N563" s="276"/>
      <c r="O563" s="276"/>
      <c r="P563" s="276"/>
      <c r="Q563" s="276"/>
      <c r="R563" s="276"/>
      <c r="S563" s="276"/>
      <c r="T563" s="276"/>
      <c r="U563" s="276"/>
      <c r="V563" s="276"/>
      <c r="W563" s="276"/>
      <c r="X563" s="276"/>
      <c r="Y563" s="276"/>
      <c r="Z563" s="276"/>
    </row>
    <row r="564" spans="1:26" ht="15.75" customHeight="1" x14ac:dyDescent="0.25">
      <c r="A564" s="276"/>
      <c r="B564" s="276"/>
      <c r="C564" s="276"/>
      <c r="D564" s="276"/>
      <c r="E564" s="276"/>
      <c r="F564" s="276"/>
      <c r="G564" s="276"/>
      <c r="H564" s="276"/>
      <c r="I564" s="276"/>
      <c r="J564" s="276"/>
      <c r="K564" s="276"/>
      <c r="L564" s="276"/>
      <c r="M564" s="276"/>
      <c r="N564" s="276"/>
      <c r="O564" s="276"/>
      <c r="P564" s="276"/>
      <c r="Q564" s="276"/>
      <c r="R564" s="276"/>
      <c r="S564" s="276"/>
      <c r="T564" s="276"/>
      <c r="U564" s="276"/>
      <c r="V564" s="276"/>
      <c r="W564" s="276"/>
      <c r="X564" s="276"/>
      <c r="Y564" s="276"/>
      <c r="Z564" s="276"/>
    </row>
    <row r="565" spans="1:26" ht="15.75" customHeight="1" x14ac:dyDescent="0.25">
      <c r="A565" s="276"/>
      <c r="B565" s="276"/>
      <c r="C565" s="276"/>
      <c r="D565" s="276"/>
      <c r="E565" s="276"/>
      <c r="F565" s="276"/>
      <c r="G565" s="276"/>
      <c r="H565" s="276"/>
      <c r="I565" s="276"/>
      <c r="J565" s="276"/>
      <c r="K565" s="276"/>
      <c r="L565" s="276"/>
      <c r="M565" s="276"/>
      <c r="N565" s="276"/>
      <c r="O565" s="276"/>
      <c r="P565" s="276"/>
      <c r="Q565" s="276"/>
      <c r="R565" s="276"/>
      <c r="S565" s="276"/>
      <c r="T565" s="276"/>
      <c r="U565" s="276"/>
      <c r="V565" s="276"/>
      <c r="W565" s="276"/>
      <c r="X565" s="276"/>
      <c r="Y565" s="276"/>
      <c r="Z565" s="276"/>
    </row>
    <row r="566" spans="1:26" ht="15.75" customHeight="1" x14ac:dyDescent="0.25">
      <c r="A566" s="276"/>
      <c r="B566" s="276"/>
      <c r="C566" s="276"/>
      <c r="D566" s="276"/>
      <c r="E566" s="276"/>
      <c r="F566" s="276"/>
      <c r="G566" s="276"/>
      <c r="H566" s="276"/>
      <c r="I566" s="276"/>
      <c r="J566" s="276"/>
      <c r="K566" s="276"/>
      <c r="L566" s="276"/>
      <c r="M566" s="276"/>
      <c r="N566" s="276"/>
      <c r="O566" s="276"/>
      <c r="P566" s="276"/>
      <c r="Q566" s="276"/>
      <c r="R566" s="276"/>
      <c r="S566" s="276"/>
      <c r="T566" s="276"/>
      <c r="U566" s="276"/>
      <c r="V566" s="276"/>
      <c r="W566" s="276"/>
      <c r="X566" s="276"/>
      <c r="Y566" s="276"/>
      <c r="Z566" s="276"/>
    </row>
    <row r="567" spans="1:26" ht="15.75" customHeight="1" x14ac:dyDescent="0.25">
      <c r="A567" s="276"/>
      <c r="B567" s="276"/>
      <c r="C567" s="276"/>
      <c r="D567" s="276"/>
      <c r="E567" s="276"/>
      <c r="F567" s="276"/>
      <c r="G567" s="276"/>
      <c r="H567" s="276"/>
      <c r="I567" s="276"/>
      <c r="J567" s="276"/>
      <c r="K567" s="276"/>
      <c r="L567" s="276"/>
      <c r="M567" s="276"/>
      <c r="N567" s="276"/>
      <c r="O567" s="276"/>
      <c r="P567" s="276"/>
      <c r="Q567" s="276"/>
      <c r="R567" s="276"/>
      <c r="S567" s="276"/>
      <c r="T567" s="276"/>
      <c r="U567" s="276"/>
      <c r="V567" s="276"/>
      <c r="W567" s="276"/>
      <c r="X567" s="276"/>
      <c r="Y567" s="276"/>
      <c r="Z567" s="276"/>
    </row>
    <row r="568" spans="1:26" ht="15.75" customHeight="1" x14ac:dyDescent="0.25">
      <c r="A568" s="276"/>
      <c r="B568" s="276"/>
      <c r="C568" s="276"/>
      <c r="D568" s="276"/>
      <c r="E568" s="276"/>
      <c r="F568" s="276"/>
      <c r="G568" s="276"/>
      <c r="H568" s="276"/>
      <c r="I568" s="276"/>
      <c r="J568" s="276"/>
      <c r="K568" s="276"/>
      <c r="L568" s="276"/>
      <c r="M568" s="276"/>
      <c r="N568" s="276"/>
      <c r="O568" s="276"/>
      <c r="P568" s="276"/>
      <c r="Q568" s="276"/>
      <c r="R568" s="276"/>
      <c r="S568" s="276"/>
      <c r="T568" s="276"/>
      <c r="U568" s="276"/>
      <c r="V568" s="276"/>
      <c r="W568" s="276"/>
      <c r="X568" s="276"/>
      <c r="Y568" s="276"/>
      <c r="Z568" s="276"/>
    </row>
    <row r="569" spans="1:26" ht="15.75" customHeight="1" x14ac:dyDescent="0.25">
      <c r="A569" s="276"/>
      <c r="B569" s="276"/>
      <c r="C569" s="276"/>
      <c r="D569" s="276"/>
      <c r="E569" s="276"/>
      <c r="F569" s="276"/>
      <c r="G569" s="276"/>
      <c r="H569" s="276"/>
      <c r="I569" s="276"/>
      <c r="J569" s="276"/>
      <c r="K569" s="276"/>
      <c r="L569" s="276"/>
      <c r="M569" s="276"/>
      <c r="N569" s="276"/>
      <c r="O569" s="276"/>
      <c r="P569" s="276"/>
      <c r="Q569" s="276"/>
      <c r="R569" s="276"/>
      <c r="S569" s="276"/>
      <c r="T569" s="276"/>
      <c r="U569" s="276"/>
      <c r="V569" s="276"/>
      <c r="W569" s="276"/>
      <c r="X569" s="276"/>
      <c r="Y569" s="276"/>
      <c r="Z569" s="276"/>
    </row>
    <row r="570" spans="1:26" ht="15.75" customHeight="1" x14ac:dyDescent="0.25">
      <c r="A570" s="276"/>
      <c r="B570" s="276"/>
      <c r="C570" s="276"/>
      <c r="D570" s="276"/>
      <c r="E570" s="276"/>
      <c r="F570" s="276"/>
      <c r="G570" s="276"/>
      <c r="H570" s="276"/>
      <c r="I570" s="276"/>
      <c r="J570" s="276"/>
      <c r="K570" s="276"/>
      <c r="L570" s="276"/>
      <c r="M570" s="276"/>
      <c r="N570" s="276"/>
      <c r="O570" s="276"/>
      <c r="P570" s="276"/>
      <c r="Q570" s="276"/>
      <c r="R570" s="276"/>
      <c r="S570" s="276"/>
      <c r="T570" s="276"/>
      <c r="U570" s="276"/>
      <c r="V570" s="276"/>
      <c r="W570" s="276"/>
      <c r="X570" s="276"/>
      <c r="Y570" s="276"/>
      <c r="Z570" s="276"/>
    </row>
    <row r="571" spans="1:26" ht="15.75" customHeight="1" x14ac:dyDescent="0.25">
      <c r="A571" s="276"/>
      <c r="B571" s="276"/>
      <c r="C571" s="276"/>
      <c r="D571" s="276"/>
      <c r="E571" s="276"/>
      <c r="F571" s="276"/>
      <c r="G571" s="276"/>
      <c r="H571" s="276"/>
      <c r="I571" s="276"/>
      <c r="J571" s="276"/>
      <c r="K571" s="276"/>
      <c r="L571" s="276"/>
      <c r="M571" s="276"/>
      <c r="N571" s="276"/>
      <c r="O571" s="276"/>
      <c r="P571" s="276"/>
      <c r="Q571" s="276"/>
      <c r="R571" s="276"/>
      <c r="S571" s="276"/>
      <c r="T571" s="276"/>
      <c r="U571" s="276"/>
      <c r="V571" s="276"/>
      <c r="W571" s="276"/>
      <c r="X571" s="276"/>
      <c r="Y571" s="276"/>
      <c r="Z571" s="276"/>
    </row>
    <row r="572" spans="1:26" ht="15.75" customHeight="1" x14ac:dyDescent="0.25">
      <c r="A572" s="276"/>
      <c r="B572" s="276"/>
      <c r="C572" s="276"/>
      <c r="D572" s="276"/>
      <c r="E572" s="276"/>
      <c r="F572" s="276"/>
      <c r="G572" s="276"/>
      <c r="H572" s="276"/>
      <c r="I572" s="276"/>
      <c r="J572" s="276"/>
      <c r="K572" s="276"/>
      <c r="L572" s="276"/>
      <c r="M572" s="276"/>
      <c r="N572" s="276"/>
      <c r="O572" s="276"/>
      <c r="P572" s="276"/>
      <c r="Q572" s="276"/>
      <c r="R572" s="276"/>
      <c r="S572" s="276"/>
      <c r="T572" s="276"/>
      <c r="U572" s="276"/>
      <c r="V572" s="276"/>
      <c r="W572" s="276"/>
      <c r="X572" s="276"/>
      <c r="Y572" s="276"/>
      <c r="Z572" s="276"/>
    </row>
    <row r="573" spans="1:26" ht="15.75" customHeight="1" x14ac:dyDescent="0.25">
      <c r="A573" s="276"/>
      <c r="B573" s="276"/>
      <c r="C573" s="276"/>
      <c r="D573" s="276"/>
      <c r="E573" s="276"/>
      <c r="F573" s="276"/>
      <c r="G573" s="276"/>
      <c r="H573" s="276"/>
      <c r="I573" s="276"/>
      <c r="J573" s="276"/>
      <c r="K573" s="276"/>
      <c r="L573" s="276"/>
      <c r="M573" s="276"/>
      <c r="N573" s="276"/>
      <c r="O573" s="276"/>
      <c r="P573" s="276"/>
      <c r="Q573" s="276"/>
      <c r="R573" s="276"/>
      <c r="S573" s="276"/>
      <c r="T573" s="276"/>
      <c r="U573" s="276"/>
      <c r="V573" s="276"/>
      <c r="W573" s="276"/>
      <c r="X573" s="276"/>
      <c r="Y573" s="276"/>
      <c r="Z573" s="276"/>
    </row>
    <row r="574" spans="1:26" ht="15.75" customHeight="1" x14ac:dyDescent="0.25">
      <c r="A574" s="276"/>
      <c r="B574" s="276"/>
      <c r="C574" s="276"/>
      <c r="D574" s="276"/>
      <c r="E574" s="276"/>
      <c r="F574" s="276"/>
      <c r="G574" s="276"/>
      <c r="H574" s="276"/>
      <c r="I574" s="276"/>
      <c r="J574" s="276"/>
      <c r="K574" s="276"/>
      <c r="L574" s="276"/>
      <c r="M574" s="276"/>
      <c r="N574" s="276"/>
      <c r="O574" s="276"/>
      <c r="P574" s="276"/>
      <c r="Q574" s="276"/>
      <c r="R574" s="276"/>
      <c r="S574" s="276"/>
      <c r="T574" s="276"/>
      <c r="U574" s="276"/>
      <c r="V574" s="276"/>
      <c r="W574" s="276"/>
      <c r="X574" s="276"/>
      <c r="Y574" s="276"/>
      <c r="Z574" s="276"/>
    </row>
    <row r="575" spans="1:26" ht="15.75" customHeight="1" x14ac:dyDescent="0.25">
      <c r="A575" s="276"/>
      <c r="B575" s="276"/>
      <c r="C575" s="276"/>
      <c r="D575" s="276"/>
      <c r="E575" s="276"/>
      <c r="F575" s="276"/>
      <c r="G575" s="276"/>
      <c r="H575" s="276"/>
      <c r="I575" s="276"/>
      <c r="J575" s="276"/>
      <c r="K575" s="276"/>
      <c r="L575" s="276"/>
      <c r="M575" s="276"/>
      <c r="N575" s="276"/>
      <c r="O575" s="276"/>
      <c r="P575" s="276"/>
      <c r="Q575" s="276"/>
      <c r="R575" s="276"/>
      <c r="S575" s="276"/>
      <c r="T575" s="276"/>
      <c r="U575" s="276"/>
      <c r="V575" s="276"/>
      <c r="W575" s="276"/>
      <c r="X575" s="276"/>
      <c r="Y575" s="276"/>
      <c r="Z575" s="276"/>
    </row>
    <row r="576" spans="1:26" ht="15.75" customHeight="1" x14ac:dyDescent="0.25">
      <c r="A576" s="276"/>
      <c r="B576" s="276"/>
      <c r="C576" s="276"/>
      <c r="D576" s="276"/>
      <c r="E576" s="276"/>
      <c r="F576" s="276"/>
      <c r="G576" s="276"/>
      <c r="H576" s="276"/>
      <c r="I576" s="276"/>
      <c r="J576" s="276"/>
      <c r="K576" s="276"/>
      <c r="L576" s="276"/>
      <c r="M576" s="276"/>
      <c r="N576" s="276"/>
      <c r="O576" s="276"/>
      <c r="P576" s="276"/>
      <c r="Q576" s="276"/>
      <c r="R576" s="276"/>
      <c r="S576" s="276"/>
      <c r="T576" s="276"/>
      <c r="U576" s="276"/>
      <c r="V576" s="276"/>
      <c r="W576" s="276"/>
      <c r="X576" s="276"/>
      <c r="Y576" s="276"/>
      <c r="Z576" s="276"/>
    </row>
    <row r="577" spans="1:26" ht="15.75" customHeight="1" x14ac:dyDescent="0.25">
      <c r="A577" s="276"/>
      <c r="B577" s="276"/>
      <c r="C577" s="276"/>
      <c r="D577" s="276"/>
      <c r="E577" s="276"/>
      <c r="F577" s="276"/>
      <c r="G577" s="276"/>
      <c r="H577" s="276"/>
      <c r="I577" s="276"/>
      <c r="J577" s="276"/>
      <c r="K577" s="276"/>
      <c r="L577" s="276"/>
      <c r="M577" s="276"/>
      <c r="N577" s="276"/>
      <c r="O577" s="276"/>
      <c r="P577" s="276"/>
      <c r="Q577" s="276"/>
      <c r="R577" s="276"/>
      <c r="S577" s="276"/>
      <c r="T577" s="276"/>
      <c r="U577" s="276"/>
      <c r="V577" s="276"/>
      <c r="W577" s="276"/>
      <c r="X577" s="276"/>
      <c r="Y577" s="276"/>
      <c r="Z577" s="276"/>
    </row>
    <row r="578" spans="1:26" ht="15.75" customHeight="1" x14ac:dyDescent="0.25">
      <c r="A578" s="276"/>
      <c r="B578" s="276"/>
      <c r="C578" s="276"/>
      <c r="D578" s="276"/>
      <c r="E578" s="276"/>
      <c r="F578" s="276"/>
      <c r="G578" s="276"/>
      <c r="H578" s="276"/>
      <c r="I578" s="276"/>
      <c r="J578" s="276"/>
      <c r="K578" s="276"/>
      <c r="L578" s="276"/>
      <c r="M578" s="276"/>
      <c r="N578" s="276"/>
      <c r="O578" s="276"/>
      <c r="P578" s="276"/>
      <c r="Q578" s="276"/>
      <c r="R578" s="276"/>
      <c r="S578" s="276"/>
      <c r="T578" s="276"/>
      <c r="U578" s="276"/>
      <c r="V578" s="276"/>
      <c r="W578" s="276"/>
      <c r="X578" s="276"/>
      <c r="Y578" s="276"/>
      <c r="Z578" s="276"/>
    </row>
    <row r="579" spans="1:26" ht="15.75" customHeight="1" x14ac:dyDescent="0.25">
      <c r="A579" s="276"/>
      <c r="B579" s="276"/>
      <c r="C579" s="276"/>
      <c r="D579" s="276"/>
      <c r="E579" s="276"/>
      <c r="F579" s="276"/>
      <c r="G579" s="276"/>
      <c r="H579" s="276"/>
      <c r="I579" s="276"/>
      <c r="J579" s="276"/>
      <c r="K579" s="276"/>
      <c r="L579" s="276"/>
      <c r="M579" s="276"/>
      <c r="N579" s="276"/>
      <c r="O579" s="276"/>
      <c r="P579" s="276"/>
      <c r="Q579" s="276"/>
      <c r="R579" s="276"/>
      <c r="S579" s="276"/>
      <c r="T579" s="276"/>
      <c r="U579" s="276"/>
      <c r="V579" s="276"/>
      <c r="W579" s="276"/>
      <c r="X579" s="276"/>
      <c r="Y579" s="276"/>
      <c r="Z579" s="276"/>
    </row>
    <row r="580" spans="1:26" ht="15.75" customHeight="1" x14ac:dyDescent="0.25">
      <c r="A580" s="276"/>
      <c r="B580" s="276"/>
      <c r="C580" s="276"/>
      <c r="D580" s="276"/>
      <c r="E580" s="276"/>
      <c r="F580" s="276"/>
      <c r="G580" s="276"/>
      <c r="H580" s="276"/>
      <c r="I580" s="276"/>
      <c r="J580" s="276"/>
      <c r="K580" s="276"/>
      <c r="L580" s="276"/>
      <c r="M580" s="276"/>
      <c r="N580" s="276"/>
      <c r="O580" s="276"/>
      <c r="P580" s="276"/>
      <c r="Q580" s="276"/>
      <c r="R580" s="276"/>
      <c r="S580" s="276"/>
      <c r="T580" s="276"/>
      <c r="U580" s="276"/>
      <c r="V580" s="276"/>
      <c r="W580" s="276"/>
      <c r="X580" s="276"/>
      <c r="Y580" s="276"/>
      <c r="Z580" s="276"/>
    </row>
    <row r="581" spans="1:26" ht="15.75" customHeight="1" x14ac:dyDescent="0.25">
      <c r="A581" s="276"/>
      <c r="B581" s="276"/>
      <c r="C581" s="276"/>
      <c r="D581" s="276"/>
      <c r="E581" s="276"/>
      <c r="F581" s="276"/>
      <c r="G581" s="276"/>
      <c r="H581" s="276"/>
      <c r="I581" s="276"/>
      <c r="J581" s="276"/>
      <c r="K581" s="276"/>
      <c r="L581" s="276"/>
      <c r="M581" s="276"/>
      <c r="N581" s="276"/>
      <c r="O581" s="276"/>
      <c r="P581" s="276"/>
      <c r="Q581" s="276"/>
      <c r="R581" s="276"/>
      <c r="S581" s="276"/>
      <c r="T581" s="276"/>
      <c r="U581" s="276"/>
      <c r="V581" s="276"/>
      <c r="W581" s="276"/>
      <c r="X581" s="276"/>
      <c r="Y581" s="276"/>
      <c r="Z581" s="276"/>
    </row>
    <row r="582" spans="1:26" ht="15.75" customHeight="1" x14ac:dyDescent="0.25">
      <c r="A582" s="276"/>
      <c r="B582" s="276"/>
      <c r="C582" s="276"/>
      <c r="D582" s="276"/>
      <c r="E582" s="276"/>
      <c r="F582" s="276"/>
      <c r="G582" s="276"/>
      <c r="H582" s="276"/>
      <c r="I582" s="276"/>
      <c r="J582" s="276"/>
      <c r="K582" s="276"/>
      <c r="L582" s="276"/>
      <c r="M582" s="276"/>
      <c r="N582" s="276"/>
      <c r="O582" s="276"/>
      <c r="P582" s="276"/>
      <c r="Q582" s="276"/>
      <c r="R582" s="276"/>
      <c r="S582" s="276"/>
      <c r="T582" s="276"/>
      <c r="U582" s="276"/>
      <c r="V582" s="276"/>
      <c r="W582" s="276"/>
      <c r="X582" s="276"/>
      <c r="Y582" s="276"/>
      <c r="Z582" s="276"/>
    </row>
    <row r="583" spans="1:26" ht="15.75" customHeight="1" x14ac:dyDescent="0.25">
      <c r="A583" s="276"/>
      <c r="B583" s="276"/>
      <c r="C583" s="276"/>
      <c r="D583" s="276"/>
      <c r="E583" s="276"/>
      <c r="F583" s="276"/>
      <c r="G583" s="276"/>
      <c r="H583" s="276"/>
      <c r="I583" s="276"/>
      <c r="J583" s="276"/>
      <c r="K583" s="276"/>
      <c r="L583" s="276"/>
      <c r="M583" s="276"/>
      <c r="N583" s="276"/>
      <c r="O583" s="276"/>
      <c r="P583" s="276"/>
      <c r="Q583" s="276"/>
      <c r="R583" s="276"/>
      <c r="S583" s="276"/>
      <c r="T583" s="276"/>
      <c r="U583" s="276"/>
      <c r="V583" s="276"/>
      <c r="W583" s="276"/>
      <c r="X583" s="276"/>
      <c r="Y583" s="276"/>
      <c r="Z583" s="276"/>
    </row>
    <row r="584" spans="1:26" ht="15.75" customHeight="1" x14ac:dyDescent="0.25">
      <c r="A584" s="276"/>
      <c r="B584" s="276"/>
      <c r="C584" s="276"/>
      <c r="D584" s="276"/>
      <c r="E584" s="276"/>
      <c r="F584" s="276"/>
      <c r="G584" s="276"/>
      <c r="H584" s="276"/>
      <c r="I584" s="276"/>
      <c r="J584" s="276"/>
      <c r="K584" s="276"/>
      <c r="L584" s="276"/>
      <c r="M584" s="276"/>
      <c r="N584" s="276"/>
      <c r="O584" s="276"/>
      <c r="P584" s="276"/>
      <c r="Q584" s="276"/>
      <c r="R584" s="276"/>
      <c r="S584" s="276"/>
      <c r="T584" s="276"/>
      <c r="U584" s="276"/>
      <c r="V584" s="276"/>
      <c r="W584" s="276"/>
      <c r="X584" s="276"/>
      <c r="Y584" s="276"/>
      <c r="Z584" s="276"/>
    </row>
    <row r="585" spans="1:26" ht="15.75" customHeight="1" x14ac:dyDescent="0.25">
      <c r="A585" s="276"/>
      <c r="B585" s="276"/>
      <c r="C585" s="276"/>
      <c r="D585" s="276"/>
      <c r="E585" s="276"/>
      <c r="F585" s="276"/>
      <c r="G585" s="276"/>
      <c r="H585" s="276"/>
      <c r="I585" s="276"/>
      <c r="J585" s="276"/>
      <c r="K585" s="276"/>
      <c r="L585" s="276"/>
      <c r="M585" s="276"/>
      <c r="N585" s="276"/>
      <c r="O585" s="276"/>
      <c r="P585" s="276"/>
      <c r="Q585" s="276"/>
      <c r="R585" s="276"/>
      <c r="S585" s="276"/>
      <c r="T585" s="276"/>
      <c r="U585" s="276"/>
      <c r="V585" s="276"/>
      <c r="W585" s="276"/>
      <c r="X585" s="276"/>
      <c r="Y585" s="276"/>
      <c r="Z585" s="276"/>
    </row>
    <row r="586" spans="1:26" ht="15.75" customHeight="1" x14ac:dyDescent="0.25">
      <c r="A586" s="276"/>
      <c r="B586" s="276"/>
      <c r="C586" s="276"/>
      <c r="D586" s="276"/>
      <c r="E586" s="276"/>
      <c r="F586" s="276"/>
      <c r="G586" s="276"/>
      <c r="H586" s="276"/>
      <c r="I586" s="276"/>
      <c r="J586" s="276"/>
      <c r="K586" s="276"/>
      <c r="L586" s="276"/>
      <c r="M586" s="276"/>
      <c r="N586" s="276"/>
      <c r="O586" s="276"/>
      <c r="P586" s="276"/>
      <c r="Q586" s="276"/>
      <c r="R586" s="276"/>
      <c r="S586" s="276"/>
      <c r="T586" s="276"/>
      <c r="U586" s="276"/>
      <c r="V586" s="276"/>
      <c r="W586" s="276"/>
      <c r="X586" s="276"/>
      <c r="Y586" s="276"/>
      <c r="Z586" s="276"/>
    </row>
    <row r="587" spans="1:26" ht="15.75" customHeight="1" x14ac:dyDescent="0.25">
      <c r="A587" s="276"/>
      <c r="B587" s="276"/>
      <c r="C587" s="276"/>
      <c r="D587" s="276"/>
      <c r="E587" s="276"/>
      <c r="F587" s="276"/>
      <c r="G587" s="276"/>
      <c r="H587" s="276"/>
      <c r="I587" s="276"/>
      <c r="J587" s="276"/>
      <c r="K587" s="276"/>
      <c r="L587" s="276"/>
      <c r="M587" s="276"/>
      <c r="N587" s="276"/>
      <c r="O587" s="276"/>
      <c r="P587" s="276"/>
      <c r="Q587" s="276"/>
      <c r="R587" s="276"/>
      <c r="S587" s="276"/>
      <c r="T587" s="276"/>
      <c r="U587" s="276"/>
      <c r="V587" s="276"/>
      <c r="W587" s="276"/>
      <c r="X587" s="276"/>
      <c r="Y587" s="276"/>
      <c r="Z587" s="276"/>
    </row>
    <row r="588" spans="1:26" ht="15.75" customHeight="1" x14ac:dyDescent="0.25">
      <c r="A588" s="276"/>
      <c r="B588" s="276"/>
      <c r="C588" s="276"/>
      <c r="D588" s="276"/>
      <c r="E588" s="276"/>
      <c r="F588" s="276"/>
      <c r="G588" s="276"/>
      <c r="H588" s="276"/>
      <c r="I588" s="276"/>
      <c r="J588" s="276"/>
      <c r="K588" s="276"/>
      <c r="L588" s="276"/>
      <c r="M588" s="276"/>
      <c r="N588" s="276"/>
      <c r="O588" s="276"/>
      <c r="P588" s="276"/>
      <c r="Q588" s="276"/>
      <c r="R588" s="276"/>
      <c r="S588" s="276"/>
      <c r="T588" s="276"/>
      <c r="U588" s="276"/>
      <c r="V588" s="276"/>
      <c r="W588" s="276"/>
      <c r="X588" s="276"/>
      <c r="Y588" s="276"/>
      <c r="Z588" s="276"/>
    </row>
    <row r="589" spans="1:26" ht="15.75" customHeight="1" x14ac:dyDescent="0.25">
      <c r="A589" s="276"/>
      <c r="B589" s="276"/>
      <c r="C589" s="276"/>
      <c r="D589" s="276"/>
      <c r="E589" s="276"/>
      <c r="F589" s="276"/>
      <c r="G589" s="276"/>
      <c r="H589" s="276"/>
      <c r="I589" s="276"/>
      <c r="J589" s="276"/>
      <c r="K589" s="276"/>
      <c r="L589" s="276"/>
      <c r="M589" s="276"/>
      <c r="N589" s="276"/>
      <c r="O589" s="276"/>
      <c r="P589" s="276"/>
      <c r="Q589" s="276"/>
      <c r="R589" s="276"/>
      <c r="S589" s="276"/>
      <c r="T589" s="276"/>
      <c r="U589" s="276"/>
      <c r="V589" s="276"/>
      <c r="W589" s="276"/>
      <c r="X589" s="276"/>
      <c r="Y589" s="276"/>
      <c r="Z589" s="276"/>
    </row>
    <row r="590" spans="1:26" ht="15.75" customHeight="1" x14ac:dyDescent="0.25">
      <c r="A590" s="276"/>
      <c r="B590" s="276"/>
      <c r="C590" s="276"/>
      <c r="D590" s="276"/>
      <c r="E590" s="276"/>
      <c r="F590" s="276"/>
      <c r="G590" s="276"/>
      <c r="H590" s="276"/>
      <c r="I590" s="276"/>
      <c r="J590" s="276"/>
      <c r="K590" s="276"/>
      <c r="L590" s="276"/>
      <c r="M590" s="276"/>
      <c r="N590" s="276"/>
      <c r="O590" s="276"/>
      <c r="P590" s="276"/>
      <c r="Q590" s="276"/>
      <c r="R590" s="276"/>
      <c r="S590" s="276"/>
      <c r="T590" s="276"/>
      <c r="U590" s="276"/>
      <c r="V590" s="276"/>
      <c r="W590" s="276"/>
      <c r="X590" s="276"/>
      <c r="Y590" s="276"/>
      <c r="Z590" s="276"/>
    </row>
    <row r="591" spans="1:26" ht="15.75" customHeight="1" x14ac:dyDescent="0.25">
      <c r="A591" s="276"/>
      <c r="B591" s="276"/>
      <c r="C591" s="276"/>
      <c r="D591" s="276"/>
      <c r="E591" s="276"/>
      <c r="F591" s="276"/>
      <c r="G591" s="276"/>
      <c r="H591" s="276"/>
      <c r="I591" s="276"/>
      <c r="J591" s="276"/>
      <c r="K591" s="276"/>
      <c r="L591" s="276"/>
      <c r="M591" s="276"/>
      <c r="N591" s="276"/>
      <c r="O591" s="276"/>
      <c r="P591" s="276"/>
      <c r="Q591" s="276"/>
      <c r="R591" s="276"/>
      <c r="S591" s="276"/>
      <c r="T591" s="276"/>
      <c r="U591" s="276"/>
      <c r="V591" s="276"/>
      <c r="W591" s="276"/>
      <c r="X591" s="276"/>
      <c r="Y591" s="276"/>
      <c r="Z591" s="276"/>
    </row>
    <row r="592" spans="1:26" ht="15.75" customHeight="1" x14ac:dyDescent="0.25">
      <c r="A592" s="276"/>
      <c r="B592" s="276"/>
      <c r="C592" s="276"/>
      <c r="D592" s="276"/>
      <c r="E592" s="276"/>
      <c r="F592" s="276"/>
      <c r="G592" s="276"/>
      <c r="H592" s="276"/>
      <c r="I592" s="276"/>
      <c r="J592" s="276"/>
      <c r="K592" s="276"/>
      <c r="L592" s="276"/>
      <c r="M592" s="276"/>
      <c r="N592" s="276"/>
      <c r="O592" s="276"/>
      <c r="P592" s="276"/>
      <c r="Q592" s="276"/>
      <c r="R592" s="276"/>
      <c r="S592" s="276"/>
      <c r="T592" s="276"/>
      <c r="U592" s="276"/>
      <c r="V592" s="276"/>
      <c r="W592" s="276"/>
      <c r="X592" s="276"/>
      <c r="Y592" s="276"/>
      <c r="Z592" s="276"/>
    </row>
    <row r="593" spans="1:26" ht="15.75" customHeight="1" x14ac:dyDescent="0.25">
      <c r="A593" s="276"/>
      <c r="B593" s="276"/>
      <c r="C593" s="276"/>
      <c r="D593" s="276"/>
      <c r="E593" s="276"/>
      <c r="F593" s="276"/>
      <c r="G593" s="276"/>
      <c r="H593" s="276"/>
      <c r="I593" s="276"/>
      <c r="J593" s="276"/>
      <c r="K593" s="276"/>
      <c r="L593" s="276"/>
      <c r="M593" s="276"/>
      <c r="N593" s="276"/>
      <c r="O593" s="276"/>
      <c r="P593" s="276"/>
      <c r="Q593" s="276"/>
      <c r="R593" s="276"/>
      <c r="S593" s="276"/>
      <c r="T593" s="276"/>
      <c r="U593" s="276"/>
      <c r="V593" s="276"/>
      <c r="W593" s="276"/>
      <c r="X593" s="276"/>
      <c r="Y593" s="276"/>
      <c r="Z593" s="276"/>
    </row>
    <row r="594" spans="1:26" ht="15.75" customHeight="1" x14ac:dyDescent="0.25">
      <c r="A594" s="276"/>
      <c r="B594" s="276"/>
      <c r="C594" s="276"/>
      <c r="D594" s="276"/>
      <c r="E594" s="276"/>
      <c r="F594" s="276"/>
      <c r="G594" s="276"/>
      <c r="H594" s="276"/>
      <c r="I594" s="276"/>
      <c r="J594" s="276"/>
      <c r="K594" s="276"/>
      <c r="L594" s="276"/>
      <c r="M594" s="276"/>
      <c r="N594" s="276"/>
      <c r="O594" s="276"/>
      <c r="P594" s="276"/>
      <c r="Q594" s="276"/>
      <c r="R594" s="276"/>
      <c r="S594" s="276"/>
      <c r="T594" s="276"/>
      <c r="U594" s="276"/>
      <c r="V594" s="276"/>
      <c r="W594" s="276"/>
      <c r="X594" s="276"/>
      <c r="Y594" s="276"/>
      <c r="Z594" s="276"/>
    </row>
    <row r="595" spans="1:26" ht="15.75" customHeight="1" x14ac:dyDescent="0.25">
      <c r="A595" s="276"/>
      <c r="B595" s="276"/>
      <c r="C595" s="276"/>
      <c r="D595" s="276"/>
      <c r="E595" s="276"/>
      <c r="F595" s="276"/>
      <c r="G595" s="276"/>
      <c r="H595" s="276"/>
      <c r="I595" s="276"/>
      <c r="J595" s="276"/>
      <c r="K595" s="276"/>
      <c r="L595" s="276"/>
      <c r="M595" s="276"/>
      <c r="N595" s="276"/>
      <c r="O595" s="276"/>
      <c r="P595" s="276"/>
      <c r="Q595" s="276"/>
      <c r="R595" s="276"/>
      <c r="S595" s="276"/>
      <c r="T595" s="276"/>
      <c r="U595" s="276"/>
      <c r="V595" s="276"/>
      <c r="W595" s="276"/>
      <c r="X595" s="276"/>
      <c r="Y595" s="276"/>
      <c r="Z595" s="276"/>
    </row>
    <row r="596" spans="1:26" ht="15.75" customHeight="1" x14ac:dyDescent="0.25">
      <c r="A596" s="276"/>
      <c r="B596" s="276"/>
      <c r="C596" s="276"/>
      <c r="D596" s="276"/>
      <c r="E596" s="276"/>
      <c r="F596" s="276"/>
      <c r="G596" s="276"/>
      <c r="H596" s="276"/>
      <c r="I596" s="276"/>
      <c r="J596" s="276"/>
      <c r="K596" s="276"/>
      <c r="L596" s="276"/>
      <c r="M596" s="276"/>
      <c r="N596" s="276"/>
      <c r="O596" s="276"/>
      <c r="P596" s="276"/>
      <c r="Q596" s="276"/>
      <c r="R596" s="276"/>
      <c r="S596" s="276"/>
      <c r="T596" s="276"/>
      <c r="U596" s="276"/>
      <c r="V596" s="276"/>
      <c r="W596" s="276"/>
      <c r="X596" s="276"/>
      <c r="Y596" s="276"/>
      <c r="Z596" s="276"/>
    </row>
    <row r="597" spans="1:26" ht="15.75" customHeight="1" x14ac:dyDescent="0.25">
      <c r="A597" s="276"/>
      <c r="B597" s="276"/>
      <c r="C597" s="276"/>
      <c r="D597" s="276"/>
      <c r="E597" s="276"/>
      <c r="F597" s="276"/>
      <c r="G597" s="276"/>
      <c r="H597" s="276"/>
      <c r="I597" s="276"/>
      <c r="J597" s="276"/>
      <c r="K597" s="276"/>
      <c r="L597" s="276"/>
      <c r="M597" s="276"/>
      <c r="N597" s="276"/>
      <c r="O597" s="276"/>
      <c r="P597" s="276"/>
      <c r="Q597" s="276"/>
      <c r="R597" s="276"/>
      <c r="S597" s="276"/>
      <c r="T597" s="276"/>
      <c r="U597" s="276"/>
      <c r="V597" s="276"/>
      <c r="W597" s="276"/>
      <c r="X597" s="276"/>
      <c r="Y597" s="276"/>
      <c r="Z597" s="276"/>
    </row>
    <row r="598" spans="1:26" ht="15.75" customHeight="1" x14ac:dyDescent="0.25">
      <c r="A598" s="276"/>
      <c r="B598" s="276"/>
      <c r="C598" s="276"/>
      <c r="D598" s="276"/>
      <c r="E598" s="276"/>
      <c r="F598" s="276"/>
      <c r="G598" s="276"/>
      <c r="H598" s="276"/>
      <c r="I598" s="276"/>
      <c r="J598" s="276"/>
      <c r="K598" s="276"/>
      <c r="L598" s="276"/>
      <c r="M598" s="276"/>
      <c r="N598" s="276"/>
      <c r="O598" s="276"/>
      <c r="P598" s="276"/>
      <c r="Q598" s="276"/>
      <c r="R598" s="276"/>
      <c r="S598" s="276"/>
      <c r="T598" s="276"/>
      <c r="U598" s="276"/>
      <c r="V598" s="276"/>
      <c r="W598" s="276"/>
      <c r="X598" s="276"/>
      <c r="Y598" s="276"/>
      <c r="Z598" s="276"/>
    </row>
    <row r="599" spans="1:26" ht="15.75" customHeight="1" x14ac:dyDescent="0.25">
      <c r="A599" s="276"/>
      <c r="B599" s="276"/>
      <c r="C599" s="276"/>
      <c r="D599" s="276"/>
      <c r="E599" s="276"/>
      <c r="F599" s="276"/>
      <c r="G599" s="276"/>
      <c r="H599" s="276"/>
      <c r="I599" s="276"/>
      <c r="J599" s="276"/>
      <c r="K599" s="276"/>
      <c r="L599" s="276"/>
      <c r="M599" s="276"/>
      <c r="N599" s="276"/>
      <c r="O599" s="276"/>
      <c r="P599" s="276"/>
      <c r="Q599" s="276"/>
      <c r="R599" s="276"/>
      <c r="S599" s="276"/>
      <c r="T599" s="276"/>
      <c r="U599" s="276"/>
      <c r="V599" s="276"/>
      <c r="W599" s="276"/>
      <c r="X599" s="276"/>
      <c r="Y599" s="276"/>
      <c r="Z599" s="276"/>
    </row>
    <row r="600" spans="1:26" ht="15.75" customHeight="1" x14ac:dyDescent="0.25">
      <c r="A600" s="276"/>
      <c r="B600" s="276"/>
      <c r="C600" s="276"/>
      <c r="D600" s="276"/>
      <c r="E600" s="276"/>
      <c r="F600" s="276"/>
      <c r="G600" s="276"/>
      <c r="H600" s="276"/>
      <c r="I600" s="276"/>
      <c r="J600" s="276"/>
      <c r="K600" s="276"/>
      <c r="L600" s="276"/>
      <c r="M600" s="276"/>
      <c r="N600" s="276"/>
      <c r="O600" s="276"/>
      <c r="P600" s="276"/>
      <c r="Q600" s="276"/>
      <c r="R600" s="276"/>
      <c r="S600" s="276"/>
      <c r="T600" s="276"/>
      <c r="U600" s="276"/>
      <c r="V600" s="276"/>
      <c r="W600" s="276"/>
      <c r="X600" s="276"/>
      <c r="Y600" s="276"/>
      <c r="Z600" s="276"/>
    </row>
    <row r="601" spans="1:26" ht="15.75" customHeight="1" x14ac:dyDescent="0.25">
      <c r="A601" s="276"/>
      <c r="B601" s="276"/>
      <c r="C601" s="276"/>
      <c r="D601" s="276"/>
      <c r="E601" s="276"/>
      <c r="F601" s="276"/>
      <c r="G601" s="276"/>
      <c r="H601" s="276"/>
      <c r="I601" s="276"/>
      <c r="J601" s="276"/>
      <c r="K601" s="276"/>
      <c r="L601" s="276"/>
      <c r="M601" s="276"/>
      <c r="N601" s="276"/>
      <c r="O601" s="276"/>
      <c r="P601" s="276"/>
      <c r="Q601" s="276"/>
      <c r="R601" s="276"/>
      <c r="S601" s="276"/>
      <c r="T601" s="276"/>
      <c r="U601" s="276"/>
      <c r="V601" s="276"/>
      <c r="W601" s="276"/>
      <c r="X601" s="276"/>
      <c r="Y601" s="276"/>
      <c r="Z601" s="276"/>
    </row>
    <row r="602" spans="1:26" ht="15.75" customHeight="1" x14ac:dyDescent="0.25">
      <c r="A602" s="276"/>
      <c r="B602" s="276"/>
      <c r="C602" s="276"/>
      <c r="D602" s="276"/>
      <c r="E602" s="276"/>
      <c r="F602" s="276"/>
      <c r="G602" s="276"/>
      <c r="H602" s="276"/>
      <c r="I602" s="276"/>
      <c r="J602" s="276"/>
      <c r="K602" s="276"/>
      <c r="L602" s="276"/>
      <c r="M602" s="276"/>
      <c r="N602" s="276"/>
      <c r="O602" s="276"/>
      <c r="P602" s="276"/>
      <c r="Q602" s="276"/>
      <c r="R602" s="276"/>
      <c r="S602" s="276"/>
      <c r="T602" s="276"/>
      <c r="U602" s="276"/>
      <c r="V602" s="276"/>
      <c r="W602" s="276"/>
      <c r="X602" s="276"/>
      <c r="Y602" s="276"/>
      <c r="Z602" s="276"/>
    </row>
    <row r="603" spans="1:26" ht="15.75" customHeight="1" x14ac:dyDescent="0.25">
      <c r="A603" s="276"/>
      <c r="B603" s="276"/>
      <c r="C603" s="276"/>
      <c r="D603" s="276"/>
      <c r="E603" s="276"/>
      <c r="F603" s="276"/>
      <c r="G603" s="276"/>
      <c r="H603" s="276"/>
      <c r="I603" s="276"/>
      <c r="J603" s="276"/>
      <c r="K603" s="276"/>
      <c r="L603" s="276"/>
      <c r="M603" s="276"/>
      <c r="N603" s="276"/>
      <c r="O603" s="276"/>
      <c r="P603" s="276"/>
      <c r="Q603" s="276"/>
      <c r="R603" s="276"/>
      <c r="S603" s="276"/>
      <c r="T603" s="276"/>
      <c r="U603" s="276"/>
      <c r="V603" s="276"/>
      <c r="W603" s="276"/>
      <c r="X603" s="276"/>
      <c r="Y603" s="276"/>
      <c r="Z603" s="276"/>
    </row>
    <row r="604" spans="1:26" ht="15.75" customHeight="1" x14ac:dyDescent="0.25">
      <c r="A604" s="276"/>
      <c r="B604" s="276"/>
      <c r="C604" s="276"/>
      <c r="D604" s="276"/>
      <c r="E604" s="276"/>
      <c r="F604" s="276"/>
      <c r="G604" s="276"/>
      <c r="H604" s="276"/>
      <c r="I604" s="276"/>
      <c r="J604" s="276"/>
      <c r="K604" s="276"/>
      <c r="L604" s="276"/>
      <c r="M604" s="276"/>
      <c r="N604" s="276"/>
      <c r="O604" s="276"/>
      <c r="P604" s="276"/>
      <c r="Q604" s="276"/>
      <c r="R604" s="276"/>
      <c r="S604" s="276"/>
      <c r="T604" s="276"/>
      <c r="U604" s="276"/>
      <c r="V604" s="276"/>
      <c r="W604" s="276"/>
      <c r="X604" s="276"/>
      <c r="Y604" s="276"/>
      <c r="Z604" s="276"/>
    </row>
    <row r="605" spans="1:26" ht="15.75" customHeight="1" x14ac:dyDescent="0.25">
      <c r="A605" s="276"/>
      <c r="B605" s="276"/>
      <c r="C605" s="276"/>
      <c r="D605" s="276"/>
      <c r="E605" s="276"/>
      <c r="F605" s="276"/>
      <c r="G605" s="276"/>
      <c r="H605" s="276"/>
      <c r="I605" s="276"/>
      <c r="J605" s="276"/>
      <c r="K605" s="276"/>
      <c r="L605" s="276"/>
      <c r="M605" s="276"/>
      <c r="N605" s="276"/>
      <c r="O605" s="276"/>
      <c r="P605" s="276"/>
      <c r="Q605" s="276"/>
      <c r="R605" s="276"/>
      <c r="S605" s="276"/>
      <c r="T605" s="276"/>
      <c r="U605" s="276"/>
      <c r="V605" s="276"/>
      <c r="W605" s="276"/>
      <c r="X605" s="276"/>
      <c r="Y605" s="276"/>
      <c r="Z605" s="276"/>
    </row>
    <row r="606" spans="1:26" ht="15.75" customHeight="1" x14ac:dyDescent="0.25">
      <c r="A606" s="276"/>
      <c r="B606" s="276"/>
      <c r="C606" s="276"/>
      <c r="D606" s="276"/>
      <c r="E606" s="276"/>
      <c r="F606" s="276"/>
      <c r="G606" s="276"/>
      <c r="H606" s="276"/>
      <c r="I606" s="276"/>
      <c r="J606" s="276"/>
      <c r="K606" s="276"/>
      <c r="L606" s="276"/>
      <c r="M606" s="276"/>
      <c r="N606" s="276"/>
      <c r="O606" s="276"/>
      <c r="P606" s="276"/>
      <c r="Q606" s="276"/>
      <c r="R606" s="276"/>
      <c r="S606" s="276"/>
      <c r="T606" s="276"/>
      <c r="U606" s="276"/>
      <c r="V606" s="276"/>
      <c r="W606" s="276"/>
      <c r="X606" s="276"/>
      <c r="Y606" s="276"/>
      <c r="Z606" s="276"/>
    </row>
    <row r="607" spans="1:26" ht="15.75" customHeight="1" x14ac:dyDescent="0.25">
      <c r="A607" s="276"/>
      <c r="B607" s="276"/>
      <c r="C607" s="276"/>
      <c r="D607" s="276"/>
      <c r="E607" s="276"/>
      <c r="F607" s="276"/>
      <c r="G607" s="276"/>
      <c r="H607" s="276"/>
      <c r="I607" s="276"/>
      <c r="J607" s="276"/>
      <c r="K607" s="276"/>
      <c r="L607" s="276"/>
      <c r="M607" s="276"/>
      <c r="N607" s="276"/>
      <c r="O607" s="276"/>
      <c r="P607" s="276"/>
      <c r="Q607" s="276"/>
      <c r="R607" s="276"/>
      <c r="S607" s="276"/>
      <c r="T607" s="276"/>
      <c r="U607" s="276"/>
      <c r="V607" s="276"/>
      <c r="W607" s="276"/>
      <c r="X607" s="276"/>
      <c r="Y607" s="276"/>
      <c r="Z607" s="276"/>
    </row>
    <row r="608" spans="1:26" ht="15.75" customHeight="1" x14ac:dyDescent="0.25">
      <c r="A608" s="276"/>
      <c r="B608" s="276"/>
      <c r="C608" s="276"/>
      <c r="D608" s="276"/>
      <c r="E608" s="276"/>
      <c r="F608" s="276"/>
      <c r="G608" s="276"/>
      <c r="H608" s="276"/>
      <c r="I608" s="276"/>
      <c r="J608" s="276"/>
      <c r="K608" s="276"/>
      <c r="L608" s="276"/>
      <c r="M608" s="276"/>
      <c r="N608" s="276"/>
      <c r="O608" s="276"/>
      <c r="P608" s="276"/>
      <c r="Q608" s="276"/>
      <c r="R608" s="276"/>
      <c r="S608" s="276"/>
      <c r="T608" s="276"/>
      <c r="U608" s="276"/>
      <c r="V608" s="276"/>
      <c r="W608" s="276"/>
      <c r="X608" s="276"/>
      <c r="Y608" s="276"/>
      <c r="Z608" s="276"/>
    </row>
    <row r="609" spans="1:26" ht="15.75" customHeight="1" x14ac:dyDescent="0.25">
      <c r="A609" s="276"/>
      <c r="B609" s="276"/>
      <c r="C609" s="276"/>
      <c r="D609" s="276"/>
      <c r="E609" s="276"/>
      <c r="F609" s="276"/>
      <c r="G609" s="276"/>
      <c r="H609" s="276"/>
      <c r="I609" s="276"/>
      <c r="J609" s="276"/>
      <c r="K609" s="276"/>
      <c r="L609" s="276"/>
      <c r="M609" s="276"/>
      <c r="N609" s="276"/>
      <c r="O609" s="276"/>
      <c r="P609" s="276"/>
      <c r="Q609" s="276"/>
      <c r="R609" s="276"/>
      <c r="S609" s="276"/>
      <c r="T609" s="276"/>
      <c r="U609" s="276"/>
      <c r="V609" s="276"/>
      <c r="W609" s="276"/>
      <c r="X609" s="276"/>
      <c r="Y609" s="276"/>
      <c r="Z609" s="276"/>
    </row>
    <row r="610" spans="1:26" ht="15.75" customHeight="1" x14ac:dyDescent="0.25">
      <c r="A610" s="276"/>
      <c r="B610" s="276"/>
      <c r="C610" s="276"/>
      <c r="D610" s="276"/>
      <c r="E610" s="276"/>
      <c r="F610" s="276"/>
      <c r="G610" s="276"/>
      <c r="H610" s="276"/>
      <c r="I610" s="276"/>
      <c r="J610" s="276"/>
      <c r="K610" s="276"/>
      <c r="L610" s="276"/>
      <c r="M610" s="276"/>
      <c r="N610" s="276"/>
      <c r="O610" s="276"/>
      <c r="P610" s="276"/>
      <c r="Q610" s="276"/>
      <c r="R610" s="276"/>
      <c r="S610" s="276"/>
      <c r="T610" s="276"/>
      <c r="U610" s="276"/>
      <c r="V610" s="276"/>
      <c r="W610" s="276"/>
      <c r="X610" s="276"/>
      <c r="Y610" s="276"/>
      <c r="Z610" s="276"/>
    </row>
    <row r="611" spans="1:26" ht="15.75" customHeight="1" x14ac:dyDescent="0.25">
      <c r="A611" s="276"/>
      <c r="B611" s="276"/>
      <c r="C611" s="276"/>
      <c r="D611" s="276"/>
      <c r="E611" s="276"/>
      <c r="F611" s="276"/>
      <c r="G611" s="276"/>
      <c r="H611" s="276"/>
      <c r="I611" s="276"/>
      <c r="J611" s="276"/>
      <c r="K611" s="276"/>
      <c r="L611" s="276"/>
      <c r="M611" s="276"/>
      <c r="N611" s="276"/>
      <c r="O611" s="276"/>
      <c r="P611" s="276"/>
      <c r="Q611" s="276"/>
      <c r="R611" s="276"/>
      <c r="S611" s="276"/>
      <c r="T611" s="276"/>
      <c r="U611" s="276"/>
      <c r="V611" s="276"/>
      <c r="W611" s="276"/>
      <c r="X611" s="276"/>
      <c r="Y611" s="276"/>
      <c r="Z611" s="276"/>
    </row>
    <row r="612" spans="1:26" ht="15.75" customHeight="1" x14ac:dyDescent="0.25">
      <c r="A612" s="276"/>
      <c r="B612" s="276"/>
      <c r="C612" s="276"/>
      <c r="D612" s="276"/>
      <c r="E612" s="276"/>
      <c r="F612" s="276"/>
      <c r="G612" s="276"/>
      <c r="H612" s="276"/>
      <c r="I612" s="276"/>
      <c r="J612" s="276"/>
      <c r="K612" s="276"/>
      <c r="L612" s="276"/>
      <c r="M612" s="276"/>
      <c r="N612" s="276"/>
      <c r="O612" s="276"/>
      <c r="P612" s="276"/>
      <c r="Q612" s="276"/>
      <c r="R612" s="276"/>
      <c r="S612" s="276"/>
      <c r="T612" s="276"/>
      <c r="U612" s="276"/>
      <c r="V612" s="276"/>
      <c r="W612" s="276"/>
      <c r="X612" s="276"/>
      <c r="Y612" s="276"/>
      <c r="Z612" s="276"/>
    </row>
    <row r="613" spans="1:26" ht="15.75" customHeight="1" x14ac:dyDescent="0.25">
      <c r="A613" s="276"/>
      <c r="B613" s="276"/>
      <c r="C613" s="276"/>
      <c r="D613" s="276"/>
      <c r="E613" s="276"/>
      <c r="F613" s="276"/>
      <c r="G613" s="276"/>
      <c r="H613" s="276"/>
      <c r="I613" s="276"/>
      <c r="J613" s="276"/>
      <c r="K613" s="276"/>
      <c r="L613" s="276"/>
      <c r="M613" s="276"/>
      <c r="N613" s="276"/>
      <c r="O613" s="276"/>
      <c r="P613" s="276"/>
      <c r="Q613" s="276"/>
      <c r="R613" s="276"/>
      <c r="S613" s="276"/>
      <c r="T613" s="276"/>
      <c r="U613" s="276"/>
      <c r="V613" s="276"/>
      <c r="W613" s="276"/>
      <c r="X613" s="276"/>
      <c r="Y613" s="276"/>
      <c r="Z613" s="276"/>
    </row>
    <row r="614" spans="1:26" ht="15.75" customHeight="1" x14ac:dyDescent="0.25">
      <c r="A614" s="276"/>
      <c r="B614" s="276"/>
      <c r="C614" s="276"/>
      <c r="D614" s="276"/>
      <c r="E614" s="276"/>
      <c r="F614" s="276"/>
      <c r="G614" s="276"/>
      <c r="H614" s="276"/>
      <c r="I614" s="276"/>
      <c r="J614" s="276"/>
      <c r="K614" s="276"/>
      <c r="L614" s="276"/>
      <c r="M614" s="276"/>
      <c r="N614" s="276"/>
      <c r="O614" s="276"/>
      <c r="P614" s="276"/>
      <c r="Q614" s="276"/>
      <c r="R614" s="276"/>
      <c r="S614" s="276"/>
      <c r="T614" s="276"/>
      <c r="U614" s="276"/>
      <c r="V614" s="276"/>
      <c r="W614" s="276"/>
      <c r="X614" s="276"/>
      <c r="Y614" s="276"/>
      <c r="Z614" s="276"/>
    </row>
    <row r="615" spans="1:26" ht="15.75" customHeight="1" x14ac:dyDescent="0.25">
      <c r="A615" s="276"/>
      <c r="B615" s="276"/>
      <c r="C615" s="276"/>
      <c r="D615" s="276"/>
      <c r="E615" s="276"/>
      <c r="F615" s="276"/>
      <c r="G615" s="276"/>
      <c r="H615" s="276"/>
      <c r="I615" s="276"/>
      <c r="J615" s="276"/>
      <c r="K615" s="276"/>
      <c r="L615" s="276"/>
      <c r="M615" s="276"/>
      <c r="N615" s="276"/>
      <c r="O615" s="276"/>
      <c r="P615" s="276"/>
      <c r="Q615" s="276"/>
      <c r="R615" s="276"/>
      <c r="S615" s="276"/>
      <c r="T615" s="276"/>
      <c r="U615" s="276"/>
      <c r="V615" s="276"/>
      <c r="W615" s="276"/>
      <c r="X615" s="276"/>
      <c r="Y615" s="276"/>
      <c r="Z615" s="276"/>
    </row>
    <row r="616" spans="1:26" ht="15.75" customHeight="1" x14ac:dyDescent="0.25">
      <c r="A616" s="276"/>
      <c r="B616" s="276"/>
      <c r="C616" s="276"/>
      <c r="D616" s="276"/>
      <c r="E616" s="276"/>
      <c r="F616" s="276"/>
      <c r="G616" s="276"/>
      <c r="H616" s="276"/>
      <c r="I616" s="276"/>
      <c r="J616" s="276"/>
      <c r="K616" s="276"/>
      <c r="L616" s="276"/>
      <c r="M616" s="276"/>
      <c r="N616" s="276"/>
      <c r="O616" s="276"/>
      <c r="P616" s="276"/>
      <c r="Q616" s="276"/>
      <c r="R616" s="276"/>
      <c r="S616" s="276"/>
      <c r="T616" s="276"/>
      <c r="U616" s="276"/>
      <c r="V616" s="276"/>
      <c r="W616" s="276"/>
      <c r="X616" s="276"/>
      <c r="Y616" s="276"/>
      <c r="Z616" s="276"/>
    </row>
    <row r="617" spans="1:26" ht="15.75" customHeight="1" x14ac:dyDescent="0.25">
      <c r="A617" s="276"/>
      <c r="B617" s="276"/>
      <c r="C617" s="276"/>
      <c r="D617" s="276"/>
      <c r="E617" s="276"/>
      <c r="F617" s="276"/>
      <c r="G617" s="276"/>
      <c r="H617" s="276"/>
      <c r="I617" s="276"/>
      <c r="J617" s="276"/>
      <c r="K617" s="276"/>
      <c r="L617" s="276"/>
      <c r="M617" s="276"/>
      <c r="N617" s="276"/>
      <c r="O617" s="276"/>
      <c r="P617" s="276"/>
      <c r="Q617" s="276"/>
      <c r="R617" s="276"/>
      <c r="S617" s="276"/>
      <c r="T617" s="276"/>
      <c r="U617" s="276"/>
      <c r="V617" s="276"/>
      <c r="W617" s="276"/>
      <c r="X617" s="276"/>
      <c r="Y617" s="276"/>
      <c r="Z617" s="276"/>
    </row>
    <row r="618" spans="1:26" ht="15.75" customHeight="1" x14ac:dyDescent="0.25">
      <c r="A618" s="276"/>
      <c r="B618" s="276"/>
      <c r="C618" s="276"/>
      <c r="D618" s="276"/>
      <c r="E618" s="276"/>
      <c r="F618" s="276"/>
      <c r="G618" s="276"/>
      <c r="H618" s="276"/>
      <c r="I618" s="276"/>
      <c r="J618" s="276"/>
      <c r="K618" s="276"/>
      <c r="L618" s="276"/>
      <c r="M618" s="276"/>
      <c r="N618" s="276"/>
      <c r="O618" s="276"/>
      <c r="P618" s="276"/>
      <c r="Q618" s="276"/>
      <c r="R618" s="276"/>
      <c r="S618" s="276"/>
      <c r="T618" s="276"/>
      <c r="U618" s="276"/>
      <c r="V618" s="276"/>
      <c r="W618" s="276"/>
      <c r="X618" s="276"/>
      <c r="Y618" s="276"/>
      <c r="Z618" s="276"/>
    </row>
    <row r="619" spans="1:26" ht="15.75" customHeight="1" x14ac:dyDescent="0.25">
      <c r="A619" s="276"/>
      <c r="B619" s="276"/>
      <c r="C619" s="276"/>
      <c r="D619" s="276"/>
      <c r="E619" s="276"/>
      <c r="F619" s="276"/>
      <c r="G619" s="276"/>
      <c r="H619" s="276"/>
      <c r="I619" s="276"/>
      <c r="J619" s="276"/>
      <c r="K619" s="276"/>
      <c r="L619" s="276"/>
      <c r="M619" s="276"/>
      <c r="N619" s="276"/>
      <c r="O619" s="276"/>
      <c r="P619" s="276"/>
      <c r="Q619" s="276"/>
      <c r="R619" s="276"/>
      <c r="S619" s="276"/>
      <c r="T619" s="276"/>
      <c r="U619" s="276"/>
      <c r="V619" s="276"/>
      <c r="W619" s="276"/>
      <c r="X619" s="276"/>
      <c r="Y619" s="276"/>
      <c r="Z619" s="276"/>
    </row>
    <row r="620" spans="1:26" ht="15.75" customHeight="1" x14ac:dyDescent="0.25">
      <c r="A620" s="276"/>
      <c r="B620" s="276"/>
      <c r="C620" s="276"/>
      <c r="D620" s="276"/>
      <c r="E620" s="276"/>
      <c r="F620" s="276"/>
      <c r="G620" s="276"/>
      <c r="H620" s="276"/>
      <c r="I620" s="276"/>
      <c r="J620" s="276"/>
      <c r="K620" s="276"/>
      <c r="L620" s="276"/>
      <c r="M620" s="276"/>
      <c r="N620" s="276"/>
      <c r="O620" s="276"/>
      <c r="P620" s="276"/>
      <c r="Q620" s="276"/>
      <c r="R620" s="276"/>
      <c r="S620" s="276"/>
      <c r="T620" s="276"/>
      <c r="U620" s="276"/>
      <c r="V620" s="276"/>
      <c r="W620" s="276"/>
      <c r="X620" s="276"/>
      <c r="Y620" s="276"/>
      <c r="Z620" s="276"/>
    </row>
    <row r="621" spans="1:26" ht="15.75" customHeight="1" x14ac:dyDescent="0.25">
      <c r="A621" s="276"/>
      <c r="B621" s="276"/>
      <c r="C621" s="276"/>
      <c r="D621" s="276"/>
      <c r="E621" s="276"/>
      <c r="F621" s="276"/>
      <c r="G621" s="276"/>
      <c r="H621" s="276"/>
      <c r="I621" s="276"/>
      <c r="J621" s="276"/>
      <c r="K621" s="276"/>
      <c r="L621" s="276"/>
      <c r="M621" s="276"/>
      <c r="N621" s="276"/>
      <c r="O621" s="276"/>
      <c r="P621" s="276"/>
      <c r="Q621" s="276"/>
      <c r="R621" s="276"/>
      <c r="S621" s="276"/>
      <c r="T621" s="276"/>
      <c r="U621" s="276"/>
      <c r="V621" s="276"/>
      <c r="W621" s="276"/>
      <c r="X621" s="276"/>
      <c r="Y621" s="276"/>
      <c r="Z621" s="276"/>
    </row>
    <row r="622" spans="1:26" ht="15.75" customHeight="1" x14ac:dyDescent="0.25">
      <c r="A622" s="276"/>
      <c r="B622" s="276"/>
      <c r="C622" s="276"/>
      <c r="D622" s="276"/>
      <c r="E622" s="276"/>
      <c r="F622" s="276"/>
      <c r="G622" s="276"/>
      <c r="H622" s="276"/>
      <c r="I622" s="276"/>
      <c r="J622" s="276"/>
      <c r="K622" s="276"/>
      <c r="L622" s="276"/>
      <c r="M622" s="276"/>
      <c r="N622" s="276"/>
      <c r="O622" s="276"/>
      <c r="P622" s="276"/>
      <c r="Q622" s="276"/>
      <c r="R622" s="276"/>
      <c r="S622" s="276"/>
      <c r="T622" s="276"/>
      <c r="U622" s="276"/>
      <c r="V622" s="276"/>
      <c r="W622" s="276"/>
      <c r="X622" s="276"/>
      <c r="Y622" s="276"/>
      <c r="Z622" s="276"/>
    </row>
    <row r="623" spans="1:26" ht="15.75" customHeight="1" x14ac:dyDescent="0.25">
      <c r="A623" s="276"/>
      <c r="B623" s="276"/>
      <c r="C623" s="276"/>
      <c r="D623" s="276"/>
      <c r="E623" s="276"/>
      <c r="F623" s="276"/>
      <c r="G623" s="276"/>
      <c r="H623" s="276"/>
      <c r="I623" s="276"/>
      <c r="J623" s="276"/>
      <c r="K623" s="276"/>
      <c r="L623" s="276"/>
      <c r="M623" s="276"/>
      <c r="N623" s="276"/>
      <c r="O623" s="276"/>
      <c r="P623" s="276"/>
      <c r="Q623" s="276"/>
      <c r="R623" s="276"/>
      <c r="S623" s="276"/>
      <c r="T623" s="276"/>
      <c r="U623" s="276"/>
      <c r="V623" s="276"/>
      <c r="W623" s="276"/>
      <c r="X623" s="276"/>
      <c r="Y623" s="276"/>
      <c r="Z623" s="276"/>
    </row>
    <row r="624" spans="1:26" ht="15.75" customHeight="1" x14ac:dyDescent="0.25">
      <c r="A624" s="276"/>
      <c r="B624" s="276"/>
      <c r="C624" s="276"/>
      <c r="D624" s="276"/>
      <c r="E624" s="276"/>
      <c r="F624" s="276"/>
      <c r="G624" s="276"/>
      <c r="H624" s="276"/>
      <c r="I624" s="276"/>
      <c r="J624" s="276"/>
      <c r="K624" s="276"/>
      <c r="L624" s="276"/>
      <c r="M624" s="276"/>
      <c r="N624" s="276"/>
      <c r="O624" s="276"/>
      <c r="P624" s="276"/>
      <c r="Q624" s="276"/>
      <c r="R624" s="276"/>
      <c r="S624" s="276"/>
      <c r="T624" s="276"/>
      <c r="U624" s="276"/>
      <c r="V624" s="276"/>
      <c r="W624" s="276"/>
      <c r="X624" s="276"/>
      <c r="Y624" s="276"/>
      <c r="Z624" s="276"/>
    </row>
    <row r="625" spans="1:26" ht="15.75" customHeight="1" x14ac:dyDescent="0.25">
      <c r="A625" s="276"/>
      <c r="B625" s="276"/>
      <c r="C625" s="276"/>
      <c r="D625" s="276"/>
      <c r="E625" s="276"/>
      <c r="F625" s="276"/>
      <c r="G625" s="276"/>
      <c r="H625" s="276"/>
      <c r="I625" s="276"/>
      <c r="J625" s="276"/>
      <c r="K625" s="276"/>
      <c r="L625" s="276"/>
      <c r="M625" s="276"/>
      <c r="N625" s="276"/>
      <c r="O625" s="276"/>
      <c r="P625" s="276"/>
      <c r="Q625" s="276"/>
      <c r="R625" s="276"/>
      <c r="S625" s="276"/>
      <c r="T625" s="276"/>
      <c r="U625" s="276"/>
      <c r="V625" s="276"/>
      <c r="W625" s="276"/>
      <c r="X625" s="276"/>
      <c r="Y625" s="276"/>
      <c r="Z625" s="276"/>
    </row>
    <row r="626" spans="1:26" ht="15.75" customHeight="1" x14ac:dyDescent="0.25">
      <c r="A626" s="276"/>
      <c r="B626" s="276"/>
      <c r="C626" s="276"/>
      <c r="D626" s="276"/>
      <c r="E626" s="276"/>
      <c r="F626" s="276"/>
      <c r="G626" s="276"/>
      <c r="H626" s="276"/>
      <c r="I626" s="276"/>
      <c r="J626" s="276"/>
      <c r="K626" s="276"/>
      <c r="L626" s="276"/>
      <c r="M626" s="276"/>
      <c r="N626" s="276"/>
      <c r="O626" s="276"/>
      <c r="P626" s="276"/>
      <c r="Q626" s="276"/>
      <c r="R626" s="276"/>
      <c r="S626" s="276"/>
      <c r="T626" s="276"/>
      <c r="U626" s="276"/>
      <c r="V626" s="276"/>
      <c r="W626" s="276"/>
      <c r="X626" s="276"/>
      <c r="Y626" s="276"/>
      <c r="Z626" s="276"/>
    </row>
    <row r="627" spans="1:26" ht="15.75" customHeight="1" x14ac:dyDescent="0.25">
      <c r="A627" s="276"/>
      <c r="B627" s="276"/>
      <c r="C627" s="276"/>
      <c r="D627" s="276"/>
      <c r="E627" s="276"/>
      <c r="F627" s="276"/>
      <c r="G627" s="276"/>
      <c r="H627" s="276"/>
      <c r="I627" s="276"/>
      <c r="J627" s="276"/>
      <c r="K627" s="276"/>
      <c r="L627" s="276"/>
      <c r="M627" s="276"/>
      <c r="N627" s="276"/>
      <c r="O627" s="276"/>
      <c r="P627" s="276"/>
      <c r="Q627" s="276"/>
      <c r="R627" s="276"/>
      <c r="S627" s="276"/>
      <c r="T627" s="276"/>
      <c r="U627" s="276"/>
      <c r="V627" s="276"/>
      <c r="W627" s="276"/>
      <c r="X627" s="276"/>
      <c r="Y627" s="276"/>
      <c r="Z627" s="276"/>
    </row>
    <row r="628" spans="1:26" ht="15.75" customHeight="1" x14ac:dyDescent="0.25">
      <c r="A628" s="276"/>
      <c r="B628" s="276"/>
      <c r="C628" s="276"/>
      <c r="D628" s="276"/>
      <c r="E628" s="276"/>
      <c r="F628" s="276"/>
      <c r="G628" s="276"/>
      <c r="H628" s="276"/>
      <c r="I628" s="276"/>
      <c r="J628" s="276"/>
      <c r="K628" s="276"/>
      <c r="L628" s="276"/>
      <c r="M628" s="276"/>
      <c r="N628" s="276"/>
      <c r="O628" s="276"/>
      <c r="P628" s="276"/>
      <c r="Q628" s="276"/>
      <c r="R628" s="276"/>
      <c r="S628" s="276"/>
      <c r="T628" s="276"/>
      <c r="U628" s="276"/>
      <c r="V628" s="276"/>
      <c r="W628" s="276"/>
      <c r="X628" s="276"/>
      <c r="Y628" s="276"/>
      <c r="Z628" s="276"/>
    </row>
    <row r="629" spans="1:26" ht="15.75" customHeight="1" x14ac:dyDescent="0.25">
      <c r="A629" s="276"/>
      <c r="B629" s="276"/>
      <c r="C629" s="276"/>
      <c r="D629" s="276"/>
      <c r="E629" s="276"/>
      <c r="F629" s="276"/>
      <c r="G629" s="276"/>
      <c r="H629" s="276"/>
      <c r="I629" s="276"/>
      <c r="J629" s="276"/>
      <c r="K629" s="276"/>
      <c r="L629" s="276"/>
      <c r="M629" s="276"/>
      <c r="N629" s="276"/>
      <c r="O629" s="276"/>
      <c r="P629" s="276"/>
      <c r="Q629" s="276"/>
      <c r="R629" s="276"/>
      <c r="S629" s="276"/>
      <c r="T629" s="276"/>
      <c r="U629" s="276"/>
      <c r="V629" s="276"/>
      <c r="W629" s="276"/>
      <c r="X629" s="276"/>
      <c r="Y629" s="276"/>
      <c r="Z629" s="276"/>
    </row>
    <row r="630" spans="1:26" ht="15.75" customHeight="1" x14ac:dyDescent="0.25">
      <c r="A630" s="276"/>
      <c r="B630" s="276"/>
      <c r="C630" s="276"/>
      <c r="D630" s="276"/>
      <c r="E630" s="276"/>
      <c r="F630" s="276"/>
      <c r="G630" s="276"/>
      <c r="H630" s="276"/>
      <c r="I630" s="276"/>
      <c r="J630" s="276"/>
      <c r="K630" s="276"/>
      <c r="L630" s="276"/>
      <c r="M630" s="276"/>
      <c r="N630" s="276"/>
      <c r="O630" s="276"/>
      <c r="P630" s="276"/>
      <c r="Q630" s="276"/>
      <c r="R630" s="276"/>
      <c r="S630" s="276"/>
      <c r="T630" s="276"/>
      <c r="U630" s="276"/>
      <c r="V630" s="276"/>
      <c r="W630" s="276"/>
      <c r="X630" s="276"/>
      <c r="Y630" s="276"/>
      <c r="Z630" s="276"/>
    </row>
    <row r="631" spans="1:26" ht="15.75" customHeight="1" x14ac:dyDescent="0.25">
      <c r="A631" s="276"/>
      <c r="B631" s="276"/>
      <c r="C631" s="276"/>
      <c r="D631" s="276"/>
      <c r="E631" s="276"/>
      <c r="F631" s="276"/>
      <c r="G631" s="276"/>
      <c r="H631" s="276"/>
      <c r="I631" s="276"/>
      <c r="J631" s="276"/>
      <c r="K631" s="276"/>
      <c r="L631" s="276"/>
      <c r="M631" s="276"/>
      <c r="N631" s="276"/>
      <c r="O631" s="276"/>
      <c r="P631" s="276"/>
      <c r="Q631" s="276"/>
      <c r="R631" s="276"/>
      <c r="S631" s="276"/>
      <c r="T631" s="276"/>
      <c r="U631" s="276"/>
      <c r="V631" s="276"/>
      <c r="W631" s="276"/>
      <c r="X631" s="276"/>
      <c r="Y631" s="276"/>
      <c r="Z631" s="276"/>
    </row>
    <row r="632" spans="1:26" ht="15.75" customHeight="1" x14ac:dyDescent="0.25">
      <c r="A632" s="276"/>
      <c r="B632" s="276"/>
      <c r="C632" s="276"/>
      <c r="D632" s="276"/>
      <c r="E632" s="276"/>
      <c r="F632" s="276"/>
      <c r="G632" s="276"/>
      <c r="H632" s="276"/>
      <c r="I632" s="276"/>
      <c r="J632" s="276"/>
      <c r="K632" s="276"/>
      <c r="L632" s="276"/>
      <c r="M632" s="276"/>
      <c r="N632" s="276"/>
      <c r="O632" s="276"/>
      <c r="P632" s="276"/>
      <c r="Q632" s="276"/>
      <c r="R632" s="276"/>
      <c r="S632" s="276"/>
      <c r="T632" s="276"/>
      <c r="U632" s="276"/>
      <c r="V632" s="276"/>
      <c r="W632" s="276"/>
      <c r="X632" s="276"/>
      <c r="Y632" s="276"/>
      <c r="Z632" s="276"/>
    </row>
    <row r="633" spans="1:26" ht="15.75" customHeight="1" x14ac:dyDescent="0.25">
      <c r="A633" s="276"/>
      <c r="B633" s="276"/>
      <c r="C633" s="276"/>
      <c r="D633" s="276"/>
      <c r="E633" s="276"/>
      <c r="F633" s="276"/>
      <c r="G633" s="276"/>
      <c r="H633" s="276"/>
      <c r="I633" s="276"/>
      <c r="J633" s="276"/>
      <c r="K633" s="276"/>
      <c r="L633" s="276"/>
      <c r="M633" s="276"/>
      <c r="N633" s="276"/>
      <c r="O633" s="276"/>
      <c r="P633" s="276"/>
      <c r="Q633" s="276"/>
      <c r="R633" s="276"/>
      <c r="S633" s="276"/>
      <c r="T633" s="276"/>
      <c r="U633" s="276"/>
      <c r="V633" s="276"/>
      <c r="W633" s="276"/>
      <c r="X633" s="276"/>
      <c r="Y633" s="276"/>
      <c r="Z633" s="276"/>
    </row>
    <row r="634" spans="1:26" ht="15.75" customHeight="1" x14ac:dyDescent="0.25">
      <c r="A634" s="276"/>
      <c r="B634" s="276"/>
      <c r="C634" s="276"/>
      <c r="D634" s="276"/>
      <c r="E634" s="276"/>
      <c r="F634" s="276"/>
      <c r="G634" s="276"/>
      <c r="H634" s="276"/>
      <c r="I634" s="276"/>
      <c r="J634" s="276"/>
      <c r="K634" s="276"/>
      <c r="L634" s="276"/>
      <c r="M634" s="276"/>
      <c r="N634" s="276"/>
      <c r="O634" s="276"/>
      <c r="P634" s="276"/>
      <c r="Q634" s="276"/>
      <c r="R634" s="276"/>
      <c r="S634" s="276"/>
      <c r="T634" s="276"/>
      <c r="U634" s="276"/>
      <c r="V634" s="276"/>
      <c r="W634" s="276"/>
      <c r="X634" s="276"/>
      <c r="Y634" s="276"/>
      <c r="Z634" s="276"/>
    </row>
    <row r="635" spans="1:26" ht="15.75" customHeight="1" x14ac:dyDescent="0.25">
      <c r="A635" s="276"/>
      <c r="B635" s="276"/>
      <c r="C635" s="276"/>
      <c r="D635" s="276"/>
      <c r="E635" s="276"/>
      <c r="F635" s="276"/>
      <c r="G635" s="276"/>
      <c r="H635" s="276"/>
      <c r="I635" s="276"/>
      <c r="J635" s="276"/>
      <c r="K635" s="276"/>
      <c r="L635" s="276"/>
      <c r="M635" s="276"/>
      <c r="N635" s="276"/>
      <c r="O635" s="276"/>
      <c r="P635" s="276"/>
      <c r="Q635" s="276"/>
      <c r="R635" s="276"/>
      <c r="S635" s="276"/>
      <c r="T635" s="276"/>
      <c r="U635" s="276"/>
      <c r="V635" s="276"/>
      <c r="W635" s="276"/>
      <c r="X635" s="276"/>
      <c r="Y635" s="276"/>
      <c r="Z635" s="276"/>
    </row>
    <row r="636" spans="1:26" ht="15.75" customHeight="1" x14ac:dyDescent="0.25">
      <c r="A636" s="276"/>
      <c r="B636" s="276"/>
      <c r="C636" s="276"/>
      <c r="D636" s="276"/>
      <c r="E636" s="276"/>
      <c r="F636" s="276"/>
      <c r="G636" s="276"/>
      <c r="H636" s="276"/>
      <c r="I636" s="276"/>
      <c r="J636" s="276"/>
      <c r="K636" s="276"/>
      <c r="L636" s="276"/>
      <c r="M636" s="276"/>
      <c r="N636" s="276"/>
      <c r="O636" s="276"/>
      <c r="P636" s="276"/>
      <c r="Q636" s="276"/>
      <c r="R636" s="276"/>
      <c r="S636" s="276"/>
      <c r="T636" s="276"/>
      <c r="U636" s="276"/>
      <c r="V636" s="276"/>
      <c r="W636" s="276"/>
      <c r="X636" s="276"/>
      <c r="Y636" s="276"/>
      <c r="Z636" s="276"/>
    </row>
    <row r="637" spans="1:26" ht="15.75" customHeight="1" x14ac:dyDescent="0.25">
      <c r="A637" s="276"/>
      <c r="B637" s="276"/>
      <c r="C637" s="276"/>
      <c r="D637" s="276"/>
      <c r="E637" s="276"/>
      <c r="F637" s="276"/>
      <c r="G637" s="276"/>
      <c r="H637" s="276"/>
      <c r="I637" s="276"/>
      <c r="J637" s="276"/>
      <c r="K637" s="276"/>
      <c r="L637" s="276"/>
      <c r="M637" s="276"/>
      <c r="N637" s="276"/>
      <c r="O637" s="276"/>
      <c r="P637" s="276"/>
      <c r="Q637" s="276"/>
      <c r="R637" s="276"/>
      <c r="S637" s="276"/>
      <c r="T637" s="276"/>
      <c r="U637" s="276"/>
      <c r="V637" s="276"/>
      <c r="W637" s="276"/>
      <c r="X637" s="276"/>
      <c r="Y637" s="276"/>
      <c r="Z637" s="276"/>
    </row>
    <row r="638" spans="1:26" ht="15.75" customHeight="1" x14ac:dyDescent="0.25">
      <c r="A638" s="276"/>
      <c r="B638" s="276"/>
      <c r="C638" s="276"/>
      <c r="D638" s="276"/>
      <c r="E638" s="276"/>
      <c r="F638" s="276"/>
      <c r="G638" s="276"/>
      <c r="H638" s="276"/>
      <c r="I638" s="276"/>
      <c r="J638" s="276"/>
      <c r="K638" s="276"/>
      <c r="L638" s="276"/>
      <c r="M638" s="276"/>
      <c r="N638" s="276"/>
      <c r="O638" s="276"/>
      <c r="P638" s="276"/>
      <c r="Q638" s="276"/>
      <c r="R638" s="276"/>
      <c r="S638" s="276"/>
      <c r="T638" s="276"/>
      <c r="U638" s="276"/>
      <c r="V638" s="276"/>
      <c r="W638" s="276"/>
      <c r="X638" s="276"/>
      <c r="Y638" s="276"/>
      <c r="Z638" s="276"/>
    </row>
    <row r="639" spans="1:26" ht="15.75" customHeight="1" x14ac:dyDescent="0.25">
      <c r="A639" s="276"/>
      <c r="B639" s="276"/>
      <c r="C639" s="276"/>
      <c r="D639" s="276"/>
      <c r="E639" s="276"/>
      <c r="F639" s="276"/>
      <c r="G639" s="276"/>
      <c r="H639" s="276"/>
      <c r="I639" s="276"/>
      <c r="J639" s="276"/>
      <c r="K639" s="276"/>
      <c r="L639" s="276"/>
      <c r="M639" s="276"/>
      <c r="N639" s="276"/>
      <c r="O639" s="276"/>
      <c r="P639" s="276"/>
      <c r="Q639" s="276"/>
      <c r="R639" s="276"/>
      <c r="S639" s="276"/>
      <c r="T639" s="276"/>
      <c r="U639" s="276"/>
      <c r="V639" s="276"/>
      <c r="W639" s="276"/>
      <c r="X639" s="276"/>
      <c r="Y639" s="276"/>
      <c r="Z639" s="276"/>
    </row>
    <row r="640" spans="1:26" ht="15.75" customHeight="1" x14ac:dyDescent="0.25">
      <c r="A640" s="276"/>
      <c r="B640" s="276"/>
      <c r="C640" s="276"/>
      <c r="D640" s="276"/>
      <c r="E640" s="276"/>
      <c r="F640" s="276"/>
      <c r="G640" s="276"/>
      <c r="H640" s="276"/>
      <c r="I640" s="276"/>
      <c r="J640" s="276"/>
      <c r="K640" s="276"/>
      <c r="L640" s="276"/>
      <c r="M640" s="276"/>
      <c r="N640" s="276"/>
      <c r="O640" s="276"/>
      <c r="P640" s="276"/>
      <c r="Q640" s="276"/>
      <c r="R640" s="276"/>
      <c r="S640" s="276"/>
      <c r="T640" s="276"/>
      <c r="U640" s="276"/>
      <c r="V640" s="276"/>
      <c r="W640" s="276"/>
      <c r="X640" s="276"/>
      <c r="Y640" s="276"/>
      <c r="Z640" s="276"/>
    </row>
    <row r="641" spans="1:26" ht="15.75" customHeight="1" x14ac:dyDescent="0.25">
      <c r="A641" s="276"/>
      <c r="B641" s="276"/>
      <c r="C641" s="276"/>
      <c r="D641" s="276"/>
      <c r="E641" s="276"/>
      <c r="F641" s="276"/>
      <c r="G641" s="276"/>
      <c r="H641" s="276"/>
      <c r="I641" s="276"/>
      <c r="J641" s="276"/>
      <c r="K641" s="276"/>
      <c r="L641" s="276"/>
      <c r="M641" s="276"/>
      <c r="N641" s="276"/>
      <c r="O641" s="276"/>
      <c r="P641" s="276"/>
      <c r="Q641" s="276"/>
      <c r="R641" s="276"/>
      <c r="S641" s="276"/>
      <c r="T641" s="276"/>
      <c r="U641" s="276"/>
      <c r="V641" s="276"/>
      <c r="W641" s="276"/>
      <c r="X641" s="276"/>
      <c r="Y641" s="276"/>
      <c r="Z641" s="276"/>
    </row>
    <row r="642" spans="1:26" ht="15.75" customHeight="1" x14ac:dyDescent="0.25">
      <c r="A642" s="276"/>
      <c r="B642" s="276"/>
      <c r="C642" s="276"/>
      <c r="D642" s="276"/>
      <c r="E642" s="276"/>
      <c r="F642" s="276"/>
      <c r="G642" s="276"/>
      <c r="H642" s="276"/>
      <c r="I642" s="276"/>
      <c r="J642" s="276"/>
      <c r="K642" s="276"/>
      <c r="L642" s="276"/>
      <c r="M642" s="276"/>
      <c r="N642" s="276"/>
      <c r="O642" s="276"/>
      <c r="P642" s="276"/>
      <c r="Q642" s="276"/>
      <c r="R642" s="276"/>
      <c r="S642" s="276"/>
      <c r="T642" s="276"/>
      <c r="U642" s="276"/>
      <c r="V642" s="276"/>
      <c r="W642" s="276"/>
      <c r="X642" s="276"/>
      <c r="Y642" s="276"/>
      <c r="Z642" s="276"/>
    </row>
    <row r="643" spans="1:26" ht="15.75" customHeight="1" x14ac:dyDescent="0.25">
      <c r="A643" s="276"/>
      <c r="B643" s="276"/>
      <c r="C643" s="276"/>
      <c r="D643" s="276"/>
      <c r="E643" s="276"/>
      <c r="F643" s="276"/>
      <c r="G643" s="276"/>
      <c r="H643" s="276"/>
      <c r="I643" s="276"/>
      <c r="J643" s="276"/>
      <c r="K643" s="276"/>
      <c r="L643" s="276"/>
      <c r="M643" s="276"/>
      <c r="N643" s="276"/>
      <c r="O643" s="276"/>
      <c r="P643" s="276"/>
      <c r="Q643" s="276"/>
      <c r="R643" s="276"/>
      <c r="S643" s="276"/>
      <c r="T643" s="276"/>
      <c r="U643" s="276"/>
      <c r="V643" s="276"/>
      <c r="W643" s="276"/>
      <c r="X643" s="276"/>
      <c r="Y643" s="276"/>
      <c r="Z643" s="276"/>
    </row>
    <row r="644" spans="1:26" ht="15.75" customHeight="1" x14ac:dyDescent="0.25">
      <c r="A644" s="276"/>
      <c r="B644" s="276"/>
      <c r="C644" s="276"/>
      <c r="D644" s="276"/>
      <c r="E644" s="276"/>
      <c r="F644" s="276"/>
      <c r="G644" s="276"/>
      <c r="H644" s="276"/>
      <c r="I644" s="276"/>
      <c r="J644" s="276"/>
      <c r="K644" s="276"/>
      <c r="L644" s="276"/>
      <c r="M644" s="276"/>
      <c r="N644" s="276"/>
      <c r="O644" s="276"/>
      <c r="P644" s="276"/>
      <c r="Q644" s="276"/>
      <c r="R644" s="276"/>
      <c r="S644" s="276"/>
      <c r="T644" s="276"/>
      <c r="U644" s="276"/>
      <c r="V644" s="276"/>
      <c r="W644" s="276"/>
      <c r="X644" s="276"/>
      <c r="Y644" s="276"/>
      <c r="Z644" s="276"/>
    </row>
    <row r="645" spans="1:26" ht="15.75" customHeight="1" x14ac:dyDescent="0.25">
      <c r="A645" s="276"/>
      <c r="B645" s="276"/>
      <c r="C645" s="276"/>
      <c r="D645" s="276"/>
      <c r="E645" s="276"/>
      <c r="F645" s="276"/>
      <c r="G645" s="276"/>
      <c r="H645" s="276"/>
      <c r="I645" s="276"/>
      <c r="J645" s="276"/>
      <c r="K645" s="276"/>
      <c r="L645" s="276"/>
      <c r="M645" s="276"/>
      <c r="N645" s="276"/>
      <c r="O645" s="276"/>
      <c r="P645" s="276"/>
      <c r="Q645" s="276"/>
      <c r="R645" s="276"/>
      <c r="S645" s="276"/>
      <c r="T645" s="276"/>
      <c r="U645" s="276"/>
      <c r="V645" s="276"/>
      <c r="W645" s="276"/>
      <c r="X645" s="276"/>
      <c r="Y645" s="276"/>
      <c r="Z645" s="276"/>
    </row>
    <row r="646" spans="1:26" ht="15.75" customHeight="1" x14ac:dyDescent="0.25">
      <c r="A646" s="276"/>
      <c r="B646" s="276"/>
      <c r="C646" s="276"/>
      <c r="D646" s="276"/>
      <c r="E646" s="276"/>
      <c r="F646" s="276"/>
      <c r="G646" s="276"/>
      <c r="H646" s="276"/>
      <c r="I646" s="276"/>
      <c r="J646" s="276"/>
      <c r="K646" s="276"/>
      <c r="L646" s="276"/>
      <c r="M646" s="276"/>
      <c r="N646" s="276"/>
      <c r="O646" s="276"/>
      <c r="P646" s="276"/>
      <c r="Q646" s="276"/>
      <c r="R646" s="276"/>
      <c r="S646" s="276"/>
      <c r="T646" s="276"/>
      <c r="U646" s="276"/>
      <c r="V646" s="276"/>
      <c r="W646" s="276"/>
      <c r="X646" s="276"/>
      <c r="Y646" s="276"/>
      <c r="Z646" s="276"/>
    </row>
    <row r="647" spans="1:26" ht="15.75" customHeight="1" x14ac:dyDescent="0.25">
      <c r="A647" s="276"/>
      <c r="B647" s="276"/>
      <c r="C647" s="276"/>
      <c r="D647" s="276"/>
      <c r="E647" s="276"/>
      <c r="F647" s="276"/>
      <c r="G647" s="276"/>
      <c r="H647" s="276"/>
      <c r="I647" s="276"/>
      <c r="J647" s="276"/>
      <c r="K647" s="276"/>
      <c r="L647" s="276"/>
      <c r="M647" s="276"/>
      <c r="N647" s="276"/>
      <c r="O647" s="276"/>
      <c r="P647" s="276"/>
      <c r="Q647" s="276"/>
      <c r="R647" s="276"/>
      <c r="S647" s="276"/>
      <c r="T647" s="276"/>
      <c r="U647" s="276"/>
      <c r="V647" s="276"/>
      <c r="W647" s="276"/>
      <c r="X647" s="276"/>
      <c r="Y647" s="276"/>
      <c r="Z647" s="276"/>
    </row>
    <row r="648" spans="1:26" ht="15.75" customHeight="1" x14ac:dyDescent="0.25">
      <c r="A648" s="276"/>
      <c r="B648" s="276"/>
      <c r="C648" s="276"/>
      <c r="D648" s="276"/>
      <c r="E648" s="276"/>
      <c r="F648" s="276"/>
      <c r="G648" s="276"/>
      <c r="H648" s="276"/>
      <c r="I648" s="276"/>
      <c r="J648" s="276"/>
      <c r="K648" s="276"/>
      <c r="L648" s="276"/>
      <c r="M648" s="276"/>
      <c r="N648" s="276"/>
      <c r="O648" s="276"/>
      <c r="P648" s="276"/>
      <c r="Q648" s="276"/>
      <c r="R648" s="276"/>
      <c r="S648" s="276"/>
      <c r="T648" s="276"/>
      <c r="U648" s="276"/>
      <c r="V648" s="276"/>
      <c r="W648" s="276"/>
      <c r="X648" s="276"/>
      <c r="Y648" s="276"/>
      <c r="Z648" s="276"/>
    </row>
    <row r="649" spans="1:26" ht="15.75" customHeight="1" x14ac:dyDescent="0.25">
      <c r="A649" s="276"/>
      <c r="B649" s="276"/>
      <c r="C649" s="276"/>
      <c r="D649" s="276"/>
      <c r="E649" s="276"/>
      <c r="F649" s="276"/>
      <c r="G649" s="276"/>
      <c r="H649" s="276"/>
      <c r="I649" s="276"/>
      <c r="J649" s="276"/>
      <c r="K649" s="276"/>
      <c r="L649" s="276"/>
      <c r="M649" s="276"/>
      <c r="N649" s="276"/>
      <c r="O649" s="276"/>
      <c r="P649" s="276"/>
      <c r="Q649" s="276"/>
      <c r="R649" s="276"/>
      <c r="S649" s="276"/>
      <c r="T649" s="276"/>
      <c r="U649" s="276"/>
      <c r="V649" s="276"/>
      <c r="W649" s="276"/>
      <c r="X649" s="276"/>
      <c r="Y649" s="276"/>
      <c r="Z649" s="276"/>
    </row>
    <row r="650" spans="1:26" ht="15.75" customHeight="1" x14ac:dyDescent="0.25">
      <c r="A650" s="276"/>
      <c r="B650" s="276"/>
      <c r="C650" s="276"/>
      <c r="D650" s="276"/>
      <c r="E650" s="276"/>
      <c r="F650" s="276"/>
      <c r="G650" s="276"/>
      <c r="H650" s="276"/>
      <c r="I650" s="276"/>
      <c r="J650" s="276"/>
      <c r="K650" s="276"/>
      <c r="L650" s="276"/>
      <c r="M650" s="276"/>
      <c r="N650" s="276"/>
      <c r="O650" s="276"/>
      <c r="P650" s="276"/>
      <c r="Q650" s="276"/>
      <c r="R650" s="276"/>
      <c r="S650" s="276"/>
      <c r="T650" s="276"/>
      <c r="U650" s="276"/>
      <c r="V650" s="276"/>
      <c r="W650" s="276"/>
      <c r="X650" s="276"/>
      <c r="Y650" s="276"/>
      <c r="Z650" s="276"/>
    </row>
    <row r="651" spans="1:26" ht="15.75" customHeight="1" x14ac:dyDescent="0.25">
      <c r="A651" s="276"/>
      <c r="B651" s="276"/>
      <c r="C651" s="276"/>
      <c r="D651" s="276"/>
      <c r="E651" s="276"/>
      <c r="F651" s="276"/>
      <c r="G651" s="276"/>
      <c r="H651" s="276"/>
      <c r="I651" s="276"/>
      <c r="J651" s="276"/>
      <c r="K651" s="276"/>
      <c r="L651" s="276"/>
      <c r="M651" s="276"/>
      <c r="N651" s="276"/>
      <c r="O651" s="276"/>
      <c r="P651" s="276"/>
      <c r="Q651" s="276"/>
      <c r="R651" s="276"/>
      <c r="S651" s="276"/>
      <c r="T651" s="276"/>
      <c r="U651" s="276"/>
      <c r="V651" s="276"/>
      <c r="W651" s="276"/>
      <c r="X651" s="276"/>
      <c r="Y651" s="276"/>
      <c r="Z651" s="276"/>
    </row>
    <row r="652" spans="1:26" ht="15.75" customHeight="1" x14ac:dyDescent="0.25">
      <c r="A652" s="276"/>
      <c r="B652" s="276"/>
      <c r="C652" s="276"/>
      <c r="D652" s="276"/>
      <c r="E652" s="276"/>
      <c r="F652" s="276"/>
      <c r="G652" s="276"/>
      <c r="H652" s="276"/>
      <c r="I652" s="276"/>
      <c r="J652" s="276"/>
      <c r="K652" s="276"/>
      <c r="L652" s="276"/>
      <c r="M652" s="276"/>
      <c r="N652" s="276"/>
      <c r="O652" s="276"/>
      <c r="P652" s="276"/>
      <c r="Q652" s="276"/>
      <c r="R652" s="276"/>
      <c r="S652" s="276"/>
      <c r="T652" s="276"/>
      <c r="U652" s="276"/>
      <c r="V652" s="276"/>
      <c r="W652" s="276"/>
      <c r="X652" s="276"/>
      <c r="Y652" s="276"/>
      <c r="Z652" s="276"/>
    </row>
    <row r="653" spans="1:26" ht="15.75" customHeight="1" x14ac:dyDescent="0.25">
      <c r="A653" s="276"/>
      <c r="B653" s="276"/>
      <c r="C653" s="276"/>
      <c r="D653" s="276"/>
      <c r="E653" s="276"/>
      <c r="F653" s="276"/>
      <c r="G653" s="276"/>
      <c r="H653" s="276"/>
      <c r="I653" s="276"/>
      <c r="J653" s="276"/>
      <c r="K653" s="276"/>
      <c r="L653" s="276"/>
      <c r="M653" s="276"/>
      <c r="N653" s="276"/>
      <c r="O653" s="276"/>
      <c r="P653" s="276"/>
      <c r="Q653" s="276"/>
      <c r="R653" s="276"/>
      <c r="S653" s="276"/>
      <c r="T653" s="276"/>
      <c r="U653" s="276"/>
      <c r="V653" s="276"/>
      <c r="W653" s="276"/>
      <c r="X653" s="276"/>
      <c r="Y653" s="276"/>
      <c r="Z653" s="276"/>
    </row>
    <row r="654" spans="1:26" ht="15.75" customHeight="1" x14ac:dyDescent="0.25">
      <c r="A654" s="276"/>
      <c r="B654" s="276"/>
      <c r="C654" s="276"/>
      <c r="D654" s="276"/>
      <c r="E654" s="276"/>
      <c r="F654" s="276"/>
      <c r="G654" s="276"/>
      <c r="H654" s="276"/>
      <c r="I654" s="276"/>
      <c r="J654" s="276"/>
      <c r="K654" s="276"/>
      <c r="L654" s="276"/>
      <c r="M654" s="276"/>
      <c r="N654" s="276"/>
      <c r="O654" s="276"/>
      <c r="P654" s="276"/>
      <c r="Q654" s="276"/>
      <c r="R654" s="276"/>
      <c r="S654" s="276"/>
      <c r="T654" s="276"/>
      <c r="U654" s="276"/>
      <c r="V654" s="276"/>
      <c r="W654" s="276"/>
      <c r="X654" s="276"/>
      <c r="Y654" s="276"/>
      <c r="Z654" s="276"/>
    </row>
    <row r="655" spans="1:26" ht="15.75" customHeight="1" x14ac:dyDescent="0.25">
      <c r="A655" s="276"/>
      <c r="B655" s="276"/>
      <c r="C655" s="276"/>
      <c r="D655" s="276"/>
      <c r="E655" s="276"/>
      <c r="F655" s="276"/>
      <c r="G655" s="276"/>
      <c r="H655" s="276"/>
      <c r="I655" s="276"/>
      <c r="J655" s="276"/>
      <c r="K655" s="276"/>
      <c r="L655" s="276"/>
      <c r="M655" s="276"/>
      <c r="N655" s="276"/>
      <c r="O655" s="276"/>
      <c r="P655" s="276"/>
      <c r="Q655" s="276"/>
      <c r="R655" s="276"/>
      <c r="S655" s="276"/>
      <c r="T655" s="276"/>
      <c r="U655" s="276"/>
      <c r="V655" s="276"/>
      <c r="W655" s="276"/>
      <c r="X655" s="276"/>
      <c r="Y655" s="276"/>
      <c r="Z655" s="276"/>
    </row>
    <row r="656" spans="1:26" ht="15.75" customHeight="1" x14ac:dyDescent="0.25">
      <c r="A656" s="276"/>
      <c r="B656" s="276"/>
      <c r="C656" s="276"/>
      <c r="D656" s="276"/>
      <c r="E656" s="276"/>
      <c r="F656" s="276"/>
      <c r="G656" s="276"/>
      <c r="H656" s="276"/>
      <c r="I656" s="276"/>
      <c r="J656" s="276"/>
      <c r="K656" s="276"/>
      <c r="L656" s="276"/>
      <c r="M656" s="276"/>
      <c r="N656" s="276"/>
      <c r="O656" s="276"/>
      <c r="P656" s="276"/>
      <c r="Q656" s="276"/>
      <c r="R656" s="276"/>
      <c r="S656" s="276"/>
      <c r="T656" s="276"/>
      <c r="U656" s="276"/>
      <c r="V656" s="276"/>
      <c r="W656" s="276"/>
      <c r="X656" s="276"/>
      <c r="Y656" s="276"/>
      <c r="Z656" s="276"/>
    </row>
    <row r="657" spans="1:26" ht="15.75" customHeight="1" x14ac:dyDescent="0.25">
      <c r="A657" s="276"/>
      <c r="B657" s="276"/>
      <c r="C657" s="276"/>
      <c r="D657" s="276"/>
      <c r="E657" s="276"/>
      <c r="F657" s="276"/>
      <c r="G657" s="276"/>
      <c r="H657" s="276"/>
      <c r="I657" s="276"/>
      <c r="J657" s="276"/>
      <c r="K657" s="276"/>
      <c r="L657" s="276"/>
      <c r="M657" s="276"/>
      <c r="N657" s="276"/>
      <c r="O657" s="276"/>
      <c r="P657" s="276"/>
      <c r="Q657" s="276"/>
      <c r="R657" s="276"/>
      <c r="S657" s="276"/>
      <c r="T657" s="276"/>
      <c r="U657" s="276"/>
      <c r="V657" s="276"/>
      <c r="W657" s="276"/>
      <c r="X657" s="276"/>
      <c r="Y657" s="276"/>
      <c r="Z657" s="276"/>
    </row>
    <row r="658" spans="1:26" ht="15.75" customHeight="1" x14ac:dyDescent="0.25">
      <c r="A658" s="276"/>
      <c r="B658" s="276"/>
      <c r="C658" s="276"/>
      <c r="D658" s="276"/>
      <c r="E658" s="276"/>
      <c r="F658" s="276"/>
      <c r="G658" s="276"/>
      <c r="H658" s="276"/>
      <c r="I658" s="276"/>
      <c r="J658" s="276"/>
      <c r="K658" s="276"/>
      <c r="L658" s="276"/>
      <c r="M658" s="276"/>
      <c r="N658" s="276"/>
      <c r="O658" s="276"/>
      <c r="P658" s="276"/>
      <c r="Q658" s="276"/>
      <c r="R658" s="276"/>
      <c r="S658" s="276"/>
      <c r="T658" s="276"/>
      <c r="U658" s="276"/>
      <c r="V658" s="276"/>
      <c r="W658" s="276"/>
      <c r="X658" s="276"/>
      <c r="Y658" s="276"/>
      <c r="Z658" s="276"/>
    </row>
    <row r="659" spans="1:26" ht="15.75" customHeight="1" x14ac:dyDescent="0.25">
      <c r="A659" s="276"/>
      <c r="B659" s="276"/>
      <c r="C659" s="276"/>
      <c r="D659" s="276"/>
      <c r="E659" s="276"/>
      <c r="F659" s="276"/>
      <c r="G659" s="276"/>
      <c r="H659" s="276"/>
      <c r="I659" s="276"/>
      <c r="J659" s="276"/>
      <c r="K659" s="276"/>
      <c r="L659" s="276"/>
      <c r="M659" s="276"/>
      <c r="N659" s="276"/>
      <c r="O659" s="276"/>
      <c r="P659" s="276"/>
      <c r="Q659" s="276"/>
      <c r="R659" s="276"/>
      <c r="S659" s="276"/>
      <c r="T659" s="276"/>
      <c r="U659" s="276"/>
      <c r="V659" s="276"/>
      <c r="W659" s="276"/>
      <c r="X659" s="276"/>
      <c r="Y659" s="276"/>
      <c r="Z659" s="276"/>
    </row>
    <row r="660" spans="1:26" ht="15.75" customHeight="1" x14ac:dyDescent="0.25">
      <c r="A660" s="276"/>
      <c r="B660" s="276"/>
      <c r="C660" s="276"/>
      <c r="D660" s="276"/>
      <c r="E660" s="276"/>
      <c r="F660" s="276"/>
      <c r="G660" s="276"/>
      <c r="H660" s="276"/>
      <c r="I660" s="276"/>
      <c r="J660" s="276"/>
      <c r="K660" s="276"/>
      <c r="L660" s="276"/>
      <c r="M660" s="276"/>
      <c r="N660" s="276"/>
      <c r="O660" s="276"/>
      <c r="P660" s="276"/>
      <c r="Q660" s="276"/>
      <c r="R660" s="276"/>
      <c r="S660" s="276"/>
      <c r="T660" s="276"/>
      <c r="U660" s="276"/>
      <c r="V660" s="276"/>
      <c r="W660" s="276"/>
      <c r="X660" s="276"/>
      <c r="Y660" s="276"/>
      <c r="Z660" s="276"/>
    </row>
    <row r="661" spans="1:26" ht="15.75" customHeight="1" x14ac:dyDescent="0.25">
      <c r="A661" s="276"/>
      <c r="B661" s="276"/>
      <c r="C661" s="276"/>
      <c r="D661" s="276"/>
      <c r="E661" s="276"/>
      <c r="F661" s="276"/>
      <c r="G661" s="276"/>
      <c r="H661" s="276"/>
      <c r="I661" s="276"/>
      <c r="J661" s="276"/>
      <c r="K661" s="276"/>
      <c r="L661" s="276"/>
      <c r="M661" s="276"/>
      <c r="N661" s="276"/>
      <c r="O661" s="276"/>
      <c r="P661" s="276"/>
      <c r="Q661" s="276"/>
      <c r="R661" s="276"/>
      <c r="S661" s="276"/>
      <c r="T661" s="276"/>
      <c r="U661" s="276"/>
      <c r="V661" s="276"/>
      <c r="W661" s="276"/>
      <c r="X661" s="276"/>
      <c r="Y661" s="276"/>
      <c r="Z661" s="276"/>
    </row>
    <row r="662" spans="1:26" ht="15.75" customHeight="1" x14ac:dyDescent="0.25">
      <c r="A662" s="276"/>
      <c r="B662" s="276"/>
      <c r="C662" s="276"/>
      <c r="D662" s="276"/>
      <c r="E662" s="276"/>
      <c r="F662" s="276"/>
      <c r="G662" s="276"/>
      <c r="H662" s="276"/>
      <c r="I662" s="276"/>
      <c r="J662" s="276"/>
      <c r="K662" s="276"/>
      <c r="L662" s="276"/>
      <c r="M662" s="276"/>
      <c r="N662" s="276"/>
      <c r="O662" s="276"/>
      <c r="P662" s="276"/>
      <c r="Q662" s="276"/>
      <c r="R662" s="276"/>
      <c r="S662" s="276"/>
      <c r="T662" s="276"/>
      <c r="U662" s="276"/>
      <c r="V662" s="276"/>
      <c r="W662" s="276"/>
      <c r="X662" s="276"/>
      <c r="Y662" s="276"/>
      <c r="Z662" s="276"/>
    </row>
    <row r="663" spans="1:26" ht="15.75" customHeight="1" x14ac:dyDescent="0.25">
      <c r="A663" s="276"/>
      <c r="B663" s="276"/>
      <c r="C663" s="276"/>
      <c r="D663" s="276"/>
      <c r="E663" s="276"/>
      <c r="F663" s="276"/>
      <c r="G663" s="276"/>
      <c r="H663" s="276"/>
      <c r="I663" s="276"/>
      <c r="J663" s="276"/>
      <c r="K663" s="276"/>
      <c r="L663" s="276"/>
      <c r="M663" s="276"/>
      <c r="N663" s="276"/>
      <c r="O663" s="276"/>
      <c r="P663" s="276"/>
      <c r="Q663" s="276"/>
      <c r="R663" s="276"/>
      <c r="S663" s="276"/>
      <c r="T663" s="276"/>
      <c r="U663" s="276"/>
      <c r="V663" s="276"/>
      <c r="W663" s="276"/>
      <c r="X663" s="276"/>
      <c r="Y663" s="276"/>
      <c r="Z663" s="276"/>
    </row>
    <row r="664" spans="1:26" ht="15.75" customHeight="1" x14ac:dyDescent="0.25">
      <c r="A664" s="276"/>
      <c r="B664" s="276"/>
      <c r="C664" s="276"/>
      <c r="D664" s="276"/>
      <c r="E664" s="276"/>
      <c r="F664" s="276"/>
      <c r="G664" s="276"/>
      <c r="H664" s="276"/>
      <c r="I664" s="276"/>
      <c r="J664" s="276"/>
      <c r="K664" s="276"/>
      <c r="L664" s="276"/>
      <c r="M664" s="276"/>
      <c r="N664" s="276"/>
      <c r="O664" s="276"/>
      <c r="P664" s="276"/>
      <c r="Q664" s="276"/>
      <c r="R664" s="276"/>
      <c r="S664" s="276"/>
      <c r="T664" s="276"/>
      <c r="U664" s="276"/>
      <c r="V664" s="276"/>
      <c r="W664" s="276"/>
      <c r="X664" s="276"/>
      <c r="Y664" s="276"/>
      <c r="Z664" s="276"/>
    </row>
    <row r="665" spans="1:26" ht="15.75" customHeight="1" x14ac:dyDescent="0.25">
      <c r="A665" s="276"/>
      <c r="B665" s="276"/>
      <c r="C665" s="276"/>
      <c r="D665" s="276"/>
      <c r="E665" s="276"/>
      <c r="F665" s="276"/>
      <c r="G665" s="276"/>
      <c r="H665" s="276"/>
      <c r="I665" s="276"/>
      <c r="J665" s="276"/>
      <c r="K665" s="276"/>
      <c r="L665" s="276"/>
      <c r="M665" s="276"/>
      <c r="N665" s="276"/>
      <c r="O665" s="276"/>
      <c r="P665" s="276"/>
      <c r="Q665" s="276"/>
      <c r="R665" s="276"/>
      <c r="S665" s="276"/>
      <c r="T665" s="276"/>
      <c r="U665" s="276"/>
      <c r="V665" s="276"/>
      <c r="W665" s="276"/>
      <c r="X665" s="276"/>
      <c r="Y665" s="276"/>
      <c r="Z665" s="276"/>
    </row>
    <row r="666" spans="1:26" ht="15.75" customHeight="1" x14ac:dyDescent="0.25">
      <c r="A666" s="276"/>
      <c r="B666" s="276"/>
      <c r="C666" s="276"/>
      <c r="D666" s="276"/>
      <c r="E666" s="276"/>
      <c r="F666" s="276"/>
      <c r="G666" s="276"/>
      <c r="H666" s="276"/>
      <c r="I666" s="276"/>
      <c r="J666" s="276"/>
      <c r="K666" s="276"/>
      <c r="L666" s="276"/>
      <c r="M666" s="276"/>
      <c r="N666" s="276"/>
      <c r="O666" s="276"/>
      <c r="P666" s="276"/>
      <c r="Q666" s="276"/>
      <c r="R666" s="276"/>
      <c r="S666" s="276"/>
      <c r="T666" s="276"/>
      <c r="U666" s="276"/>
      <c r="V666" s="276"/>
      <c r="W666" s="276"/>
      <c r="X666" s="276"/>
      <c r="Y666" s="276"/>
      <c r="Z666" s="276"/>
    </row>
    <row r="667" spans="1:26" ht="15.75" customHeight="1" x14ac:dyDescent="0.25">
      <c r="A667" s="276"/>
      <c r="B667" s="276"/>
      <c r="C667" s="276"/>
      <c r="D667" s="276"/>
      <c r="E667" s="276"/>
      <c r="F667" s="276"/>
      <c r="G667" s="276"/>
      <c r="H667" s="276"/>
      <c r="I667" s="276"/>
      <c r="J667" s="276"/>
      <c r="K667" s="276"/>
      <c r="L667" s="276"/>
      <c r="M667" s="276"/>
      <c r="N667" s="276"/>
      <c r="O667" s="276"/>
      <c r="P667" s="276"/>
      <c r="Q667" s="276"/>
      <c r="R667" s="276"/>
      <c r="S667" s="276"/>
      <c r="T667" s="276"/>
      <c r="U667" s="276"/>
      <c r="V667" s="276"/>
      <c r="W667" s="276"/>
      <c r="X667" s="276"/>
      <c r="Y667" s="276"/>
      <c r="Z667" s="276"/>
    </row>
    <row r="668" spans="1:26" ht="15.75" customHeight="1" x14ac:dyDescent="0.25">
      <c r="A668" s="276"/>
      <c r="B668" s="276"/>
      <c r="C668" s="276"/>
      <c r="D668" s="276"/>
      <c r="E668" s="276"/>
      <c r="F668" s="276"/>
      <c r="G668" s="276"/>
      <c r="H668" s="276"/>
      <c r="I668" s="276"/>
      <c r="J668" s="276"/>
      <c r="K668" s="276"/>
      <c r="L668" s="276"/>
      <c r="M668" s="276"/>
      <c r="N668" s="276"/>
      <c r="O668" s="276"/>
      <c r="P668" s="276"/>
      <c r="Q668" s="276"/>
      <c r="R668" s="276"/>
      <c r="S668" s="276"/>
      <c r="T668" s="276"/>
      <c r="U668" s="276"/>
      <c r="V668" s="276"/>
      <c r="W668" s="276"/>
      <c r="X668" s="276"/>
      <c r="Y668" s="276"/>
      <c r="Z668" s="276"/>
    </row>
    <row r="669" spans="1:26" ht="15.75" customHeight="1" x14ac:dyDescent="0.25">
      <c r="A669" s="276"/>
      <c r="B669" s="276"/>
      <c r="C669" s="276"/>
      <c r="D669" s="276"/>
      <c r="E669" s="276"/>
      <c r="F669" s="276"/>
      <c r="G669" s="276"/>
      <c r="H669" s="276"/>
      <c r="I669" s="276"/>
      <c r="J669" s="276"/>
      <c r="K669" s="276"/>
      <c r="L669" s="276"/>
      <c r="M669" s="276"/>
      <c r="N669" s="276"/>
      <c r="O669" s="276"/>
      <c r="P669" s="276"/>
      <c r="Q669" s="276"/>
      <c r="R669" s="276"/>
      <c r="S669" s="276"/>
      <c r="T669" s="276"/>
      <c r="U669" s="276"/>
      <c r="V669" s="276"/>
      <c r="W669" s="276"/>
      <c r="X669" s="276"/>
      <c r="Y669" s="276"/>
      <c r="Z669" s="276"/>
    </row>
    <row r="670" spans="1:26" ht="15.75" customHeight="1" x14ac:dyDescent="0.25">
      <c r="A670" s="276"/>
      <c r="B670" s="276"/>
      <c r="C670" s="276"/>
      <c r="D670" s="276"/>
      <c r="E670" s="276"/>
      <c r="F670" s="276"/>
      <c r="G670" s="276"/>
      <c r="H670" s="276"/>
      <c r="I670" s="276"/>
      <c r="J670" s="276"/>
      <c r="K670" s="276"/>
      <c r="L670" s="276"/>
      <c r="M670" s="276"/>
      <c r="N670" s="276"/>
      <c r="O670" s="276"/>
      <c r="P670" s="276"/>
      <c r="Q670" s="276"/>
      <c r="R670" s="276"/>
      <c r="S670" s="276"/>
      <c r="T670" s="276"/>
      <c r="U670" s="276"/>
      <c r="V670" s="276"/>
      <c r="W670" s="276"/>
      <c r="X670" s="276"/>
      <c r="Y670" s="276"/>
      <c r="Z670" s="276"/>
    </row>
    <row r="671" spans="1:26" ht="15.75" customHeight="1" x14ac:dyDescent="0.25">
      <c r="A671" s="276"/>
      <c r="B671" s="276"/>
      <c r="C671" s="276"/>
      <c r="D671" s="276"/>
      <c r="E671" s="276"/>
      <c r="F671" s="276"/>
      <c r="G671" s="276"/>
      <c r="H671" s="276"/>
      <c r="I671" s="276"/>
      <c r="J671" s="276"/>
      <c r="K671" s="276"/>
      <c r="L671" s="276"/>
      <c r="M671" s="276"/>
      <c r="N671" s="276"/>
      <c r="O671" s="276"/>
      <c r="P671" s="276"/>
      <c r="Q671" s="276"/>
      <c r="R671" s="276"/>
      <c r="S671" s="276"/>
      <c r="T671" s="276"/>
      <c r="U671" s="276"/>
      <c r="V671" s="276"/>
      <c r="W671" s="276"/>
      <c r="X671" s="276"/>
      <c r="Y671" s="276"/>
      <c r="Z671" s="276"/>
    </row>
    <row r="672" spans="1:26" ht="15.75" customHeight="1" x14ac:dyDescent="0.25">
      <c r="A672" s="276"/>
      <c r="B672" s="276"/>
      <c r="C672" s="276"/>
      <c r="D672" s="276"/>
      <c r="E672" s="276"/>
      <c r="F672" s="276"/>
      <c r="G672" s="276"/>
      <c r="H672" s="276"/>
      <c r="I672" s="276"/>
      <c r="J672" s="276"/>
      <c r="K672" s="276"/>
      <c r="L672" s="276"/>
      <c r="M672" s="276"/>
      <c r="N672" s="276"/>
      <c r="O672" s="276"/>
      <c r="P672" s="276"/>
      <c r="Q672" s="276"/>
      <c r="R672" s="276"/>
      <c r="S672" s="276"/>
      <c r="T672" s="276"/>
      <c r="U672" s="276"/>
      <c r="V672" s="276"/>
      <c r="W672" s="276"/>
      <c r="X672" s="276"/>
      <c r="Y672" s="276"/>
      <c r="Z672" s="276"/>
    </row>
    <row r="673" spans="1:26" ht="15.75" customHeight="1" x14ac:dyDescent="0.25">
      <c r="A673" s="276"/>
      <c r="B673" s="276"/>
      <c r="C673" s="276"/>
      <c r="D673" s="276"/>
      <c r="E673" s="276"/>
      <c r="F673" s="276"/>
      <c r="G673" s="276"/>
      <c r="H673" s="276"/>
      <c r="I673" s="276"/>
      <c r="J673" s="276"/>
      <c r="K673" s="276"/>
      <c r="L673" s="276"/>
      <c r="M673" s="276"/>
      <c r="N673" s="276"/>
      <c r="O673" s="276"/>
      <c r="P673" s="276"/>
      <c r="Q673" s="276"/>
      <c r="R673" s="276"/>
      <c r="S673" s="276"/>
      <c r="T673" s="276"/>
      <c r="U673" s="276"/>
      <c r="V673" s="276"/>
      <c r="W673" s="276"/>
      <c r="X673" s="276"/>
      <c r="Y673" s="276"/>
      <c r="Z673" s="276"/>
    </row>
    <row r="674" spans="1:26" ht="15.75" customHeight="1" x14ac:dyDescent="0.25">
      <c r="A674" s="276"/>
      <c r="B674" s="276"/>
      <c r="C674" s="276"/>
      <c r="D674" s="276"/>
      <c r="E674" s="276"/>
      <c r="F674" s="276"/>
      <c r="G674" s="276"/>
      <c r="H674" s="276"/>
      <c r="I674" s="276"/>
      <c r="J674" s="276"/>
      <c r="K674" s="276"/>
      <c r="L674" s="276"/>
      <c r="M674" s="276"/>
      <c r="N674" s="276"/>
      <c r="O674" s="276"/>
      <c r="P674" s="276"/>
      <c r="Q674" s="276"/>
      <c r="R674" s="276"/>
      <c r="S674" s="276"/>
      <c r="T674" s="276"/>
      <c r="U674" s="276"/>
      <c r="V674" s="276"/>
      <c r="W674" s="276"/>
      <c r="X674" s="276"/>
      <c r="Y674" s="276"/>
      <c r="Z674" s="276"/>
    </row>
    <row r="675" spans="1:26" ht="15.75" customHeight="1" x14ac:dyDescent="0.25">
      <c r="A675" s="276"/>
      <c r="B675" s="276"/>
      <c r="C675" s="276"/>
      <c r="D675" s="276"/>
      <c r="E675" s="276"/>
      <c r="F675" s="276"/>
      <c r="G675" s="276"/>
      <c r="H675" s="276"/>
      <c r="I675" s="276"/>
      <c r="J675" s="276"/>
      <c r="K675" s="276"/>
      <c r="L675" s="276"/>
      <c r="M675" s="276"/>
      <c r="N675" s="276"/>
      <c r="O675" s="276"/>
      <c r="P675" s="276"/>
      <c r="Q675" s="276"/>
      <c r="R675" s="276"/>
      <c r="S675" s="276"/>
      <c r="T675" s="276"/>
      <c r="U675" s="276"/>
      <c r="V675" s="276"/>
      <c r="W675" s="276"/>
      <c r="X675" s="276"/>
      <c r="Y675" s="276"/>
      <c r="Z675" s="276"/>
    </row>
    <row r="676" spans="1:26" ht="15.75" customHeight="1" x14ac:dyDescent="0.25">
      <c r="A676" s="276"/>
      <c r="B676" s="276"/>
      <c r="C676" s="276"/>
      <c r="D676" s="276"/>
      <c r="E676" s="276"/>
      <c r="F676" s="276"/>
      <c r="G676" s="276"/>
      <c r="H676" s="276"/>
      <c r="I676" s="276"/>
      <c r="J676" s="276"/>
      <c r="K676" s="276"/>
      <c r="L676" s="276"/>
      <c r="M676" s="276"/>
      <c r="N676" s="276"/>
      <c r="O676" s="276"/>
      <c r="P676" s="276"/>
      <c r="Q676" s="276"/>
      <c r="R676" s="276"/>
      <c r="S676" s="276"/>
      <c r="T676" s="276"/>
      <c r="U676" s="276"/>
      <c r="V676" s="276"/>
      <c r="W676" s="276"/>
      <c r="X676" s="276"/>
      <c r="Y676" s="276"/>
      <c r="Z676" s="276"/>
    </row>
    <row r="677" spans="1:26" ht="15.75" customHeight="1" x14ac:dyDescent="0.25">
      <c r="A677" s="276"/>
      <c r="B677" s="276"/>
      <c r="C677" s="276"/>
      <c r="D677" s="276"/>
      <c r="E677" s="276"/>
      <c r="F677" s="276"/>
      <c r="G677" s="276"/>
      <c r="H677" s="276"/>
      <c r="I677" s="276"/>
      <c r="J677" s="276"/>
      <c r="K677" s="276"/>
      <c r="L677" s="276"/>
      <c r="M677" s="276"/>
      <c r="N677" s="276"/>
      <c r="O677" s="276"/>
      <c r="P677" s="276"/>
      <c r="Q677" s="276"/>
      <c r="R677" s="276"/>
      <c r="S677" s="276"/>
      <c r="T677" s="276"/>
      <c r="U677" s="276"/>
      <c r="V677" s="276"/>
      <c r="W677" s="276"/>
      <c r="X677" s="276"/>
      <c r="Y677" s="276"/>
      <c r="Z677" s="276"/>
    </row>
    <row r="678" spans="1:26" ht="15.75" customHeight="1" x14ac:dyDescent="0.25">
      <c r="A678" s="276"/>
      <c r="B678" s="276"/>
      <c r="C678" s="276"/>
      <c r="D678" s="276"/>
      <c r="E678" s="276"/>
      <c r="F678" s="276"/>
      <c r="G678" s="276"/>
      <c r="H678" s="276"/>
      <c r="I678" s="276"/>
      <c r="J678" s="276"/>
      <c r="K678" s="276"/>
      <c r="L678" s="276"/>
      <c r="M678" s="276"/>
      <c r="N678" s="276"/>
      <c r="O678" s="276"/>
      <c r="P678" s="276"/>
      <c r="Q678" s="276"/>
      <c r="R678" s="276"/>
      <c r="S678" s="276"/>
      <c r="T678" s="276"/>
      <c r="U678" s="276"/>
      <c r="V678" s="276"/>
      <c r="W678" s="276"/>
      <c r="X678" s="276"/>
      <c r="Y678" s="276"/>
      <c r="Z678" s="276"/>
    </row>
    <row r="679" spans="1:26" ht="15.75" customHeight="1" x14ac:dyDescent="0.25">
      <c r="A679" s="276"/>
      <c r="B679" s="276"/>
      <c r="C679" s="276"/>
      <c r="D679" s="276"/>
      <c r="E679" s="276"/>
      <c r="F679" s="276"/>
      <c r="G679" s="276"/>
      <c r="H679" s="276"/>
      <c r="I679" s="276"/>
      <c r="J679" s="276"/>
      <c r="K679" s="276"/>
      <c r="L679" s="276"/>
      <c r="M679" s="276"/>
      <c r="N679" s="276"/>
      <c r="O679" s="276"/>
      <c r="P679" s="276"/>
      <c r="Q679" s="276"/>
      <c r="R679" s="276"/>
      <c r="S679" s="276"/>
      <c r="T679" s="276"/>
      <c r="U679" s="276"/>
      <c r="V679" s="276"/>
      <c r="W679" s="276"/>
      <c r="X679" s="276"/>
      <c r="Y679" s="276"/>
      <c r="Z679" s="276"/>
    </row>
    <row r="680" spans="1:26" ht="15.75" customHeight="1" x14ac:dyDescent="0.25">
      <c r="A680" s="276"/>
      <c r="B680" s="276"/>
      <c r="C680" s="276"/>
      <c r="D680" s="276"/>
      <c r="E680" s="276"/>
      <c r="F680" s="276"/>
      <c r="G680" s="276"/>
      <c r="H680" s="276"/>
      <c r="I680" s="276"/>
      <c r="J680" s="276"/>
      <c r="K680" s="276"/>
      <c r="L680" s="276"/>
      <c r="M680" s="276"/>
      <c r="N680" s="276"/>
      <c r="O680" s="276"/>
      <c r="P680" s="276"/>
      <c r="Q680" s="276"/>
      <c r="R680" s="276"/>
      <c r="S680" s="276"/>
      <c r="T680" s="276"/>
      <c r="U680" s="276"/>
      <c r="V680" s="276"/>
      <c r="W680" s="276"/>
      <c r="X680" s="276"/>
      <c r="Y680" s="276"/>
      <c r="Z680" s="276"/>
    </row>
    <row r="681" spans="1:26" ht="15.75" customHeight="1" x14ac:dyDescent="0.25">
      <c r="A681" s="276"/>
      <c r="B681" s="276"/>
      <c r="C681" s="276"/>
      <c r="D681" s="276"/>
      <c r="E681" s="276"/>
      <c r="F681" s="276"/>
      <c r="G681" s="276"/>
      <c r="H681" s="276"/>
      <c r="I681" s="276"/>
      <c r="J681" s="276"/>
      <c r="K681" s="276"/>
      <c r="L681" s="276"/>
      <c r="M681" s="276"/>
      <c r="N681" s="276"/>
      <c r="O681" s="276"/>
      <c r="P681" s="276"/>
      <c r="Q681" s="276"/>
      <c r="R681" s="276"/>
      <c r="S681" s="276"/>
      <c r="T681" s="276"/>
      <c r="U681" s="276"/>
      <c r="V681" s="276"/>
      <c r="W681" s="276"/>
      <c r="X681" s="276"/>
      <c r="Y681" s="276"/>
      <c r="Z681" s="276"/>
    </row>
    <row r="682" spans="1:26" ht="15.75" customHeight="1" x14ac:dyDescent="0.25">
      <c r="A682" s="276"/>
      <c r="B682" s="276"/>
      <c r="C682" s="276"/>
      <c r="D682" s="276"/>
      <c r="E682" s="276"/>
      <c r="F682" s="276"/>
      <c r="G682" s="276"/>
      <c r="H682" s="276"/>
      <c r="I682" s="276"/>
      <c r="J682" s="276"/>
      <c r="K682" s="276"/>
      <c r="L682" s="276"/>
      <c r="M682" s="276"/>
      <c r="N682" s="276"/>
      <c r="O682" s="276"/>
      <c r="P682" s="276"/>
      <c r="Q682" s="276"/>
      <c r="R682" s="276"/>
      <c r="S682" s="276"/>
      <c r="T682" s="276"/>
      <c r="U682" s="276"/>
      <c r="V682" s="276"/>
      <c r="W682" s="276"/>
      <c r="X682" s="276"/>
      <c r="Y682" s="276"/>
      <c r="Z682" s="276"/>
    </row>
    <row r="683" spans="1:26" ht="15.75" customHeight="1" x14ac:dyDescent="0.25">
      <c r="A683" s="276"/>
      <c r="B683" s="276"/>
      <c r="C683" s="276"/>
      <c r="D683" s="276"/>
      <c r="E683" s="276"/>
      <c r="F683" s="276"/>
      <c r="G683" s="276"/>
      <c r="H683" s="276"/>
      <c r="I683" s="276"/>
      <c r="J683" s="276"/>
      <c r="K683" s="276"/>
      <c r="L683" s="276"/>
      <c r="M683" s="276"/>
      <c r="N683" s="276"/>
      <c r="O683" s="276"/>
      <c r="P683" s="276"/>
      <c r="Q683" s="276"/>
      <c r="R683" s="276"/>
      <c r="S683" s="276"/>
      <c r="T683" s="276"/>
      <c r="U683" s="276"/>
      <c r="V683" s="276"/>
      <c r="W683" s="276"/>
      <c r="X683" s="276"/>
      <c r="Y683" s="276"/>
      <c r="Z683" s="276"/>
    </row>
    <row r="684" spans="1:26" ht="15.75" customHeight="1" x14ac:dyDescent="0.25">
      <c r="A684" s="276"/>
      <c r="B684" s="276"/>
      <c r="C684" s="276"/>
      <c r="D684" s="276"/>
      <c r="E684" s="276"/>
      <c r="F684" s="276"/>
      <c r="G684" s="276"/>
      <c r="H684" s="276"/>
      <c r="I684" s="276"/>
      <c r="J684" s="276"/>
      <c r="K684" s="276"/>
      <c r="L684" s="276"/>
      <c r="M684" s="276"/>
      <c r="N684" s="276"/>
      <c r="O684" s="276"/>
      <c r="P684" s="276"/>
      <c r="Q684" s="276"/>
      <c r="R684" s="276"/>
      <c r="S684" s="276"/>
      <c r="T684" s="276"/>
      <c r="U684" s="276"/>
      <c r="V684" s="276"/>
      <c r="W684" s="276"/>
      <c r="X684" s="276"/>
      <c r="Y684" s="276"/>
      <c r="Z684" s="276"/>
    </row>
    <row r="685" spans="1:26" ht="15.75" customHeight="1" x14ac:dyDescent="0.25">
      <c r="A685" s="276"/>
      <c r="B685" s="276"/>
      <c r="C685" s="276"/>
      <c r="D685" s="276"/>
      <c r="E685" s="276"/>
      <c r="F685" s="276"/>
      <c r="G685" s="276"/>
      <c r="H685" s="276"/>
      <c r="I685" s="276"/>
      <c r="J685" s="276"/>
      <c r="K685" s="276"/>
      <c r="L685" s="276"/>
      <c r="M685" s="276"/>
      <c r="N685" s="276"/>
      <c r="O685" s="276"/>
      <c r="P685" s="276"/>
      <c r="Q685" s="276"/>
      <c r="R685" s="276"/>
      <c r="S685" s="276"/>
      <c r="T685" s="276"/>
      <c r="U685" s="276"/>
      <c r="V685" s="276"/>
      <c r="W685" s="276"/>
      <c r="X685" s="276"/>
      <c r="Y685" s="276"/>
      <c r="Z685" s="276"/>
    </row>
    <row r="686" spans="1:26" ht="15.75" customHeight="1" x14ac:dyDescent="0.25">
      <c r="A686" s="276"/>
      <c r="B686" s="276"/>
      <c r="C686" s="276"/>
      <c r="D686" s="276"/>
      <c r="E686" s="276"/>
      <c r="F686" s="276"/>
      <c r="G686" s="276"/>
      <c r="H686" s="276"/>
      <c r="I686" s="276"/>
      <c r="J686" s="276"/>
      <c r="K686" s="276"/>
      <c r="L686" s="276"/>
      <c r="M686" s="276"/>
      <c r="N686" s="276"/>
      <c r="O686" s="276"/>
      <c r="P686" s="276"/>
      <c r="Q686" s="276"/>
      <c r="R686" s="276"/>
      <c r="S686" s="276"/>
      <c r="T686" s="276"/>
      <c r="U686" s="276"/>
      <c r="V686" s="276"/>
      <c r="W686" s="276"/>
      <c r="X686" s="276"/>
      <c r="Y686" s="276"/>
      <c r="Z686" s="276"/>
    </row>
    <row r="687" spans="1:26" ht="15.75" customHeight="1" x14ac:dyDescent="0.25">
      <c r="A687" s="276"/>
      <c r="B687" s="276"/>
      <c r="C687" s="276"/>
      <c r="D687" s="276"/>
      <c r="E687" s="276"/>
      <c r="F687" s="276"/>
      <c r="G687" s="276"/>
      <c r="H687" s="276"/>
      <c r="I687" s="276"/>
      <c r="J687" s="276"/>
      <c r="K687" s="276"/>
      <c r="L687" s="276"/>
      <c r="M687" s="276"/>
      <c r="N687" s="276"/>
      <c r="O687" s="276"/>
      <c r="P687" s="276"/>
      <c r="Q687" s="276"/>
      <c r="R687" s="276"/>
      <c r="S687" s="276"/>
      <c r="T687" s="276"/>
      <c r="U687" s="276"/>
      <c r="V687" s="276"/>
      <c r="W687" s="276"/>
      <c r="X687" s="276"/>
      <c r="Y687" s="276"/>
      <c r="Z687" s="276"/>
    </row>
    <row r="688" spans="1:26" ht="15.75" customHeight="1" x14ac:dyDescent="0.25">
      <c r="A688" s="276"/>
      <c r="B688" s="276"/>
      <c r="C688" s="276"/>
      <c r="D688" s="276"/>
      <c r="E688" s="276"/>
      <c r="F688" s="276"/>
      <c r="G688" s="276"/>
      <c r="H688" s="276"/>
      <c r="I688" s="276"/>
      <c r="J688" s="276"/>
      <c r="K688" s="276"/>
      <c r="L688" s="276"/>
      <c r="M688" s="276"/>
      <c r="N688" s="276"/>
      <c r="O688" s="276"/>
      <c r="P688" s="276"/>
      <c r="Q688" s="276"/>
      <c r="R688" s="276"/>
      <c r="S688" s="276"/>
      <c r="T688" s="276"/>
      <c r="U688" s="276"/>
      <c r="V688" s="276"/>
      <c r="W688" s="276"/>
      <c r="X688" s="276"/>
      <c r="Y688" s="276"/>
      <c r="Z688" s="276"/>
    </row>
    <row r="689" spans="1:26" ht="15.75" customHeight="1" x14ac:dyDescent="0.25">
      <c r="A689" s="276"/>
      <c r="B689" s="276"/>
      <c r="C689" s="276"/>
      <c r="D689" s="276"/>
      <c r="E689" s="276"/>
      <c r="F689" s="276"/>
      <c r="G689" s="276"/>
      <c r="H689" s="276"/>
      <c r="I689" s="276"/>
      <c r="J689" s="276"/>
      <c r="K689" s="276"/>
      <c r="L689" s="276"/>
      <c r="M689" s="276"/>
      <c r="N689" s="276"/>
      <c r="O689" s="276"/>
      <c r="P689" s="276"/>
      <c r="Q689" s="276"/>
      <c r="R689" s="276"/>
      <c r="S689" s="276"/>
      <c r="T689" s="276"/>
      <c r="U689" s="276"/>
      <c r="V689" s="276"/>
      <c r="W689" s="276"/>
      <c r="X689" s="276"/>
      <c r="Y689" s="276"/>
      <c r="Z689" s="276"/>
    </row>
    <row r="690" spans="1:26" ht="15.75" customHeight="1" x14ac:dyDescent="0.25">
      <c r="A690" s="276"/>
      <c r="B690" s="276"/>
      <c r="C690" s="276"/>
      <c r="D690" s="276"/>
      <c r="E690" s="276"/>
      <c r="F690" s="276"/>
      <c r="G690" s="276"/>
      <c r="H690" s="276"/>
      <c r="I690" s="276"/>
      <c r="J690" s="276"/>
      <c r="K690" s="276"/>
      <c r="L690" s="276"/>
      <c r="M690" s="276"/>
      <c r="N690" s="276"/>
      <c r="O690" s="276"/>
      <c r="P690" s="276"/>
      <c r="Q690" s="276"/>
      <c r="R690" s="276"/>
      <c r="S690" s="276"/>
      <c r="T690" s="276"/>
      <c r="U690" s="276"/>
      <c r="V690" s="276"/>
      <c r="W690" s="276"/>
      <c r="X690" s="276"/>
      <c r="Y690" s="276"/>
      <c r="Z690" s="276"/>
    </row>
    <row r="691" spans="1:26" ht="15.75" customHeight="1" x14ac:dyDescent="0.25">
      <c r="A691" s="276"/>
      <c r="B691" s="276"/>
      <c r="C691" s="276"/>
      <c r="D691" s="276"/>
      <c r="E691" s="276"/>
      <c r="F691" s="276"/>
      <c r="G691" s="276"/>
      <c r="H691" s="276"/>
      <c r="I691" s="276"/>
      <c r="J691" s="276"/>
      <c r="K691" s="276"/>
      <c r="L691" s="276"/>
      <c r="M691" s="276"/>
      <c r="N691" s="276"/>
      <c r="O691" s="276"/>
      <c r="P691" s="276"/>
      <c r="Q691" s="276"/>
      <c r="R691" s="276"/>
      <c r="S691" s="276"/>
      <c r="T691" s="276"/>
      <c r="U691" s="276"/>
      <c r="V691" s="276"/>
      <c r="W691" s="276"/>
      <c r="X691" s="276"/>
      <c r="Y691" s="276"/>
      <c r="Z691" s="276"/>
    </row>
    <row r="692" spans="1:26" ht="15.75" customHeight="1" x14ac:dyDescent="0.25">
      <c r="A692" s="276"/>
      <c r="B692" s="276"/>
      <c r="C692" s="276"/>
      <c r="D692" s="276"/>
      <c r="E692" s="276"/>
      <c r="F692" s="276"/>
      <c r="G692" s="276"/>
      <c r="H692" s="276"/>
      <c r="I692" s="276"/>
      <c r="J692" s="276"/>
      <c r="K692" s="276"/>
      <c r="L692" s="276"/>
      <c r="M692" s="276"/>
      <c r="N692" s="276"/>
      <c r="O692" s="276"/>
      <c r="P692" s="276"/>
      <c r="Q692" s="276"/>
      <c r="R692" s="276"/>
      <c r="S692" s="276"/>
      <c r="T692" s="276"/>
      <c r="U692" s="276"/>
      <c r="V692" s="276"/>
      <c r="W692" s="276"/>
      <c r="X692" s="276"/>
      <c r="Y692" s="276"/>
      <c r="Z692" s="276"/>
    </row>
    <row r="693" spans="1:26" ht="15.75" customHeight="1" x14ac:dyDescent="0.25">
      <c r="A693" s="276"/>
      <c r="B693" s="276"/>
      <c r="C693" s="276"/>
      <c r="D693" s="276"/>
      <c r="E693" s="276"/>
      <c r="F693" s="276"/>
      <c r="G693" s="276"/>
      <c r="H693" s="276"/>
      <c r="I693" s="276"/>
      <c r="J693" s="276"/>
      <c r="K693" s="276"/>
      <c r="L693" s="276"/>
      <c r="M693" s="276"/>
      <c r="N693" s="276"/>
      <c r="O693" s="276"/>
      <c r="P693" s="276"/>
      <c r="Q693" s="276"/>
      <c r="R693" s="276"/>
      <c r="S693" s="276"/>
      <c r="T693" s="276"/>
      <c r="U693" s="276"/>
      <c r="V693" s="276"/>
      <c r="W693" s="276"/>
      <c r="X693" s="276"/>
      <c r="Y693" s="276"/>
      <c r="Z693" s="276"/>
    </row>
    <row r="694" spans="1:26" ht="15.75" customHeight="1" x14ac:dyDescent="0.25">
      <c r="A694" s="276"/>
      <c r="B694" s="276"/>
      <c r="C694" s="276"/>
      <c r="D694" s="276"/>
      <c r="E694" s="276"/>
      <c r="F694" s="276"/>
      <c r="G694" s="276"/>
      <c r="H694" s="276"/>
      <c r="I694" s="276"/>
      <c r="J694" s="276"/>
      <c r="K694" s="276"/>
      <c r="L694" s="276"/>
      <c r="M694" s="276"/>
      <c r="N694" s="276"/>
      <c r="O694" s="276"/>
      <c r="P694" s="276"/>
      <c r="Q694" s="276"/>
      <c r="R694" s="276"/>
      <c r="S694" s="276"/>
      <c r="T694" s="276"/>
      <c r="U694" s="276"/>
      <c r="V694" s="276"/>
      <c r="W694" s="276"/>
      <c r="X694" s="276"/>
      <c r="Y694" s="276"/>
      <c r="Z694" s="276"/>
    </row>
    <row r="695" spans="1:26" ht="15.75" customHeight="1" x14ac:dyDescent="0.25">
      <c r="A695" s="276"/>
      <c r="B695" s="276"/>
      <c r="C695" s="276"/>
      <c r="D695" s="276"/>
      <c r="E695" s="276"/>
      <c r="F695" s="276"/>
      <c r="G695" s="276"/>
      <c r="H695" s="276"/>
      <c r="I695" s="276"/>
      <c r="J695" s="276"/>
      <c r="K695" s="276"/>
      <c r="L695" s="276"/>
      <c r="M695" s="276"/>
      <c r="N695" s="276"/>
      <c r="O695" s="276"/>
      <c r="P695" s="276"/>
      <c r="Q695" s="276"/>
      <c r="R695" s="276"/>
      <c r="S695" s="276"/>
      <c r="T695" s="276"/>
      <c r="U695" s="276"/>
      <c r="V695" s="276"/>
      <c r="W695" s="276"/>
      <c r="X695" s="276"/>
      <c r="Y695" s="276"/>
      <c r="Z695" s="276"/>
    </row>
    <row r="696" spans="1:26" ht="15.75" customHeight="1" x14ac:dyDescent="0.25">
      <c r="A696" s="276"/>
      <c r="B696" s="276"/>
      <c r="C696" s="276"/>
      <c r="D696" s="276"/>
      <c r="E696" s="276"/>
      <c r="F696" s="276"/>
      <c r="G696" s="276"/>
      <c r="H696" s="276"/>
      <c r="I696" s="276"/>
      <c r="J696" s="276"/>
      <c r="K696" s="276"/>
      <c r="L696" s="276"/>
      <c r="M696" s="276"/>
      <c r="N696" s="276"/>
      <c r="O696" s="276"/>
      <c r="P696" s="276"/>
      <c r="Q696" s="276"/>
      <c r="R696" s="276"/>
      <c r="S696" s="276"/>
      <c r="T696" s="276"/>
      <c r="U696" s="276"/>
      <c r="V696" s="276"/>
      <c r="W696" s="276"/>
      <c r="X696" s="276"/>
      <c r="Y696" s="276"/>
      <c r="Z696" s="276"/>
    </row>
    <row r="697" spans="1:26" ht="15.75" customHeight="1" x14ac:dyDescent="0.25">
      <c r="A697" s="276"/>
      <c r="B697" s="276"/>
      <c r="C697" s="276"/>
      <c r="D697" s="276"/>
      <c r="E697" s="276"/>
      <c r="F697" s="276"/>
      <c r="G697" s="276"/>
      <c r="H697" s="276"/>
      <c r="I697" s="276"/>
      <c r="J697" s="276"/>
      <c r="K697" s="276"/>
      <c r="L697" s="276"/>
      <c r="M697" s="276"/>
      <c r="N697" s="276"/>
      <c r="O697" s="276"/>
      <c r="P697" s="276"/>
      <c r="Q697" s="276"/>
      <c r="R697" s="276"/>
      <c r="S697" s="276"/>
      <c r="T697" s="276"/>
      <c r="U697" s="276"/>
      <c r="V697" s="276"/>
      <c r="W697" s="276"/>
      <c r="X697" s="276"/>
      <c r="Y697" s="276"/>
      <c r="Z697" s="276"/>
    </row>
    <row r="698" spans="1:26" ht="15.75" customHeight="1" x14ac:dyDescent="0.25">
      <c r="A698" s="276"/>
      <c r="B698" s="276"/>
      <c r="C698" s="276"/>
      <c r="D698" s="276"/>
      <c r="E698" s="276"/>
      <c r="F698" s="276"/>
      <c r="G698" s="276"/>
      <c r="H698" s="276"/>
      <c r="I698" s="276"/>
      <c r="J698" s="276"/>
      <c r="K698" s="276"/>
      <c r="L698" s="276"/>
      <c r="M698" s="276"/>
      <c r="N698" s="276"/>
      <c r="O698" s="276"/>
      <c r="P698" s="276"/>
      <c r="Q698" s="276"/>
      <c r="R698" s="276"/>
      <c r="S698" s="276"/>
      <c r="T698" s="276"/>
      <c r="U698" s="276"/>
      <c r="V698" s="276"/>
      <c r="W698" s="276"/>
      <c r="X698" s="276"/>
      <c r="Y698" s="276"/>
      <c r="Z698" s="276"/>
    </row>
    <row r="699" spans="1:26" ht="15.75" customHeight="1" x14ac:dyDescent="0.25">
      <c r="A699" s="276"/>
      <c r="B699" s="276"/>
      <c r="C699" s="276"/>
      <c r="D699" s="276"/>
      <c r="E699" s="276"/>
      <c r="F699" s="276"/>
      <c r="G699" s="276"/>
      <c r="H699" s="276"/>
      <c r="I699" s="276"/>
      <c r="J699" s="276"/>
      <c r="K699" s="276"/>
      <c r="L699" s="276"/>
      <c r="M699" s="276"/>
      <c r="N699" s="276"/>
      <c r="O699" s="276"/>
      <c r="P699" s="276"/>
      <c r="Q699" s="276"/>
      <c r="R699" s="276"/>
      <c r="S699" s="276"/>
      <c r="T699" s="276"/>
      <c r="U699" s="276"/>
      <c r="V699" s="276"/>
      <c r="W699" s="276"/>
      <c r="X699" s="276"/>
      <c r="Y699" s="276"/>
      <c r="Z699" s="276"/>
    </row>
    <row r="700" spans="1:26" ht="15.75" customHeight="1" x14ac:dyDescent="0.25">
      <c r="A700" s="276"/>
      <c r="B700" s="276"/>
      <c r="C700" s="276"/>
      <c r="D700" s="276"/>
      <c r="E700" s="276"/>
      <c r="F700" s="276"/>
      <c r="G700" s="276"/>
      <c r="H700" s="276"/>
      <c r="I700" s="276"/>
      <c r="J700" s="276"/>
      <c r="K700" s="276"/>
      <c r="L700" s="276"/>
      <c r="M700" s="276"/>
      <c r="N700" s="276"/>
      <c r="O700" s="276"/>
      <c r="P700" s="276"/>
      <c r="Q700" s="276"/>
      <c r="R700" s="276"/>
      <c r="S700" s="276"/>
      <c r="T700" s="276"/>
      <c r="U700" s="276"/>
      <c r="V700" s="276"/>
      <c r="W700" s="276"/>
      <c r="X700" s="276"/>
      <c r="Y700" s="276"/>
      <c r="Z700" s="276"/>
    </row>
    <row r="701" spans="1:26" ht="15.75" customHeight="1" x14ac:dyDescent="0.25">
      <c r="A701" s="276"/>
      <c r="B701" s="276"/>
      <c r="C701" s="276"/>
      <c r="D701" s="276"/>
      <c r="E701" s="276"/>
      <c r="F701" s="276"/>
      <c r="G701" s="276"/>
      <c r="H701" s="276"/>
      <c r="I701" s="276"/>
      <c r="J701" s="276"/>
      <c r="K701" s="276"/>
      <c r="L701" s="276"/>
      <c r="M701" s="276"/>
      <c r="N701" s="276"/>
      <c r="O701" s="276"/>
      <c r="P701" s="276"/>
      <c r="Q701" s="276"/>
      <c r="R701" s="276"/>
      <c r="S701" s="276"/>
      <c r="T701" s="276"/>
      <c r="U701" s="276"/>
      <c r="V701" s="276"/>
      <c r="W701" s="276"/>
      <c r="X701" s="276"/>
      <c r="Y701" s="276"/>
      <c r="Z701" s="276"/>
    </row>
    <row r="702" spans="1:26" ht="15.75" customHeight="1" x14ac:dyDescent="0.25">
      <c r="A702" s="276"/>
      <c r="B702" s="276"/>
      <c r="C702" s="276"/>
      <c r="D702" s="276"/>
      <c r="E702" s="276"/>
      <c r="F702" s="276"/>
      <c r="G702" s="276"/>
      <c r="H702" s="276"/>
      <c r="I702" s="276"/>
      <c r="J702" s="276"/>
      <c r="K702" s="276"/>
      <c r="L702" s="276"/>
      <c r="M702" s="276"/>
      <c r="N702" s="276"/>
      <c r="O702" s="276"/>
      <c r="P702" s="276"/>
      <c r="Q702" s="276"/>
      <c r="R702" s="276"/>
      <c r="S702" s="276"/>
      <c r="T702" s="276"/>
      <c r="U702" s="276"/>
      <c r="V702" s="276"/>
      <c r="W702" s="276"/>
      <c r="X702" s="276"/>
      <c r="Y702" s="276"/>
      <c r="Z702" s="276"/>
    </row>
    <row r="703" spans="1:26" ht="15.75" customHeight="1" x14ac:dyDescent="0.25">
      <c r="A703" s="276"/>
      <c r="B703" s="276"/>
      <c r="C703" s="276"/>
      <c r="D703" s="276"/>
      <c r="E703" s="276"/>
      <c r="F703" s="276"/>
      <c r="G703" s="276"/>
      <c r="H703" s="276"/>
      <c r="I703" s="276"/>
      <c r="J703" s="276"/>
      <c r="K703" s="276"/>
      <c r="L703" s="276"/>
      <c r="M703" s="276"/>
      <c r="N703" s="276"/>
      <c r="O703" s="276"/>
      <c r="P703" s="276"/>
      <c r="Q703" s="276"/>
      <c r="R703" s="276"/>
      <c r="S703" s="276"/>
      <c r="T703" s="276"/>
      <c r="U703" s="276"/>
      <c r="V703" s="276"/>
      <c r="W703" s="276"/>
      <c r="X703" s="276"/>
      <c r="Y703" s="276"/>
      <c r="Z703" s="276"/>
    </row>
    <row r="704" spans="1:26" ht="15.75" customHeight="1" x14ac:dyDescent="0.25">
      <c r="A704" s="276"/>
      <c r="B704" s="276"/>
      <c r="C704" s="276"/>
      <c r="D704" s="276"/>
      <c r="E704" s="276"/>
      <c r="F704" s="276"/>
      <c r="G704" s="276"/>
      <c r="H704" s="276"/>
      <c r="I704" s="276"/>
      <c r="J704" s="276"/>
      <c r="K704" s="276"/>
      <c r="L704" s="276"/>
      <c r="M704" s="276"/>
      <c r="N704" s="276"/>
      <c r="O704" s="276"/>
      <c r="P704" s="276"/>
      <c r="Q704" s="276"/>
      <c r="R704" s="276"/>
      <c r="S704" s="276"/>
      <c r="T704" s="276"/>
      <c r="U704" s="276"/>
      <c r="V704" s="276"/>
      <c r="W704" s="276"/>
      <c r="X704" s="276"/>
      <c r="Y704" s="276"/>
      <c r="Z704" s="276"/>
    </row>
    <row r="705" spans="1:26" ht="15.75" customHeight="1" x14ac:dyDescent="0.25">
      <c r="A705" s="276"/>
      <c r="B705" s="276"/>
      <c r="C705" s="276"/>
      <c r="D705" s="276"/>
      <c r="E705" s="276"/>
      <c r="F705" s="276"/>
      <c r="G705" s="276"/>
      <c r="H705" s="276"/>
      <c r="I705" s="276"/>
      <c r="J705" s="276"/>
      <c r="K705" s="276"/>
      <c r="L705" s="276"/>
      <c r="M705" s="276"/>
      <c r="N705" s="276"/>
      <c r="O705" s="276"/>
      <c r="P705" s="276"/>
      <c r="Q705" s="276"/>
      <c r="R705" s="276"/>
      <c r="S705" s="276"/>
      <c r="T705" s="276"/>
      <c r="U705" s="276"/>
      <c r="V705" s="276"/>
      <c r="W705" s="276"/>
      <c r="X705" s="276"/>
      <c r="Y705" s="276"/>
      <c r="Z705" s="276"/>
    </row>
    <row r="706" spans="1:26" ht="15.75" customHeight="1" x14ac:dyDescent="0.25">
      <c r="A706" s="276"/>
      <c r="B706" s="276"/>
      <c r="C706" s="276"/>
      <c r="D706" s="276"/>
      <c r="E706" s="276"/>
      <c r="F706" s="276"/>
      <c r="G706" s="276"/>
      <c r="H706" s="276"/>
      <c r="I706" s="276"/>
      <c r="J706" s="276"/>
      <c r="K706" s="276"/>
      <c r="L706" s="276"/>
      <c r="M706" s="276"/>
      <c r="N706" s="276"/>
      <c r="O706" s="276"/>
      <c r="P706" s="276"/>
      <c r="Q706" s="276"/>
      <c r="R706" s="276"/>
      <c r="S706" s="276"/>
      <c r="T706" s="276"/>
      <c r="U706" s="276"/>
      <c r="V706" s="276"/>
      <c r="W706" s="276"/>
      <c r="X706" s="276"/>
      <c r="Y706" s="276"/>
      <c r="Z706" s="276"/>
    </row>
    <row r="707" spans="1:26" ht="15.75" customHeight="1" x14ac:dyDescent="0.25">
      <c r="A707" s="276"/>
      <c r="B707" s="276"/>
      <c r="C707" s="276"/>
      <c r="D707" s="276"/>
      <c r="E707" s="276"/>
      <c r="F707" s="276"/>
      <c r="G707" s="276"/>
      <c r="H707" s="276"/>
      <c r="I707" s="276"/>
      <c r="J707" s="276"/>
      <c r="K707" s="276"/>
      <c r="L707" s="276"/>
      <c r="M707" s="276"/>
      <c r="N707" s="276"/>
      <c r="O707" s="276"/>
      <c r="P707" s="276"/>
      <c r="Q707" s="276"/>
      <c r="R707" s="276"/>
      <c r="S707" s="276"/>
      <c r="T707" s="276"/>
      <c r="U707" s="276"/>
      <c r="V707" s="276"/>
      <c r="W707" s="276"/>
      <c r="X707" s="276"/>
      <c r="Y707" s="276"/>
      <c r="Z707" s="276"/>
    </row>
    <row r="708" spans="1:26" ht="15.75" customHeight="1" x14ac:dyDescent="0.25">
      <c r="A708" s="276"/>
      <c r="B708" s="276"/>
      <c r="C708" s="276"/>
      <c r="D708" s="276"/>
      <c r="E708" s="276"/>
      <c r="F708" s="276"/>
      <c r="G708" s="276"/>
      <c r="H708" s="276"/>
      <c r="I708" s="276"/>
      <c r="J708" s="276"/>
      <c r="K708" s="276"/>
      <c r="L708" s="276"/>
      <c r="M708" s="276"/>
      <c r="N708" s="276"/>
      <c r="O708" s="276"/>
      <c r="P708" s="276"/>
      <c r="Q708" s="276"/>
      <c r="R708" s="276"/>
      <c r="S708" s="276"/>
      <c r="T708" s="276"/>
      <c r="U708" s="276"/>
      <c r="V708" s="276"/>
      <c r="W708" s="276"/>
      <c r="X708" s="276"/>
      <c r="Y708" s="276"/>
      <c r="Z708" s="276"/>
    </row>
    <row r="709" spans="1:26" ht="15.75" customHeight="1" x14ac:dyDescent="0.25">
      <c r="A709" s="276"/>
      <c r="B709" s="276"/>
      <c r="C709" s="276"/>
      <c r="D709" s="276"/>
      <c r="E709" s="276"/>
      <c r="F709" s="276"/>
      <c r="G709" s="276"/>
      <c r="H709" s="276"/>
      <c r="I709" s="276"/>
      <c r="J709" s="276"/>
      <c r="K709" s="276"/>
      <c r="L709" s="276"/>
      <c r="M709" s="276"/>
      <c r="N709" s="276"/>
      <c r="O709" s="276"/>
      <c r="P709" s="276"/>
      <c r="Q709" s="276"/>
      <c r="R709" s="276"/>
      <c r="S709" s="276"/>
      <c r="T709" s="276"/>
      <c r="U709" s="276"/>
      <c r="V709" s="276"/>
      <c r="W709" s="276"/>
      <c r="X709" s="276"/>
      <c r="Y709" s="276"/>
      <c r="Z709" s="276"/>
    </row>
    <row r="710" spans="1:26" ht="15.75" customHeight="1" x14ac:dyDescent="0.25">
      <c r="A710" s="276"/>
      <c r="B710" s="276"/>
      <c r="C710" s="276"/>
      <c r="D710" s="276"/>
      <c r="E710" s="276"/>
      <c r="F710" s="276"/>
      <c r="G710" s="276"/>
      <c r="H710" s="276"/>
      <c r="I710" s="276"/>
      <c r="J710" s="276"/>
      <c r="K710" s="276"/>
      <c r="L710" s="276"/>
      <c r="M710" s="276"/>
      <c r="N710" s="276"/>
      <c r="O710" s="276"/>
      <c r="P710" s="276"/>
      <c r="Q710" s="276"/>
      <c r="R710" s="276"/>
      <c r="S710" s="276"/>
      <c r="T710" s="276"/>
      <c r="U710" s="276"/>
      <c r="V710" s="276"/>
      <c r="W710" s="276"/>
      <c r="X710" s="276"/>
      <c r="Y710" s="276"/>
      <c r="Z710" s="276"/>
    </row>
    <row r="711" spans="1:26" ht="15.75" customHeight="1" x14ac:dyDescent="0.25">
      <c r="A711" s="276"/>
      <c r="B711" s="276"/>
      <c r="C711" s="276"/>
      <c r="D711" s="276"/>
      <c r="E711" s="276"/>
      <c r="F711" s="276"/>
      <c r="G711" s="276"/>
      <c r="H711" s="276"/>
      <c r="I711" s="276"/>
      <c r="J711" s="276"/>
      <c r="K711" s="276"/>
      <c r="L711" s="276"/>
      <c r="M711" s="276"/>
      <c r="N711" s="276"/>
      <c r="O711" s="276"/>
      <c r="P711" s="276"/>
      <c r="Q711" s="276"/>
      <c r="R711" s="276"/>
      <c r="S711" s="276"/>
      <c r="T711" s="276"/>
      <c r="U711" s="276"/>
      <c r="V711" s="276"/>
      <c r="W711" s="276"/>
      <c r="X711" s="276"/>
      <c r="Y711" s="276"/>
      <c r="Z711" s="276"/>
    </row>
    <row r="712" spans="1:26" ht="15.75" customHeight="1" x14ac:dyDescent="0.25">
      <c r="A712" s="276"/>
      <c r="B712" s="276"/>
      <c r="C712" s="276"/>
      <c r="D712" s="276"/>
      <c r="E712" s="276"/>
      <c r="F712" s="276"/>
      <c r="G712" s="276"/>
      <c r="H712" s="276"/>
      <c r="I712" s="276"/>
      <c r="J712" s="276"/>
      <c r="K712" s="276"/>
      <c r="L712" s="276"/>
      <c r="M712" s="276"/>
      <c r="N712" s="276"/>
      <c r="O712" s="276"/>
      <c r="P712" s="276"/>
      <c r="Q712" s="276"/>
      <c r="R712" s="276"/>
      <c r="S712" s="276"/>
      <c r="T712" s="276"/>
      <c r="U712" s="276"/>
      <c r="V712" s="276"/>
      <c r="W712" s="276"/>
      <c r="X712" s="276"/>
      <c r="Y712" s="276"/>
      <c r="Z712" s="276"/>
    </row>
    <row r="713" spans="1:26" ht="15.75" customHeight="1" x14ac:dyDescent="0.25">
      <c r="A713" s="276"/>
      <c r="B713" s="276"/>
      <c r="C713" s="276"/>
      <c r="D713" s="276"/>
      <c r="E713" s="276"/>
      <c r="F713" s="276"/>
      <c r="G713" s="276"/>
      <c r="H713" s="276"/>
      <c r="I713" s="276"/>
      <c r="J713" s="276"/>
      <c r="K713" s="276"/>
      <c r="L713" s="276"/>
      <c r="M713" s="276"/>
      <c r="N713" s="276"/>
      <c r="O713" s="276"/>
      <c r="P713" s="276"/>
      <c r="Q713" s="276"/>
      <c r="R713" s="276"/>
      <c r="S713" s="276"/>
      <c r="T713" s="276"/>
      <c r="U713" s="276"/>
      <c r="V713" s="276"/>
      <c r="W713" s="276"/>
      <c r="X713" s="276"/>
      <c r="Y713" s="276"/>
      <c r="Z713" s="276"/>
    </row>
    <row r="714" spans="1:26" ht="15.75" customHeight="1" x14ac:dyDescent="0.25">
      <c r="A714" s="276"/>
      <c r="B714" s="276"/>
      <c r="C714" s="276"/>
      <c r="D714" s="276"/>
      <c r="E714" s="276"/>
      <c r="F714" s="276"/>
      <c r="G714" s="276"/>
      <c r="H714" s="276"/>
      <c r="I714" s="276"/>
      <c r="J714" s="276"/>
      <c r="K714" s="276"/>
      <c r="L714" s="276"/>
      <c r="M714" s="276"/>
      <c r="N714" s="276"/>
      <c r="O714" s="276"/>
      <c r="P714" s="276"/>
      <c r="Q714" s="276"/>
      <c r="R714" s="276"/>
      <c r="S714" s="276"/>
      <c r="T714" s="276"/>
      <c r="U714" s="276"/>
      <c r="V714" s="276"/>
      <c r="W714" s="276"/>
      <c r="X714" s="276"/>
      <c r="Y714" s="276"/>
      <c r="Z714" s="276"/>
    </row>
    <row r="715" spans="1:26" ht="15.75" customHeight="1" x14ac:dyDescent="0.25">
      <c r="A715" s="276"/>
      <c r="B715" s="276"/>
      <c r="C715" s="276"/>
      <c r="D715" s="276"/>
      <c r="E715" s="276"/>
      <c r="F715" s="276"/>
      <c r="G715" s="276"/>
      <c r="H715" s="276"/>
      <c r="I715" s="276"/>
      <c r="J715" s="276"/>
      <c r="K715" s="276"/>
      <c r="L715" s="276"/>
      <c r="M715" s="276"/>
      <c r="N715" s="276"/>
      <c r="O715" s="276"/>
      <c r="P715" s="276"/>
      <c r="Q715" s="276"/>
      <c r="R715" s="276"/>
      <c r="S715" s="276"/>
      <c r="T715" s="276"/>
      <c r="U715" s="276"/>
      <c r="V715" s="276"/>
      <c r="W715" s="276"/>
      <c r="X715" s="276"/>
      <c r="Y715" s="276"/>
      <c r="Z715" s="276"/>
    </row>
    <row r="716" spans="1:26" ht="15.75" customHeight="1" x14ac:dyDescent="0.25">
      <c r="A716" s="276"/>
      <c r="B716" s="276"/>
      <c r="C716" s="276"/>
      <c r="D716" s="276"/>
      <c r="E716" s="276"/>
      <c r="F716" s="276"/>
      <c r="G716" s="276"/>
      <c r="H716" s="276"/>
      <c r="I716" s="276"/>
      <c r="J716" s="276"/>
      <c r="K716" s="276"/>
      <c r="L716" s="276"/>
      <c r="M716" s="276"/>
      <c r="N716" s="276"/>
      <c r="O716" s="276"/>
      <c r="P716" s="276"/>
      <c r="Q716" s="276"/>
      <c r="R716" s="276"/>
      <c r="S716" s="276"/>
      <c r="T716" s="276"/>
      <c r="U716" s="276"/>
      <c r="V716" s="276"/>
      <c r="W716" s="276"/>
      <c r="X716" s="276"/>
      <c r="Y716" s="276"/>
      <c r="Z716" s="276"/>
    </row>
    <row r="717" spans="1:26" ht="15.75" customHeight="1" x14ac:dyDescent="0.25">
      <c r="A717" s="276"/>
      <c r="B717" s="276"/>
      <c r="C717" s="276"/>
      <c r="D717" s="276"/>
      <c r="E717" s="276"/>
      <c r="F717" s="276"/>
      <c r="G717" s="276"/>
      <c r="H717" s="276"/>
      <c r="I717" s="276"/>
      <c r="J717" s="276"/>
      <c r="K717" s="276"/>
      <c r="L717" s="276"/>
      <c r="M717" s="276"/>
      <c r="N717" s="276"/>
      <c r="O717" s="276"/>
      <c r="P717" s="276"/>
      <c r="Q717" s="276"/>
      <c r="R717" s="276"/>
      <c r="S717" s="276"/>
      <c r="T717" s="276"/>
      <c r="U717" s="276"/>
      <c r="V717" s="276"/>
      <c r="W717" s="276"/>
      <c r="X717" s="276"/>
      <c r="Y717" s="276"/>
      <c r="Z717" s="276"/>
    </row>
    <row r="718" spans="1:26" ht="15.75" customHeight="1" x14ac:dyDescent="0.25">
      <c r="A718" s="276"/>
      <c r="B718" s="276"/>
      <c r="C718" s="276"/>
      <c r="D718" s="276"/>
      <c r="E718" s="276"/>
      <c r="F718" s="276"/>
      <c r="G718" s="276"/>
      <c r="H718" s="276"/>
      <c r="I718" s="276"/>
      <c r="J718" s="276"/>
      <c r="K718" s="276"/>
      <c r="L718" s="276"/>
      <c r="M718" s="276"/>
      <c r="N718" s="276"/>
      <c r="O718" s="276"/>
      <c r="P718" s="276"/>
      <c r="Q718" s="276"/>
      <c r="R718" s="276"/>
      <c r="S718" s="276"/>
      <c r="T718" s="276"/>
      <c r="U718" s="276"/>
      <c r="V718" s="276"/>
      <c r="W718" s="276"/>
      <c r="X718" s="276"/>
      <c r="Y718" s="276"/>
      <c r="Z718" s="276"/>
    </row>
    <row r="719" spans="1:26" ht="15.75" customHeight="1" x14ac:dyDescent="0.25">
      <c r="A719" s="276"/>
      <c r="B719" s="276"/>
      <c r="C719" s="276"/>
      <c r="D719" s="276"/>
      <c r="E719" s="276"/>
      <c r="F719" s="276"/>
      <c r="G719" s="276"/>
      <c r="H719" s="276"/>
      <c r="I719" s="276"/>
      <c r="J719" s="276"/>
      <c r="K719" s="276"/>
      <c r="L719" s="276"/>
      <c r="M719" s="276"/>
      <c r="N719" s="276"/>
      <c r="O719" s="276"/>
      <c r="P719" s="276"/>
      <c r="Q719" s="276"/>
      <c r="R719" s="276"/>
      <c r="S719" s="276"/>
      <c r="T719" s="276"/>
      <c r="U719" s="276"/>
      <c r="V719" s="276"/>
      <c r="W719" s="276"/>
      <c r="X719" s="276"/>
      <c r="Y719" s="276"/>
      <c r="Z719" s="276"/>
    </row>
    <row r="720" spans="1:26" ht="15.75" customHeight="1" x14ac:dyDescent="0.25">
      <c r="A720" s="276"/>
      <c r="B720" s="276"/>
      <c r="C720" s="276"/>
      <c r="D720" s="276"/>
      <c r="E720" s="276"/>
      <c r="F720" s="276"/>
      <c r="G720" s="276"/>
      <c r="H720" s="276"/>
      <c r="I720" s="276"/>
      <c r="J720" s="276"/>
      <c r="K720" s="276"/>
      <c r="L720" s="276"/>
      <c r="M720" s="276"/>
      <c r="N720" s="276"/>
      <c r="O720" s="276"/>
      <c r="P720" s="276"/>
      <c r="Q720" s="276"/>
      <c r="R720" s="276"/>
      <c r="S720" s="276"/>
      <c r="T720" s="276"/>
      <c r="U720" s="276"/>
      <c r="V720" s="276"/>
      <c r="W720" s="276"/>
      <c r="X720" s="276"/>
      <c r="Y720" s="276"/>
      <c r="Z720" s="276"/>
    </row>
    <row r="721" spans="1:26" ht="15.75" customHeight="1" x14ac:dyDescent="0.25">
      <c r="A721" s="276"/>
      <c r="B721" s="276"/>
      <c r="C721" s="276"/>
      <c r="D721" s="276"/>
      <c r="E721" s="276"/>
      <c r="F721" s="276"/>
      <c r="G721" s="276"/>
      <c r="H721" s="276"/>
      <c r="I721" s="276"/>
      <c r="J721" s="276"/>
      <c r="K721" s="276"/>
      <c r="L721" s="276"/>
      <c r="M721" s="276"/>
      <c r="N721" s="276"/>
      <c r="O721" s="276"/>
      <c r="P721" s="276"/>
      <c r="Q721" s="276"/>
      <c r="R721" s="276"/>
      <c r="S721" s="276"/>
      <c r="T721" s="276"/>
      <c r="U721" s="276"/>
      <c r="V721" s="276"/>
      <c r="W721" s="276"/>
      <c r="X721" s="276"/>
      <c r="Y721" s="276"/>
      <c r="Z721" s="276"/>
    </row>
    <row r="722" spans="1:26" ht="15.75" customHeight="1" x14ac:dyDescent="0.25">
      <c r="A722" s="276"/>
      <c r="B722" s="276"/>
      <c r="C722" s="276"/>
      <c r="D722" s="276"/>
      <c r="E722" s="276"/>
      <c r="F722" s="276"/>
      <c r="G722" s="276"/>
      <c r="H722" s="276"/>
      <c r="I722" s="276"/>
      <c r="J722" s="276"/>
      <c r="K722" s="276"/>
      <c r="L722" s="276"/>
      <c r="M722" s="276"/>
      <c r="N722" s="276"/>
      <c r="O722" s="276"/>
      <c r="P722" s="276"/>
      <c r="Q722" s="276"/>
      <c r="R722" s="276"/>
      <c r="S722" s="276"/>
      <c r="T722" s="276"/>
      <c r="U722" s="276"/>
      <c r="V722" s="276"/>
      <c r="W722" s="276"/>
      <c r="X722" s="276"/>
      <c r="Y722" s="276"/>
      <c r="Z722" s="276"/>
    </row>
    <row r="723" spans="1:26" ht="15.75" customHeight="1" x14ac:dyDescent="0.25">
      <c r="A723" s="276"/>
      <c r="B723" s="276"/>
      <c r="C723" s="276"/>
      <c r="D723" s="276"/>
      <c r="E723" s="276"/>
      <c r="F723" s="276"/>
      <c r="G723" s="276"/>
      <c r="H723" s="276"/>
      <c r="I723" s="276"/>
      <c r="J723" s="276"/>
      <c r="K723" s="276"/>
      <c r="L723" s="276"/>
      <c r="M723" s="276"/>
      <c r="N723" s="276"/>
      <c r="O723" s="276"/>
      <c r="P723" s="276"/>
      <c r="Q723" s="276"/>
      <c r="R723" s="276"/>
      <c r="S723" s="276"/>
      <c r="T723" s="276"/>
      <c r="U723" s="276"/>
      <c r="V723" s="276"/>
      <c r="W723" s="276"/>
      <c r="X723" s="276"/>
      <c r="Y723" s="276"/>
      <c r="Z723" s="276"/>
    </row>
    <row r="724" spans="1:26" ht="15.75" customHeight="1" x14ac:dyDescent="0.25">
      <c r="A724" s="276"/>
      <c r="B724" s="276"/>
      <c r="C724" s="276"/>
      <c r="D724" s="276"/>
      <c r="E724" s="276"/>
      <c r="F724" s="276"/>
      <c r="G724" s="276"/>
      <c r="H724" s="276"/>
      <c r="I724" s="276"/>
      <c r="J724" s="276"/>
      <c r="K724" s="276"/>
      <c r="L724" s="276"/>
      <c r="M724" s="276"/>
      <c r="N724" s="276"/>
      <c r="O724" s="276"/>
      <c r="P724" s="276"/>
      <c r="Q724" s="276"/>
      <c r="R724" s="276"/>
      <c r="S724" s="276"/>
      <c r="T724" s="276"/>
      <c r="U724" s="276"/>
      <c r="V724" s="276"/>
      <c r="W724" s="276"/>
      <c r="X724" s="276"/>
      <c r="Y724" s="276"/>
      <c r="Z724" s="276"/>
    </row>
    <row r="725" spans="1:26" ht="15.75" customHeight="1" x14ac:dyDescent="0.25">
      <c r="A725" s="276"/>
      <c r="B725" s="276"/>
      <c r="C725" s="276"/>
      <c r="D725" s="276"/>
      <c r="E725" s="276"/>
      <c r="F725" s="276"/>
      <c r="G725" s="276"/>
      <c r="H725" s="276"/>
      <c r="I725" s="276"/>
      <c r="J725" s="276"/>
      <c r="K725" s="276"/>
      <c r="L725" s="276"/>
      <c r="M725" s="276"/>
      <c r="N725" s="276"/>
      <c r="O725" s="276"/>
      <c r="P725" s="276"/>
      <c r="Q725" s="276"/>
      <c r="R725" s="276"/>
      <c r="S725" s="276"/>
      <c r="T725" s="276"/>
      <c r="U725" s="276"/>
      <c r="V725" s="276"/>
      <c r="W725" s="276"/>
      <c r="X725" s="276"/>
      <c r="Y725" s="276"/>
      <c r="Z725" s="276"/>
    </row>
    <row r="726" spans="1:26" ht="15.75" customHeight="1" x14ac:dyDescent="0.25">
      <c r="A726" s="276"/>
      <c r="B726" s="276"/>
      <c r="C726" s="276"/>
      <c r="D726" s="276"/>
      <c r="E726" s="276"/>
      <c r="F726" s="276"/>
      <c r="G726" s="276"/>
      <c r="H726" s="276"/>
      <c r="I726" s="276"/>
      <c r="J726" s="276"/>
      <c r="K726" s="276"/>
      <c r="L726" s="276"/>
      <c r="M726" s="276"/>
      <c r="N726" s="276"/>
      <c r="O726" s="276"/>
      <c r="P726" s="276"/>
      <c r="Q726" s="276"/>
      <c r="R726" s="276"/>
      <c r="S726" s="276"/>
      <c r="T726" s="276"/>
      <c r="U726" s="276"/>
      <c r="V726" s="276"/>
      <c r="W726" s="276"/>
      <c r="X726" s="276"/>
      <c r="Y726" s="276"/>
      <c r="Z726" s="276"/>
    </row>
    <row r="727" spans="1:26" ht="15.75" customHeight="1" x14ac:dyDescent="0.25">
      <c r="A727" s="276"/>
      <c r="B727" s="276"/>
      <c r="C727" s="276"/>
      <c r="D727" s="276"/>
      <c r="E727" s="276"/>
      <c r="F727" s="276"/>
      <c r="G727" s="276"/>
      <c r="H727" s="276"/>
      <c r="I727" s="276"/>
      <c r="J727" s="276"/>
      <c r="K727" s="276"/>
      <c r="L727" s="276"/>
      <c r="M727" s="276"/>
      <c r="N727" s="276"/>
      <c r="O727" s="276"/>
      <c r="P727" s="276"/>
      <c r="Q727" s="276"/>
      <c r="R727" s="276"/>
      <c r="S727" s="276"/>
      <c r="T727" s="276"/>
      <c r="U727" s="276"/>
      <c r="V727" s="276"/>
      <c r="W727" s="276"/>
      <c r="X727" s="276"/>
      <c r="Y727" s="276"/>
      <c r="Z727" s="276"/>
    </row>
    <row r="728" spans="1:26" ht="15.75" customHeight="1" x14ac:dyDescent="0.25">
      <c r="A728" s="276"/>
      <c r="B728" s="276"/>
      <c r="C728" s="276"/>
      <c r="D728" s="276"/>
      <c r="E728" s="276"/>
      <c r="F728" s="276"/>
      <c r="G728" s="276"/>
      <c r="H728" s="276"/>
      <c r="I728" s="276"/>
      <c r="J728" s="276"/>
      <c r="K728" s="276"/>
      <c r="L728" s="276"/>
      <c r="M728" s="276"/>
      <c r="N728" s="276"/>
      <c r="O728" s="276"/>
      <c r="P728" s="276"/>
      <c r="Q728" s="276"/>
      <c r="R728" s="276"/>
      <c r="S728" s="276"/>
      <c r="T728" s="276"/>
      <c r="U728" s="276"/>
      <c r="V728" s="276"/>
      <c r="W728" s="276"/>
      <c r="X728" s="276"/>
      <c r="Y728" s="276"/>
      <c r="Z728" s="276"/>
    </row>
    <row r="729" spans="1:26" ht="15.75" customHeight="1" x14ac:dyDescent="0.25">
      <c r="A729" s="276"/>
      <c r="B729" s="276"/>
      <c r="C729" s="276"/>
      <c r="D729" s="276"/>
      <c r="E729" s="276"/>
      <c r="F729" s="276"/>
      <c r="G729" s="276"/>
      <c r="H729" s="276"/>
      <c r="I729" s="276"/>
      <c r="J729" s="276"/>
      <c r="K729" s="276"/>
      <c r="L729" s="276"/>
      <c r="M729" s="276"/>
      <c r="N729" s="276"/>
      <c r="O729" s="276"/>
      <c r="P729" s="276"/>
      <c r="Q729" s="276"/>
      <c r="R729" s="276"/>
      <c r="S729" s="276"/>
      <c r="T729" s="276"/>
      <c r="U729" s="276"/>
      <c r="V729" s="276"/>
      <c r="W729" s="276"/>
      <c r="X729" s="276"/>
      <c r="Y729" s="276"/>
      <c r="Z729" s="276"/>
    </row>
    <row r="730" spans="1:26" ht="15.75" customHeight="1" x14ac:dyDescent="0.25">
      <c r="A730" s="276"/>
      <c r="B730" s="276"/>
      <c r="C730" s="276"/>
      <c r="D730" s="276"/>
      <c r="E730" s="276"/>
      <c r="F730" s="276"/>
      <c r="G730" s="276"/>
      <c r="H730" s="276"/>
      <c r="I730" s="276"/>
      <c r="J730" s="276"/>
      <c r="K730" s="276"/>
      <c r="L730" s="276"/>
      <c r="M730" s="276"/>
      <c r="N730" s="276"/>
      <c r="O730" s="276"/>
      <c r="P730" s="276"/>
      <c r="Q730" s="276"/>
      <c r="R730" s="276"/>
      <c r="S730" s="276"/>
      <c r="T730" s="276"/>
      <c r="U730" s="276"/>
      <c r="V730" s="276"/>
      <c r="W730" s="276"/>
      <c r="X730" s="276"/>
      <c r="Y730" s="276"/>
      <c r="Z730" s="276"/>
    </row>
    <row r="731" spans="1:26" ht="15.75" customHeight="1" x14ac:dyDescent="0.25">
      <c r="A731" s="276"/>
      <c r="B731" s="276"/>
      <c r="C731" s="276"/>
      <c r="D731" s="276"/>
      <c r="E731" s="276"/>
      <c r="F731" s="276"/>
      <c r="G731" s="276"/>
      <c r="H731" s="276"/>
      <c r="I731" s="276"/>
      <c r="J731" s="276"/>
      <c r="K731" s="276"/>
      <c r="L731" s="276"/>
      <c r="M731" s="276"/>
      <c r="N731" s="276"/>
      <c r="O731" s="276"/>
      <c r="P731" s="276"/>
      <c r="Q731" s="276"/>
      <c r="R731" s="276"/>
      <c r="S731" s="276"/>
      <c r="T731" s="276"/>
      <c r="U731" s="276"/>
      <c r="V731" s="276"/>
      <c r="W731" s="276"/>
      <c r="X731" s="276"/>
      <c r="Y731" s="276"/>
      <c r="Z731" s="276"/>
    </row>
    <row r="732" spans="1:26" ht="15.75" customHeight="1" x14ac:dyDescent="0.25">
      <c r="A732" s="276"/>
      <c r="B732" s="276"/>
      <c r="C732" s="276"/>
      <c r="D732" s="276"/>
      <c r="E732" s="276"/>
      <c r="F732" s="276"/>
      <c r="G732" s="276"/>
      <c r="H732" s="276"/>
      <c r="I732" s="276"/>
      <c r="J732" s="276"/>
      <c r="K732" s="276"/>
      <c r="L732" s="276"/>
      <c r="M732" s="276"/>
      <c r="N732" s="276"/>
      <c r="O732" s="276"/>
      <c r="P732" s="276"/>
      <c r="Q732" s="276"/>
      <c r="R732" s="276"/>
      <c r="S732" s="276"/>
      <c r="T732" s="276"/>
      <c r="U732" s="276"/>
      <c r="V732" s="276"/>
      <c r="W732" s="276"/>
      <c r="X732" s="276"/>
      <c r="Y732" s="276"/>
      <c r="Z732" s="276"/>
    </row>
    <row r="733" spans="1:26" ht="15.75" customHeight="1" x14ac:dyDescent="0.25">
      <c r="A733" s="276"/>
      <c r="B733" s="276"/>
      <c r="C733" s="276"/>
      <c r="D733" s="276"/>
      <c r="E733" s="276"/>
      <c r="F733" s="276"/>
      <c r="G733" s="276"/>
      <c r="H733" s="276"/>
      <c r="I733" s="276"/>
      <c r="J733" s="276"/>
      <c r="K733" s="276"/>
      <c r="L733" s="276"/>
      <c r="M733" s="276"/>
      <c r="N733" s="276"/>
      <c r="O733" s="276"/>
      <c r="P733" s="276"/>
      <c r="Q733" s="276"/>
      <c r="R733" s="276"/>
      <c r="S733" s="276"/>
      <c r="T733" s="276"/>
      <c r="U733" s="276"/>
      <c r="V733" s="276"/>
      <c r="W733" s="276"/>
      <c r="X733" s="276"/>
      <c r="Y733" s="276"/>
      <c r="Z733" s="276"/>
    </row>
    <row r="734" spans="1:26" ht="15.75" customHeight="1" x14ac:dyDescent="0.25">
      <c r="A734" s="276"/>
      <c r="B734" s="276"/>
      <c r="C734" s="276"/>
      <c r="D734" s="276"/>
      <c r="E734" s="276"/>
      <c r="F734" s="276"/>
      <c r="G734" s="276"/>
      <c r="H734" s="276"/>
      <c r="I734" s="276"/>
      <c r="J734" s="276"/>
      <c r="K734" s="276"/>
      <c r="L734" s="276"/>
      <c r="M734" s="276"/>
      <c r="N734" s="276"/>
      <c r="O734" s="276"/>
      <c r="P734" s="276"/>
      <c r="Q734" s="276"/>
      <c r="R734" s="276"/>
      <c r="S734" s="276"/>
      <c r="T734" s="276"/>
      <c r="U734" s="276"/>
      <c r="V734" s="276"/>
      <c r="W734" s="276"/>
      <c r="X734" s="276"/>
      <c r="Y734" s="276"/>
      <c r="Z734" s="276"/>
    </row>
    <row r="735" spans="1:26" ht="15.75" customHeight="1" x14ac:dyDescent="0.25">
      <c r="A735" s="276"/>
      <c r="B735" s="276"/>
      <c r="C735" s="276"/>
      <c r="D735" s="276"/>
      <c r="E735" s="276"/>
      <c r="F735" s="276"/>
      <c r="G735" s="276"/>
      <c r="H735" s="276"/>
      <c r="I735" s="276"/>
      <c r="J735" s="276"/>
      <c r="K735" s="276"/>
      <c r="L735" s="276"/>
      <c r="M735" s="276"/>
      <c r="N735" s="276"/>
      <c r="O735" s="276"/>
      <c r="P735" s="276"/>
      <c r="Q735" s="276"/>
      <c r="R735" s="276"/>
      <c r="S735" s="276"/>
      <c r="T735" s="276"/>
      <c r="U735" s="276"/>
      <c r="V735" s="276"/>
      <c r="W735" s="276"/>
      <c r="X735" s="276"/>
      <c r="Y735" s="276"/>
      <c r="Z735" s="276"/>
    </row>
    <row r="736" spans="1:26" ht="15.75" customHeight="1" x14ac:dyDescent="0.25">
      <c r="A736" s="276"/>
      <c r="B736" s="276"/>
      <c r="C736" s="276"/>
      <c r="D736" s="276"/>
      <c r="E736" s="276"/>
      <c r="F736" s="276"/>
      <c r="G736" s="276"/>
      <c r="H736" s="276"/>
      <c r="I736" s="276"/>
      <c r="J736" s="276"/>
      <c r="K736" s="276"/>
      <c r="L736" s="276"/>
      <c r="M736" s="276"/>
      <c r="N736" s="276"/>
      <c r="O736" s="276"/>
      <c r="P736" s="276"/>
      <c r="Q736" s="276"/>
      <c r="R736" s="276"/>
      <c r="S736" s="276"/>
      <c r="T736" s="276"/>
      <c r="U736" s="276"/>
      <c r="V736" s="276"/>
      <c r="W736" s="276"/>
      <c r="X736" s="276"/>
      <c r="Y736" s="276"/>
      <c r="Z736" s="276"/>
    </row>
    <row r="737" spans="1:26" ht="15.75" customHeight="1" x14ac:dyDescent="0.25">
      <c r="A737" s="276"/>
      <c r="B737" s="276"/>
      <c r="C737" s="276"/>
      <c r="D737" s="276"/>
      <c r="E737" s="276"/>
      <c r="F737" s="276"/>
      <c r="G737" s="276"/>
      <c r="H737" s="276"/>
      <c r="I737" s="276"/>
      <c r="J737" s="276"/>
      <c r="K737" s="276"/>
      <c r="L737" s="276"/>
      <c r="M737" s="276"/>
      <c r="N737" s="276"/>
      <c r="O737" s="276"/>
      <c r="P737" s="276"/>
      <c r="Q737" s="276"/>
      <c r="R737" s="276"/>
      <c r="S737" s="276"/>
      <c r="T737" s="276"/>
      <c r="U737" s="276"/>
      <c r="V737" s="276"/>
      <c r="W737" s="276"/>
      <c r="X737" s="276"/>
      <c r="Y737" s="276"/>
      <c r="Z737" s="276"/>
    </row>
    <row r="738" spans="1:26" ht="15.75" customHeight="1" x14ac:dyDescent="0.25">
      <c r="A738" s="276"/>
      <c r="B738" s="276"/>
      <c r="C738" s="276"/>
      <c r="D738" s="276"/>
      <c r="E738" s="276"/>
      <c r="F738" s="276"/>
      <c r="G738" s="276"/>
      <c r="H738" s="276"/>
      <c r="I738" s="276"/>
      <c r="J738" s="276"/>
      <c r="K738" s="276"/>
      <c r="L738" s="276"/>
      <c r="M738" s="276"/>
      <c r="N738" s="276"/>
      <c r="O738" s="276"/>
      <c r="P738" s="276"/>
      <c r="Q738" s="276"/>
      <c r="R738" s="276"/>
      <c r="S738" s="276"/>
      <c r="T738" s="276"/>
      <c r="U738" s="276"/>
      <c r="V738" s="276"/>
      <c r="W738" s="276"/>
      <c r="X738" s="276"/>
      <c r="Y738" s="276"/>
      <c r="Z738" s="276"/>
    </row>
    <row r="739" spans="1:26" ht="15.75" customHeight="1" x14ac:dyDescent="0.25">
      <c r="A739" s="276"/>
      <c r="B739" s="276"/>
      <c r="C739" s="276"/>
      <c r="D739" s="276"/>
      <c r="E739" s="276"/>
      <c r="F739" s="276"/>
      <c r="G739" s="276"/>
      <c r="H739" s="276"/>
      <c r="I739" s="276"/>
      <c r="J739" s="276"/>
      <c r="K739" s="276"/>
      <c r="L739" s="276"/>
      <c r="M739" s="276"/>
      <c r="N739" s="276"/>
      <c r="O739" s="276"/>
      <c r="P739" s="276"/>
      <c r="Q739" s="276"/>
      <c r="R739" s="276"/>
      <c r="S739" s="276"/>
      <c r="T739" s="276"/>
      <c r="U739" s="276"/>
      <c r="V739" s="276"/>
      <c r="W739" s="276"/>
      <c r="X739" s="276"/>
      <c r="Y739" s="276"/>
      <c r="Z739" s="276"/>
    </row>
    <row r="740" spans="1:26" ht="15.75" customHeight="1" x14ac:dyDescent="0.25">
      <c r="A740" s="276"/>
      <c r="B740" s="276"/>
      <c r="C740" s="276"/>
      <c r="D740" s="276"/>
      <c r="E740" s="276"/>
      <c r="F740" s="276"/>
      <c r="G740" s="276"/>
      <c r="H740" s="276"/>
      <c r="I740" s="276"/>
      <c r="J740" s="276"/>
      <c r="K740" s="276"/>
      <c r="L740" s="276"/>
      <c r="M740" s="276"/>
      <c r="N740" s="276"/>
      <c r="O740" s="276"/>
      <c r="P740" s="276"/>
      <c r="Q740" s="276"/>
      <c r="R740" s="276"/>
      <c r="S740" s="276"/>
      <c r="T740" s="276"/>
      <c r="U740" s="276"/>
      <c r="V740" s="276"/>
      <c r="W740" s="276"/>
      <c r="X740" s="276"/>
      <c r="Y740" s="276"/>
      <c r="Z740" s="276"/>
    </row>
    <row r="741" spans="1:26" ht="15.75" customHeight="1" x14ac:dyDescent="0.25">
      <c r="A741" s="276"/>
      <c r="B741" s="276"/>
      <c r="C741" s="276"/>
      <c r="D741" s="276"/>
      <c r="E741" s="276"/>
      <c r="F741" s="276"/>
      <c r="G741" s="276"/>
      <c r="H741" s="276"/>
      <c r="I741" s="276"/>
      <c r="J741" s="276"/>
      <c r="K741" s="276"/>
      <c r="L741" s="276"/>
      <c r="M741" s="276"/>
      <c r="N741" s="276"/>
      <c r="O741" s="276"/>
      <c r="P741" s="276"/>
      <c r="Q741" s="276"/>
      <c r="R741" s="276"/>
      <c r="S741" s="276"/>
      <c r="T741" s="276"/>
      <c r="U741" s="276"/>
      <c r="V741" s="276"/>
      <c r="W741" s="276"/>
      <c r="X741" s="276"/>
      <c r="Y741" s="276"/>
      <c r="Z741" s="276"/>
    </row>
    <row r="742" spans="1:26" ht="15.75" customHeight="1" x14ac:dyDescent="0.25">
      <c r="A742" s="276"/>
      <c r="B742" s="276"/>
      <c r="C742" s="276"/>
      <c r="D742" s="276"/>
      <c r="E742" s="276"/>
      <c r="F742" s="276"/>
      <c r="G742" s="276"/>
      <c r="H742" s="276"/>
      <c r="I742" s="276"/>
      <c r="J742" s="276"/>
      <c r="K742" s="276"/>
      <c r="L742" s="276"/>
      <c r="M742" s="276"/>
      <c r="N742" s="276"/>
      <c r="O742" s="276"/>
      <c r="P742" s="276"/>
      <c r="Q742" s="276"/>
      <c r="R742" s="276"/>
      <c r="S742" s="276"/>
      <c r="T742" s="276"/>
      <c r="U742" s="276"/>
      <c r="V742" s="276"/>
      <c r="W742" s="276"/>
      <c r="X742" s="276"/>
      <c r="Y742" s="276"/>
      <c r="Z742" s="276"/>
    </row>
    <row r="743" spans="1:26" ht="15.75" customHeight="1" x14ac:dyDescent="0.25">
      <c r="A743" s="276"/>
      <c r="B743" s="276"/>
      <c r="C743" s="276"/>
      <c r="D743" s="276"/>
      <c r="E743" s="276"/>
      <c r="F743" s="276"/>
      <c r="G743" s="276"/>
      <c r="H743" s="276"/>
      <c r="I743" s="276"/>
      <c r="J743" s="276"/>
      <c r="K743" s="276"/>
      <c r="L743" s="276"/>
      <c r="M743" s="276"/>
      <c r="N743" s="276"/>
      <c r="O743" s="276"/>
      <c r="P743" s="276"/>
      <c r="Q743" s="276"/>
      <c r="R743" s="276"/>
      <c r="S743" s="276"/>
      <c r="T743" s="276"/>
      <c r="U743" s="276"/>
      <c r="V743" s="276"/>
      <c r="W743" s="276"/>
      <c r="X743" s="276"/>
      <c r="Y743" s="276"/>
      <c r="Z743" s="276"/>
    </row>
    <row r="744" spans="1:26" ht="15.75" customHeight="1" x14ac:dyDescent="0.25">
      <c r="A744" s="276"/>
      <c r="B744" s="276"/>
      <c r="C744" s="276"/>
      <c r="D744" s="276"/>
      <c r="E744" s="276"/>
      <c r="F744" s="276"/>
      <c r="G744" s="276"/>
      <c r="H744" s="276"/>
      <c r="I744" s="276"/>
      <c r="J744" s="276"/>
      <c r="K744" s="276"/>
      <c r="L744" s="276"/>
      <c r="M744" s="276"/>
      <c r="N744" s="276"/>
      <c r="O744" s="276"/>
      <c r="P744" s="276"/>
      <c r="Q744" s="276"/>
      <c r="R744" s="276"/>
      <c r="S744" s="276"/>
      <c r="T744" s="276"/>
      <c r="U744" s="276"/>
      <c r="V744" s="276"/>
      <c r="W744" s="276"/>
      <c r="X744" s="276"/>
      <c r="Y744" s="276"/>
      <c r="Z744" s="276"/>
    </row>
    <row r="745" spans="1:26" ht="15.75" customHeight="1" x14ac:dyDescent="0.25">
      <c r="A745" s="276"/>
      <c r="B745" s="276"/>
      <c r="C745" s="276"/>
      <c r="D745" s="276"/>
      <c r="E745" s="276"/>
      <c r="F745" s="276"/>
      <c r="G745" s="276"/>
      <c r="H745" s="276"/>
      <c r="I745" s="276"/>
      <c r="J745" s="276"/>
      <c r="K745" s="276"/>
      <c r="L745" s="276"/>
      <c r="M745" s="276"/>
      <c r="N745" s="276"/>
      <c r="O745" s="276"/>
      <c r="P745" s="276"/>
      <c r="Q745" s="276"/>
      <c r="R745" s="276"/>
      <c r="S745" s="276"/>
      <c r="T745" s="276"/>
      <c r="U745" s="276"/>
      <c r="V745" s="276"/>
      <c r="W745" s="276"/>
      <c r="X745" s="276"/>
      <c r="Y745" s="276"/>
      <c r="Z745" s="276"/>
    </row>
    <row r="746" spans="1:26" ht="15.75" customHeight="1" x14ac:dyDescent="0.25">
      <c r="A746" s="276"/>
      <c r="B746" s="276"/>
      <c r="C746" s="276"/>
      <c r="D746" s="276"/>
      <c r="E746" s="276"/>
      <c r="F746" s="276"/>
      <c r="G746" s="276"/>
      <c r="H746" s="276"/>
      <c r="I746" s="276"/>
      <c r="J746" s="276"/>
      <c r="K746" s="276"/>
      <c r="L746" s="276"/>
      <c r="M746" s="276"/>
      <c r="N746" s="276"/>
      <c r="O746" s="276"/>
      <c r="P746" s="276"/>
      <c r="Q746" s="276"/>
      <c r="R746" s="276"/>
      <c r="S746" s="276"/>
      <c r="T746" s="276"/>
      <c r="U746" s="276"/>
      <c r="V746" s="276"/>
      <c r="W746" s="276"/>
      <c r="X746" s="276"/>
      <c r="Y746" s="276"/>
      <c r="Z746" s="276"/>
    </row>
    <row r="747" spans="1:26" ht="15.75" customHeight="1" x14ac:dyDescent="0.25">
      <c r="A747" s="276"/>
      <c r="B747" s="276"/>
      <c r="C747" s="276"/>
      <c r="D747" s="276"/>
      <c r="E747" s="276"/>
      <c r="F747" s="276"/>
      <c r="G747" s="276"/>
      <c r="H747" s="276"/>
      <c r="I747" s="276"/>
      <c r="J747" s="276"/>
      <c r="K747" s="276"/>
      <c r="L747" s="276"/>
      <c r="M747" s="276"/>
      <c r="N747" s="276"/>
      <c r="O747" s="276"/>
      <c r="P747" s="276"/>
      <c r="Q747" s="276"/>
      <c r="R747" s="276"/>
      <c r="S747" s="276"/>
      <c r="T747" s="276"/>
      <c r="U747" s="276"/>
      <c r="V747" s="276"/>
      <c r="W747" s="276"/>
      <c r="X747" s="276"/>
      <c r="Y747" s="276"/>
      <c r="Z747" s="276"/>
    </row>
    <row r="748" spans="1:26" ht="15.75" customHeight="1" x14ac:dyDescent="0.25">
      <c r="A748" s="276"/>
      <c r="B748" s="276"/>
      <c r="C748" s="276"/>
      <c r="D748" s="276"/>
      <c r="E748" s="276"/>
      <c r="F748" s="276"/>
      <c r="G748" s="276"/>
      <c r="H748" s="276"/>
      <c r="I748" s="276"/>
      <c r="J748" s="276"/>
      <c r="K748" s="276"/>
      <c r="L748" s="276"/>
      <c r="M748" s="276"/>
      <c r="N748" s="276"/>
      <c r="O748" s="276"/>
      <c r="P748" s="276"/>
      <c r="Q748" s="276"/>
      <c r="R748" s="276"/>
      <c r="S748" s="276"/>
      <c r="T748" s="276"/>
      <c r="U748" s="276"/>
      <c r="V748" s="276"/>
      <c r="W748" s="276"/>
      <c r="X748" s="276"/>
      <c r="Y748" s="276"/>
      <c r="Z748" s="276"/>
    </row>
    <row r="749" spans="1:26" ht="15.75" customHeight="1" x14ac:dyDescent="0.25">
      <c r="A749" s="276"/>
      <c r="B749" s="276"/>
      <c r="C749" s="276"/>
      <c r="D749" s="276"/>
      <c r="E749" s="276"/>
      <c r="F749" s="276"/>
      <c r="G749" s="276"/>
      <c r="H749" s="276"/>
      <c r="I749" s="276"/>
      <c r="J749" s="276"/>
      <c r="K749" s="276"/>
      <c r="L749" s="276"/>
      <c r="M749" s="276"/>
      <c r="N749" s="276"/>
      <c r="O749" s="276"/>
      <c r="P749" s="276"/>
      <c r="Q749" s="276"/>
      <c r="R749" s="276"/>
      <c r="S749" s="276"/>
      <c r="T749" s="276"/>
      <c r="U749" s="276"/>
      <c r="V749" s="276"/>
      <c r="W749" s="276"/>
      <c r="X749" s="276"/>
      <c r="Y749" s="276"/>
      <c r="Z749" s="276"/>
    </row>
    <row r="750" spans="1:26" ht="15.75" customHeight="1" x14ac:dyDescent="0.25">
      <c r="A750" s="276"/>
      <c r="B750" s="276"/>
      <c r="C750" s="276"/>
      <c r="D750" s="276"/>
      <c r="E750" s="276"/>
      <c r="F750" s="276"/>
      <c r="G750" s="276"/>
      <c r="H750" s="276"/>
      <c r="I750" s="276"/>
      <c r="J750" s="276"/>
      <c r="K750" s="276"/>
      <c r="L750" s="276"/>
      <c r="M750" s="276"/>
      <c r="N750" s="276"/>
      <c r="O750" s="276"/>
      <c r="P750" s="276"/>
      <c r="Q750" s="276"/>
      <c r="R750" s="276"/>
      <c r="S750" s="276"/>
      <c r="T750" s="276"/>
      <c r="U750" s="276"/>
      <c r="V750" s="276"/>
      <c r="W750" s="276"/>
      <c r="X750" s="276"/>
      <c r="Y750" s="276"/>
      <c r="Z750" s="276"/>
    </row>
    <row r="751" spans="1:26" ht="15.75" customHeight="1" x14ac:dyDescent="0.25">
      <c r="A751" s="276"/>
      <c r="B751" s="276"/>
      <c r="C751" s="276"/>
      <c r="D751" s="276"/>
      <c r="E751" s="276"/>
      <c r="F751" s="276"/>
      <c r="G751" s="276"/>
      <c r="H751" s="276"/>
      <c r="I751" s="276"/>
      <c r="J751" s="276"/>
      <c r="K751" s="276"/>
      <c r="L751" s="276"/>
      <c r="M751" s="276"/>
      <c r="N751" s="276"/>
      <c r="O751" s="276"/>
      <c r="P751" s="276"/>
      <c r="Q751" s="276"/>
      <c r="R751" s="276"/>
      <c r="S751" s="276"/>
      <c r="T751" s="276"/>
      <c r="U751" s="276"/>
      <c r="V751" s="276"/>
      <c r="W751" s="276"/>
      <c r="X751" s="276"/>
      <c r="Y751" s="276"/>
      <c r="Z751" s="276"/>
    </row>
    <row r="752" spans="1:26" ht="15.75" customHeight="1" x14ac:dyDescent="0.25">
      <c r="A752" s="276"/>
      <c r="B752" s="276"/>
      <c r="C752" s="276"/>
      <c r="D752" s="276"/>
      <c r="E752" s="276"/>
      <c r="F752" s="276"/>
      <c r="G752" s="276"/>
      <c r="H752" s="276"/>
      <c r="I752" s="276"/>
      <c r="J752" s="276"/>
      <c r="K752" s="276"/>
      <c r="L752" s="276"/>
      <c r="M752" s="276"/>
      <c r="N752" s="276"/>
      <c r="O752" s="276"/>
      <c r="P752" s="276"/>
      <c r="Q752" s="276"/>
      <c r="R752" s="276"/>
      <c r="S752" s="276"/>
      <c r="T752" s="276"/>
      <c r="U752" s="276"/>
      <c r="V752" s="276"/>
      <c r="W752" s="276"/>
      <c r="X752" s="276"/>
      <c r="Y752" s="276"/>
      <c r="Z752" s="276"/>
    </row>
    <row r="753" spans="1:26" ht="15.75" customHeight="1" x14ac:dyDescent="0.25">
      <c r="A753" s="276"/>
      <c r="B753" s="276"/>
      <c r="C753" s="276"/>
      <c r="D753" s="276"/>
      <c r="E753" s="276"/>
      <c r="F753" s="276"/>
      <c r="G753" s="276"/>
      <c r="H753" s="276"/>
      <c r="I753" s="276"/>
      <c r="J753" s="276"/>
      <c r="K753" s="276"/>
      <c r="L753" s="276"/>
      <c r="M753" s="276"/>
      <c r="N753" s="276"/>
      <c r="O753" s="276"/>
      <c r="P753" s="276"/>
      <c r="Q753" s="276"/>
      <c r="R753" s="276"/>
      <c r="S753" s="276"/>
      <c r="T753" s="276"/>
      <c r="U753" s="276"/>
      <c r="V753" s="276"/>
      <c r="W753" s="276"/>
      <c r="X753" s="276"/>
      <c r="Y753" s="276"/>
      <c r="Z753" s="276"/>
    </row>
    <row r="754" spans="1:26" ht="15.75" customHeight="1" x14ac:dyDescent="0.25">
      <c r="A754" s="276"/>
      <c r="B754" s="276"/>
      <c r="C754" s="276"/>
      <c r="D754" s="276"/>
      <c r="E754" s="276"/>
      <c r="F754" s="276"/>
      <c r="G754" s="276"/>
      <c r="H754" s="276"/>
      <c r="I754" s="276"/>
      <c r="J754" s="276"/>
      <c r="K754" s="276"/>
      <c r="L754" s="276"/>
      <c r="M754" s="276"/>
      <c r="N754" s="276"/>
      <c r="O754" s="276"/>
      <c r="P754" s="276"/>
      <c r="Q754" s="276"/>
      <c r="R754" s="276"/>
      <c r="S754" s="276"/>
      <c r="T754" s="276"/>
      <c r="U754" s="276"/>
      <c r="V754" s="276"/>
      <c r="W754" s="276"/>
      <c r="X754" s="276"/>
      <c r="Y754" s="276"/>
      <c r="Z754" s="276"/>
    </row>
    <row r="755" spans="1:26" ht="15.75" customHeight="1" x14ac:dyDescent="0.25">
      <c r="A755" s="276"/>
      <c r="B755" s="276"/>
      <c r="C755" s="276"/>
      <c r="D755" s="276"/>
      <c r="E755" s="276"/>
      <c r="F755" s="276"/>
      <c r="G755" s="276"/>
      <c r="H755" s="276"/>
      <c r="I755" s="276"/>
      <c r="J755" s="276"/>
      <c r="K755" s="276"/>
      <c r="L755" s="276"/>
      <c r="M755" s="276"/>
      <c r="N755" s="276"/>
      <c r="O755" s="276"/>
      <c r="P755" s="276"/>
      <c r="Q755" s="276"/>
      <c r="R755" s="276"/>
      <c r="S755" s="276"/>
      <c r="T755" s="276"/>
      <c r="U755" s="276"/>
      <c r="V755" s="276"/>
      <c r="W755" s="276"/>
      <c r="X755" s="276"/>
      <c r="Y755" s="276"/>
      <c r="Z755" s="276"/>
    </row>
    <row r="756" spans="1:26" ht="15.75" customHeight="1" x14ac:dyDescent="0.25">
      <c r="A756" s="276"/>
      <c r="B756" s="276"/>
      <c r="C756" s="276"/>
      <c r="D756" s="276"/>
      <c r="E756" s="276"/>
      <c r="F756" s="276"/>
      <c r="G756" s="276"/>
      <c r="H756" s="276"/>
      <c r="I756" s="276"/>
      <c r="J756" s="276"/>
      <c r="K756" s="276"/>
      <c r="L756" s="276"/>
      <c r="M756" s="276"/>
      <c r="N756" s="276"/>
      <c r="O756" s="276"/>
      <c r="P756" s="276"/>
      <c r="Q756" s="276"/>
      <c r="R756" s="276"/>
      <c r="S756" s="276"/>
      <c r="T756" s="276"/>
      <c r="U756" s="276"/>
      <c r="V756" s="276"/>
      <c r="W756" s="276"/>
      <c r="X756" s="276"/>
      <c r="Y756" s="276"/>
      <c r="Z756" s="276"/>
    </row>
    <row r="757" spans="1:26" ht="15.75" customHeight="1" x14ac:dyDescent="0.25">
      <c r="A757" s="276"/>
      <c r="B757" s="276"/>
      <c r="C757" s="276"/>
      <c r="D757" s="276"/>
      <c r="E757" s="276"/>
      <c r="F757" s="276"/>
      <c r="G757" s="276"/>
      <c r="H757" s="276"/>
      <c r="I757" s="276"/>
      <c r="J757" s="276"/>
      <c r="K757" s="276"/>
      <c r="L757" s="276"/>
      <c r="M757" s="276"/>
      <c r="N757" s="276"/>
      <c r="O757" s="276"/>
      <c r="P757" s="276"/>
      <c r="Q757" s="276"/>
      <c r="R757" s="276"/>
      <c r="S757" s="276"/>
      <c r="T757" s="276"/>
      <c r="U757" s="276"/>
      <c r="V757" s="276"/>
      <c r="W757" s="276"/>
      <c r="X757" s="276"/>
      <c r="Y757" s="276"/>
      <c r="Z757" s="276"/>
    </row>
    <row r="758" spans="1:26" ht="15.75" customHeight="1" x14ac:dyDescent="0.25">
      <c r="A758" s="276"/>
      <c r="B758" s="276"/>
      <c r="C758" s="276"/>
      <c r="D758" s="276"/>
      <c r="E758" s="276"/>
      <c r="F758" s="276"/>
      <c r="G758" s="276"/>
      <c r="H758" s="276"/>
      <c r="I758" s="276"/>
      <c r="J758" s="276"/>
      <c r="K758" s="276"/>
      <c r="L758" s="276"/>
      <c r="M758" s="276"/>
      <c r="N758" s="276"/>
      <c r="O758" s="276"/>
      <c r="P758" s="276"/>
      <c r="Q758" s="276"/>
      <c r="R758" s="276"/>
      <c r="S758" s="276"/>
      <c r="T758" s="276"/>
      <c r="U758" s="276"/>
      <c r="V758" s="276"/>
      <c r="W758" s="276"/>
      <c r="X758" s="276"/>
      <c r="Y758" s="276"/>
      <c r="Z758" s="276"/>
    </row>
    <row r="759" spans="1:26" ht="15.75" customHeight="1" x14ac:dyDescent="0.25">
      <c r="A759" s="276"/>
      <c r="B759" s="276"/>
      <c r="C759" s="276"/>
      <c r="D759" s="276"/>
      <c r="E759" s="276"/>
      <c r="F759" s="276"/>
      <c r="G759" s="276"/>
      <c r="H759" s="276"/>
      <c r="I759" s="276"/>
      <c r="J759" s="276"/>
      <c r="K759" s="276"/>
      <c r="L759" s="276"/>
      <c r="M759" s="276"/>
      <c r="N759" s="276"/>
      <c r="O759" s="276"/>
      <c r="P759" s="276"/>
      <c r="Q759" s="276"/>
      <c r="R759" s="276"/>
      <c r="S759" s="276"/>
      <c r="T759" s="276"/>
      <c r="U759" s="276"/>
      <c r="V759" s="276"/>
      <c r="W759" s="276"/>
      <c r="X759" s="276"/>
      <c r="Y759" s="276"/>
      <c r="Z759" s="276"/>
    </row>
    <row r="760" spans="1:26" ht="15.75" customHeight="1" x14ac:dyDescent="0.25">
      <c r="A760" s="276"/>
      <c r="B760" s="276"/>
      <c r="C760" s="276"/>
      <c r="D760" s="276"/>
      <c r="E760" s="276"/>
      <c r="F760" s="276"/>
      <c r="G760" s="276"/>
      <c r="H760" s="276"/>
      <c r="I760" s="276"/>
      <c r="J760" s="276"/>
      <c r="K760" s="276"/>
      <c r="L760" s="276"/>
      <c r="M760" s="276"/>
      <c r="N760" s="276"/>
      <c r="O760" s="276"/>
      <c r="P760" s="276"/>
      <c r="Q760" s="276"/>
      <c r="R760" s="276"/>
      <c r="S760" s="276"/>
      <c r="T760" s="276"/>
      <c r="U760" s="276"/>
      <c r="V760" s="276"/>
      <c r="W760" s="276"/>
      <c r="X760" s="276"/>
      <c r="Y760" s="276"/>
      <c r="Z760" s="276"/>
    </row>
    <row r="761" spans="1:26" ht="15.75" customHeight="1" x14ac:dyDescent="0.25">
      <c r="A761" s="276"/>
      <c r="B761" s="276"/>
      <c r="C761" s="276"/>
      <c r="D761" s="276"/>
      <c r="E761" s="276"/>
      <c r="F761" s="276"/>
      <c r="G761" s="276"/>
      <c r="H761" s="276"/>
      <c r="I761" s="276"/>
      <c r="J761" s="276"/>
      <c r="K761" s="276"/>
      <c r="L761" s="276"/>
      <c r="M761" s="276"/>
      <c r="N761" s="276"/>
      <c r="O761" s="276"/>
      <c r="P761" s="276"/>
      <c r="Q761" s="276"/>
      <c r="R761" s="276"/>
      <c r="S761" s="276"/>
      <c r="T761" s="276"/>
      <c r="U761" s="276"/>
      <c r="V761" s="276"/>
      <c r="W761" s="276"/>
      <c r="X761" s="276"/>
      <c r="Y761" s="276"/>
      <c r="Z761" s="276"/>
    </row>
    <row r="762" spans="1:26" ht="15.75" customHeight="1" x14ac:dyDescent="0.25">
      <c r="A762" s="276"/>
      <c r="B762" s="276"/>
      <c r="C762" s="276"/>
      <c r="D762" s="276"/>
      <c r="E762" s="276"/>
      <c r="F762" s="276"/>
      <c r="G762" s="276"/>
      <c r="H762" s="276"/>
      <c r="I762" s="276"/>
      <c r="J762" s="276"/>
      <c r="K762" s="276"/>
      <c r="L762" s="276"/>
      <c r="M762" s="276"/>
      <c r="N762" s="276"/>
      <c r="O762" s="276"/>
      <c r="P762" s="276"/>
      <c r="Q762" s="276"/>
      <c r="R762" s="276"/>
      <c r="S762" s="276"/>
      <c r="T762" s="276"/>
      <c r="U762" s="276"/>
      <c r="V762" s="276"/>
      <c r="W762" s="276"/>
      <c r="X762" s="276"/>
      <c r="Y762" s="276"/>
      <c r="Z762" s="276"/>
    </row>
    <row r="763" spans="1:26" ht="15.75" customHeight="1" x14ac:dyDescent="0.25">
      <c r="A763" s="276"/>
      <c r="B763" s="276"/>
      <c r="C763" s="276"/>
      <c r="D763" s="276"/>
      <c r="E763" s="276"/>
      <c r="F763" s="276"/>
      <c r="G763" s="276"/>
      <c r="H763" s="276"/>
      <c r="I763" s="276"/>
      <c r="J763" s="276"/>
      <c r="K763" s="276"/>
      <c r="L763" s="276"/>
      <c r="M763" s="276"/>
      <c r="N763" s="276"/>
      <c r="O763" s="276"/>
      <c r="P763" s="276"/>
      <c r="Q763" s="276"/>
      <c r="R763" s="276"/>
      <c r="S763" s="276"/>
      <c r="T763" s="276"/>
      <c r="U763" s="276"/>
      <c r="V763" s="276"/>
      <c r="W763" s="276"/>
      <c r="X763" s="276"/>
      <c r="Y763" s="276"/>
      <c r="Z763" s="276"/>
    </row>
    <row r="764" spans="1:26" ht="15.75" customHeight="1" x14ac:dyDescent="0.25">
      <c r="A764" s="276"/>
      <c r="B764" s="276"/>
      <c r="C764" s="276"/>
      <c r="D764" s="276"/>
      <c r="E764" s="276"/>
      <c r="F764" s="276"/>
      <c r="G764" s="276"/>
      <c r="H764" s="276"/>
      <c r="I764" s="276"/>
      <c r="J764" s="276"/>
      <c r="K764" s="276"/>
      <c r="L764" s="276"/>
      <c r="M764" s="276"/>
      <c r="N764" s="276"/>
      <c r="O764" s="276"/>
      <c r="P764" s="276"/>
      <c r="Q764" s="276"/>
      <c r="R764" s="276"/>
      <c r="S764" s="276"/>
      <c r="T764" s="276"/>
      <c r="U764" s="276"/>
      <c r="V764" s="276"/>
      <c r="W764" s="276"/>
      <c r="X764" s="276"/>
      <c r="Y764" s="276"/>
      <c r="Z764" s="276"/>
    </row>
    <row r="765" spans="1:26" ht="15.75" customHeight="1" x14ac:dyDescent="0.25">
      <c r="A765" s="276"/>
      <c r="B765" s="276"/>
      <c r="C765" s="276"/>
      <c r="D765" s="276"/>
      <c r="E765" s="276"/>
      <c r="F765" s="276"/>
      <c r="G765" s="276"/>
      <c r="H765" s="276"/>
      <c r="I765" s="276"/>
      <c r="J765" s="276"/>
      <c r="K765" s="276"/>
      <c r="L765" s="276"/>
      <c r="M765" s="276"/>
      <c r="N765" s="276"/>
      <c r="O765" s="276"/>
      <c r="P765" s="276"/>
      <c r="Q765" s="276"/>
      <c r="R765" s="276"/>
      <c r="S765" s="276"/>
      <c r="T765" s="276"/>
      <c r="U765" s="276"/>
      <c r="V765" s="276"/>
      <c r="W765" s="276"/>
      <c r="X765" s="276"/>
      <c r="Y765" s="276"/>
      <c r="Z765" s="276"/>
    </row>
    <row r="766" spans="1:26" ht="15.75" customHeight="1" x14ac:dyDescent="0.25">
      <c r="A766" s="276"/>
      <c r="B766" s="276"/>
      <c r="C766" s="276"/>
      <c r="D766" s="276"/>
      <c r="E766" s="276"/>
      <c r="F766" s="276"/>
      <c r="G766" s="276"/>
      <c r="H766" s="276"/>
      <c r="I766" s="276"/>
      <c r="J766" s="276"/>
      <c r="K766" s="276"/>
      <c r="L766" s="276"/>
      <c r="M766" s="276"/>
      <c r="N766" s="276"/>
      <c r="O766" s="276"/>
      <c r="P766" s="276"/>
      <c r="Q766" s="276"/>
      <c r="R766" s="276"/>
      <c r="S766" s="276"/>
      <c r="T766" s="276"/>
      <c r="U766" s="276"/>
      <c r="V766" s="276"/>
      <c r="W766" s="276"/>
      <c r="X766" s="276"/>
      <c r="Y766" s="276"/>
      <c r="Z766" s="276"/>
    </row>
    <row r="767" spans="1:26" ht="15.75" customHeight="1" x14ac:dyDescent="0.25">
      <c r="A767" s="276"/>
      <c r="B767" s="276"/>
      <c r="C767" s="276"/>
      <c r="D767" s="276"/>
      <c r="E767" s="276"/>
      <c r="F767" s="276"/>
      <c r="G767" s="276"/>
      <c r="H767" s="276"/>
      <c r="I767" s="276"/>
      <c r="J767" s="276"/>
      <c r="K767" s="276"/>
      <c r="L767" s="276"/>
      <c r="M767" s="276"/>
      <c r="N767" s="276"/>
      <c r="O767" s="276"/>
      <c r="P767" s="276"/>
      <c r="Q767" s="276"/>
      <c r="R767" s="276"/>
      <c r="S767" s="276"/>
      <c r="T767" s="276"/>
      <c r="U767" s="276"/>
      <c r="V767" s="276"/>
      <c r="W767" s="276"/>
      <c r="X767" s="276"/>
      <c r="Y767" s="276"/>
      <c r="Z767" s="276"/>
    </row>
    <row r="768" spans="1:26" ht="15.75" customHeight="1" x14ac:dyDescent="0.25">
      <c r="A768" s="276"/>
      <c r="B768" s="276"/>
      <c r="C768" s="276"/>
      <c r="D768" s="276"/>
      <c r="E768" s="276"/>
      <c r="F768" s="276"/>
      <c r="G768" s="276"/>
      <c r="H768" s="276"/>
      <c r="I768" s="276"/>
      <c r="J768" s="276"/>
      <c r="K768" s="276"/>
      <c r="L768" s="276"/>
      <c r="M768" s="276"/>
      <c r="N768" s="276"/>
      <c r="O768" s="276"/>
      <c r="P768" s="276"/>
      <c r="Q768" s="276"/>
      <c r="R768" s="276"/>
      <c r="S768" s="276"/>
      <c r="T768" s="276"/>
      <c r="U768" s="276"/>
      <c r="V768" s="276"/>
      <c r="W768" s="276"/>
      <c r="X768" s="276"/>
      <c r="Y768" s="276"/>
      <c r="Z768" s="276"/>
    </row>
    <row r="769" spans="1:26" ht="15.75" customHeight="1" x14ac:dyDescent="0.25">
      <c r="A769" s="276"/>
      <c r="B769" s="276"/>
      <c r="C769" s="276"/>
      <c r="D769" s="276"/>
      <c r="E769" s="276"/>
      <c r="F769" s="276"/>
      <c r="G769" s="276"/>
      <c r="H769" s="276"/>
      <c r="I769" s="276"/>
      <c r="J769" s="276"/>
      <c r="K769" s="276"/>
      <c r="L769" s="276"/>
      <c r="M769" s="276"/>
      <c r="N769" s="276"/>
      <c r="O769" s="276"/>
      <c r="P769" s="276"/>
      <c r="Q769" s="276"/>
      <c r="R769" s="276"/>
      <c r="S769" s="276"/>
      <c r="T769" s="276"/>
      <c r="U769" s="276"/>
      <c r="V769" s="276"/>
      <c r="W769" s="276"/>
      <c r="X769" s="276"/>
      <c r="Y769" s="276"/>
      <c r="Z769" s="276"/>
    </row>
    <row r="770" spans="1:26" ht="15.75" customHeight="1" x14ac:dyDescent="0.25">
      <c r="A770" s="276"/>
      <c r="B770" s="276"/>
      <c r="C770" s="276"/>
      <c r="D770" s="276"/>
      <c r="E770" s="276"/>
      <c r="F770" s="276"/>
      <c r="G770" s="276"/>
      <c r="H770" s="276"/>
      <c r="I770" s="276"/>
      <c r="J770" s="276"/>
      <c r="K770" s="276"/>
      <c r="L770" s="276"/>
      <c r="M770" s="276"/>
      <c r="N770" s="276"/>
      <c r="O770" s="276"/>
      <c r="P770" s="276"/>
      <c r="Q770" s="276"/>
      <c r="R770" s="276"/>
      <c r="S770" s="276"/>
      <c r="T770" s="276"/>
      <c r="U770" s="276"/>
      <c r="V770" s="276"/>
      <c r="W770" s="276"/>
      <c r="X770" s="276"/>
      <c r="Y770" s="276"/>
      <c r="Z770" s="276"/>
    </row>
    <row r="771" spans="1:26" ht="15.75" customHeight="1" x14ac:dyDescent="0.25">
      <c r="A771" s="276"/>
      <c r="B771" s="276"/>
      <c r="C771" s="276"/>
      <c r="D771" s="276"/>
      <c r="E771" s="276"/>
      <c r="F771" s="276"/>
      <c r="G771" s="276"/>
      <c r="H771" s="276"/>
      <c r="I771" s="276"/>
      <c r="J771" s="276"/>
      <c r="K771" s="276"/>
      <c r="L771" s="276"/>
      <c r="M771" s="276"/>
      <c r="N771" s="276"/>
      <c r="O771" s="276"/>
      <c r="P771" s="276"/>
      <c r="Q771" s="276"/>
      <c r="R771" s="276"/>
      <c r="S771" s="276"/>
      <c r="T771" s="276"/>
      <c r="U771" s="276"/>
      <c r="V771" s="276"/>
      <c r="W771" s="276"/>
      <c r="X771" s="276"/>
      <c r="Y771" s="276"/>
      <c r="Z771" s="276"/>
    </row>
    <row r="772" spans="1:26" ht="15.75" customHeight="1" x14ac:dyDescent="0.25">
      <c r="A772" s="276"/>
      <c r="B772" s="276"/>
      <c r="C772" s="276"/>
      <c r="D772" s="276"/>
      <c r="E772" s="276"/>
      <c r="F772" s="276"/>
      <c r="G772" s="276"/>
      <c r="H772" s="276"/>
      <c r="I772" s="276"/>
      <c r="J772" s="276"/>
      <c r="K772" s="276"/>
      <c r="L772" s="276"/>
      <c r="M772" s="276"/>
      <c r="N772" s="276"/>
      <c r="O772" s="276"/>
      <c r="P772" s="276"/>
      <c r="Q772" s="276"/>
      <c r="R772" s="276"/>
      <c r="S772" s="276"/>
      <c r="T772" s="276"/>
      <c r="U772" s="276"/>
      <c r="V772" s="276"/>
      <c r="W772" s="276"/>
      <c r="X772" s="276"/>
      <c r="Y772" s="276"/>
      <c r="Z772" s="276"/>
    </row>
    <row r="773" spans="1:26" ht="15.75" customHeight="1" x14ac:dyDescent="0.25">
      <c r="A773" s="276"/>
      <c r="B773" s="276"/>
      <c r="C773" s="276"/>
      <c r="D773" s="276"/>
      <c r="E773" s="276"/>
      <c r="F773" s="276"/>
      <c r="G773" s="276"/>
      <c r="H773" s="276"/>
      <c r="I773" s="276"/>
      <c r="J773" s="276"/>
      <c r="K773" s="276"/>
      <c r="L773" s="276"/>
      <c r="M773" s="276"/>
      <c r="N773" s="276"/>
      <c r="O773" s="276"/>
      <c r="P773" s="276"/>
      <c r="Q773" s="276"/>
      <c r="R773" s="276"/>
      <c r="S773" s="276"/>
      <c r="T773" s="276"/>
      <c r="U773" s="276"/>
      <c r="V773" s="276"/>
      <c r="W773" s="276"/>
      <c r="X773" s="276"/>
      <c r="Y773" s="276"/>
      <c r="Z773" s="276"/>
    </row>
    <row r="774" spans="1:26" ht="15.75" customHeight="1" x14ac:dyDescent="0.25">
      <c r="A774" s="276"/>
      <c r="B774" s="276"/>
      <c r="C774" s="276"/>
      <c r="D774" s="276"/>
      <c r="E774" s="276"/>
      <c r="F774" s="276"/>
      <c r="G774" s="276"/>
      <c r="H774" s="276"/>
      <c r="I774" s="276"/>
      <c r="J774" s="276"/>
      <c r="K774" s="276"/>
      <c r="L774" s="276"/>
      <c r="M774" s="276"/>
      <c r="N774" s="276"/>
      <c r="O774" s="276"/>
      <c r="P774" s="276"/>
      <c r="Q774" s="276"/>
      <c r="R774" s="276"/>
      <c r="S774" s="276"/>
      <c r="T774" s="276"/>
      <c r="U774" s="276"/>
      <c r="V774" s="276"/>
      <c r="W774" s="276"/>
      <c r="X774" s="276"/>
      <c r="Y774" s="276"/>
      <c r="Z774" s="276"/>
    </row>
    <row r="775" spans="1:26" ht="15.75" customHeight="1" x14ac:dyDescent="0.25">
      <c r="A775" s="276"/>
      <c r="B775" s="276"/>
      <c r="C775" s="276"/>
      <c r="D775" s="276"/>
      <c r="E775" s="276"/>
      <c r="F775" s="276"/>
      <c r="G775" s="276"/>
      <c r="H775" s="276"/>
      <c r="I775" s="276"/>
      <c r="J775" s="276"/>
      <c r="K775" s="276"/>
      <c r="L775" s="276"/>
      <c r="M775" s="276"/>
      <c r="N775" s="276"/>
      <c r="O775" s="276"/>
      <c r="P775" s="276"/>
      <c r="Q775" s="276"/>
      <c r="R775" s="276"/>
      <c r="S775" s="276"/>
      <c r="T775" s="276"/>
      <c r="U775" s="276"/>
      <c r="V775" s="276"/>
      <c r="W775" s="276"/>
      <c r="X775" s="276"/>
      <c r="Y775" s="276"/>
      <c r="Z775" s="276"/>
    </row>
    <row r="776" spans="1:26" ht="15.75" customHeight="1" x14ac:dyDescent="0.25">
      <c r="A776" s="276"/>
      <c r="B776" s="276"/>
      <c r="C776" s="276"/>
      <c r="D776" s="276"/>
      <c r="E776" s="276"/>
      <c r="F776" s="276"/>
      <c r="G776" s="276"/>
      <c r="H776" s="276"/>
      <c r="I776" s="276"/>
      <c r="J776" s="276"/>
      <c r="K776" s="276"/>
      <c r="L776" s="276"/>
      <c r="M776" s="276"/>
      <c r="N776" s="276"/>
      <c r="O776" s="276"/>
      <c r="P776" s="276"/>
      <c r="Q776" s="276"/>
      <c r="R776" s="276"/>
      <c r="S776" s="276"/>
      <c r="T776" s="276"/>
      <c r="U776" s="276"/>
      <c r="V776" s="276"/>
      <c r="W776" s="276"/>
      <c r="X776" s="276"/>
      <c r="Y776" s="276"/>
      <c r="Z776" s="276"/>
    </row>
    <row r="777" spans="1:26" ht="15.75" customHeight="1" x14ac:dyDescent="0.25">
      <c r="A777" s="276"/>
      <c r="B777" s="276"/>
      <c r="C777" s="276"/>
      <c r="D777" s="276"/>
      <c r="E777" s="276"/>
      <c r="F777" s="276"/>
      <c r="G777" s="276"/>
      <c r="H777" s="276"/>
      <c r="I777" s="276"/>
      <c r="J777" s="276"/>
      <c r="K777" s="276"/>
      <c r="L777" s="276"/>
      <c r="M777" s="276"/>
      <c r="N777" s="276"/>
      <c r="O777" s="276"/>
      <c r="P777" s="276"/>
      <c r="Q777" s="276"/>
      <c r="R777" s="276"/>
      <c r="S777" s="276"/>
      <c r="T777" s="276"/>
      <c r="U777" s="276"/>
      <c r="V777" s="276"/>
      <c r="W777" s="276"/>
      <c r="X777" s="276"/>
      <c r="Y777" s="276"/>
      <c r="Z777" s="276"/>
    </row>
    <row r="778" spans="1:26" ht="15.75" customHeight="1" x14ac:dyDescent="0.25">
      <c r="A778" s="276"/>
      <c r="B778" s="276"/>
      <c r="C778" s="276"/>
      <c r="D778" s="276"/>
      <c r="E778" s="276"/>
      <c r="F778" s="276"/>
      <c r="G778" s="276"/>
      <c r="H778" s="276"/>
      <c r="I778" s="276"/>
      <c r="J778" s="276"/>
      <c r="K778" s="276"/>
      <c r="L778" s="276"/>
      <c r="M778" s="276"/>
      <c r="N778" s="276"/>
      <c r="O778" s="276"/>
      <c r="P778" s="276"/>
      <c r="Q778" s="276"/>
      <c r="R778" s="276"/>
      <c r="S778" s="276"/>
      <c r="T778" s="276"/>
      <c r="U778" s="276"/>
      <c r="V778" s="276"/>
      <c r="W778" s="276"/>
      <c r="X778" s="276"/>
      <c r="Y778" s="276"/>
      <c r="Z778" s="276"/>
    </row>
    <row r="779" spans="1:26" ht="15.75" customHeight="1" x14ac:dyDescent="0.25">
      <c r="A779" s="276"/>
      <c r="B779" s="276"/>
      <c r="C779" s="276"/>
      <c r="D779" s="276"/>
      <c r="E779" s="276"/>
      <c r="F779" s="276"/>
      <c r="G779" s="276"/>
      <c r="H779" s="276"/>
      <c r="I779" s="276"/>
      <c r="J779" s="276"/>
      <c r="K779" s="276"/>
      <c r="L779" s="276"/>
      <c r="M779" s="276"/>
      <c r="N779" s="276"/>
      <c r="O779" s="276"/>
      <c r="P779" s="276"/>
      <c r="Q779" s="276"/>
      <c r="R779" s="276"/>
      <c r="S779" s="276"/>
      <c r="T779" s="276"/>
      <c r="U779" s="276"/>
      <c r="V779" s="276"/>
      <c r="W779" s="276"/>
      <c r="X779" s="276"/>
      <c r="Y779" s="276"/>
      <c r="Z779" s="276"/>
    </row>
    <row r="780" spans="1:26" ht="15.75" customHeight="1" x14ac:dyDescent="0.25">
      <c r="A780" s="276"/>
      <c r="B780" s="276"/>
      <c r="C780" s="276"/>
      <c r="D780" s="276"/>
      <c r="E780" s="276"/>
      <c r="F780" s="276"/>
      <c r="G780" s="276"/>
      <c r="H780" s="276"/>
      <c r="I780" s="276"/>
      <c r="J780" s="276"/>
      <c r="K780" s="276"/>
      <c r="L780" s="276"/>
      <c r="M780" s="276"/>
      <c r="N780" s="276"/>
      <c r="O780" s="276"/>
      <c r="P780" s="276"/>
      <c r="Q780" s="276"/>
      <c r="R780" s="276"/>
      <c r="S780" s="276"/>
      <c r="T780" s="276"/>
      <c r="U780" s="276"/>
      <c r="V780" s="276"/>
      <c r="W780" s="276"/>
      <c r="X780" s="276"/>
      <c r="Y780" s="276"/>
      <c r="Z780" s="276"/>
    </row>
    <row r="781" spans="1:26" ht="15.75" customHeight="1" x14ac:dyDescent="0.25">
      <c r="A781" s="276"/>
      <c r="B781" s="276"/>
      <c r="C781" s="276"/>
      <c r="D781" s="276"/>
      <c r="E781" s="276"/>
      <c r="F781" s="276"/>
      <c r="G781" s="276"/>
      <c r="H781" s="276"/>
      <c r="I781" s="276"/>
      <c r="J781" s="276"/>
      <c r="K781" s="276"/>
      <c r="L781" s="276"/>
      <c r="M781" s="276"/>
      <c r="N781" s="276"/>
      <c r="O781" s="276"/>
      <c r="P781" s="276"/>
      <c r="Q781" s="276"/>
      <c r="R781" s="276"/>
      <c r="S781" s="276"/>
      <c r="T781" s="276"/>
      <c r="U781" s="276"/>
      <c r="V781" s="276"/>
      <c r="W781" s="276"/>
      <c r="X781" s="276"/>
      <c r="Y781" s="276"/>
      <c r="Z781" s="276"/>
    </row>
    <row r="782" spans="1:26" ht="15.75" customHeight="1" x14ac:dyDescent="0.25">
      <c r="A782" s="276"/>
      <c r="B782" s="276"/>
      <c r="C782" s="276"/>
      <c r="D782" s="276"/>
      <c r="E782" s="276"/>
      <c r="F782" s="276"/>
      <c r="G782" s="276"/>
      <c r="H782" s="276"/>
      <c r="I782" s="276"/>
      <c r="J782" s="276"/>
      <c r="K782" s="276"/>
      <c r="L782" s="276"/>
      <c r="M782" s="276"/>
      <c r="N782" s="276"/>
      <c r="O782" s="276"/>
      <c r="P782" s="276"/>
      <c r="Q782" s="276"/>
      <c r="R782" s="276"/>
      <c r="S782" s="276"/>
      <c r="T782" s="276"/>
      <c r="U782" s="276"/>
      <c r="V782" s="276"/>
      <c r="W782" s="276"/>
      <c r="X782" s="276"/>
      <c r="Y782" s="276"/>
      <c r="Z782" s="276"/>
    </row>
    <row r="783" spans="1:26" ht="15.75" customHeight="1" x14ac:dyDescent="0.25">
      <c r="A783" s="276"/>
      <c r="B783" s="276"/>
      <c r="C783" s="276"/>
      <c r="D783" s="276"/>
      <c r="E783" s="276"/>
      <c r="F783" s="276"/>
      <c r="G783" s="276"/>
      <c r="H783" s="276"/>
      <c r="I783" s="276"/>
      <c r="J783" s="276"/>
      <c r="K783" s="276"/>
      <c r="L783" s="276"/>
      <c r="M783" s="276"/>
      <c r="N783" s="276"/>
      <c r="O783" s="276"/>
      <c r="P783" s="276"/>
      <c r="Q783" s="276"/>
      <c r="R783" s="276"/>
      <c r="S783" s="276"/>
      <c r="T783" s="276"/>
      <c r="U783" s="276"/>
      <c r="V783" s="276"/>
      <c r="W783" s="276"/>
      <c r="X783" s="276"/>
      <c r="Y783" s="276"/>
      <c r="Z783" s="276"/>
    </row>
    <row r="784" spans="1:26" ht="15.75" customHeight="1" x14ac:dyDescent="0.25">
      <c r="A784" s="276"/>
      <c r="B784" s="276"/>
      <c r="C784" s="276"/>
      <c r="D784" s="276"/>
      <c r="E784" s="276"/>
      <c r="F784" s="276"/>
      <c r="G784" s="276"/>
      <c r="H784" s="276"/>
      <c r="I784" s="276"/>
      <c r="J784" s="276"/>
      <c r="K784" s="276"/>
      <c r="L784" s="276"/>
      <c r="M784" s="276"/>
      <c r="N784" s="276"/>
      <c r="O784" s="276"/>
      <c r="P784" s="276"/>
      <c r="Q784" s="276"/>
      <c r="R784" s="276"/>
      <c r="S784" s="276"/>
      <c r="T784" s="276"/>
      <c r="U784" s="276"/>
      <c r="V784" s="276"/>
      <c r="W784" s="276"/>
      <c r="X784" s="276"/>
      <c r="Y784" s="276"/>
      <c r="Z784" s="276"/>
    </row>
    <row r="785" spans="1:26" ht="15.75" customHeight="1" x14ac:dyDescent="0.25">
      <c r="A785" s="276"/>
      <c r="B785" s="276"/>
      <c r="C785" s="276"/>
      <c r="D785" s="276"/>
      <c r="E785" s="276"/>
      <c r="F785" s="276"/>
      <c r="G785" s="276"/>
      <c r="H785" s="276"/>
      <c r="I785" s="276"/>
      <c r="J785" s="276"/>
      <c r="K785" s="276"/>
      <c r="L785" s="276"/>
      <c r="M785" s="276"/>
      <c r="N785" s="276"/>
      <c r="O785" s="276"/>
      <c r="P785" s="276"/>
      <c r="Q785" s="276"/>
      <c r="R785" s="276"/>
      <c r="S785" s="276"/>
      <c r="T785" s="276"/>
      <c r="U785" s="276"/>
      <c r="V785" s="276"/>
      <c r="W785" s="276"/>
      <c r="X785" s="276"/>
      <c r="Y785" s="276"/>
      <c r="Z785" s="276"/>
    </row>
    <row r="786" spans="1:26" ht="15.75" customHeight="1" x14ac:dyDescent="0.25">
      <c r="A786" s="276"/>
      <c r="B786" s="276"/>
      <c r="C786" s="276"/>
      <c r="D786" s="276"/>
      <c r="E786" s="276"/>
      <c r="F786" s="276"/>
      <c r="G786" s="276"/>
      <c r="H786" s="276"/>
      <c r="I786" s="276"/>
      <c r="J786" s="276"/>
      <c r="K786" s="276"/>
      <c r="L786" s="276"/>
      <c r="M786" s="276"/>
      <c r="N786" s="276"/>
      <c r="O786" s="276"/>
      <c r="P786" s="276"/>
      <c r="Q786" s="276"/>
      <c r="R786" s="276"/>
      <c r="S786" s="276"/>
      <c r="T786" s="276"/>
      <c r="U786" s="276"/>
      <c r="V786" s="276"/>
      <c r="W786" s="276"/>
      <c r="X786" s="276"/>
      <c r="Y786" s="276"/>
      <c r="Z786" s="276"/>
    </row>
    <row r="787" spans="1:26" ht="15.75" customHeight="1" x14ac:dyDescent="0.25">
      <c r="A787" s="276"/>
      <c r="B787" s="276"/>
      <c r="C787" s="276"/>
      <c r="D787" s="276"/>
      <c r="E787" s="276"/>
      <c r="F787" s="276"/>
      <c r="G787" s="276"/>
      <c r="H787" s="276"/>
      <c r="I787" s="276"/>
      <c r="J787" s="276"/>
      <c r="K787" s="276"/>
      <c r="L787" s="276"/>
      <c r="M787" s="276"/>
      <c r="N787" s="276"/>
      <c r="O787" s="276"/>
      <c r="P787" s="276"/>
      <c r="Q787" s="276"/>
      <c r="R787" s="276"/>
      <c r="S787" s="276"/>
      <c r="T787" s="276"/>
      <c r="U787" s="276"/>
      <c r="V787" s="276"/>
      <c r="W787" s="276"/>
      <c r="X787" s="276"/>
      <c r="Y787" s="276"/>
      <c r="Z787" s="276"/>
    </row>
    <row r="788" spans="1:26" ht="15.75" customHeight="1" x14ac:dyDescent="0.25">
      <c r="A788" s="276"/>
      <c r="B788" s="276"/>
      <c r="C788" s="276"/>
      <c r="D788" s="276"/>
      <c r="E788" s="276"/>
      <c r="F788" s="276"/>
      <c r="G788" s="276"/>
      <c r="H788" s="276"/>
      <c r="I788" s="276"/>
      <c r="J788" s="276"/>
      <c r="K788" s="276"/>
      <c r="L788" s="276"/>
      <c r="M788" s="276"/>
      <c r="N788" s="276"/>
      <c r="O788" s="276"/>
      <c r="P788" s="276"/>
      <c r="Q788" s="276"/>
      <c r="R788" s="276"/>
      <c r="S788" s="276"/>
      <c r="T788" s="276"/>
      <c r="U788" s="276"/>
      <c r="V788" s="276"/>
      <c r="W788" s="276"/>
      <c r="X788" s="276"/>
      <c r="Y788" s="276"/>
      <c r="Z788" s="276"/>
    </row>
    <row r="789" spans="1:26" ht="15.75" customHeight="1" x14ac:dyDescent="0.25">
      <c r="A789" s="276"/>
      <c r="B789" s="276"/>
      <c r="C789" s="276"/>
      <c r="D789" s="276"/>
      <c r="E789" s="276"/>
      <c r="F789" s="276"/>
      <c r="G789" s="276"/>
      <c r="H789" s="276"/>
      <c r="I789" s="276"/>
      <c r="J789" s="276"/>
      <c r="K789" s="276"/>
      <c r="L789" s="276"/>
      <c r="M789" s="276"/>
      <c r="N789" s="276"/>
      <c r="O789" s="276"/>
      <c r="P789" s="276"/>
      <c r="Q789" s="276"/>
      <c r="R789" s="276"/>
      <c r="S789" s="276"/>
      <c r="T789" s="276"/>
      <c r="U789" s="276"/>
      <c r="V789" s="276"/>
      <c r="W789" s="276"/>
      <c r="X789" s="276"/>
      <c r="Y789" s="276"/>
      <c r="Z789" s="276"/>
    </row>
    <row r="790" spans="1:26" ht="15.75" customHeight="1" x14ac:dyDescent="0.25">
      <c r="A790" s="276"/>
      <c r="B790" s="276"/>
      <c r="C790" s="276"/>
      <c r="D790" s="276"/>
      <c r="E790" s="276"/>
      <c r="F790" s="276"/>
      <c r="G790" s="276"/>
      <c r="H790" s="276"/>
      <c r="I790" s="276"/>
      <c r="J790" s="276"/>
      <c r="K790" s="276"/>
      <c r="L790" s="276"/>
      <c r="M790" s="276"/>
      <c r="N790" s="276"/>
      <c r="O790" s="276"/>
      <c r="P790" s="276"/>
      <c r="Q790" s="276"/>
      <c r="R790" s="276"/>
      <c r="S790" s="276"/>
      <c r="T790" s="276"/>
      <c r="U790" s="276"/>
      <c r="V790" s="276"/>
      <c r="W790" s="276"/>
      <c r="X790" s="276"/>
      <c r="Y790" s="276"/>
      <c r="Z790" s="276"/>
    </row>
    <row r="791" spans="1:26" ht="15.75" customHeight="1" x14ac:dyDescent="0.25">
      <c r="A791" s="276"/>
      <c r="B791" s="276"/>
      <c r="C791" s="276"/>
      <c r="D791" s="276"/>
      <c r="E791" s="276"/>
      <c r="F791" s="276"/>
      <c r="G791" s="276"/>
      <c r="H791" s="276"/>
      <c r="I791" s="276"/>
      <c r="J791" s="276"/>
      <c r="K791" s="276"/>
      <c r="L791" s="276"/>
      <c r="M791" s="276"/>
      <c r="N791" s="276"/>
      <c r="O791" s="276"/>
      <c r="P791" s="276"/>
      <c r="Q791" s="276"/>
      <c r="R791" s="276"/>
      <c r="S791" s="276"/>
      <c r="T791" s="276"/>
      <c r="U791" s="276"/>
      <c r="V791" s="276"/>
      <c r="W791" s="276"/>
      <c r="X791" s="276"/>
      <c r="Y791" s="276"/>
      <c r="Z791" s="276"/>
    </row>
    <row r="792" spans="1:26" ht="15.75" customHeight="1" x14ac:dyDescent="0.25">
      <c r="A792" s="276"/>
      <c r="B792" s="276"/>
      <c r="C792" s="276"/>
      <c r="D792" s="276"/>
      <c r="E792" s="276"/>
      <c r="F792" s="276"/>
      <c r="G792" s="276"/>
      <c r="H792" s="276"/>
      <c r="I792" s="276"/>
      <c r="J792" s="276"/>
      <c r="K792" s="276"/>
      <c r="L792" s="276"/>
      <c r="M792" s="276"/>
      <c r="N792" s="276"/>
      <c r="O792" s="276"/>
      <c r="P792" s="276"/>
      <c r="Q792" s="276"/>
      <c r="R792" s="276"/>
      <c r="S792" s="276"/>
      <c r="T792" s="276"/>
      <c r="U792" s="276"/>
      <c r="V792" s="276"/>
      <c r="W792" s="276"/>
      <c r="X792" s="276"/>
      <c r="Y792" s="276"/>
      <c r="Z792" s="276"/>
    </row>
    <row r="793" spans="1:26" ht="15.75" customHeight="1" x14ac:dyDescent="0.25">
      <c r="A793" s="276"/>
      <c r="B793" s="276"/>
      <c r="C793" s="276"/>
      <c r="D793" s="276"/>
      <c r="E793" s="276"/>
      <c r="F793" s="276"/>
      <c r="G793" s="276"/>
      <c r="H793" s="276"/>
      <c r="I793" s="276"/>
      <c r="J793" s="276"/>
      <c r="K793" s="276"/>
      <c r="L793" s="276"/>
      <c r="M793" s="276"/>
      <c r="N793" s="276"/>
      <c r="O793" s="276"/>
      <c r="P793" s="276"/>
      <c r="Q793" s="276"/>
      <c r="R793" s="276"/>
      <c r="S793" s="276"/>
      <c r="T793" s="276"/>
      <c r="U793" s="276"/>
      <c r="V793" s="276"/>
      <c r="W793" s="276"/>
      <c r="X793" s="276"/>
      <c r="Y793" s="276"/>
      <c r="Z793" s="276"/>
    </row>
    <row r="794" spans="1:26" ht="15.75" customHeight="1" x14ac:dyDescent="0.25">
      <c r="A794" s="276"/>
      <c r="B794" s="276"/>
      <c r="C794" s="276"/>
      <c r="D794" s="276"/>
      <c r="E794" s="276"/>
      <c r="F794" s="276"/>
      <c r="G794" s="276"/>
      <c r="H794" s="276"/>
      <c r="I794" s="276"/>
      <c r="J794" s="276"/>
      <c r="K794" s="276"/>
      <c r="L794" s="276"/>
      <c r="M794" s="276"/>
      <c r="N794" s="276"/>
      <c r="O794" s="276"/>
      <c r="P794" s="276"/>
      <c r="Q794" s="276"/>
      <c r="R794" s="276"/>
      <c r="S794" s="276"/>
      <c r="T794" s="276"/>
      <c r="U794" s="276"/>
      <c r="V794" s="276"/>
      <c r="W794" s="276"/>
      <c r="X794" s="276"/>
      <c r="Y794" s="276"/>
      <c r="Z794" s="276"/>
    </row>
    <row r="795" spans="1:26" ht="15.75" customHeight="1" x14ac:dyDescent="0.25">
      <c r="A795" s="276"/>
      <c r="B795" s="276"/>
      <c r="C795" s="276"/>
      <c r="D795" s="276"/>
      <c r="E795" s="276"/>
      <c r="F795" s="276"/>
      <c r="G795" s="276"/>
      <c r="H795" s="276"/>
      <c r="I795" s="276"/>
      <c r="J795" s="276"/>
      <c r="K795" s="276"/>
      <c r="L795" s="276"/>
      <c r="M795" s="276"/>
      <c r="N795" s="276"/>
      <c r="O795" s="276"/>
      <c r="P795" s="276"/>
      <c r="Q795" s="276"/>
      <c r="R795" s="276"/>
      <c r="S795" s="276"/>
      <c r="T795" s="276"/>
      <c r="U795" s="276"/>
      <c r="V795" s="276"/>
      <c r="W795" s="276"/>
      <c r="X795" s="276"/>
      <c r="Y795" s="276"/>
      <c r="Z795" s="276"/>
    </row>
    <row r="796" spans="1:26" ht="15.75" customHeight="1" x14ac:dyDescent="0.25">
      <c r="A796" s="276"/>
      <c r="B796" s="276"/>
      <c r="C796" s="276"/>
      <c r="D796" s="276"/>
      <c r="E796" s="276"/>
      <c r="F796" s="276"/>
      <c r="G796" s="276"/>
      <c r="H796" s="276"/>
      <c r="I796" s="276"/>
      <c r="J796" s="276"/>
      <c r="K796" s="276"/>
      <c r="L796" s="276"/>
      <c r="M796" s="276"/>
      <c r="N796" s="276"/>
      <c r="O796" s="276"/>
      <c r="P796" s="276"/>
      <c r="Q796" s="276"/>
      <c r="R796" s="276"/>
      <c r="S796" s="276"/>
      <c r="T796" s="276"/>
      <c r="U796" s="276"/>
      <c r="V796" s="276"/>
      <c r="W796" s="276"/>
      <c r="X796" s="276"/>
      <c r="Y796" s="276"/>
      <c r="Z796" s="276"/>
    </row>
    <row r="797" spans="1:26" ht="15.75" customHeight="1" x14ac:dyDescent="0.25">
      <c r="A797" s="276"/>
      <c r="B797" s="276"/>
      <c r="C797" s="276"/>
      <c r="D797" s="276"/>
      <c r="E797" s="276"/>
      <c r="F797" s="276"/>
      <c r="G797" s="276"/>
      <c r="H797" s="276"/>
      <c r="I797" s="276"/>
      <c r="J797" s="276"/>
      <c r="K797" s="276"/>
      <c r="L797" s="276"/>
      <c r="M797" s="276"/>
      <c r="N797" s="276"/>
      <c r="O797" s="276"/>
      <c r="P797" s="276"/>
      <c r="Q797" s="276"/>
      <c r="R797" s="276"/>
      <c r="S797" s="276"/>
      <c r="T797" s="276"/>
      <c r="U797" s="276"/>
      <c r="V797" s="276"/>
      <c r="W797" s="276"/>
      <c r="X797" s="276"/>
      <c r="Y797" s="276"/>
      <c r="Z797" s="276"/>
    </row>
    <row r="798" spans="1:26" ht="15.75" customHeight="1" x14ac:dyDescent="0.25">
      <c r="A798" s="276"/>
      <c r="B798" s="276"/>
      <c r="C798" s="276"/>
      <c r="D798" s="276"/>
      <c r="E798" s="276"/>
      <c r="F798" s="276"/>
      <c r="G798" s="276"/>
      <c r="H798" s="276"/>
      <c r="I798" s="276"/>
      <c r="J798" s="276"/>
      <c r="K798" s="276"/>
      <c r="L798" s="276"/>
      <c r="M798" s="276"/>
      <c r="N798" s="276"/>
      <c r="O798" s="276"/>
      <c r="P798" s="276"/>
      <c r="Q798" s="276"/>
      <c r="R798" s="276"/>
      <c r="S798" s="276"/>
      <c r="T798" s="276"/>
      <c r="U798" s="276"/>
      <c r="V798" s="276"/>
      <c r="W798" s="276"/>
      <c r="X798" s="276"/>
      <c r="Y798" s="276"/>
      <c r="Z798" s="276"/>
    </row>
    <row r="799" spans="1:26" ht="15.75" customHeight="1" x14ac:dyDescent="0.25">
      <c r="A799" s="276"/>
      <c r="B799" s="276"/>
      <c r="C799" s="276"/>
      <c r="D799" s="276"/>
      <c r="E799" s="276"/>
      <c r="F799" s="276"/>
      <c r="G799" s="276"/>
      <c r="H799" s="276"/>
      <c r="I799" s="276"/>
      <c r="J799" s="276"/>
      <c r="K799" s="276"/>
      <c r="L799" s="276"/>
      <c r="M799" s="276"/>
      <c r="N799" s="276"/>
      <c r="O799" s="276"/>
      <c r="P799" s="276"/>
      <c r="Q799" s="276"/>
      <c r="R799" s="276"/>
      <c r="S799" s="276"/>
      <c r="T799" s="276"/>
      <c r="U799" s="276"/>
      <c r="V799" s="276"/>
      <c r="W799" s="276"/>
      <c r="X799" s="276"/>
      <c r="Y799" s="276"/>
      <c r="Z799" s="276"/>
    </row>
    <row r="800" spans="1:26" ht="15.75" customHeight="1" x14ac:dyDescent="0.25">
      <c r="A800" s="276"/>
      <c r="B800" s="276"/>
      <c r="C800" s="276"/>
      <c r="D800" s="276"/>
      <c r="E800" s="276"/>
      <c r="F800" s="276"/>
      <c r="G800" s="276"/>
      <c r="H800" s="276"/>
      <c r="I800" s="276"/>
      <c r="J800" s="276"/>
      <c r="K800" s="276"/>
      <c r="L800" s="276"/>
      <c r="M800" s="276"/>
      <c r="N800" s="276"/>
      <c r="O800" s="276"/>
      <c r="P800" s="276"/>
      <c r="Q800" s="276"/>
      <c r="R800" s="276"/>
      <c r="S800" s="276"/>
      <c r="T800" s="276"/>
      <c r="U800" s="276"/>
      <c r="V800" s="276"/>
      <c r="W800" s="276"/>
      <c r="X800" s="276"/>
      <c r="Y800" s="276"/>
      <c r="Z800" s="276"/>
    </row>
    <row r="801" spans="1:26" ht="15.75" customHeight="1" x14ac:dyDescent="0.25">
      <c r="A801" s="276"/>
      <c r="B801" s="276"/>
      <c r="C801" s="276"/>
      <c r="D801" s="276"/>
      <c r="E801" s="276"/>
      <c r="F801" s="276"/>
      <c r="G801" s="276"/>
      <c r="H801" s="276"/>
      <c r="I801" s="276"/>
      <c r="J801" s="276"/>
      <c r="K801" s="276"/>
      <c r="L801" s="276"/>
      <c r="M801" s="276"/>
      <c r="N801" s="276"/>
      <c r="O801" s="276"/>
      <c r="P801" s="276"/>
      <c r="Q801" s="276"/>
      <c r="R801" s="276"/>
      <c r="S801" s="276"/>
      <c r="T801" s="276"/>
      <c r="U801" s="276"/>
      <c r="V801" s="276"/>
      <c r="W801" s="276"/>
      <c r="X801" s="276"/>
      <c r="Y801" s="276"/>
      <c r="Z801" s="276"/>
    </row>
    <row r="802" spans="1:26" ht="15.75" customHeight="1" x14ac:dyDescent="0.25">
      <c r="A802" s="276"/>
      <c r="B802" s="276"/>
      <c r="C802" s="276"/>
      <c r="D802" s="276"/>
      <c r="E802" s="276"/>
      <c r="F802" s="276"/>
      <c r="G802" s="276"/>
      <c r="H802" s="276"/>
      <c r="I802" s="276"/>
      <c r="J802" s="276"/>
      <c r="K802" s="276"/>
      <c r="L802" s="276"/>
      <c r="M802" s="276"/>
      <c r="N802" s="276"/>
      <c r="O802" s="276"/>
      <c r="P802" s="276"/>
      <c r="Q802" s="276"/>
      <c r="R802" s="276"/>
      <c r="S802" s="276"/>
      <c r="T802" s="276"/>
      <c r="U802" s="276"/>
      <c r="V802" s="276"/>
      <c r="W802" s="276"/>
      <c r="X802" s="276"/>
      <c r="Y802" s="276"/>
      <c r="Z802" s="276"/>
    </row>
    <row r="803" spans="1:26" ht="15.75" customHeight="1" x14ac:dyDescent="0.25">
      <c r="A803" s="276"/>
      <c r="B803" s="276"/>
      <c r="C803" s="276"/>
      <c r="D803" s="276"/>
      <c r="E803" s="276"/>
      <c r="F803" s="276"/>
      <c r="G803" s="276"/>
      <c r="H803" s="276"/>
      <c r="I803" s="276"/>
      <c r="J803" s="276"/>
      <c r="K803" s="276"/>
      <c r="L803" s="276"/>
      <c r="M803" s="276"/>
      <c r="N803" s="276"/>
      <c r="O803" s="276"/>
      <c r="P803" s="276"/>
      <c r="Q803" s="276"/>
      <c r="R803" s="276"/>
      <c r="S803" s="276"/>
      <c r="T803" s="276"/>
      <c r="U803" s="276"/>
      <c r="V803" s="276"/>
      <c r="W803" s="276"/>
      <c r="X803" s="276"/>
      <c r="Y803" s="276"/>
      <c r="Z803" s="276"/>
    </row>
    <row r="804" spans="1:26" ht="15.75" customHeight="1" x14ac:dyDescent="0.25">
      <c r="A804" s="276"/>
      <c r="B804" s="276"/>
      <c r="C804" s="276"/>
      <c r="D804" s="276"/>
      <c r="E804" s="276"/>
      <c r="F804" s="276"/>
      <c r="G804" s="276"/>
      <c r="H804" s="276"/>
      <c r="I804" s="276"/>
      <c r="J804" s="276"/>
      <c r="K804" s="276"/>
      <c r="L804" s="276"/>
      <c r="M804" s="276"/>
      <c r="N804" s="276"/>
      <c r="O804" s="276"/>
      <c r="P804" s="276"/>
      <c r="Q804" s="276"/>
      <c r="R804" s="276"/>
      <c r="S804" s="276"/>
      <c r="T804" s="276"/>
      <c r="U804" s="276"/>
      <c r="V804" s="276"/>
      <c r="W804" s="276"/>
      <c r="X804" s="276"/>
      <c r="Y804" s="276"/>
      <c r="Z804" s="276"/>
    </row>
    <row r="805" spans="1:26" ht="15.75" customHeight="1" x14ac:dyDescent="0.25">
      <c r="A805" s="276"/>
      <c r="B805" s="276"/>
      <c r="C805" s="276"/>
      <c r="D805" s="276"/>
      <c r="E805" s="276"/>
      <c r="F805" s="276"/>
      <c r="G805" s="276"/>
      <c r="H805" s="276"/>
      <c r="I805" s="276"/>
      <c r="J805" s="276"/>
      <c r="K805" s="276"/>
      <c r="L805" s="276"/>
      <c r="M805" s="276"/>
      <c r="N805" s="276"/>
      <c r="O805" s="276"/>
      <c r="P805" s="276"/>
      <c r="Q805" s="276"/>
      <c r="R805" s="276"/>
      <c r="S805" s="276"/>
      <c r="T805" s="276"/>
      <c r="U805" s="276"/>
      <c r="V805" s="276"/>
      <c r="W805" s="276"/>
      <c r="X805" s="276"/>
      <c r="Y805" s="276"/>
      <c r="Z805" s="276"/>
    </row>
    <row r="806" spans="1:26" ht="15.75" customHeight="1" x14ac:dyDescent="0.25">
      <c r="A806" s="276"/>
      <c r="B806" s="276"/>
      <c r="C806" s="276"/>
      <c r="D806" s="276"/>
      <c r="E806" s="276"/>
      <c r="F806" s="276"/>
      <c r="G806" s="276"/>
      <c r="H806" s="276"/>
      <c r="I806" s="276"/>
      <c r="J806" s="276"/>
      <c r="K806" s="276"/>
      <c r="L806" s="276"/>
      <c r="M806" s="276"/>
      <c r="N806" s="276"/>
      <c r="O806" s="276"/>
      <c r="P806" s="276"/>
      <c r="Q806" s="276"/>
      <c r="R806" s="276"/>
      <c r="S806" s="276"/>
      <c r="T806" s="276"/>
      <c r="U806" s="276"/>
      <c r="V806" s="276"/>
      <c r="W806" s="276"/>
      <c r="X806" s="276"/>
      <c r="Y806" s="276"/>
      <c r="Z806" s="276"/>
    </row>
    <row r="807" spans="1:26" ht="15.75" customHeight="1" x14ac:dyDescent="0.25">
      <c r="A807" s="276"/>
      <c r="B807" s="276"/>
      <c r="C807" s="276"/>
      <c r="D807" s="276"/>
      <c r="E807" s="276"/>
      <c r="F807" s="276"/>
      <c r="G807" s="276"/>
      <c r="H807" s="276"/>
      <c r="I807" s="276"/>
      <c r="J807" s="276"/>
      <c r="K807" s="276"/>
      <c r="L807" s="276"/>
      <c r="M807" s="276"/>
      <c r="N807" s="276"/>
      <c r="O807" s="276"/>
      <c r="P807" s="276"/>
      <c r="Q807" s="276"/>
      <c r="R807" s="276"/>
      <c r="S807" s="276"/>
      <c r="T807" s="276"/>
      <c r="U807" s="276"/>
      <c r="V807" s="276"/>
      <c r="W807" s="276"/>
      <c r="X807" s="276"/>
      <c r="Y807" s="276"/>
      <c r="Z807" s="276"/>
    </row>
    <row r="808" spans="1:26" ht="15.75" customHeight="1" x14ac:dyDescent="0.25">
      <c r="A808" s="276"/>
      <c r="B808" s="276"/>
      <c r="C808" s="276"/>
      <c r="D808" s="276"/>
      <c r="E808" s="276"/>
      <c r="F808" s="276"/>
      <c r="G808" s="276"/>
      <c r="H808" s="276"/>
      <c r="I808" s="276"/>
      <c r="J808" s="276"/>
      <c r="K808" s="276"/>
      <c r="L808" s="276"/>
      <c r="M808" s="276"/>
      <c r="N808" s="276"/>
      <c r="O808" s="276"/>
      <c r="P808" s="276"/>
      <c r="Q808" s="276"/>
      <c r="R808" s="276"/>
      <c r="S808" s="276"/>
      <c r="T808" s="276"/>
      <c r="U808" s="276"/>
      <c r="V808" s="276"/>
      <c r="W808" s="276"/>
      <c r="X808" s="276"/>
      <c r="Y808" s="276"/>
      <c r="Z808" s="276"/>
    </row>
    <row r="809" spans="1:26" ht="15.75" customHeight="1" x14ac:dyDescent="0.25">
      <c r="A809" s="276"/>
      <c r="B809" s="276"/>
      <c r="C809" s="276"/>
      <c r="D809" s="276"/>
      <c r="E809" s="276"/>
      <c r="F809" s="276"/>
      <c r="G809" s="276"/>
      <c r="H809" s="276"/>
      <c r="I809" s="276"/>
      <c r="J809" s="276"/>
      <c r="K809" s="276"/>
      <c r="L809" s="276"/>
      <c r="M809" s="276"/>
      <c r="N809" s="276"/>
      <c r="O809" s="276"/>
      <c r="P809" s="276"/>
      <c r="Q809" s="276"/>
      <c r="R809" s="276"/>
      <c r="S809" s="276"/>
      <c r="T809" s="276"/>
      <c r="U809" s="276"/>
      <c r="V809" s="276"/>
      <c r="W809" s="276"/>
      <c r="X809" s="276"/>
      <c r="Y809" s="276"/>
      <c r="Z809" s="276"/>
    </row>
    <row r="810" spans="1:26" ht="15.75" customHeight="1" x14ac:dyDescent="0.25">
      <c r="A810" s="276"/>
      <c r="B810" s="276"/>
      <c r="C810" s="276"/>
      <c r="D810" s="276"/>
      <c r="E810" s="276"/>
      <c r="F810" s="276"/>
      <c r="G810" s="276"/>
      <c r="H810" s="276"/>
      <c r="I810" s="276"/>
      <c r="J810" s="276"/>
      <c r="K810" s="276"/>
      <c r="L810" s="276"/>
      <c r="M810" s="276"/>
      <c r="N810" s="276"/>
      <c r="O810" s="276"/>
      <c r="P810" s="276"/>
      <c r="Q810" s="276"/>
      <c r="R810" s="276"/>
      <c r="S810" s="276"/>
      <c r="T810" s="276"/>
      <c r="U810" s="276"/>
      <c r="V810" s="276"/>
      <c r="W810" s="276"/>
      <c r="X810" s="276"/>
      <c r="Y810" s="276"/>
      <c r="Z810" s="276"/>
    </row>
    <row r="811" spans="1:26" ht="15.75" customHeight="1" x14ac:dyDescent="0.25">
      <c r="A811" s="276"/>
      <c r="B811" s="276"/>
      <c r="C811" s="276"/>
      <c r="D811" s="276"/>
      <c r="E811" s="276"/>
      <c r="F811" s="276"/>
      <c r="G811" s="276"/>
      <c r="H811" s="276"/>
      <c r="I811" s="276"/>
      <c r="J811" s="276"/>
      <c r="K811" s="276"/>
      <c r="L811" s="276"/>
      <c r="M811" s="276"/>
      <c r="N811" s="276"/>
      <c r="O811" s="276"/>
      <c r="P811" s="276"/>
      <c r="Q811" s="276"/>
      <c r="R811" s="276"/>
      <c r="S811" s="276"/>
      <c r="T811" s="276"/>
      <c r="U811" s="276"/>
      <c r="V811" s="276"/>
      <c r="W811" s="276"/>
      <c r="X811" s="276"/>
      <c r="Y811" s="276"/>
      <c r="Z811" s="276"/>
    </row>
    <row r="812" spans="1:26" ht="15.75" customHeight="1" x14ac:dyDescent="0.25">
      <c r="A812" s="276"/>
      <c r="B812" s="276"/>
      <c r="C812" s="276"/>
      <c r="D812" s="276"/>
      <c r="E812" s="276"/>
      <c r="F812" s="276"/>
      <c r="G812" s="276"/>
      <c r="H812" s="276"/>
      <c r="I812" s="276"/>
      <c r="J812" s="276"/>
      <c r="K812" s="276"/>
      <c r="L812" s="276"/>
      <c r="M812" s="276"/>
      <c r="N812" s="276"/>
      <c r="O812" s="276"/>
      <c r="P812" s="276"/>
      <c r="Q812" s="276"/>
      <c r="R812" s="276"/>
      <c r="S812" s="276"/>
      <c r="T812" s="276"/>
      <c r="U812" s="276"/>
      <c r="V812" s="276"/>
      <c r="W812" s="276"/>
      <c r="X812" s="276"/>
      <c r="Y812" s="276"/>
      <c r="Z812" s="276"/>
    </row>
    <row r="813" spans="1:26" ht="15.75" customHeight="1" x14ac:dyDescent="0.25">
      <c r="A813" s="276"/>
      <c r="B813" s="276"/>
      <c r="C813" s="276"/>
      <c r="D813" s="276"/>
      <c r="E813" s="276"/>
      <c r="F813" s="276"/>
      <c r="G813" s="276"/>
      <c r="H813" s="276"/>
      <c r="I813" s="276"/>
      <c r="J813" s="276"/>
      <c r="K813" s="276"/>
      <c r="L813" s="276"/>
      <c r="M813" s="276"/>
      <c r="N813" s="276"/>
      <c r="O813" s="276"/>
      <c r="P813" s="276"/>
      <c r="Q813" s="276"/>
      <c r="R813" s="276"/>
      <c r="S813" s="276"/>
      <c r="T813" s="276"/>
      <c r="U813" s="276"/>
      <c r="V813" s="276"/>
      <c r="W813" s="276"/>
      <c r="X813" s="276"/>
      <c r="Y813" s="276"/>
      <c r="Z813" s="276"/>
    </row>
    <row r="814" spans="1:26" ht="15.75" customHeight="1" x14ac:dyDescent="0.25">
      <c r="A814" s="276"/>
      <c r="B814" s="276"/>
      <c r="C814" s="276"/>
      <c r="D814" s="276"/>
      <c r="E814" s="276"/>
      <c r="F814" s="276"/>
      <c r="G814" s="276"/>
      <c r="H814" s="276"/>
      <c r="I814" s="276"/>
      <c r="J814" s="276"/>
      <c r="K814" s="276"/>
      <c r="L814" s="276"/>
      <c r="M814" s="276"/>
      <c r="N814" s="276"/>
      <c r="O814" s="276"/>
      <c r="P814" s="276"/>
      <c r="Q814" s="276"/>
      <c r="R814" s="276"/>
      <c r="S814" s="276"/>
      <c r="T814" s="276"/>
      <c r="U814" s="276"/>
      <c r="V814" s="276"/>
      <c r="W814" s="276"/>
      <c r="X814" s="276"/>
      <c r="Y814" s="276"/>
      <c r="Z814" s="276"/>
    </row>
    <row r="815" spans="1:26" ht="15.75" customHeight="1" x14ac:dyDescent="0.25">
      <c r="A815" s="276"/>
      <c r="B815" s="276"/>
      <c r="C815" s="276"/>
      <c r="D815" s="276"/>
      <c r="E815" s="276"/>
      <c r="F815" s="276"/>
      <c r="G815" s="276"/>
      <c r="H815" s="276"/>
      <c r="I815" s="276"/>
      <c r="J815" s="276"/>
      <c r="K815" s="276"/>
      <c r="L815" s="276"/>
      <c r="M815" s="276"/>
      <c r="N815" s="276"/>
      <c r="O815" s="276"/>
      <c r="P815" s="276"/>
      <c r="Q815" s="276"/>
      <c r="R815" s="276"/>
      <c r="S815" s="276"/>
      <c r="T815" s="276"/>
      <c r="U815" s="276"/>
      <c r="V815" s="276"/>
      <c r="W815" s="276"/>
      <c r="X815" s="276"/>
      <c r="Y815" s="276"/>
      <c r="Z815" s="276"/>
    </row>
    <row r="816" spans="1:26" ht="15.75" customHeight="1" x14ac:dyDescent="0.25">
      <c r="A816" s="276"/>
      <c r="B816" s="276"/>
      <c r="C816" s="276"/>
      <c r="D816" s="276"/>
      <c r="E816" s="276"/>
      <c r="F816" s="276"/>
      <c r="G816" s="276"/>
      <c r="H816" s="276"/>
      <c r="I816" s="276"/>
      <c r="J816" s="276"/>
      <c r="K816" s="276"/>
      <c r="L816" s="276"/>
      <c r="M816" s="276"/>
      <c r="N816" s="276"/>
      <c r="O816" s="276"/>
      <c r="P816" s="276"/>
      <c r="Q816" s="276"/>
      <c r="R816" s="276"/>
      <c r="S816" s="276"/>
      <c r="T816" s="276"/>
      <c r="U816" s="276"/>
      <c r="V816" s="276"/>
      <c r="W816" s="276"/>
      <c r="X816" s="276"/>
      <c r="Y816" s="276"/>
      <c r="Z816" s="276"/>
    </row>
    <row r="817" spans="1:26" ht="15.75" customHeight="1" x14ac:dyDescent="0.25">
      <c r="A817" s="276"/>
      <c r="B817" s="276"/>
      <c r="C817" s="276"/>
      <c r="D817" s="276"/>
      <c r="E817" s="276"/>
      <c r="F817" s="276"/>
      <c r="G817" s="276"/>
      <c r="H817" s="276"/>
      <c r="I817" s="276"/>
      <c r="J817" s="276"/>
      <c r="K817" s="276"/>
      <c r="L817" s="276"/>
      <c r="M817" s="276"/>
      <c r="N817" s="276"/>
      <c r="O817" s="276"/>
      <c r="P817" s="276"/>
      <c r="Q817" s="276"/>
      <c r="R817" s="276"/>
      <c r="S817" s="276"/>
      <c r="T817" s="276"/>
      <c r="U817" s="276"/>
      <c r="V817" s="276"/>
      <c r="W817" s="276"/>
      <c r="X817" s="276"/>
      <c r="Y817" s="276"/>
      <c r="Z817" s="276"/>
    </row>
    <row r="818" spans="1:26" ht="15.75" customHeight="1" x14ac:dyDescent="0.25">
      <c r="A818" s="276"/>
      <c r="B818" s="276"/>
      <c r="C818" s="276"/>
      <c r="D818" s="276"/>
      <c r="E818" s="276"/>
      <c r="F818" s="276"/>
      <c r="G818" s="276"/>
      <c r="H818" s="276"/>
      <c r="I818" s="276"/>
      <c r="J818" s="276"/>
      <c r="K818" s="276"/>
      <c r="L818" s="276"/>
      <c r="M818" s="276"/>
      <c r="N818" s="276"/>
      <c r="O818" s="276"/>
      <c r="P818" s="276"/>
      <c r="Q818" s="276"/>
      <c r="R818" s="276"/>
      <c r="S818" s="276"/>
      <c r="T818" s="276"/>
      <c r="U818" s="276"/>
      <c r="V818" s="276"/>
      <c r="W818" s="276"/>
      <c r="X818" s="276"/>
      <c r="Y818" s="276"/>
      <c r="Z818" s="276"/>
    </row>
    <row r="819" spans="1:26" ht="15.75" customHeight="1" x14ac:dyDescent="0.25">
      <c r="A819" s="276"/>
      <c r="B819" s="276"/>
      <c r="C819" s="276"/>
      <c r="D819" s="276"/>
      <c r="E819" s="276"/>
      <c r="F819" s="276"/>
      <c r="G819" s="276"/>
      <c r="H819" s="276"/>
      <c r="I819" s="276"/>
      <c r="J819" s="276"/>
      <c r="K819" s="276"/>
      <c r="L819" s="276"/>
      <c r="M819" s="276"/>
      <c r="N819" s="276"/>
      <c r="O819" s="276"/>
      <c r="P819" s="276"/>
      <c r="Q819" s="276"/>
      <c r="R819" s="276"/>
      <c r="S819" s="276"/>
      <c r="T819" s="276"/>
      <c r="U819" s="276"/>
      <c r="V819" s="276"/>
      <c r="W819" s="276"/>
      <c r="X819" s="276"/>
      <c r="Y819" s="276"/>
      <c r="Z819" s="276"/>
    </row>
    <row r="820" spans="1:26" ht="15.75" customHeight="1" x14ac:dyDescent="0.25">
      <c r="A820" s="276"/>
      <c r="B820" s="276"/>
      <c r="C820" s="276"/>
      <c r="D820" s="276"/>
      <c r="E820" s="276"/>
      <c r="F820" s="276"/>
      <c r="G820" s="276"/>
      <c r="H820" s="276"/>
      <c r="I820" s="276"/>
      <c r="J820" s="276"/>
      <c r="K820" s="276"/>
      <c r="L820" s="276"/>
      <c r="M820" s="276"/>
      <c r="N820" s="276"/>
      <c r="O820" s="276"/>
      <c r="P820" s="276"/>
      <c r="Q820" s="276"/>
      <c r="R820" s="276"/>
      <c r="S820" s="276"/>
      <c r="T820" s="276"/>
      <c r="U820" s="276"/>
      <c r="V820" s="276"/>
      <c r="W820" s="276"/>
      <c r="X820" s="276"/>
      <c r="Y820" s="276"/>
      <c r="Z820" s="276"/>
    </row>
    <row r="821" spans="1:26" ht="15.75" customHeight="1" x14ac:dyDescent="0.25">
      <c r="A821" s="276"/>
      <c r="B821" s="276"/>
      <c r="C821" s="276"/>
      <c r="D821" s="276"/>
      <c r="E821" s="276"/>
      <c r="F821" s="276"/>
      <c r="G821" s="276"/>
      <c r="H821" s="276"/>
      <c r="I821" s="276"/>
      <c r="J821" s="276"/>
      <c r="K821" s="276"/>
      <c r="L821" s="276"/>
      <c r="M821" s="276"/>
      <c r="N821" s="276"/>
      <c r="O821" s="276"/>
      <c r="P821" s="276"/>
      <c r="Q821" s="276"/>
      <c r="R821" s="276"/>
      <c r="S821" s="276"/>
      <c r="T821" s="276"/>
      <c r="U821" s="276"/>
      <c r="V821" s="276"/>
      <c r="W821" s="276"/>
      <c r="X821" s="276"/>
      <c r="Y821" s="276"/>
      <c r="Z821" s="276"/>
    </row>
    <row r="822" spans="1:26" ht="15.75" customHeight="1" x14ac:dyDescent="0.25">
      <c r="A822" s="276"/>
      <c r="B822" s="276"/>
      <c r="C822" s="276"/>
      <c r="D822" s="276"/>
      <c r="E822" s="276"/>
      <c r="F822" s="276"/>
      <c r="G822" s="276"/>
      <c r="H822" s="276"/>
      <c r="I822" s="276"/>
      <c r="J822" s="276"/>
      <c r="K822" s="276"/>
      <c r="L822" s="276"/>
      <c r="M822" s="276"/>
      <c r="N822" s="276"/>
      <c r="O822" s="276"/>
      <c r="P822" s="276"/>
      <c r="Q822" s="276"/>
      <c r="R822" s="276"/>
      <c r="S822" s="276"/>
      <c r="T822" s="276"/>
      <c r="U822" s="276"/>
      <c r="V822" s="276"/>
      <c r="W822" s="276"/>
      <c r="X822" s="276"/>
      <c r="Y822" s="276"/>
      <c r="Z822" s="276"/>
    </row>
    <row r="823" spans="1:26" ht="15.75" customHeight="1" x14ac:dyDescent="0.25">
      <c r="A823" s="276"/>
      <c r="B823" s="276"/>
      <c r="C823" s="276"/>
      <c r="D823" s="276"/>
      <c r="E823" s="276"/>
      <c r="F823" s="276"/>
      <c r="G823" s="276"/>
      <c r="H823" s="276"/>
      <c r="I823" s="276"/>
      <c r="J823" s="276"/>
      <c r="K823" s="276"/>
      <c r="L823" s="276"/>
      <c r="M823" s="276"/>
      <c r="N823" s="276"/>
      <c r="O823" s="276"/>
      <c r="P823" s="276"/>
      <c r="Q823" s="276"/>
      <c r="R823" s="276"/>
      <c r="S823" s="276"/>
      <c r="T823" s="276"/>
      <c r="U823" s="276"/>
      <c r="V823" s="276"/>
      <c r="W823" s="276"/>
      <c r="X823" s="276"/>
      <c r="Y823" s="276"/>
      <c r="Z823" s="276"/>
    </row>
    <row r="824" spans="1:26" ht="15.75" customHeight="1" x14ac:dyDescent="0.25">
      <c r="A824" s="276"/>
      <c r="B824" s="276"/>
      <c r="C824" s="276"/>
      <c r="D824" s="276"/>
      <c r="E824" s="276"/>
      <c r="F824" s="276"/>
      <c r="G824" s="276"/>
      <c r="H824" s="276"/>
      <c r="I824" s="276"/>
      <c r="J824" s="276"/>
      <c r="K824" s="276"/>
      <c r="L824" s="276"/>
      <c r="M824" s="276"/>
      <c r="N824" s="276"/>
      <c r="O824" s="276"/>
      <c r="P824" s="276"/>
      <c r="Q824" s="276"/>
      <c r="R824" s="276"/>
      <c r="S824" s="276"/>
      <c r="T824" s="276"/>
      <c r="U824" s="276"/>
      <c r="V824" s="276"/>
      <c r="W824" s="276"/>
      <c r="X824" s="276"/>
      <c r="Y824" s="276"/>
      <c r="Z824" s="276"/>
    </row>
    <row r="825" spans="1:26" ht="15.75" customHeight="1" x14ac:dyDescent="0.25">
      <c r="A825" s="276"/>
      <c r="B825" s="276"/>
      <c r="C825" s="276"/>
      <c r="D825" s="276"/>
      <c r="E825" s="276"/>
      <c r="F825" s="276"/>
      <c r="G825" s="276"/>
      <c r="H825" s="276"/>
      <c r="I825" s="276"/>
      <c r="J825" s="276"/>
      <c r="K825" s="276"/>
      <c r="L825" s="276"/>
      <c r="M825" s="276"/>
      <c r="N825" s="276"/>
      <c r="O825" s="276"/>
      <c r="P825" s="276"/>
      <c r="Q825" s="276"/>
      <c r="R825" s="276"/>
      <c r="S825" s="276"/>
      <c r="T825" s="276"/>
      <c r="U825" s="276"/>
      <c r="V825" s="276"/>
      <c r="W825" s="276"/>
      <c r="X825" s="276"/>
      <c r="Y825" s="276"/>
      <c r="Z825" s="276"/>
    </row>
    <row r="826" spans="1:26" ht="15.75" customHeight="1" x14ac:dyDescent="0.25">
      <c r="A826" s="276"/>
      <c r="B826" s="276"/>
      <c r="C826" s="276"/>
      <c r="D826" s="276"/>
      <c r="E826" s="276"/>
      <c r="F826" s="276"/>
      <c r="G826" s="276"/>
      <c r="H826" s="276"/>
      <c r="I826" s="276"/>
      <c r="J826" s="276"/>
      <c r="K826" s="276"/>
      <c r="L826" s="276"/>
      <c r="M826" s="276"/>
      <c r="N826" s="276"/>
      <c r="O826" s="276"/>
      <c r="P826" s="276"/>
      <c r="Q826" s="276"/>
      <c r="R826" s="276"/>
      <c r="S826" s="276"/>
      <c r="T826" s="276"/>
      <c r="U826" s="276"/>
      <c r="V826" s="276"/>
      <c r="W826" s="276"/>
      <c r="X826" s="276"/>
      <c r="Y826" s="276"/>
      <c r="Z826" s="276"/>
    </row>
    <row r="827" spans="1:26" ht="15.75" customHeight="1" x14ac:dyDescent="0.25">
      <c r="A827" s="276"/>
      <c r="B827" s="276"/>
      <c r="C827" s="276"/>
      <c r="D827" s="276"/>
      <c r="E827" s="276"/>
      <c r="F827" s="276"/>
      <c r="G827" s="276"/>
      <c r="H827" s="276"/>
      <c r="I827" s="276"/>
      <c r="J827" s="276"/>
      <c r="K827" s="276"/>
      <c r="L827" s="276"/>
      <c r="M827" s="276"/>
      <c r="N827" s="276"/>
      <c r="O827" s="276"/>
      <c r="P827" s="276"/>
      <c r="Q827" s="276"/>
      <c r="R827" s="276"/>
      <c r="S827" s="276"/>
      <c r="T827" s="276"/>
      <c r="U827" s="276"/>
      <c r="V827" s="276"/>
      <c r="W827" s="276"/>
      <c r="X827" s="276"/>
      <c r="Y827" s="276"/>
      <c r="Z827" s="276"/>
    </row>
    <row r="828" spans="1:26" ht="15.75" customHeight="1" x14ac:dyDescent="0.25">
      <c r="A828" s="276"/>
      <c r="B828" s="276"/>
      <c r="C828" s="276"/>
      <c r="D828" s="276"/>
      <c r="E828" s="276"/>
      <c r="F828" s="276"/>
      <c r="G828" s="276"/>
      <c r="H828" s="276"/>
      <c r="I828" s="276"/>
      <c r="J828" s="276"/>
      <c r="K828" s="276"/>
      <c r="L828" s="276"/>
      <c r="M828" s="276"/>
      <c r="N828" s="276"/>
      <c r="O828" s="276"/>
      <c r="P828" s="276"/>
      <c r="Q828" s="276"/>
      <c r="R828" s="276"/>
      <c r="S828" s="276"/>
      <c r="T828" s="276"/>
      <c r="U828" s="276"/>
      <c r="V828" s="276"/>
      <c r="W828" s="276"/>
      <c r="X828" s="276"/>
      <c r="Y828" s="276"/>
      <c r="Z828" s="276"/>
    </row>
    <row r="829" spans="1:26" ht="15.75" customHeight="1" x14ac:dyDescent="0.25">
      <c r="A829" s="276"/>
      <c r="B829" s="276"/>
      <c r="C829" s="276"/>
      <c r="D829" s="276"/>
      <c r="E829" s="276"/>
      <c r="F829" s="276"/>
      <c r="G829" s="276"/>
      <c r="H829" s="276"/>
      <c r="I829" s="276"/>
      <c r="J829" s="276"/>
      <c r="K829" s="276"/>
      <c r="L829" s="276"/>
      <c r="M829" s="276"/>
      <c r="N829" s="276"/>
      <c r="O829" s="276"/>
      <c r="P829" s="276"/>
      <c r="Q829" s="276"/>
      <c r="R829" s="276"/>
      <c r="S829" s="276"/>
      <c r="T829" s="276"/>
      <c r="U829" s="276"/>
      <c r="V829" s="276"/>
      <c r="W829" s="276"/>
      <c r="X829" s="276"/>
      <c r="Y829" s="276"/>
      <c r="Z829" s="276"/>
    </row>
    <row r="830" spans="1:26" ht="15.75" customHeight="1" x14ac:dyDescent="0.25">
      <c r="A830" s="276"/>
      <c r="B830" s="276"/>
      <c r="C830" s="276"/>
      <c r="D830" s="276"/>
      <c r="E830" s="276"/>
      <c r="F830" s="276"/>
      <c r="G830" s="276"/>
      <c r="H830" s="276"/>
      <c r="I830" s="276"/>
      <c r="J830" s="276"/>
      <c r="K830" s="276"/>
      <c r="L830" s="276"/>
      <c r="M830" s="276"/>
      <c r="N830" s="276"/>
      <c r="O830" s="276"/>
      <c r="P830" s="276"/>
      <c r="Q830" s="276"/>
      <c r="R830" s="276"/>
      <c r="S830" s="276"/>
      <c r="T830" s="276"/>
      <c r="U830" s="276"/>
      <c r="V830" s="276"/>
      <c r="W830" s="276"/>
      <c r="X830" s="276"/>
      <c r="Y830" s="276"/>
      <c r="Z830" s="276"/>
    </row>
    <row r="831" spans="1:26" ht="15.75" customHeight="1" x14ac:dyDescent="0.25">
      <c r="A831" s="276"/>
      <c r="B831" s="276"/>
      <c r="C831" s="276"/>
      <c r="D831" s="276"/>
      <c r="E831" s="276"/>
      <c r="F831" s="276"/>
      <c r="G831" s="276"/>
      <c r="H831" s="276"/>
      <c r="I831" s="276"/>
      <c r="J831" s="276"/>
      <c r="K831" s="276"/>
      <c r="L831" s="276"/>
      <c r="M831" s="276"/>
      <c r="N831" s="276"/>
      <c r="O831" s="276"/>
      <c r="P831" s="276"/>
      <c r="Q831" s="276"/>
      <c r="R831" s="276"/>
      <c r="S831" s="276"/>
      <c r="T831" s="276"/>
      <c r="U831" s="276"/>
      <c r="V831" s="276"/>
      <c r="W831" s="276"/>
      <c r="X831" s="276"/>
      <c r="Y831" s="276"/>
      <c r="Z831" s="276"/>
    </row>
    <row r="832" spans="1:26" ht="15.75" customHeight="1" x14ac:dyDescent="0.25">
      <c r="A832" s="276"/>
      <c r="B832" s="276"/>
      <c r="C832" s="276"/>
      <c r="D832" s="276"/>
      <c r="E832" s="276"/>
      <c r="F832" s="276"/>
      <c r="G832" s="276"/>
      <c r="H832" s="276"/>
      <c r="I832" s="276"/>
      <c r="J832" s="276"/>
      <c r="K832" s="276"/>
      <c r="L832" s="276"/>
      <c r="M832" s="276"/>
      <c r="N832" s="276"/>
      <c r="O832" s="276"/>
      <c r="P832" s="276"/>
      <c r="Q832" s="276"/>
      <c r="R832" s="276"/>
      <c r="S832" s="276"/>
      <c r="T832" s="276"/>
      <c r="U832" s="276"/>
      <c r="V832" s="276"/>
      <c r="W832" s="276"/>
      <c r="X832" s="276"/>
      <c r="Y832" s="276"/>
      <c r="Z832" s="276"/>
    </row>
    <row r="833" spans="1:26" ht="15.75" customHeight="1" x14ac:dyDescent="0.25">
      <c r="A833" s="276"/>
      <c r="B833" s="276"/>
      <c r="C833" s="276"/>
      <c r="D833" s="276"/>
      <c r="E833" s="276"/>
      <c r="F833" s="276"/>
      <c r="G833" s="276"/>
      <c r="H833" s="276"/>
      <c r="I833" s="276"/>
      <c r="J833" s="276"/>
      <c r="K833" s="276"/>
      <c r="L833" s="276"/>
      <c r="M833" s="276"/>
      <c r="N833" s="276"/>
      <c r="O833" s="276"/>
      <c r="P833" s="276"/>
      <c r="Q833" s="276"/>
      <c r="R833" s="276"/>
      <c r="S833" s="276"/>
      <c r="T833" s="276"/>
      <c r="U833" s="276"/>
      <c r="V833" s="276"/>
      <c r="W833" s="276"/>
      <c r="X833" s="276"/>
      <c r="Y833" s="276"/>
      <c r="Z833" s="276"/>
    </row>
    <row r="834" spans="1:26" ht="15.75" customHeight="1" x14ac:dyDescent="0.25">
      <c r="A834" s="276"/>
      <c r="B834" s="276"/>
      <c r="C834" s="276"/>
      <c r="D834" s="276"/>
      <c r="E834" s="276"/>
      <c r="F834" s="276"/>
      <c r="G834" s="276"/>
      <c r="H834" s="276"/>
      <c r="I834" s="276"/>
      <c r="J834" s="276"/>
      <c r="K834" s="276"/>
      <c r="L834" s="276"/>
      <c r="M834" s="276"/>
      <c r="N834" s="276"/>
      <c r="O834" s="276"/>
      <c r="P834" s="276"/>
      <c r="Q834" s="276"/>
      <c r="R834" s="276"/>
      <c r="S834" s="276"/>
      <c r="T834" s="276"/>
      <c r="U834" s="276"/>
      <c r="V834" s="276"/>
      <c r="W834" s="276"/>
      <c r="X834" s="276"/>
      <c r="Y834" s="276"/>
      <c r="Z834" s="276"/>
    </row>
    <row r="835" spans="1:26" ht="15.75" customHeight="1" x14ac:dyDescent="0.25">
      <c r="A835" s="276"/>
      <c r="B835" s="276"/>
      <c r="C835" s="276"/>
      <c r="D835" s="276"/>
      <c r="E835" s="276"/>
      <c r="F835" s="276"/>
      <c r="G835" s="276"/>
      <c r="H835" s="276"/>
      <c r="I835" s="276"/>
      <c r="J835" s="276"/>
      <c r="K835" s="276"/>
      <c r="L835" s="276"/>
      <c r="M835" s="276"/>
      <c r="N835" s="276"/>
      <c r="O835" s="276"/>
      <c r="P835" s="276"/>
      <c r="Q835" s="276"/>
      <c r="R835" s="276"/>
      <c r="S835" s="276"/>
      <c r="T835" s="276"/>
      <c r="U835" s="276"/>
      <c r="V835" s="276"/>
      <c r="W835" s="276"/>
      <c r="X835" s="276"/>
      <c r="Y835" s="276"/>
      <c r="Z835" s="276"/>
    </row>
    <row r="836" spans="1:26" ht="15.75" customHeight="1" x14ac:dyDescent="0.25">
      <c r="A836" s="276"/>
      <c r="B836" s="276"/>
      <c r="C836" s="276"/>
      <c r="D836" s="276"/>
      <c r="E836" s="276"/>
      <c r="F836" s="276"/>
      <c r="G836" s="276"/>
      <c r="H836" s="276"/>
      <c r="I836" s="276"/>
      <c r="J836" s="276"/>
      <c r="K836" s="276"/>
      <c r="L836" s="276"/>
      <c r="M836" s="276"/>
      <c r="N836" s="276"/>
      <c r="O836" s="276"/>
      <c r="P836" s="276"/>
      <c r="Q836" s="276"/>
      <c r="R836" s="276"/>
      <c r="S836" s="276"/>
      <c r="T836" s="276"/>
      <c r="U836" s="276"/>
      <c r="V836" s="276"/>
      <c r="W836" s="276"/>
      <c r="X836" s="276"/>
      <c r="Y836" s="276"/>
      <c r="Z836" s="276"/>
    </row>
    <row r="837" spans="1:26" ht="15.75" customHeight="1" x14ac:dyDescent="0.25">
      <c r="A837" s="276"/>
      <c r="B837" s="276"/>
      <c r="C837" s="276"/>
      <c r="D837" s="276"/>
      <c r="E837" s="276"/>
      <c r="F837" s="276"/>
      <c r="G837" s="276"/>
      <c r="H837" s="276"/>
      <c r="I837" s="276"/>
      <c r="J837" s="276"/>
      <c r="K837" s="276"/>
      <c r="L837" s="276"/>
      <c r="M837" s="276"/>
      <c r="N837" s="276"/>
      <c r="O837" s="276"/>
      <c r="P837" s="276"/>
      <c r="Q837" s="276"/>
      <c r="R837" s="276"/>
      <c r="S837" s="276"/>
      <c r="T837" s="276"/>
      <c r="U837" s="276"/>
      <c r="V837" s="276"/>
      <c r="W837" s="276"/>
      <c r="X837" s="276"/>
      <c r="Y837" s="276"/>
      <c r="Z837" s="276"/>
    </row>
    <row r="838" spans="1:26" ht="15.75" customHeight="1" x14ac:dyDescent="0.25">
      <c r="A838" s="276"/>
      <c r="B838" s="276"/>
      <c r="C838" s="276"/>
      <c r="D838" s="276"/>
      <c r="E838" s="276"/>
      <c r="F838" s="276"/>
      <c r="G838" s="276"/>
      <c r="H838" s="276"/>
      <c r="I838" s="276"/>
      <c r="J838" s="276"/>
      <c r="K838" s="276"/>
      <c r="L838" s="276"/>
      <c r="M838" s="276"/>
      <c r="N838" s="276"/>
      <c r="O838" s="276"/>
      <c r="P838" s="276"/>
      <c r="Q838" s="276"/>
      <c r="R838" s="276"/>
      <c r="S838" s="276"/>
      <c r="T838" s="276"/>
      <c r="U838" s="276"/>
      <c r="V838" s="276"/>
      <c r="W838" s="276"/>
      <c r="X838" s="276"/>
      <c r="Y838" s="276"/>
      <c r="Z838" s="276"/>
    </row>
    <row r="839" spans="1:26" ht="15.75" customHeight="1" x14ac:dyDescent="0.25">
      <c r="A839" s="276"/>
      <c r="B839" s="276"/>
      <c r="C839" s="276"/>
      <c r="D839" s="276"/>
      <c r="E839" s="276"/>
      <c r="F839" s="276"/>
      <c r="G839" s="276"/>
      <c r="H839" s="276"/>
      <c r="I839" s="276"/>
      <c r="J839" s="276"/>
      <c r="K839" s="276"/>
      <c r="L839" s="276"/>
      <c r="M839" s="276"/>
      <c r="N839" s="276"/>
      <c r="O839" s="276"/>
      <c r="P839" s="276"/>
      <c r="Q839" s="276"/>
      <c r="R839" s="276"/>
      <c r="S839" s="276"/>
      <c r="T839" s="276"/>
      <c r="U839" s="276"/>
      <c r="V839" s="276"/>
      <c r="W839" s="276"/>
      <c r="X839" s="276"/>
      <c r="Y839" s="276"/>
      <c r="Z839" s="276"/>
    </row>
    <row r="840" spans="1:26" ht="15.75" customHeight="1" x14ac:dyDescent="0.25">
      <c r="A840" s="276"/>
      <c r="B840" s="276"/>
      <c r="C840" s="276"/>
      <c r="D840" s="276"/>
      <c r="E840" s="276"/>
      <c r="F840" s="276"/>
      <c r="G840" s="276"/>
      <c r="H840" s="276"/>
      <c r="I840" s="276"/>
      <c r="J840" s="276"/>
      <c r="K840" s="276"/>
      <c r="L840" s="276"/>
      <c r="M840" s="276"/>
      <c r="N840" s="276"/>
      <c r="O840" s="276"/>
      <c r="P840" s="276"/>
      <c r="Q840" s="276"/>
      <c r="R840" s="276"/>
      <c r="S840" s="276"/>
      <c r="T840" s="276"/>
      <c r="U840" s="276"/>
      <c r="V840" s="276"/>
      <c r="W840" s="276"/>
      <c r="X840" s="276"/>
      <c r="Y840" s="276"/>
      <c r="Z840" s="276"/>
    </row>
    <row r="841" spans="1:26" ht="15.75" customHeight="1" x14ac:dyDescent="0.25">
      <c r="A841" s="276"/>
      <c r="B841" s="276"/>
      <c r="C841" s="276"/>
      <c r="D841" s="276"/>
      <c r="E841" s="276"/>
      <c r="F841" s="276"/>
      <c r="G841" s="276"/>
      <c r="H841" s="276"/>
      <c r="I841" s="276"/>
      <c r="J841" s="276"/>
      <c r="K841" s="276"/>
      <c r="L841" s="276"/>
      <c r="M841" s="276"/>
      <c r="N841" s="276"/>
      <c r="O841" s="276"/>
      <c r="P841" s="276"/>
      <c r="Q841" s="276"/>
      <c r="R841" s="276"/>
      <c r="S841" s="276"/>
      <c r="T841" s="276"/>
      <c r="U841" s="276"/>
      <c r="V841" s="276"/>
      <c r="W841" s="276"/>
      <c r="X841" s="276"/>
      <c r="Y841" s="276"/>
      <c r="Z841" s="276"/>
    </row>
    <row r="842" spans="1:26" ht="15.75" customHeight="1" x14ac:dyDescent="0.25">
      <c r="A842" s="276"/>
      <c r="B842" s="276"/>
      <c r="C842" s="276"/>
      <c r="D842" s="276"/>
      <c r="E842" s="276"/>
      <c r="F842" s="276"/>
      <c r="G842" s="276"/>
      <c r="H842" s="276"/>
      <c r="I842" s="276"/>
      <c r="J842" s="276"/>
      <c r="K842" s="276"/>
      <c r="L842" s="276"/>
      <c r="M842" s="276"/>
      <c r="N842" s="276"/>
      <c r="O842" s="276"/>
      <c r="P842" s="276"/>
      <c r="Q842" s="276"/>
      <c r="R842" s="276"/>
      <c r="S842" s="276"/>
      <c r="T842" s="276"/>
      <c r="U842" s="276"/>
      <c r="V842" s="276"/>
      <c r="W842" s="276"/>
      <c r="X842" s="276"/>
      <c r="Y842" s="276"/>
      <c r="Z842" s="276"/>
    </row>
    <row r="843" spans="1:26" ht="15.75" customHeight="1" x14ac:dyDescent="0.25">
      <c r="A843" s="276"/>
      <c r="B843" s="276"/>
      <c r="C843" s="276"/>
      <c r="D843" s="276"/>
      <c r="E843" s="276"/>
      <c r="F843" s="276"/>
      <c r="G843" s="276"/>
      <c r="H843" s="276"/>
      <c r="I843" s="276"/>
      <c r="J843" s="276"/>
      <c r="K843" s="276"/>
      <c r="L843" s="276"/>
      <c r="M843" s="276"/>
      <c r="N843" s="276"/>
      <c r="O843" s="276"/>
      <c r="P843" s="276"/>
      <c r="Q843" s="276"/>
      <c r="R843" s="276"/>
      <c r="S843" s="276"/>
      <c r="T843" s="276"/>
      <c r="U843" s="276"/>
      <c r="V843" s="276"/>
      <c r="W843" s="276"/>
      <c r="X843" s="276"/>
      <c r="Y843" s="276"/>
      <c r="Z843" s="276"/>
    </row>
    <row r="844" spans="1:26" ht="15.75" customHeight="1" x14ac:dyDescent="0.25">
      <c r="A844" s="276"/>
      <c r="B844" s="276"/>
      <c r="C844" s="276"/>
      <c r="D844" s="276"/>
      <c r="E844" s="276"/>
      <c r="F844" s="276"/>
      <c r="G844" s="276"/>
      <c r="H844" s="276"/>
      <c r="I844" s="276"/>
      <c r="J844" s="276"/>
      <c r="K844" s="276"/>
      <c r="L844" s="276"/>
      <c r="M844" s="276"/>
      <c r="N844" s="276"/>
      <c r="O844" s="276"/>
      <c r="P844" s="276"/>
      <c r="Q844" s="276"/>
      <c r="R844" s="276"/>
      <c r="S844" s="276"/>
      <c r="T844" s="276"/>
      <c r="U844" s="276"/>
      <c r="V844" s="276"/>
      <c r="W844" s="276"/>
      <c r="X844" s="276"/>
      <c r="Y844" s="276"/>
      <c r="Z844" s="276"/>
    </row>
    <row r="845" spans="1:26" ht="15.75" customHeight="1" x14ac:dyDescent="0.25">
      <c r="A845" s="276"/>
      <c r="B845" s="276"/>
      <c r="C845" s="276"/>
      <c r="D845" s="276"/>
      <c r="E845" s="276"/>
      <c r="F845" s="276"/>
      <c r="G845" s="276"/>
      <c r="H845" s="276"/>
      <c r="I845" s="276"/>
      <c r="J845" s="276"/>
      <c r="K845" s="276"/>
      <c r="L845" s="276"/>
      <c r="M845" s="276"/>
      <c r="N845" s="276"/>
      <c r="O845" s="276"/>
      <c r="P845" s="276"/>
      <c r="Q845" s="276"/>
      <c r="R845" s="276"/>
      <c r="S845" s="276"/>
      <c r="T845" s="276"/>
      <c r="U845" s="276"/>
      <c r="V845" s="276"/>
      <c r="W845" s="276"/>
      <c r="X845" s="276"/>
      <c r="Y845" s="276"/>
      <c r="Z845" s="276"/>
    </row>
    <row r="846" spans="1:26" ht="15.75" customHeight="1" x14ac:dyDescent="0.25">
      <c r="A846" s="276"/>
      <c r="B846" s="276"/>
      <c r="C846" s="276"/>
      <c r="D846" s="276"/>
      <c r="E846" s="276"/>
      <c r="F846" s="276"/>
      <c r="G846" s="276"/>
      <c r="H846" s="276"/>
      <c r="I846" s="276"/>
      <c r="J846" s="276"/>
      <c r="K846" s="276"/>
      <c r="L846" s="276"/>
      <c r="M846" s="276"/>
      <c r="N846" s="276"/>
      <c r="O846" s="276"/>
      <c r="P846" s="276"/>
      <c r="Q846" s="276"/>
      <c r="R846" s="276"/>
      <c r="S846" s="276"/>
      <c r="T846" s="276"/>
      <c r="U846" s="276"/>
      <c r="V846" s="276"/>
      <c r="W846" s="276"/>
      <c r="X846" s="276"/>
      <c r="Y846" s="276"/>
      <c r="Z846" s="276"/>
    </row>
    <row r="847" spans="1:26" ht="15.75" customHeight="1" x14ac:dyDescent="0.25">
      <c r="A847" s="276"/>
      <c r="B847" s="276"/>
      <c r="C847" s="276"/>
      <c r="D847" s="276"/>
      <c r="E847" s="276"/>
      <c r="F847" s="276"/>
      <c r="G847" s="276"/>
      <c r="H847" s="276"/>
      <c r="I847" s="276"/>
      <c r="J847" s="276"/>
      <c r="K847" s="276"/>
      <c r="L847" s="276"/>
      <c r="M847" s="276"/>
      <c r="N847" s="276"/>
      <c r="O847" s="276"/>
      <c r="P847" s="276"/>
      <c r="Q847" s="276"/>
      <c r="R847" s="276"/>
      <c r="S847" s="276"/>
      <c r="T847" s="276"/>
      <c r="U847" s="276"/>
      <c r="V847" s="276"/>
      <c r="W847" s="276"/>
      <c r="X847" s="276"/>
      <c r="Y847" s="276"/>
      <c r="Z847" s="276"/>
    </row>
    <row r="848" spans="1:26" ht="15.75" customHeight="1" x14ac:dyDescent="0.25">
      <c r="A848" s="276"/>
      <c r="B848" s="276"/>
      <c r="C848" s="276"/>
      <c r="D848" s="276"/>
      <c r="E848" s="276"/>
      <c r="F848" s="276"/>
      <c r="G848" s="276"/>
      <c r="H848" s="276"/>
      <c r="I848" s="276"/>
      <c r="J848" s="276"/>
      <c r="K848" s="276"/>
      <c r="L848" s="276"/>
      <c r="M848" s="276"/>
      <c r="N848" s="276"/>
      <c r="O848" s="276"/>
      <c r="P848" s="276"/>
      <c r="Q848" s="276"/>
      <c r="R848" s="276"/>
      <c r="S848" s="276"/>
      <c r="T848" s="276"/>
      <c r="U848" s="276"/>
      <c r="V848" s="276"/>
      <c r="W848" s="276"/>
      <c r="X848" s="276"/>
      <c r="Y848" s="276"/>
      <c r="Z848" s="276"/>
    </row>
    <row r="849" spans="1:26" ht="15.75" customHeight="1" x14ac:dyDescent="0.25">
      <c r="A849" s="276"/>
      <c r="B849" s="276"/>
      <c r="C849" s="276"/>
      <c r="D849" s="276"/>
      <c r="E849" s="276"/>
      <c r="F849" s="276"/>
      <c r="G849" s="276"/>
      <c r="H849" s="276"/>
      <c r="I849" s="276"/>
      <c r="J849" s="276"/>
      <c r="K849" s="276"/>
      <c r="L849" s="276"/>
      <c r="M849" s="276"/>
      <c r="N849" s="276"/>
      <c r="O849" s="276"/>
      <c r="P849" s="276"/>
      <c r="Q849" s="276"/>
      <c r="R849" s="276"/>
      <c r="S849" s="276"/>
      <c r="T849" s="276"/>
      <c r="U849" s="276"/>
      <c r="V849" s="276"/>
      <c r="W849" s="276"/>
      <c r="X849" s="276"/>
      <c r="Y849" s="276"/>
      <c r="Z849" s="276"/>
    </row>
    <row r="850" spans="1:26" ht="15.75" customHeight="1" x14ac:dyDescent="0.25">
      <c r="A850" s="276"/>
      <c r="B850" s="276"/>
      <c r="C850" s="276"/>
      <c r="D850" s="276"/>
      <c r="E850" s="276"/>
      <c r="F850" s="276"/>
      <c r="G850" s="276"/>
      <c r="H850" s="276"/>
      <c r="I850" s="276"/>
      <c r="J850" s="276"/>
      <c r="K850" s="276"/>
      <c r="L850" s="276"/>
      <c r="M850" s="276"/>
      <c r="N850" s="276"/>
      <c r="O850" s="276"/>
      <c r="P850" s="276"/>
      <c r="Q850" s="276"/>
      <c r="R850" s="276"/>
      <c r="S850" s="276"/>
      <c r="T850" s="276"/>
      <c r="U850" s="276"/>
      <c r="V850" s="276"/>
      <c r="W850" s="276"/>
      <c r="X850" s="276"/>
      <c r="Y850" s="276"/>
      <c r="Z850" s="276"/>
    </row>
    <row r="851" spans="1:26" ht="15.75" customHeight="1" x14ac:dyDescent="0.25">
      <c r="A851" s="276"/>
      <c r="B851" s="276"/>
      <c r="C851" s="276"/>
      <c r="D851" s="276"/>
      <c r="E851" s="276"/>
      <c r="F851" s="276"/>
      <c r="G851" s="276"/>
      <c r="H851" s="276"/>
      <c r="I851" s="276"/>
      <c r="J851" s="276"/>
      <c r="K851" s="276"/>
      <c r="L851" s="276"/>
      <c r="M851" s="276"/>
      <c r="N851" s="276"/>
      <c r="O851" s="276"/>
      <c r="P851" s="276"/>
      <c r="Q851" s="276"/>
      <c r="R851" s="276"/>
      <c r="S851" s="276"/>
      <c r="T851" s="276"/>
      <c r="U851" s="276"/>
      <c r="V851" s="276"/>
      <c r="W851" s="276"/>
      <c r="X851" s="276"/>
      <c r="Y851" s="276"/>
      <c r="Z851" s="276"/>
    </row>
    <row r="852" spans="1:26" ht="15.75" customHeight="1" x14ac:dyDescent="0.25">
      <c r="A852" s="276"/>
      <c r="B852" s="276"/>
      <c r="C852" s="276"/>
      <c r="D852" s="276"/>
      <c r="E852" s="276"/>
      <c r="F852" s="276"/>
      <c r="G852" s="276"/>
      <c r="H852" s="276"/>
      <c r="I852" s="276"/>
      <c r="J852" s="276"/>
      <c r="K852" s="276"/>
      <c r="L852" s="276"/>
      <c r="M852" s="276"/>
      <c r="N852" s="276"/>
      <c r="O852" s="276"/>
      <c r="P852" s="276"/>
      <c r="Q852" s="276"/>
      <c r="R852" s="276"/>
      <c r="S852" s="276"/>
      <c r="T852" s="276"/>
      <c r="U852" s="276"/>
      <c r="V852" s="276"/>
      <c r="W852" s="276"/>
      <c r="X852" s="276"/>
      <c r="Y852" s="276"/>
      <c r="Z852" s="276"/>
    </row>
    <row r="853" spans="1:26" ht="15.75" customHeight="1" x14ac:dyDescent="0.25">
      <c r="A853" s="276"/>
      <c r="B853" s="276"/>
      <c r="C853" s="276"/>
      <c r="D853" s="276"/>
      <c r="E853" s="276"/>
      <c r="F853" s="276"/>
      <c r="G853" s="276"/>
      <c r="H853" s="276"/>
      <c r="I853" s="276"/>
      <c r="J853" s="276"/>
      <c r="K853" s="276"/>
      <c r="L853" s="276"/>
      <c r="M853" s="276"/>
      <c r="N853" s="276"/>
      <c r="O853" s="276"/>
      <c r="P853" s="276"/>
      <c r="Q853" s="276"/>
      <c r="R853" s="276"/>
      <c r="S853" s="276"/>
      <c r="T853" s="276"/>
      <c r="U853" s="276"/>
      <c r="V853" s="276"/>
      <c r="W853" s="276"/>
      <c r="X853" s="276"/>
      <c r="Y853" s="276"/>
      <c r="Z853" s="276"/>
    </row>
    <row r="854" spans="1:26" ht="15.75" customHeight="1" x14ac:dyDescent="0.25">
      <c r="A854" s="276"/>
      <c r="B854" s="276"/>
      <c r="C854" s="276"/>
      <c r="D854" s="276"/>
      <c r="E854" s="276"/>
      <c r="F854" s="276"/>
      <c r="G854" s="276"/>
      <c r="H854" s="276"/>
      <c r="I854" s="276"/>
      <c r="J854" s="276"/>
      <c r="K854" s="276"/>
      <c r="L854" s="276"/>
      <c r="M854" s="276"/>
      <c r="N854" s="276"/>
      <c r="O854" s="276"/>
      <c r="P854" s="276"/>
      <c r="Q854" s="276"/>
      <c r="R854" s="276"/>
      <c r="S854" s="276"/>
      <c r="T854" s="276"/>
      <c r="U854" s="276"/>
      <c r="V854" s="276"/>
      <c r="W854" s="276"/>
      <c r="X854" s="276"/>
      <c r="Y854" s="276"/>
      <c r="Z854" s="276"/>
    </row>
    <row r="855" spans="1:26" ht="15.75" customHeight="1" x14ac:dyDescent="0.25">
      <c r="A855" s="276"/>
      <c r="B855" s="276"/>
      <c r="C855" s="276"/>
      <c r="D855" s="276"/>
      <c r="E855" s="276"/>
      <c r="F855" s="276"/>
      <c r="G855" s="276"/>
      <c r="H855" s="276"/>
      <c r="I855" s="276"/>
      <c r="J855" s="276"/>
      <c r="K855" s="276"/>
      <c r="L855" s="276"/>
      <c r="M855" s="276"/>
      <c r="N855" s="276"/>
      <c r="O855" s="276"/>
      <c r="P855" s="276"/>
      <c r="Q855" s="276"/>
      <c r="R855" s="276"/>
      <c r="S855" s="276"/>
      <c r="T855" s="276"/>
      <c r="U855" s="276"/>
      <c r="V855" s="276"/>
      <c r="W855" s="276"/>
      <c r="X855" s="276"/>
      <c r="Y855" s="276"/>
      <c r="Z855" s="276"/>
    </row>
    <row r="856" spans="1:26" ht="15.75" customHeight="1" x14ac:dyDescent="0.25">
      <c r="A856" s="276"/>
      <c r="B856" s="276"/>
      <c r="C856" s="276"/>
      <c r="D856" s="276"/>
      <c r="E856" s="276"/>
      <c r="F856" s="276"/>
      <c r="G856" s="276"/>
      <c r="H856" s="276"/>
      <c r="I856" s="276"/>
      <c r="J856" s="276"/>
      <c r="K856" s="276"/>
      <c r="L856" s="276"/>
      <c r="M856" s="276"/>
      <c r="N856" s="276"/>
      <c r="O856" s="276"/>
      <c r="P856" s="276"/>
      <c r="Q856" s="276"/>
      <c r="R856" s="276"/>
      <c r="S856" s="276"/>
      <c r="T856" s="276"/>
      <c r="U856" s="276"/>
      <c r="V856" s="276"/>
      <c r="W856" s="276"/>
      <c r="X856" s="276"/>
      <c r="Y856" s="276"/>
      <c r="Z856" s="276"/>
    </row>
    <row r="857" spans="1:26" ht="15.75" customHeight="1" x14ac:dyDescent="0.25">
      <c r="A857" s="276"/>
      <c r="B857" s="276"/>
      <c r="C857" s="276"/>
      <c r="D857" s="276"/>
      <c r="E857" s="276"/>
      <c r="F857" s="276"/>
      <c r="G857" s="276"/>
      <c r="H857" s="276"/>
      <c r="I857" s="276"/>
      <c r="J857" s="276"/>
      <c r="K857" s="276"/>
      <c r="L857" s="276"/>
      <c r="M857" s="276"/>
      <c r="N857" s="276"/>
      <c r="O857" s="276"/>
      <c r="P857" s="276"/>
      <c r="Q857" s="276"/>
      <c r="R857" s="276"/>
      <c r="S857" s="276"/>
      <c r="T857" s="276"/>
      <c r="U857" s="276"/>
      <c r="V857" s="276"/>
      <c r="W857" s="276"/>
      <c r="X857" s="276"/>
      <c r="Y857" s="276"/>
      <c r="Z857" s="276"/>
    </row>
    <row r="858" spans="1:26" ht="15.75" customHeight="1" x14ac:dyDescent="0.25">
      <c r="A858" s="276"/>
      <c r="B858" s="276"/>
      <c r="C858" s="276"/>
      <c r="D858" s="276"/>
      <c r="E858" s="276"/>
      <c r="F858" s="276"/>
      <c r="G858" s="276"/>
      <c r="H858" s="276"/>
      <c r="I858" s="276"/>
      <c r="J858" s="276"/>
      <c r="K858" s="276"/>
      <c r="L858" s="276"/>
      <c r="M858" s="276"/>
      <c r="N858" s="276"/>
      <c r="O858" s="276"/>
      <c r="P858" s="276"/>
      <c r="Q858" s="276"/>
      <c r="R858" s="276"/>
      <c r="S858" s="276"/>
      <c r="T858" s="276"/>
      <c r="U858" s="276"/>
      <c r="V858" s="276"/>
      <c r="W858" s="276"/>
      <c r="X858" s="276"/>
      <c r="Y858" s="276"/>
      <c r="Z858" s="276"/>
    </row>
    <row r="859" spans="1:26" ht="15.75" customHeight="1" x14ac:dyDescent="0.25">
      <c r="A859" s="276"/>
      <c r="B859" s="276"/>
      <c r="C859" s="276"/>
      <c r="D859" s="276"/>
      <c r="E859" s="276"/>
      <c r="F859" s="276"/>
      <c r="G859" s="276"/>
      <c r="H859" s="276"/>
      <c r="I859" s="276"/>
      <c r="J859" s="276"/>
      <c r="K859" s="276"/>
      <c r="L859" s="276"/>
      <c r="M859" s="276"/>
      <c r="N859" s="276"/>
      <c r="O859" s="276"/>
      <c r="P859" s="276"/>
      <c r="Q859" s="276"/>
      <c r="R859" s="276"/>
      <c r="S859" s="276"/>
      <c r="T859" s="276"/>
      <c r="U859" s="276"/>
      <c r="V859" s="276"/>
      <c r="W859" s="276"/>
      <c r="X859" s="276"/>
      <c r="Y859" s="276"/>
      <c r="Z859" s="276"/>
    </row>
    <row r="860" spans="1:26" ht="15.75" customHeight="1" x14ac:dyDescent="0.25">
      <c r="A860" s="276"/>
      <c r="B860" s="276"/>
      <c r="C860" s="276"/>
      <c r="D860" s="276"/>
      <c r="E860" s="276"/>
      <c r="F860" s="276"/>
      <c r="G860" s="276"/>
      <c r="H860" s="276"/>
      <c r="I860" s="276"/>
      <c r="J860" s="276"/>
      <c r="K860" s="276"/>
      <c r="L860" s="276"/>
      <c r="M860" s="276"/>
      <c r="N860" s="276"/>
      <c r="O860" s="276"/>
      <c r="P860" s="276"/>
      <c r="Q860" s="276"/>
      <c r="R860" s="276"/>
      <c r="S860" s="276"/>
      <c r="T860" s="276"/>
      <c r="U860" s="276"/>
      <c r="V860" s="276"/>
      <c r="W860" s="276"/>
      <c r="X860" s="276"/>
      <c r="Y860" s="276"/>
      <c r="Z860" s="276"/>
    </row>
    <row r="861" spans="1:26" ht="15.75" customHeight="1" x14ac:dyDescent="0.25">
      <c r="A861" s="276"/>
      <c r="B861" s="276"/>
      <c r="C861" s="276"/>
      <c r="D861" s="276"/>
      <c r="E861" s="276"/>
      <c r="F861" s="276"/>
      <c r="G861" s="276"/>
      <c r="H861" s="276"/>
      <c r="I861" s="276"/>
      <c r="J861" s="276"/>
      <c r="K861" s="276"/>
      <c r="L861" s="276"/>
      <c r="M861" s="276"/>
      <c r="N861" s="276"/>
      <c r="O861" s="276"/>
      <c r="P861" s="276"/>
      <c r="Q861" s="276"/>
      <c r="R861" s="276"/>
      <c r="S861" s="276"/>
      <c r="T861" s="276"/>
      <c r="U861" s="276"/>
      <c r="V861" s="276"/>
      <c r="W861" s="276"/>
      <c r="X861" s="276"/>
      <c r="Y861" s="276"/>
      <c r="Z861" s="276"/>
    </row>
    <row r="862" spans="1:26" ht="15.75" customHeight="1" x14ac:dyDescent="0.25">
      <c r="A862" s="276"/>
      <c r="B862" s="276"/>
      <c r="C862" s="276"/>
      <c r="D862" s="276"/>
      <c r="E862" s="276"/>
      <c r="F862" s="276"/>
      <c r="G862" s="276"/>
      <c r="H862" s="276"/>
      <c r="I862" s="276"/>
      <c r="J862" s="276"/>
      <c r="K862" s="276"/>
      <c r="L862" s="276"/>
      <c r="M862" s="276"/>
      <c r="N862" s="276"/>
      <c r="O862" s="276"/>
      <c r="P862" s="276"/>
      <c r="Q862" s="276"/>
      <c r="R862" s="276"/>
      <c r="S862" s="276"/>
      <c r="T862" s="276"/>
      <c r="U862" s="276"/>
      <c r="V862" s="276"/>
      <c r="W862" s="276"/>
      <c r="X862" s="276"/>
      <c r="Y862" s="276"/>
      <c r="Z862" s="276"/>
    </row>
    <row r="863" spans="1:26" ht="15.75" customHeight="1" x14ac:dyDescent="0.25">
      <c r="A863" s="276"/>
      <c r="B863" s="276"/>
      <c r="C863" s="276"/>
      <c r="D863" s="276"/>
      <c r="E863" s="276"/>
      <c r="F863" s="276"/>
      <c r="G863" s="276"/>
      <c r="H863" s="276"/>
      <c r="I863" s="276"/>
      <c r="J863" s="276"/>
      <c r="K863" s="276"/>
      <c r="L863" s="276"/>
      <c r="M863" s="276"/>
      <c r="N863" s="276"/>
      <c r="O863" s="276"/>
      <c r="P863" s="276"/>
      <c r="Q863" s="276"/>
      <c r="R863" s="276"/>
      <c r="S863" s="276"/>
      <c r="T863" s="276"/>
      <c r="U863" s="276"/>
      <c r="V863" s="276"/>
      <c r="W863" s="276"/>
      <c r="X863" s="276"/>
      <c r="Y863" s="276"/>
      <c r="Z863" s="276"/>
    </row>
    <row r="864" spans="1:26" ht="15.75" customHeight="1" x14ac:dyDescent="0.25">
      <c r="A864" s="276"/>
      <c r="B864" s="276"/>
      <c r="C864" s="276"/>
      <c r="D864" s="276"/>
      <c r="E864" s="276"/>
      <c r="F864" s="276"/>
      <c r="G864" s="276"/>
      <c r="H864" s="276"/>
      <c r="I864" s="276"/>
      <c r="J864" s="276"/>
      <c r="K864" s="276"/>
      <c r="L864" s="276"/>
      <c r="M864" s="276"/>
      <c r="N864" s="276"/>
      <c r="O864" s="276"/>
      <c r="P864" s="276"/>
      <c r="Q864" s="276"/>
      <c r="R864" s="276"/>
      <c r="S864" s="276"/>
      <c r="T864" s="276"/>
      <c r="U864" s="276"/>
      <c r="V864" s="276"/>
      <c r="W864" s="276"/>
      <c r="X864" s="276"/>
      <c r="Y864" s="276"/>
      <c r="Z864" s="276"/>
    </row>
    <row r="865" spans="1:26" ht="15.75" customHeight="1" x14ac:dyDescent="0.25">
      <c r="A865" s="276"/>
      <c r="B865" s="276"/>
      <c r="C865" s="276"/>
      <c r="D865" s="276"/>
      <c r="E865" s="276"/>
      <c r="F865" s="276"/>
      <c r="G865" s="276"/>
      <c r="H865" s="276"/>
      <c r="I865" s="276"/>
      <c r="J865" s="276"/>
      <c r="K865" s="276"/>
      <c r="L865" s="276"/>
      <c r="M865" s="276"/>
      <c r="N865" s="276"/>
      <c r="O865" s="276"/>
      <c r="P865" s="276"/>
      <c r="Q865" s="276"/>
      <c r="R865" s="276"/>
      <c r="S865" s="276"/>
      <c r="T865" s="276"/>
      <c r="U865" s="276"/>
      <c r="V865" s="276"/>
      <c r="W865" s="276"/>
      <c r="X865" s="276"/>
      <c r="Y865" s="276"/>
      <c r="Z865" s="276"/>
    </row>
    <row r="866" spans="1:26" ht="15.75" customHeight="1" x14ac:dyDescent="0.25">
      <c r="A866" s="276"/>
      <c r="B866" s="276"/>
      <c r="C866" s="276"/>
      <c r="D866" s="276"/>
      <c r="E866" s="276"/>
      <c r="F866" s="276"/>
      <c r="G866" s="276"/>
      <c r="H866" s="276"/>
      <c r="I866" s="276"/>
      <c r="J866" s="276"/>
      <c r="K866" s="276"/>
      <c r="L866" s="276"/>
      <c r="M866" s="276"/>
      <c r="N866" s="276"/>
      <c r="O866" s="276"/>
      <c r="P866" s="276"/>
      <c r="Q866" s="276"/>
      <c r="R866" s="276"/>
      <c r="S866" s="276"/>
      <c r="T866" s="276"/>
      <c r="U866" s="276"/>
      <c r="V866" s="276"/>
      <c r="W866" s="276"/>
      <c r="X866" s="276"/>
      <c r="Y866" s="276"/>
      <c r="Z866" s="276"/>
    </row>
    <row r="867" spans="1:26" ht="15.75" customHeight="1" x14ac:dyDescent="0.25">
      <c r="A867" s="276"/>
      <c r="B867" s="276"/>
      <c r="C867" s="276"/>
      <c r="D867" s="276"/>
      <c r="E867" s="276"/>
      <c r="F867" s="276"/>
      <c r="G867" s="276"/>
      <c r="H867" s="276"/>
      <c r="I867" s="276"/>
      <c r="J867" s="276"/>
      <c r="K867" s="276"/>
      <c r="L867" s="276"/>
      <c r="M867" s="276"/>
      <c r="N867" s="276"/>
      <c r="O867" s="276"/>
      <c r="P867" s="276"/>
      <c r="Q867" s="276"/>
      <c r="R867" s="276"/>
      <c r="S867" s="276"/>
      <c r="T867" s="276"/>
      <c r="U867" s="276"/>
      <c r="V867" s="276"/>
      <c r="W867" s="276"/>
      <c r="X867" s="276"/>
      <c r="Y867" s="276"/>
      <c r="Z867" s="276"/>
    </row>
    <row r="868" spans="1:26" ht="15.75" customHeight="1" x14ac:dyDescent="0.25">
      <c r="A868" s="276"/>
      <c r="B868" s="276"/>
      <c r="C868" s="276"/>
      <c r="D868" s="276"/>
      <c r="E868" s="276"/>
      <c r="F868" s="276"/>
      <c r="G868" s="276"/>
      <c r="H868" s="276"/>
      <c r="I868" s="276"/>
      <c r="J868" s="276"/>
      <c r="K868" s="276"/>
      <c r="L868" s="276"/>
      <c r="M868" s="276"/>
      <c r="N868" s="276"/>
      <c r="O868" s="276"/>
      <c r="P868" s="276"/>
      <c r="Q868" s="276"/>
      <c r="R868" s="276"/>
      <c r="S868" s="276"/>
      <c r="T868" s="276"/>
      <c r="U868" s="276"/>
      <c r="V868" s="276"/>
      <c r="W868" s="276"/>
      <c r="X868" s="276"/>
      <c r="Y868" s="276"/>
      <c r="Z868" s="276"/>
    </row>
    <row r="869" spans="1:26" ht="15.75" customHeight="1" x14ac:dyDescent="0.25">
      <c r="A869" s="276"/>
      <c r="B869" s="276"/>
      <c r="C869" s="276"/>
      <c r="D869" s="276"/>
      <c r="E869" s="276"/>
      <c r="F869" s="276"/>
      <c r="G869" s="276"/>
      <c r="H869" s="276"/>
      <c r="I869" s="276"/>
      <c r="J869" s="276"/>
      <c r="K869" s="276"/>
      <c r="L869" s="276"/>
      <c r="M869" s="276"/>
      <c r="N869" s="276"/>
      <c r="O869" s="276"/>
      <c r="P869" s="276"/>
      <c r="Q869" s="276"/>
      <c r="R869" s="276"/>
      <c r="S869" s="276"/>
      <c r="T869" s="276"/>
      <c r="U869" s="276"/>
      <c r="V869" s="276"/>
      <c r="W869" s="276"/>
      <c r="X869" s="276"/>
      <c r="Y869" s="276"/>
      <c r="Z869" s="276"/>
    </row>
    <row r="870" spans="1:26" ht="15.75" customHeight="1" x14ac:dyDescent="0.25">
      <c r="A870" s="276"/>
      <c r="B870" s="276"/>
      <c r="C870" s="276"/>
      <c r="D870" s="276"/>
      <c r="E870" s="276"/>
      <c r="F870" s="276"/>
      <c r="G870" s="276"/>
      <c r="H870" s="276"/>
      <c r="I870" s="276"/>
      <c r="J870" s="276"/>
      <c r="K870" s="276"/>
      <c r="L870" s="276"/>
      <c r="M870" s="276"/>
      <c r="N870" s="276"/>
      <c r="O870" s="276"/>
      <c r="P870" s="276"/>
      <c r="Q870" s="276"/>
      <c r="R870" s="276"/>
      <c r="S870" s="276"/>
      <c r="T870" s="276"/>
      <c r="U870" s="276"/>
      <c r="V870" s="276"/>
      <c r="W870" s="276"/>
      <c r="X870" s="276"/>
      <c r="Y870" s="276"/>
      <c r="Z870" s="276"/>
    </row>
    <row r="871" spans="1:26" ht="15.75" customHeight="1" x14ac:dyDescent="0.25">
      <c r="A871" s="276"/>
      <c r="B871" s="276"/>
      <c r="C871" s="276"/>
      <c r="D871" s="276"/>
      <c r="E871" s="276"/>
      <c r="F871" s="276"/>
      <c r="G871" s="276"/>
      <c r="H871" s="276"/>
      <c r="I871" s="276"/>
      <c r="J871" s="276"/>
      <c r="K871" s="276"/>
      <c r="L871" s="276"/>
      <c r="M871" s="276"/>
      <c r="N871" s="276"/>
      <c r="O871" s="276"/>
      <c r="P871" s="276"/>
      <c r="Q871" s="276"/>
      <c r="R871" s="276"/>
      <c r="S871" s="276"/>
      <c r="T871" s="276"/>
      <c r="U871" s="276"/>
      <c r="V871" s="276"/>
      <c r="W871" s="276"/>
      <c r="X871" s="276"/>
      <c r="Y871" s="276"/>
      <c r="Z871" s="276"/>
    </row>
    <row r="872" spans="1:26" ht="15.75" customHeight="1" x14ac:dyDescent="0.25">
      <c r="A872" s="276"/>
      <c r="B872" s="276"/>
      <c r="C872" s="276"/>
      <c r="D872" s="276"/>
      <c r="E872" s="276"/>
      <c r="F872" s="276"/>
      <c r="G872" s="276"/>
      <c r="H872" s="276"/>
      <c r="I872" s="276"/>
      <c r="J872" s="276"/>
      <c r="K872" s="276"/>
      <c r="L872" s="276"/>
      <c r="M872" s="276"/>
      <c r="N872" s="276"/>
      <c r="O872" s="276"/>
      <c r="P872" s="276"/>
      <c r="Q872" s="276"/>
      <c r="R872" s="276"/>
      <c r="S872" s="276"/>
      <c r="T872" s="276"/>
      <c r="U872" s="276"/>
      <c r="V872" s="276"/>
      <c r="W872" s="276"/>
      <c r="X872" s="276"/>
      <c r="Y872" s="276"/>
      <c r="Z872" s="276"/>
    </row>
    <row r="873" spans="1:26" ht="15.75" customHeight="1" x14ac:dyDescent="0.25">
      <c r="A873" s="276"/>
      <c r="B873" s="276"/>
      <c r="C873" s="276"/>
      <c r="D873" s="276"/>
      <c r="E873" s="276"/>
      <c r="F873" s="276"/>
      <c r="G873" s="276"/>
      <c r="H873" s="276"/>
      <c r="I873" s="276"/>
      <c r="J873" s="276"/>
      <c r="K873" s="276"/>
      <c r="L873" s="276"/>
      <c r="M873" s="276"/>
      <c r="N873" s="276"/>
      <c r="O873" s="276"/>
      <c r="P873" s="276"/>
      <c r="Q873" s="276"/>
      <c r="R873" s="276"/>
      <c r="S873" s="276"/>
      <c r="T873" s="276"/>
      <c r="U873" s="276"/>
      <c r="V873" s="276"/>
      <c r="W873" s="276"/>
      <c r="X873" s="276"/>
      <c r="Y873" s="276"/>
      <c r="Z873" s="276"/>
    </row>
    <row r="874" spans="1:26" ht="15.75" customHeight="1" x14ac:dyDescent="0.25">
      <c r="A874" s="276"/>
      <c r="B874" s="276"/>
      <c r="C874" s="276"/>
      <c r="D874" s="276"/>
      <c r="E874" s="276"/>
      <c r="F874" s="276"/>
      <c r="G874" s="276"/>
      <c r="H874" s="276"/>
      <c r="I874" s="276"/>
      <c r="J874" s="276"/>
      <c r="K874" s="276"/>
      <c r="L874" s="276"/>
      <c r="M874" s="276"/>
      <c r="N874" s="276"/>
      <c r="O874" s="276"/>
      <c r="P874" s="276"/>
      <c r="Q874" s="276"/>
      <c r="R874" s="276"/>
      <c r="S874" s="276"/>
      <c r="T874" s="276"/>
      <c r="U874" s="276"/>
      <c r="V874" s="276"/>
      <c r="W874" s="276"/>
      <c r="X874" s="276"/>
      <c r="Y874" s="276"/>
      <c r="Z874" s="276"/>
    </row>
    <row r="875" spans="1:26" ht="15.75" customHeight="1" x14ac:dyDescent="0.25">
      <c r="A875" s="276"/>
      <c r="B875" s="276"/>
      <c r="C875" s="276"/>
      <c r="D875" s="276"/>
      <c r="E875" s="276"/>
      <c r="F875" s="276"/>
      <c r="G875" s="276"/>
      <c r="H875" s="276"/>
      <c r="I875" s="276"/>
      <c r="J875" s="276"/>
      <c r="K875" s="276"/>
      <c r="L875" s="276"/>
      <c r="M875" s="276"/>
      <c r="N875" s="276"/>
      <c r="O875" s="276"/>
      <c r="P875" s="276"/>
      <c r="Q875" s="276"/>
      <c r="R875" s="276"/>
      <c r="S875" s="276"/>
      <c r="T875" s="276"/>
      <c r="U875" s="276"/>
      <c r="V875" s="276"/>
      <c r="W875" s="276"/>
      <c r="X875" s="276"/>
      <c r="Y875" s="276"/>
      <c r="Z875" s="276"/>
    </row>
    <row r="876" spans="1:26" ht="15.75" customHeight="1" x14ac:dyDescent="0.25">
      <c r="A876" s="276"/>
      <c r="B876" s="276"/>
      <c r="C876" s="276"/>
      <c r="D876" s="276"/>
      <c r="E876" s="276"/>
      <c r="F876" s="276"/>
      <c r="G876" s="276"/>
      <c r="H876" s="276"/>
      <c r="I876" s="276"/>
      <c r="J876" s="276"/>
      <c r="K876" s="276"/>
      <c r="L876" s="276"/>
      <c r="M876" s="276"/>
      <c r="N876" s="276"/>
      <c r="O876" s="276"/>
      <c r="P876" s="276"/>
      <c r="Q876" s="276"/>
      <c r="R876" s="276"/>
      <c r="S876" s="276"/>
      <c r="T876" s="276"/>
      <c r="U876" s="276"/>
      <c r="V876" s="276"/>
      <c r="W876" s="276"/>
      <c r="X876" s="276"/>
      <c r="Y876" s="276"/>
      <c r="Z876" s="276"/>
    </row>
    <row r="877" spans="1:26" ht="15.75" customHeight="1" x14ac:dyDescent="0.25">
      <c r="A877" s="276"/>
      <c r="B877" s="276"/>
      <c r="C877" s="276"/>
      <c r="D877" s="276"/>
      <c r="E877" s="276"/>
      <c r="F877" s="276"/>
      <c r="G877" s="276"/>
      <c r="H877" s="276"/>
      <c r="I877" s="276"/>
      <c r="J877" s="276"/>
      <c r="K877" s="276"/>
      <c r="L877" s="276"/>
      <c r="M877" s="276"/>
      <c r="N877" s="276"/>
      <c r="O877" s="276"/>
      <c r="P877" s="276"/>
      <c r="Q877" s="276"/>
      <c r="R877" s="276"/>
      <c r="S877" s="276"/>
      <c r="T877" s="276"/>
      <c r="U877" s="276"/>
      <c r="V877" s="276"/>
      <c r="W877" s="276"/>
      <c r="X877" s="276"/>
      <c r="Y877" s="276"/>
      <c r="Z877" s="276"/>
    </row>
    <row r="878" spans="1:26" ht="15.75" customHeight="1" x14ac:dyDescent="0.25">
      <c r="A878" s="276"/>
      <c r="B878" s="276"/>
      <c r="C878" s="276"/>
      <c r="D878" s="276"/>
      <c r="E878" s="276"/>
      <c r="F878" s="276"/>
      <c r="G878" s="276"/>
      <c r="H878" s="276"/>
      <c r="I878" s="276"/>
      <c r="J878" s="276"/>
      <c r="K878" s="276"/>
      <c r="L878" s="276"/>
      <c r="M878" s="276"/>
      <c r="N878" s="276"/>
      <c r="O878" s="276"/>
      <c r="P878" s="276"/>
      <c r="Q878" s="276"/>
      <c r="R878" s="276"/>
      <c r="S878" s="276"/>
      <c r="T878" s="276"/>
      <c r="U878" s="276"/>
      <c r="V878" s="276"/>
      <c r="W878" s="276"/>
      <c r="X878" s="276"/>
      <c r="Y878" s="276"/>
      <c r="Z878" s="276"/>
    </row>
    <row r="879" spans="1:26" ht="15.75" customHeight="1" x14ac:dyDescent="0.25">
      <c r="A879" s="276"/>
      <c r="B879" s="276"/>
      <c r="C879" s="276"/>
      <c r="D879" s="276"/>
      <c r="E879" s="276"/>
      <c r="F879" s="276"/>
      <c r="G879" s="276"/>
      <c r="H879" s="276"/>
      <c r="I879" s="276"/>
      <c r="J879" s="276"/>
      <c r="K879" s="276"/>
      <c r="L879" s="276"/>
      <c r="M879" s="276"/>
      <c r="N879" s="276"/>
      <c r="O879" s="276"/>
      <c r="P879" s="276"/>
      <c r="Q879" s="276"/>
      <c r="R879" s="276"/>
      <c r="S879" s="276"/>
      <c r="T879" s="276"/>
      <c r="U879" s="276"/>
      <c r="V879" s="276"/>
      <c r="W879" s="276"/>
      <c r="X879" s="276"/>
      <c r="Y879" s="276"/>
      <c r="Z879" s="276"/>
    </row>
    <row r="880" spans="1:26" ht="15.75" customHeight="1" x14ac:dyDescent="0.25">
      <c r="A880" s="276"/>
      <c r="B880" s="276"/>
      <c r="C880" s="276"/>
      <c r="D880" s="276"/>
      <c r="E880" s="276"/>
      <c r="F880" s="276"/>
      <c r="G880" s="276"/>
      <c r="H880" s="276"/>
      <c r="I880" s="276"/>
      <c r="J880" s="276"/>
      <c r="K880" s="276"/>
      <c r="L880" s="276"/>
      <c r="M880" s="276"/>
      <c r="N880" s="276"/>
      <c r="O880" s="276"/>
      <c r="P880" s="276"/>
      <c r="Q880" s="276"/>
      <c r="R880" s="276"/>
      <c r="S880" s="276"/>
      <c r="T880" s="276"/>
      <c r="U880" s="276"/>
      <c r="V880" s="276"/>
      <c r="W880" s="276"/>
      <c r="X880" s="276"/>
      <c r="Y880" s="276"/>
      <c r="Z880" s="276"/>
    </row>
    <row r="881" spans="1:26" ht="15.75" customHeight="1" x14ac:dyDescent="0.25">
      <c r="A881" s="276"/>
      <c r="B881" s="276"/>
      <c r="C881" s="276"/>
      <c r="D881" s="276"/>
      <c r="E881" s="276"/>
      <c r="F881" s="276"/>
      <c r="G881" s="276"/>
      <c r="H881" s="276"/>
      <c r="I881" s="276"/>
      <c r="J881" s="276"/>
      <c r="K881" s="276"/>
      <c r="L881" s="276"/>
      <c r="M881" s="276"/>
      <c r="N881" s="276"/>
      <c r="O881" s="276"/>
      <c r="P881" s="276"/>
      <c r="Q881" s="276"/>
      <c r="R881" s="276"/>
      <c r="S881" s="276"/>
      <c r="T881" s="276"/>
      <c r="U881" s="276"/>
      <c r="V881" s="276"/>
      <c r="W881" s="276"/>
      <c r="X881" s="276"/>
      <c r="Y881" s="276"/>
      <c r="Z881" s="276"/>
    </row>
    <row r="882" spans="1:26" ht="15.75" customHeight="1" x14ac:dyDescent="0.25">
      <c r="A882" s="276"/>
      <c r="B882" s="276"/>
      <c r="C882" s="276"/>
      <c r="D882" s="276"/>
      <c r="E882" s="276"/>
      <c r="F882" s="276"/>
      <c r="G882" s="276"/>
      <c r="H882" s="276"/>
      <c r="I882" s="276"/>
      <c r="J882" s="276"/>
      <c r="K882" s="276"/>
      <c r="L882" s="276"/>
      <c r="M882" s="276"/>
      <c r="N882" s="276"/>
      <c r="O882" s="276"/>
      <c r="P882" s="276"/>
      <c r="Q882" s="276"/>
      <c r="R882" s="276"/>
      <c r="S882" s="276"/>
      <c r="T882" s="276"/>
      <c r="U882" s="276"/>
      <c r="V882" s="276"/>
      <c r="W882" s="276"/>
      <c r="X882" s="276"/>
      <c r="Y882" s="276"/>
      <c r="Z882" s="276"/>
    </row>
    <row r="883" spans="1:26" ht="15.75" customHeight="1" x14ac:dyDescent="0.25">
      <c r="A883" s="276"/>
      <c r="B883" s="276"/>
      <c r="C883" s="276"/>
      <c r="D883" s="276"/>
      <c r="E883" s="276"/>
      <c r="F883" s="276"/>
      <c r="G883" s="276"/>
      <c r="H883" s="276"/>
      <c r="I883" s="276"/>
      <c r="J883" s="276"/>
      <c r="K883" s="276"/>
      <c r="L883" s="276"/>
      <c r="M883" s="276"/>
      <c r="N883" s="276"/>
      <c r="O883" s="276"/>
      <c r="P883" s="276"/>
      <c r="Q883" s="276"/>
      <c r="R883" s="276"/>
      <c r="S883" s="276"/>
      <c r="T883" s="276"/>
      <c r="U883" s="276"/>
      <c r="V883" s="276"/>
      <c r="W883" s="276"/>
      <c r="X883" s="276"/>
      <c r="Y883" s="276"/>
      <c r="Z883" s="276"/>
    </row>
    <row r="884" spans="1:26" ht="15.75" customHeight="1" x14ac:dyDescent="0.25">
      <c r="A884" s="276"/>
      <c r="B884" s="276"/>
      <c r="C884" s="276"/>
      <c r="D884" s="276"/>
      <c r="E884" s="276"/>
      <c r="F884" s="276"/>
      <c r="G884" s="276"/>
      <c r="H884" s="276"/>
      <c r="I884" s="276"/>
      <c r="J884" s="276"/>
      <c r="K884" s="276"/>
      <c r="L884" s="276"/>
      <c r="M884" s="276"/>
      <c r="N884" s="276"/>
      <c r="O884" s="276"/>
      <c r="P884" s="276"/>
      <c r="Q884" s="276"/>
      <c r="R884" s="276"/>
      <c r="S884" s="276"/>
      <c r="T884" s="276"/>
      <c r="U884" s="276"/>
      <c r="V884" s="276"/>
      <c r="W884" s="276"/>
      <c r="X884" s="276"/>
      <c r="Y884" s="276"/>
      <c r="Z884" s="276"/>
    </row>
    <row r="885" spans="1:26" ht="15.75" customHeight="1" x14ac:dyDescent="0.25">
      <c r="A885" s="276"/>
      <c r="B885" s="276"/>
      <c r="C885" s="276"/>
      <c r="D885" s="276"/>
      <c r="E885" s="276"/>
      <c r="F885" s="276"/>
      <c r="G885" s="276"/>
      <c r="H885" s="276"/>
      <c r="I885" s="276"/>
      <c r="J885" s="276"/>
      <c r="K885" s="276"/>
      <c r="L885" s="276"/>
      <c r="M885" s="276"/>
      <c r="N885" s="276"/>
      <c r="O885" s="276"/>
      <c r="P885" s="276"/>
      <c r="Q885" s="276"/>
      <c r="R885" s="276"/>
      <c r="S885" s="276"/>
      <c r="T885" s="276"/>
      <c r="U885" s="276"/>
      <c r="V885" s="276"/>
      <c r="W885" s="276"/>
      <c r="X885" s="276"/>
      <c r="Y885" s="276"/>
      <c r="Z885" s="276"/>
    </row>
    <row r="886" spans="1:26" ht="15.75" customHeight="1" x14ac:dyDescent="0.25">
      <c r="A886" s="276"/>
      <c r="B886" s="276"/>
      <c r="C886" s="276"/>
      <c r="D886" s="276"/>
      <c r="E886" s="276"/>
      <c r="F886" s="276"/>
      <c r="G886" s="276"/>
      <c r="H886" s="276"/>
      <c r="I886" s="276"/>
      <c r="J886" s="276"/>
      <c r="K886" s="276"/>
      <c r="L886" s="276"/>
      <c r="M886" s="276"/>
      <c r="N886" s="276"/>
      <c r="O886" s="276"/>
      <c r="P886" s="276"/>
      <c r="Q886" s="276"/>
      <c r="R886" s="276"/>
      <c r="S886" s="276"/>
      <c r="T886" s="276"/>
      <c r="U886" s="276"/>
      <c r="V886" s="276"/>
      <c r="W886" s="276"/>
      <c r="X886" s="276"/>
      <c r="Y886" s="276"/>
      <c r="Z886" s="276"/>
    </row>
    <row r="887" spans="1:26" ht="15.75" customHeight="1" x14ac:dyDescent="0.25">
      <c r="A887" s="276"/>
      <c r="B887" s="276"/>
      <c r="C887" s="276"/>
      <c r="D887" s="276"/>
      <c r="E887" s="276"/>
      <c r="F887" s="276"/>
      <c r="G887" s="276"/>
      <c r="H887" s="276"/>
      <c r="I887" s="276"/>
      <c r="J887" s="276"/>
      <c r="K887" s="276"/>
      <c r="L887" s="276"/>
      <c r="M887" s="276"/>
      <c r="N887" s="276"/>
      <c r="O887" s="276"/>
      <c r="P887" s="276"/>
      <c r="Q887" s="276"/>
      <c r="R887" s="276"/>
      <c r="S887" s="276"/>
      <c r="T887" s="276"/>
      <c r="U887" s="276"/>
      <c r="V887" s="276"/>
      <c r="W887" s="276"/>
      <c r="X887" s="276"/>
      <c r="Y887" s="276"/>
      <c r="Z887" s="276"/>
    </row>
    <row r="888" spans="1:26" ht="15.75" customHeight="1" x14ac:dyDescent="0.25">
      <c r="A888" s="276"/>
      <c r="B888" s="276"/>
      <c r="C888" s="276"/>
      <c r="D888" s="276"/>
      <c r="E888" s="276"/>
      <c r="F888" s="276"/>
      <c r="G888" s="276"/>
      <c r="H888" s="276"/>
      <c r="I888" s="276"/>
      <c r="J888" s="276"/>
      <c r="K888" s="276"/>
      <c r="L888" s="276"/>
      <c r="M888" s="276"/>
      <c r="N888" s="276"/>
      <c r="O888" s="276"/>
      <c r="P888" s="276"/>
      <c r="Q888" s="276"/>
      <c r="R888" s="276"/>
      <c r="S888" s="276"/>
      <c r="T888" s="276"/>
      <c r="U888" s="276"/>
      <c r="V888" s="276"/>
      <c r="W888" s="276"/>
      <c r="X888" s="276"/>
      <c r="Y888" s="276"/>
      <c r="Z888" s="276"/>
    </row>
    <row r="889" spans="1:26" ht="15.75" customHeight="1" x14ac:dyDescent="0.25">
      <c r="A889" s="276"/>
      <c r="B889" s="276"/>
      <c r="C889" s="276"/>
      <c r="D889" s="276"/>
      <c r="E889" s="276"/>
      <c r="F889" s="276"/>
      <c r="G889" s="276"/>
      <c r="H889" s="276"/>
      <c r="I889" s="276"/>
      <c r="J889" s="276"/>
      <c r="K889" s="276"/>
      <c r="L889" s="276"/>
      <c r="M889" s="276"/>
      <c r="N889" s="276"/>
      <c r="O889" s="276"/>
      <c r="P889" s="276"/>
      <c r="Q889" s="276"/>
      <c r="R889" s="276"/>
      <c r="S889" s="276"/>
      <c r="T889" s="276"/>
      <c r="U889" s="276"/>
      <c r="V889" s="276"/>
      <c r="W889" s="276"/>
      <c r="X889" s="276"/>
      <c r="Y889" s="276"/>
      <c r="Z889" s="276"/>
    </row>
    <row r="890" spans="1:26" ht="15.75" customHeight="1" x14ac:dyDescent="0.25">
      <c r="A890" s="276"/>
      <c r="B890" s="276"/>
      <c r="C890" s="276"/>
      <c r="D890" s="276"/>
      <c r="E890" s="276"/>
      <c r="F890" s="276"/>
      <c r="G890" s="276"/>
      <c r="H890" s="276"/>
      <c r="I890" s="276"/>
      <c r="J890" s="276"/>
      <c r="K890" s="276"/>
      <c r="L890" s="276"/>
      <c r="M890" s="276"/>
      <c r="N890" s="276"/>
      <c r="O890" s="276"/>
      <c r="P890" s="276"/>
      <c r="Q890" s="276"/>
      <c r="R890" s="276"/>
      <c r="S890" s="276"/>
      <c r="T890" s="276"/>
      <c r="U890" s="276"/>
      <c r="V890" s="276"/>
      <c r="W890" s="276"/>
      <c r="X890" s="276"/>
      <c r="Y890" s="276"/>
      <c r="Z890" s="276"/>
    </row>
    <row r="891" spans="1:26" ht="15.75" customHeight="1" x14ac:dyDescent="0.25">
      <c r="A891" s="276"/>
      <c r="B891" s="276"/>
      <c r="C891" s="276"/>
      <c r="D891" s="276"/>
      <c r="E891" s="276"/>
      <c r="F891" s="276"/>
      <c r="G891" s="276"/>
      <c r="H891" s="276"/>
      <c r="I891" s="276"/>
      <c r="J891" s="276"/>
      <c r="K891" s="276"/>
      <c r="L891" s="276"/>
      <c r="M891" s="276"/>
      <c r="N891" s="276"/>
      <c r="O891" s="276"/>
      <c r="P891" s="276"/>
      <c r="Q891" s="276"/>
      <c r="R891" s="276"/>
      <c r="S891" s="276"/>
      <c r="T891" s="276"/>
      <c r="U891" s="276"/>
      <c r="V891" s="276"/>
      <c r="W891" s="276"/>
      <c r="X891" s="276"/>
      <c r="Y891" s="276"/>
      <c r="Z891" s="276"/>
    </row>
    <row r="892" spans="1:26" ht="15.75" customHeight="1" x14ac:dyDescent="0.25">
      <c r="A892" s="276"/>
      <c r="B892" s="276"/>
      <c r="C892" s="276"/>
      <c r="D892" s="276"/>
      <c r="E892" s="276"/>
      <c r="F892" s="276"/>
      <c r="G892" s="276"/>
      <c r="H892" s="276"/>
      <c r="I892" s="276"/>
      <c r="J892" s="276"/>
      <c r="K892" s="276"/>
      <c r="L892" s="276"/>
      <c r="M892" s="276"/>
      <c r="N892" s="276"/>
      <c r="O892" s="276"/>
      <c r="P892" s="276"/>
      <c r="Q892" s="276"/>
      <c r="R892" s="276"/>
      <c r="S892" s="276"/>
      <c r="T892" s="276"/>
      <c r="U892" s="276"/>
      <c r="V892" s="276"/>
      <c r="W892" s="276"/>
      <c r="X892" s="276"/>
      <c r="Y892" s="276"/>
      <c r="Z892" s="276"/>
    </row>
    <row r="893" spans="1:26" ht="15.75" customHeight="1" x14ac:dyDescent="0.25">
      <c r="A893" s="276"/>
      <c r="B893" s="276"/>
      <c r="C893" s="276"/>
      <c r="D893" s="276"/>
      <c r="E893" s="276"/>
      <c r="F893" s="276"/>
      <c r="G893" s="276"/>
      <c r="H893" s="276"/>
      <c r="I893" s="276"/>
      <c r="J893" s="276"/>
      <c r="K893" s="276"/>
      <c r="L893" s="276"/>
      <c r="M893" s="276"/>
      <c r="N893" s="276"/>
      <c r="O893" s="276"/>
      <c r="P893" s="276"/>
      <c r="Q893" s="276"/>
      <c r="R893" s="276"/>
      <c r="S893" s="276"/>
      <c r="T893" s="276"/>
      <c r="U893" s="276"/>
      <c r="V893" s="276"/>
      <c r="W893" s="276"/>
      <c r="X893" s="276"/>
      <c r="Y893" s="276"/>
      <c r="Z893" s="276"/>
    </row>
    <row r="894" spans="1:26" ht="15.75" customHeight="1" x14ac:dyDescent="0.25">
      <c r="A894" s="276"/>
      <c r="B894" s="276"/>
      <c r="C894" s="276"/>
      <c r="D894" s="276"/>
      <c r="E894" s="276"/>
      <c r="F894" s="276"/>
      <c r="G894" s="276"/>
      <c r="H894" s="276"/>
      <c r="I894" s="276"/>
      <c r="J894" s="276"/>
      <c r="K894" s="276"/>
      <c r="L894" s="276"/>
      <c r="M894" s="276"/>
      <c r="N894" s="276"/>
      <c r="O894" s="276"/>
      <c r="P894" s="276"/>
      <c r="Q894" s="276"/>
      <c r="R894" s="276"/>
      <c r="S894" s="276"/>
      <c r="T894" s="276"/>
      <c r="U894" s="276"/>
      <c r="V894" s="276"/>
      <c r="W894" s="276"/>
      <c r="X894" s="276"/>
      <c r="Y894" s="276"/>
      <c r="Z894" s="276"/>
    </row>
    <row r="895" spans="1:26" ht="15.75" customHeight="1" x14ac:dyDescent="0.25">
      <c r="A895" s="276"/>
      <c r="B895" s="276"/>
      <c r="C895" s="276"/>
      <c r="D895" s="276"/>
      <c r="E895" s="276"/>
      <c r="F895" s="276"/>
      <c r="G895" s="276"/>
      <c r="H895" s="276"/>
      <c r="I895" s="276"/>
      <c r="J895" s="276"/>
      <c r="K895" s="276"/>
      <c r="L895" s="276"/>
      <c r="M895" s="276"/>
      <c r="N895" s="276"/>
      <c r="O895" s="276"/>
      <c r="P895" s="276"/>
      <c r="Q895" s="276"/>
      <c r="R895" s="276"/>
      <c r="S895" s="276"/>
      <c r="T895" s="276"/>
      <c r="U895" s="276"/>
      <c r="V895" s="276"/>
      <c r="W895" s="276"/>
      <c r="X895" s="276"/>
      <c r="Y895" s="276"/>
      <c r="Z895" s="276"/>
    </row>
    <row r="896" spans="1:26" ht="15.75" customHeight="1" x14ac:dyDescent="0.25">
      <c r="A896" s="276"/>
      <c r="B896" s="276"/>
      <c r="C896" s="276"/>
      <c r="D896" s="276"/>
      <c r="E896" s="276"/>
      <c r="F896" s="276"/>
      <c r="G896" s="276"/>
      <c r="H896" s="276"/>
      <c r="I896" s="276"/>
      <c r="J896" s="276"/>
      <c r="K896" s="276"/>
      <c r="L896" s="276"/>
      <c r="M896" s="276"/>
      <c r="N896" s="276"/>
      <c r="O896" s="276"/>
      <c r="P896" s="276"/>
      <c r="Q896" s="276"/>
      <c r="R896" s="276"/>
      <c r="S896" s="276"/>
      <c r="T896" s="276"/>
      <c r="U896" s="276"/>
      <c r="V896" s="276"/>
      <c r="W896" s="276"/>
      <c r="X896" s="276"/>
      <c r="Y896" s="276"/>
      <c r="Z896" s="276"/>
    </row>
    <row r="897" spans="1:26" ht="15.75" customHeight="1" x14ac:dyDescent="0.25">
      <c r="A897" s="276"/>
      <c r="B897" s="276"/>
      <c r="C897" s="276"/>
      <c r="D897" s="276"/>
      <c r="E897" s="276"/>
      <c r="F897" s="276"/>
      <c r="G897" s="276"/>
      <c r="H897" s="276"/>
      <c r="I897" s="276"/>
      <c r="J897" s="276"/>
      <c r="K897" s="276"/>
      <c r="L897" s="276"/>
      <c r="M897" s="276"/>
      <c r="N897" s="276"/>
      <c r="O897" s="276"/>
      <c r="P897" s="276"/>
      <c r="Q897" s="276"/>
      <c r="R897" s="276"/>
      <c r="S897" s="276"/>
      <c r="T897" s="276"/>
      <c r="U897" s="276"/>
      <c r="V897" s="276"/>
      <c r="W897" s="276"/>
      <c r="X897" s="276"/>
      <c r="Y897" s="276"/>
      <c r="Z897" s="276"/>
    </row>
    <row r="898" spans="1:26" ht="15.75" customHeight="1" x14ac:dyDescent="0.25">
      <c r="A898" s="276"/>
      <c r="B898" s="276"/>
      <c r="C898" s="276"/>
      <c r="D898" s="276"/>
      <c r="E898" s="276"/>
      <c r="F898" s="276"/>
      <c r="G898" s="276"/>
      <c r="H898" s="276"/>
      <c r="I898" s="276"/>
      <c r="J898" s="276"/>
      <c r="K898" s="276"/>
      <c r="L898" s="276"/>
      <c r="M898" s="276"/>
      <c r="N898" s="276"/>
      <c r="O898" s="276"/>
      <c r="P898" s="276"/>
      <c r="Q898" s="276"/>
      <c r="R898" s="276"/>
      <c r="S898" s="276"/>
      <c r="T898" s="276"/>
      <c r="U898" s="276"/>
      <c r="V898" s="276"/>
      <c r="W898" s="276"/>
      <c r="X898" s="276"/>
      <c r="Y898" s="276"/>
      <c r="Z898" s="276"/>
    </row>
    <row r="899" spans="1:26" ht="15.75" customHeight="1" x14ac:dyDescent="0.25">
      <c r="A899" s="276"/>
      <c r="B899" s="276"/>
      <c r="C899" s="276"/>
      <c r="D899" s="276"/>
      <c r="E899" s="276"/>
      <c r="F899" s="276"/>
      <c r="G899" s="276"/>
      <c r="H899" s="276"/>
      <c r="I899" s="276"/>
      <c r="J899" s="276"/>
      <c r="K899" s="276"/>
      <c r="L899" s="276"/>
      <c r="M899" s="276"/>
      <c r="N899" s="276"/>
      <c r="O899" s="276"/>
      <c r="P899" s="276"/>
      <c r="Q899" s="276"/>
      <c r="R899" s="276"/>
      <c r="S899" s="276"/>
      <c r="T899" s="276"/>
      <c r="U899" s="276"/>
      <c r="V899" s="276"/>
      <c r="W899" s="276"/>
      <c r="X899" s="276"/>
      <c r="Y899" s="276"/>
      <c r="Z899" s="276"/>
    </row>
    <row r="900" spans="1:26" ht="15.75" customHeight="1" x14ac:dyDescent="0.25">
      <c r="A900" s="276"/>
      <c r="B900" s="276"/>
      <c r="C900" s="276"/>
      <c r="D900" s="276"/>
      <c r="E900" s="276"/>
      <c r="F900" s="276"/>
      <c r="G900" s="276"/>
      <c r="H900" s="276"/>
      <c r="I900" s="276"/>
      <c r="J900" s="276"/>
      <c r="K900" s="276"/>
      <c r="L900" s="276"/>
      <c r="M900" s="276"/>
      <c r="N900" s="276"/>
      <c r="O900" s="276"/>
      <c r="P900" s="276"/>
      <c r="Q900" s="276"/>
      <c r="R900" s="276"/>
      <c r="S900" s="276"/>
      <c r="T900" s="276"/>
      <c r="U900" s="276"/>
      <c r="V900" s="276"/>
      <c r="W900" s="276"/>
      <c r="X900" s="276"/>
      <c r="Y900" s="276"/>
      <c r="Z900" s="276"/>
    </row>
    <row r="901" spans="1:26" ht="15.75" customHeight="1" x14ac:dyDescent="0.25">
      <c r="A901" s="276"/>
      <c r="B901" s="276"/>
      <c r="C901" s="276"/>
      <c r="D901" s="276"/>
      <c r="E901" s="276"/>
      <c r="F901" s="276"/>
      <c r="G901" s="276"/>
      <c r="H901" s="276"/>
      <c r="I901" s="276"/>
      <c r="J901" s="276"/>
      <c r="K901" s="276"/>
      <c r="L901" s="276"/>
      <c r="M901" s="276"/>
      <c r="N901" s="276"/>
      <c r="O901" s="276"/>
      <c r="P901" s="276"/>
      <c r="Q901" s="276"/>
      <c r="R901" s="276"/>
      <c r="S901" s="276"/>
      <c r="T901" s="276"/>
      <c r="U901" s="276"/>
      <c r="V901" s="276"/>
      <c r="W901" s="276"/>
      <c r="X901" s="276"/>
      <c r="Y901" s="276"/>
      <c r="Z901" s="276"/>
    </row>
    <row r="902" spans="1:26" ht="15.75" customHeight="1" x14ac:dyDescent="0.25">
      <c r="A902" s="276"/>
      <c r="B902" s="276"/>
      <c r="C902" s="276"/>
      <c r="D902" s="276"/>
      <c r="E902" s="276"/>
      <c r="F902" s="276"/>
      <c r="G902" s="276"/>
      <c r="H902" s="276"/>
      <c r="I902" s="276"/>
      <c r="J902" s="276"/>
      <c r="K902" s="276"/>
      <c r="L902" s="276"/>
      <c r="M902" s="276"/>
      <c r="N902" s="276"/>
      <c r="O902" s="276"/>
      <c r="P902" s="276"/>
      <c r="Q902" s="276"/>
      <c r="R902" s="276"/>
      <c r="S902" s="276"/>
      <c r="T902" s="276"/>
      <c r="U902" s="276"/>
      <c r="V902" s="276"/>
      <c r="W902" s="276"/>
      <c r="X902" s="276"/>
      <c r="Y902" s="276"/>
      <c r="Z902" s="276"/>
    </row>
    <row r="903" spans="1:26" ht="15.75" customHeight="1" x14ac:dyDescent="0.25">
      <c r="A903" s="276"/>
      <c r="B903" s="276"/>
      <c r="C903" s="276"/>
      <c r="D903" s="276"/>
      <c r="E903" s="276"/>
      <c r="F903" s="276"/>
      <c r="G903" s="276"/>
      <c r="H903" s="276"/>
      <c r="I903" s="276"/>
      <c r="J903" s="276"/>
      <c r="K903" s="276"/>
      <c r="L903" s="276"/>
      <c r="M903" s="276"/>
      <c r="N903" s="276"/>
      <c r="O903" s="276"/>
      <c r="P903" s="276"/>
      <c r="Q903" s="276"/>
      <c r="R903" s="276"/>
      <c r="S903" s="276"/>
      <c r="T903" s="276"/>
      <c r="U903" s="276"/>
      <c r="V903" s="276"/>
      <c r="W903" s="276"/>
      <c r="X903" s="276"/>
      <c r="Y903" s="276"/>
      <c r="Z903" s="276"/>
    </row>
    <row r="904" spans="1:26" ht="15.75" customHeight="1" x14ac:dyDescent="0.25">
      <c r="A904" s="276"/>
      <c r="B904" s="276"/>
      <c r="C904" s="276"/>
      <c r="D904" s="276"/>
      <c r="E904" s="276"/>
      <c r="F904" s="276"/>
      <c r="G904" s="276"/>
      <c r="H904" s="276"/>
      <c r="I904" s="276"/>
      <c r="J904" s="276"/>
      <c r="K904" s="276"/>
      <c r="L904" s="276"/>
      <c r="M904" s="276"/>
      <c r="N904" s="276"/>
      <c r="O904" s="276"/>
      <c r="P904" s="276"/>
      <c r="Q904" s="276"/>
      <c r="R904" s="276"/>
      <c r="S904" s="276"/>
      <c r="T904" s="276"/>
      <c r="U904" s="276"/>
      <c r="V904" s="276"/>
      <c r="W904" s="276"/>
      <c r="X904" s="276"/>
      <c r="Y904" s="276"/>
      <c r="Z904" s="276"/>
    </row>
    <row r="905" spans="1:26" ht="15.75" customHeight="1" x14ac:dyDescent="0.25">
      <c r="A905" s="276"/>
      <c r="B905" s="276"/>
      <c r="C905" s="276"/>
      <c r="D905" s="276"/>
      <c r="E905" s="276"/>
      <c r="F905" s="276"/>
      <c r="G905" s="276"/>
      <c r="H905" s="276"/>
      <c r="I905" s="276"/>
      <c r="J905" s="276"/>
      <c r="K905" s="276"/>
      <c r="L905" s="276"/>
      <c r="M905" s="276"/>
      <c r="N905" s="276"/>
      <c r="O905" s="276"/>
      <c r="P905" s="276"/>
      <c r="Q905" s="276"/>
      <c r="R905" s="276"/>
      <c r="S905" s="276"/>
      <c r="T905" s="276"/>
      <c r="U905" s="276"/>
      <c r="V905" s="276"/>
      <c r="W905" s="276"/>
      <c r="X905" s="276"/>
      <c r="Y905" s="276"/>
      <c r="Z905" s="276"/>
    </row>
    <row r="906" spans="1:26" ht="15.75" customHeight="1" x14ac:dyDescent="0.25">
      <c r="A906" s="276"/>
      <c r="B906" s="276"/>
      <c r="C906" s="276"/>
      <c r="D906" s="276"/>
      <c r="E906" s="276"/>
      <c r="F906" s="276"/>
      <c r="G906" s="276"/>
      <c r="H906" s="276"/>
      <c r="I906" s="276"/>
      <c r="J906" s="276"/>
      <c r="K906" s="276"/>
      <c r="L906" s="276"/>
      <c r="M906" s="276"/>
      <c r="N906" s="276"/>
      <c r="O906" s="276"/>
      <c r="P906" s="276"/>
      <c r="Q906" s="276"/>
      <c r="R906" s="276"/>
      <c r="S906" s="276"/>
      <c r="T906" s="276"/>
      <c r="U906" s="276"/>
      <c r="V906" s="276"/>
      <c r="W906" s="276"/>
      <c r="X906" s="276"/>
      <c r="Y906" s="276"/>
      <c r="Z906" s="276"/>
    </row>
    <row r="907" spans="1:26" ht="15.75" customHeight="1" x14ac:dyDescent="0.25">
      <c r="A907" s="276"/>
      <c r="B907" s="276"/>
      <c r="C907" s="276"/>
      <c r="D907" s="276"/>
      <c r="E907" s="276"/>
      <c r="F907" s="276"/>
      <c r="G907" s="276"/>
      <c r="H907" s="276"/>
      <c r="I907" s="276"/>
      <c r="J907" s="276"/>
      <c r="K907" s="276"/>
      <c r="L907" s="276"/>
      <c r="M907" s="276"/>
      <c r="N907" s="276"/>
      <c r="O907" s="276"/>
      <c r="P907" s="276"/>
      <c r="Q907" s="276"/>
      <c r="R907" s="276"/>
      <c r="S907" s="276"/>
      <c r="T907" s="276"/>
      <c r="U907" s="276"/>
      <c r="V907" s="276"/>
      <c r="W907" s="276"/>
      <c r="X907" s="276"/>
      <c r="Y907" s="276"/>
      <c r="Z907" s="276"/>
    </row>
    <row r="908" spans="1:26" ht="15.75" customHeight="1" x14ac:dyDescent="0.25">
      <c r="A908" s="276"/>
      <c r="B908" s="276"/>
      <c r="C908" s="276"/>
      <c r="D908" s="276"/>
      <c r="E908" s="276"/>
      <c r="F908" s="276"/>
      <c r="G908" s="276"/>
      <c r="H908" s="276"/>
      <c r="I908" s="276"/>
      <c r="J908" s="276"/>
      <c r="K908" s="276"/>
      <c r="L908" s="276"/>
      <c r="M908" s="276"/>
      <c r="N908" s="276"/>
      <c r="O908" s="276"/>
      <c r="P908" s="276"/>
      <c r="Q908" s="276"/>
      <c r="R908" s="276"/>
      <c r="S908" s="276"/>
      <c r="T908" s="276"/>
      <c r="U908" s="276"/>
      <c r="V908" s="276"/>
      <c r="W908" s="276"/>
      <c r="X908" s="276"/>
      <c r="Y908" s="276"/>
      <c r="Z908" s="276"/>
    </row>
    <row r="909" spans="1:26" ht="15.75" customHeight="1" x14ac:dyDescent="0.25">
      <c r="A909" s="276"/>
      <c r="B909" s="276"/>
      <c r="C909" s="276"/>
      <c r="D909" s="276"/>
      <c r="E909" s="276"/>
      <c r="F909" s="276"/>
      <c r="G909" s="276"/>
      <c r="H909" s="276"/>
      <c r="I909" s="276"/>
      <c r="J909" s="276"/>
      <c r="K909" s="276"/>
      <c r="L909" s="276"/>
      <c r="M909" s="276"/>
      <c r="N909" s="276"/>
      <c r="O909" s="276"/>
      <c r="P909" s="276"/>
      <c r="Q909" s="276"/>
      <c r="R909" s="276"/>
      <c r="S909" s="276"/>
      <c r="T909" s="276"/>
      <c r="U909" s="276"/>
      <c r="V909" s="276"/>
      <c r="W909" s="276"/>
      <c r="X909" s="276"/>
      <c r="Y909" s="276"/>
      <c r="Z909" s="276"/>
    </row>
    <row r="910" spans="1:26" ht="15.75" customHeight="1" x14ac:dyDescent="0.25">
      <c r="A910" s="276"/>
      <c r="B910" s="276"/>
      <c r="C910" s="276"/>
      <c r="D910" s="276"/>
      <c r="E910" s="276"/>
      <c r="F910" s="276"/>
      <c r="G910" s="276"/>
      <c r="H910" s="276"/>
      <c r="I910" s="276"/>
      <c r="J910" s="276"/>
      <c r="K910" s="276"/>
      <c r="L910" s="276"/>
      <c r="M910" s="276"/>
      <c r="N910" s="276"/>
      <c r="O910" s="276"/>
      <c r="P910" s="276"/>
      <c r="Q910" s="276"/>
      <c r="R910" s="276"/>
      <c r="S910" s="276"/>
      <c r="T910" s="276"/>
      <c r="U910" s="276"/>
      <c r="V910" s="276"/>
      <c r="W910" s="276"/>
      <c r="X910" s="276"/>
      <c r="Y910" s="276"/>
      <c r="Z910" s="276"/>
    </row>
    <row r="911" spans="1:26" ht="15.75" customHeight="1" x14ac:dyDescent="0.25">
      <c r="A911" s="276"/>
      <c r="B911" s="276"/>
      <c r="C911" s="276"/>
      <c r="D911" s="276"/>
      <c r="E911" s="276"/>
      <c r="F911" s="276"/>
      <c r="G911" s="276"/>
      <c r="H911" s="276"/>
      <c r="I911" s="276"/>
      <c r="J911" s="276"/>
      <c r="K911" s="276"/>
      <c r="L911" s="276"/>
      <c r="M911" s="276"/>
      <c r="N911" s="276"/>
      <c r="O911" s="276"/>
      <c r="P911" s="276"/>
      <c r="Q911" s="276"/>
      <c r="R911" s="276"/>
      <c r="S911" s="276"/>
      <c r="T911" s="276"/>
      <c r="U911" s="276"/>
      <c r="V911" s="276"/>
      <c r="W911" s="276"/>
      <c r="X911" s="276"/>
      <c r="Y911" s="276"/>
      <c r="Z911" s="276"/>
    </row>
    <row r="912" spans="1:26" ht="15.75" customHeight="1" x14ac:dyDescent="0.25">
      <c r="A912" s="276"/>
      <c r="B912" s="276"/>
      <c r="C912" s="276"/>
      <c r="D912" s="276"/>
      <c r="E912" s="276"/>
      <c r="F912" s="276"/>
      <c r="G912" s="276"/>
      <c r="H912" s="276"/>
      <c r="I912" s="276"/>
      <c r="J912" s="276"/>
      <c r="K912" s="276"/>
      <c r="L912" s="276"/>
      <c r="M912" s="276"/>
      <c r="N912" s="276"/>
      <c r="O912" s="276"/>
      <c r="P912" s="276"/>
      <c r="Q912" s="276"/>
      <c r="R912" s="276"/>
      <c r="S912" s="276"/>
      <c r="T912" s="276"/>
      <c r="U912" s="276"/>
      <c r="V912" s="276"/>
      <c r="W912" s="276"/>
      <c r="X912" s="276"/>
      <c r="Y912" s="276"/>
      <c r="Z912" s="276"/>
    </row>
    <row r="913" spans="1:26" ht="15.75" customHeight="1" x14ac:dyDescent="0.25">
      <c r="A913" s="276"/>
      <c r="B913" s="276"/>
      <c r="C913" s="276"/>
      <c r="D913" s="276"/>
      <c r="E913" s="276"/>
      <c r="F913" s="276"/>
      <c r="G913" s="276"/>
      <c r="H913" s="276"/>
      <c r="I913" s="276"/>
      <c r="J913" s="276"/>
      <c r="K913" s="276"/>
      <c r="L913" s="276"/>
      <c r="M913" s="276"/>
      <c r="N913" s="276"/>
      <c r="O913" s="276"/>
      <c r="P913" s="276"/>
      <c r="Q913" s="276"/>
      <c r="R913" s="276"/>
      <c r="S913" s="276"/>
      <c r="T913" s="276"/>
      <c r="U913" s="276"/>
      <c r="V913" s="276"/>
      <c r="W913" s="276"/>
      <c r="X913" s="276"/>
      <c r="Y913" s="276"/>
      <c r="Z913" s="276"/>
    </row>
    <row r="914" spans="1:26" ht="15.75" customHeight="1" x14ac:dyDescent="0.25">
      <c r="A914" s="276"/>
      <c r="B914" s="276"/>
      <c r="C914" s="276"/>
      <c r="D914" s="276"/>
      <c r="E914" s="276"/>
      <c r="F914" s="276"/>
      <c r="G914" s="276"/>
      <c r="H914" s="276"/>
      <c r="I914" s="276"/>
      <c r="J914" s="276"/>
      <c r="K914" s="276"/>
      <c r="L914" s="276"/>
      <c r="M914" s="276"/>
      <c r="N914" s="276"/>
      <c r="O914" s="276"/>
      <c r="P914" s="276"/>
      <c r="Q914" s="276"/>
      <c r="R914" s="276"/>
      <c r="S914" s="276"/>
      <c r="T914" s="276"/>
      <c r="U914" s="276"/>
      <c r="V914" s="276"/>
      <c r="W914" s="276"/>
      <c r="X914" s="276"/>
      <c r="Y914" s="276"/>
      <c r="Z914" s="276"/>
    </row>
    <row r="915" spans="1:26" ht="15.75" customHeight="1" x14ac:dyDescent="0.25">
      <c r="A915" s="276"/>
      <c r="B915" s="276"/>
      <c r="C915" s="276"/>
      <c r="D915" s="276"/>
      <c r="E915" s="276"/>
      <c r="F915" s="276"/>
      <c r="G915" s="276"/>
      <c r="H915" s="276"/>
      <c r="I915" s="276"/>
      <c r="J915" s="276"/>
      <c r="K915" s="276"/>
      <c r="L915" s="276"/>
      <c r="M915" s="276"/>
      <c r="N915" s="276"/>
      <c r="O915" s="276"/>
      <c r="P915" s="276"/>
      <c r="Q915" s="276"/>
      <c r="R915" s="276"/>
      <c r="S915" s="276"/>
      <c r="T915" s="276"/>
      <c r="U915" s="276"/>
      <c r="V915" s="276"/>
      <c r="W915" s="276"/>
      <c r="X915" s="276"/>
      <c r="Y915" s="276"/>
      <c r="Z915" s="276"/>
    </row>
    <row r="916" spans="1:26" ht="15.75" customHeight="1" x14ac:dyDescent="0.25">
      <c r="A916" s="276"/>
      <c r="B916" s="276"/>
      <c r="C916" s="276"/>
      <c r="D916" s="276"/>
      <c r="E916" s="276"/>
      <c r="F916" s="276"/>
      <c r="G916" s="276"/>
      <c r="H916" s="276"/>
      <c r="I916" s="276"/>
      <c r="J916" s="276"/>
      <c r="K916" s="276"/>
      <c r="L916" s="276"/>
      <c r="M916" s="276"/>
      <c r="N916" s="276"/>
      <c r="O916" s="276"/>
      <c r="P916" s="276"/>
      <c r="Q916" s="276"/>
      <c r="R916" s="276"/>
      <c r="S916" s="276"/>
      <c r="T916" s="276"/>
      <c r="U916" s="276"/>
      <c r="V916" s="276"/>
      <c r="W916" s="276"/>
      <c r="X916" s="276"/>
      <c r="Y916" s="276"/>
      <c r="Z916" s="276"/>
    </row>
    <row r="917" spans="1:26" ht="15.75" customHeight="1" x14ac:dyDescent="0.25">
      <c r="A917" s="276"/>
      <c r="B917" s="276"/>
      <c r="C917" s="276"/>
      <c r="D917" s="276"/>
      <c r="E917" s="276"/>
      <c r="F917" s="276"/>
      <c r="G917" s="276"/>
      <c r="H917" s="276"/>
      <c r="I917" s="276"/>
      <c r="J917" s="276"/>
      <c r="K917" s="276"/>
      <c r="L917" s="276"/>
      <c r="M917" s="276"/>
      <c r="N917" s="276"/>
      <c r="O917" s="276"/>
      <c r="P917" s="276"/>
      <c r="Q917" s="276"/>
      <c r="R917" s="276"/>
      <c r="S917" s="276"/>
      <c r="T917" s="276"/>
      <c r="U917" s="276"/>
      <c r="V917" s="276"/>
      <c r="W917" s="276"/>
      <c r="X917" s="276"/>
      <c r="Y917" s="276"/>
      <c r="Z917" s="276"/>
    </row>
    <row r="918" spans="1:26" ht="15.75" customHeight="1" x14ac:dyDescent="0.25">
      <c r="A918" s="276"/>
      <c r="B918" s="276"/>
      <c r="C918" s="276"/>
      <c r="D918" s="276"/>
      <c r="E918" s="276"/>
      <c r="F918" s="276"/>
      <c r="G918" s="276"/>
      <c r="H918" s="276"/>
      <c r="I918" s="276"/>
      <c r="J918" s="276"/>
      <c r="K918" s="276"/>
      <c r="L918" s="276"/>
      <c r="M918" s="276"/>
      <c r="N918" s="276"/>
      <c r="O918" s="276"/>
      <c r="P918" s="276"/>
      <c r="Q918" s="276"/>
      <c r="R918" s="276"/>
      <c r="S918" s="276"/>
      <c r="T918" s="276"/>
      <c r="U918" s="276"/>
      <c r="V918" s="276"/>
      <c r="W918" s="276"/>
      <c r="X918" s="276"/>
      <c r="Y918" s="276"/>
      <c r="Z918" s="276"/>
    </row>
    <row r="919" spans="1:26" ht="15.75" customHeight="1" x14ac:dyDescent="0.25">
      <c r="A919" s="276"/>
      <c r="B919" s="276"/>
      <c r="C919" s="276"/>
      <c r="D919" s="276"/>
      <c r="E919" s="276"/>
      <c r="F919" s="276"/>
      <c r="G919" s="276"/>
      <c r="H919" s="276"/>
      <c r="I919" s="276"/>
      <c r="J919" s="276"/>
      <c r="K919" s="276"/>
      <c r="L919" s="276"/>
      <c r="M919" s="276"/>
      <c r="N919" s="276"/>
      <c r="O919" s="276"/>
      <c r="P919" s="276"/>
      <c r="Q919" s="276"/>
      <c r="R919" s="276"/>
      <c r="S919" s="276"/>
      <c r="T919" s="276"/>
      <c r="U919" s="276"/>
      <c r="V919" s="276"/>
      <c r="W919" s="276"/>
      <c r="X919" s="276"/>
      <c r="Y919" s="276"/>
      <c r="Z919" s="276"/>
    </row>
    <row r="920" spans="1:26" ht="15.75" customHeight="1" x14ac:dyDescent="0.25">
      <c r="A920" s="276"/>
      <c r="B920" s="276"/>
      <c r="C920" s="276"/>
      <c r="D920" s="276"/>
      <c r="E920" s="276"/>
      <c r="F920" s="276"/>
      <c r="G920" s="276"/>
      <c r="H920" s="276"/>
      <c r="I920" s="276"/>
      <c r="J920" s="276"/>
      <c r="K920" s="276"/>
      <c r="L920" s="276"/>
      <c r="M920" s="276"/>
      <c r="N920" s="276"/>
      <c r="O920" s="276"/>
      <c r="P920" s="276"/>
      <c r="Q920" s="276"/>
      <c r="R920" s="276"/>
      <c r="S920" s="276"/>
      <c r="T920" s="276"/>
      <c r="U920" s="276"/>
      <c r="V920" s="276"/>
      <c r="W920" s="276"/>
      <c r="X920" s="276"/>
      <c r="Y920" s="276"/>
      <c r="Z920" s="276"/>
    </row>
    <row r="921" spans="1:26" ht="15.75" customHeight="1" x14ac:dyDescent="0.25">
      <c r="A921" s="276"/>
      <c r="B921" s="276"/>
      <c r="C921" s="276"/>
      <c r="D921" s="276"/>
      <c r="E921" s="276"/>
      <c r="F921" s="276"/>
      <c r="G921" s="276"/>
      <c r="H921" s="276"/>
      <c r="I921" s="276"/>
      <c r="J921" s="276"/>
      <c r="K921" s="276"/>
      <c r="L921" s="276"/>
      <c r="M921" s="276"/>
      <c r="N921" s="276"/>
      <c r="O921" s="276"/>
      <c r="P921" s="276"/>
      <c r="Q921" s="276"/>
      <c r="R921" s="276"/>
      <c r="S921" s="276"/>
      <c r="T921" s="276"/>
      <c r="U921" s="276"/>
      <c r="V921" s="276"/>
      <c r="W921" s="276"/>
      <c r="X921" s="276"/>
      <c r="Y921" s="276"/>
      <c r="Z921" s="276"/>
    </row>
    <row r="922" spans="1:26" ht="15.75" customHeight="1" x14ac:dyDescent="0.25">
      <c r="A922" s="276"/>
      <c r="B922" s="276"/>
      <c r="C922" s="276"/>
      <c r="D922" s="276"/>
      <c r="E922" s="276"/>
      <c r="F922" s="276"/>
      <c r="G922" s="276"/>
      <c r="H922" s="276"/>
      <c r="I922" s="276"/>
      <c r="J922" s="276"/>
      <c r="K922" s="276"/>
      <c r="L922" s="276"/>
      <c r="M922" s="276"/>
      <c r="N922" s="276"/>
      <c r="O922" s="276"/>
      <c r="P922" s="276"/>
      <c r="Q922" s="276"/>
      <c r="R922" s="276"/>
      <c r="S922" s="276"/>
      <c r="T922" s="276"/>
      <c r="U922" s="276"/>
      <c r="V922" s="276"/>
      <c r="W922" s="276"/>
      <c r="X922" s="276"/>
      <c r="Y922" s="276"/>
      <c r="Z922" s="276"/>
    </row>
    <row r="923" spans="1:26" ht="15.75" customHeight="1" x14ac:dyDescent="0.25">
      <c r="A923" s="276"/>
      <c r="B923" s="276"/>
      <c r="C923" s="276"/>
      <c r="D923" s="276"/>
      <c r="E923" s="276"/>
      <c r="F923" s="276"/>
      <c r="G923" s="276"/>
      <c r="H923" s="276"/>
      <c r="I923" s="276"/>
      <c r="J923" s="276"/>
      <c r="K923" s="276"/>
      <c r="L923" s="276"/>
      <c r="M923" s="276"/>
      <c r="N923" s="276"/>
      <c r="O923" s="276"/>
      <c r="P923" s="276"/>
      <c r="Q923" s="276"/>
      <c r="R923" s="276"/>
      <c r="S923" s="276"/>
      <c r="T923" s="276"/>
      <c r="U923" s="276"/>
      <c r="V923" s="276"/>
      <c r="W923" s="276"/>
      <c r="X923" s="276"/>
      <c r="Y923" s="276"/>
      <c r="Z923" s="276"/>
    </row>
    <row r="924" spans="1:26" ht="15.75" customHeight="1" x14ac:dyDescent="0.25">
      <c r="A924" s="276"/>
      <c r="B924" s="276"/>
      <c r="C924" s="276"/>
      <c r="D924" s="276"/>
      <c r="E924" s="276"/>
      <c r="F924" s="276"/>
      <c r="G924" s="276"/>
      <c r="H924" s="276"/>
      <c r="I924" s="276"/>
      <c r="J924" s="276"/>
      <c r="K924" s="276"/>
      <c r="L924" s="276"/>
      <c r="M924" s="276"/>
      <c r="N924" s="276"/>
      <c r="O924" s="276"/>
      <c r="P924" s="276"/>
      <c r="Q924" s="276"/>
      <c r="R924" s="276"/>
      <c r="S924" s="276"/>
      <c r="T924" s="276"/>
      <c r="U924" s="276"/>
      <c r="V924" s="276"/>
      <c r="W924" s="276"/>
      <c r="X924" s="276"/>
      <c r="Y924" s="276"/>
      <c r="Z924" s="276"/>
    </row>
    <row r="925" spans="1:26" ht="15.75" customHeight="1" x14ac:dyDescent="0.25">
      <c r="A925" s="276"/>
      <c r="B925" s="276"/>
      <c r="C925" s="276"/>
      <c r="D925" s="276"/>
      <c r="E925" s="276"/>
      <c r="F925" s="276"/>
      <c r="G925" s="276"/>
      <c r="H925" s="276"/>
      <c r="I925" s="276"/>
      <c r="J925" s="276"/>
      <c r="K925" s="276"/>
      <c r="L925" s="276"/>
      <c r="M925" s="276"/>
      <c r="N925" s="276"/>
      <c r="O925" s="276"/>
      <c r="P925" s="276"/>
      <c r="Q925" s="276"/>
      <c r="R925" s="276"/>
      <c r="S925" s="276"/>
      <c r="T925" s="276"/>
      <c r="U925" s="276"/>
      <c r="V925" s="276"/>
      <c r="W925" s="276"/>
      <c r="X925" s="276"/>
      <c r="Y925" s="276"/>
      <c r="Z925" s="276"/>
    </row>
    <row r="926" spans="1:26" ht="15.75" customHeight="1" x14ac:dyDescent="0.25">
      <c r="A926" s="276"/>
      <c r="B926" s="276"/>
      <c r="C926" s="276"/>
      <c r="D926" s="276"/>
      <c r="E926" s="276"/>
      <c r="F926" s="276"/>
      <c r="G926" s="276"/>
      <c r="H926" s="276"/>
      <c r="I926" s="276"/>
      <c r="J926" s="276"/>
      <c r="K926" s="276"/>
      <c r="L926" s="276"/>
      <c r="M926" s="276"/>
      <c r="N926" s="276"/>
      <c r="O926" s="276"/>
      <c r="P926" s="276"/>
      <c r="Q926" s="276"/>
      <c r="R926" s="276"/>
      <c r="S926" s="276"/>
      <c r="T926" s="276"/>
      <c r="U926" s="276"/>
      <c r="V926" s="276"/>
      <c r="W926" s="276"/>
      <c r="X926" s="276"/>
      <c r="Y926" s="276"/>
      <c r="Z926" s="276"/>
    </row>
    <row r="927" spans="1:26" ht="15.75" customHeight="1" x14ac:dyDescent="0.25">
      <c r="A927" s="276"/>
      <c r="B927" s="276"/>
      <c r="C927" s="276"/>
      <c r="D927" s="276"/>
      <c r="E927" s="276"/>
      <c r="F927" s="276"/>
      <c r="G927" s="276"/>
      <c r="H927" s="276"/>
      <c r="I927" s="276"/>
      <c r="J927" s="276"/>
      <c r="K927" s="276"/>
      <c r="L927" s="276"/>
      <c r="M927" s="276"/>
      <c r="N927" s="276"/>
      <c r="O927" s="276"/>
      <c r="P927" s="276"/>
      <c r="Q927" s="276"/>
      <c r="R927" s="276"/>
      <c r="S927" s="276"/>
      <c r="T927" s="276"/>
      <c r="U927" s="276"/>
      <c r="V927" s="276"/>
      <c r="W927" s="276"/>
      <c r="X927" s="276"/>
      <c r="Y927" s="276"/>
      <c r="Z927" s="276"/>
    </row>
    <row r="928" spans="1:26" ht="15.75" customHeight="1" x14ac:dyDescent="0.25">
      <c r="A928" s="276"/>
      <c r="B928" s="276"/>
      <c r="C928" s="276"/>
      <c r="D928" s="276"/>
      <c r="E928" s="276"/>
      <c r="F928" s="276"/>
      <c r="G928" s="276"/>
      <c r="H928" s="276"/>
      <c r="I928" s="276"/>
      <c r="J928" s="276"/>
      <c r="K928" s="276"/>
      <c r="L928" s="276"/>
      <c r="M928" s="276"/>
      <c r="N928" s="276"/>
      <c r="O928" s="276"/>
      <c r="P928" s="276"/>
      <c r="Q928" s="276"/>
      <c r="R928" s="276"/>
      <c r="S928" s="276"/>
      <c r="T928" s="276"/>
      <c r="U928" s="276"/>
      <c r="V928" s="276"/>
      <c r="W928" s="276"/>
      <c r="X928" s="276"/>
      <c r="Y928" s="276"/>
      <c r="Z928" s="276"/>
    </row>
    <row r="929" spans="1:26" ht="15.75" customHeight="1" x14ac:dyDescent="0.25">
      <c r="A929" s="276"/>
      <c r="B929" s="276"/>
      <c r="C929" s="276"/>
      <c r="D929" s="276"/>
      <c r="E929" s="276"/>
      <c r="F929" s="276"/>
      <c r="G929" s="276"/>
      <c r="H929" s="276"/>
      <c r="I929" s="276"/>
      <c r="J929" s="276"/>
      <c r="K929" s="276"/>
      <c r="L929" s="276"/>
      <c r="M929" s="276"/>
      <c r="N929" s="276"/>
      <c r="O929" s="276"/>
      <c r="P929" s="276"/>
      <c r="Q929" s="276"/>
      <c r="R929" s="276"/>
      <c r="S929" s="276"/>
      <c r="T929" s="276"/>
      <c r="U929" s="276"/>
      <c r="V929" s="276"/>
      <c r="W929" s="276"/>
      <c r="X929" s="276"/>
      <c r="Y929" s="276"/>
      <c r="Z929" s="276"/>
    </row>
    <row r="930" spans="1:26" ht="15.75" customHeight="1" x14ac:dyDescent="0.25">
      <c r="A930" s="276"/>
      <c r="B930" s="276"/>
      <c r="C930" s="276"/>
      <c r="D930" s="276"/>
      <c r="E930" s="276"/>
      <c r="F930" s="276"/>
      <c r="G930" s="276"/>
      <c r="H930" s="276"/>
      <c r="I930" s="276"/>
      <c r="J930" s="276"/>
      <c r="K930" s="276"/>
      <c r="L930" s="276"/>
      <c r="M930" s="276"/>
      <c r="N930" s="276"/>
      <c r="O930" s="276"/>
      <c r="P930" s="276"/>
      <c r="Q930" s="276"/>
      <c r="R930" s="276"/>
      <c r="S930" s="276"/>
      <c r="T930" s="276"/>
      <c r="U930" s="276"/>
      <c r="V930" s="276"/>
      <c r="W930" s="276"/>
      <c r="X930" s="276"/>
      <c r="Y930" s="276"/>
      <c r="Z930" s="276"/>
    </row>
    <row r="931" spans="1:26" ht="15.75" customHeight="1" x14ac:dyDescent="0.25">
      <c r="A931" s="276"/>
      <c r="B931" s="276"/>
      <c r="C931" s="276"/>
      <c r="D931" s="276"/>
      <c r="E931" s="276"/>
      <c r="F931" s="276"/>
      <c r="G931" s="276"/>
      <c r="H931" s="276"/>
      <c r="I931" s="276"/>
      <c r="J931" s="276"/>
      <c r="K931" s="276"/>
      <c r="L931" s="276"/>
      <c r="M931" s="276"/>
      <c r="N931" s="276"/>
      <c r="O931" s="276"/>
      <c r="P931" s="276"/>
      <c r="Q931" s="276"/>
      <c r="R931" s="276"/>
      <c r="S931" s="276"/>
      <c r="T931" s="276"/>
      <c r="U931" s="276"/>
      <c r="V931" s="276"/>
      <c r="W931" s="276"/>
      <c r="X931" s="276"/>
      <c r="Y931" s="276"/>
      <c r="Z931" s="276"/>
    </row>
    <row r="932" spans="1:26" ht="15.75" customHeight="1" x14ac:dyDescent="0.25">
      <c r="A932" s="276"/>
      <c r="B932" s="276"/>
      <c r="C932" s="276"/>
      <c r="D932" s="276"/>
      <c r="E932" s="276"/>
      <c r="F932" s="276"/>
      <c r="G932" s="276"/>
      <c r="H932" s="276"/>
      <c r="I932" s="276"/>
      <c r="J932" s="276"/>
      <c r="K932" s="276"/>
      <c r="L932" s="276"/>
      <c r="M932" s="276"/>
      <c r="N932" s="276"/>
      <c r="O932" s="276"/>
      <c r="P932" s="276"/>
      <c r="Q932" s="276"/>
      <c r="R932" s="276"/>
      <c r="S932" s="276"/>
      <c r="T932" s="276"/>
      <c r="U932" s="276"/>
      <c r="V932" s="276"/>
      <c r="W932" s="276"/>
      <c r="X932" s="276"/>
      <c r="Y932" s="276"/>
      <c r="Z932" s="276"/>
    </row>
    <row r="933" spans="1:26" ht="15.75" customHeight="1" x14ac:dyDescent="0.25">
      <c r="A933" s="276"/>
      <c r="B933" s="276"/>
      <c r="C933" s="276"/>
      <c r="D933" s="276"/>
      <c r="E933" s="276"/>
      <c r="F933" s="276"/>
      <c r="G933" s="276"/>
      <c r="H933" s="276"/>
      <c r="I933" s="276"/>
      <c r="J933" s="276"/>
      <c r="K933" s="276"/>
      <c r="L933" s="276"/>
      <c r="M933" s="276"/>
      <c r="N933" s="276"/>
      <c r="O933" s="276"/>
      <c r="P933" s="276"/>
      <c r="Q933" s="276"/>
      <c r="R933" s="276"/>
      <c r="S933" s="276"/>
      <c r="T933" s="276"/>
      <c r="U933" s="276"/>
      <c r="V933" s="276"/>
      <c r="W933" s="276"/>
      <c r="X933" s="276"/>
      <c r="Y933" s="276"/>
      <c r="Z933" s="276"/>
    </row>
    <row r="934" spans="1:26" ht="15.75" customHeight="1" x14ac:dyDescent="0.25">
      <c r="A934" s="276"/>
      <c r="B934" s="276"/>
      <c r="C934" s="276"/>
      <c r="D934" s="276"/>
      <c r="E934" s="276"/>
      <c r="F934" s="276"/>
      <c r="G934" s="276"/>
      <c r="H934" s="276"/>
      <c r="I934" s="276"/>
      <c r="J934" s="276"/>
      <c r="K934" s="276"/>
      <c r="L934" s="276"/>
      <c r="M934" s="276"/>
      <c r="N934" s="276"/>
      <c r="O934" s="276"/>
      <c r="P934" s="276"/>
      <c r="Q934" s="276"/>
      <c r="R934" s="276"/>
      <c r="S934" s="276"/>
      <c r="T934" s="276"/>
      <c r="U934" s="276"/>
      <c r="V934" s="276"/>
      <c r="W934" s="276"/>
      <c r="X934" s="276"/>
      <c r="Y934" s="276"/>
      <c r="Z934" s="276"/>
    </row>
    <row r="935" spans="1:26" ht="15.75" customHeight="1" x14ac:dyDescent="0.25">
      <c r="A935" s="276"/>
      <c r="B935" s="276"/>
      <c r="C935" s="276"/>
      <c r="D935" s="276"/>
      <c r="E935" s="276"/>
      <c r="F935" s="276"/>
      <c r="G935" s="276"/>
      <c r="H935" s="276"/>
      <c r="I935" s="276"/>
      <c r="J935" s="276"/>
      <c r="K935" s="276"/>
      <c r="L935" s="276"/>
      <c r="M935" s="276"/>
      <c r="N935" s="276"/>
      <c r="O935" s="276"/>
      <c r="P935" s="276"/>
      <c r="Q935" s="276"/>
      <c r="R935" s="276"/>
      <c r="S935" s="276"/>
      <c r="T935" s="276"/>
      <c r="U935" s="276"/>
      <c r="V935" s="276"/>
      <c r="W935" s="276"/>
      <c r="X935" s="276"/>
      <c r="Y935" s="276"/>
      <c r="Z935" s="276"/>
    </row>
    <row r="936" spans="1:26" ht="15.75" customHeight="1" x14ac:dyDescent="0.25">
      <c r="A936" s="276"/>
      <c r="B936" s="276"/>
      <c r="C936" s="276"/>
      <c r="D936" s="276"/>
      <c r="E936" s="276"/>
      <c r="F936" s="276"/>
      <c r="G936" s="276"/>
      <c r="H936" s="276"/>
      <c r="I936" s="276"/>
      <c r="J936" s="276"/>
      <c r="K936" s="276"/>
      <c r="L936" s="276"/>
      <c r="M936" s="276"/>
      <c r="N936" s="276"/>
      <c r="O936" s="276"/>
      <c r="P936" s="276"/>
      <c r="Q936" s="276"/>
      <c r="R936" s="276"/>
      <c r="S936" s="276"/>
      <c r="T936" s="276"/>
      <c r="U936" s="276"/>
      <c r="V936" s="276"/>
      <c r="W936" s="276"/>
      <c r="X936" s="276"/>
      <c r="Y936" s="276"/>
      <c r="Z936" s="276"/>
    </row>
    <row r="937" spans="1:26" ht="15.75" customHeight="1" x14ac:dyDescent="0.25">
      <c r="A937" s="276"/>
      <c r="B937" s="276"/>
      <c r="C937" s="276"/>
      <c r="D937" s="276"/>
      <c r="E937" s="276"/>
      <c r="F937" s="276"/>
      <c r="G937" s="276"/>
      <c r="H937" s="276"/>
      <c r="I937" s="276"/>
      <c r="J937" s="276"/>
      <c r="K937" s="276"/>
      <c r="L937" s="276"/>
      <c r="M937" s="276"/>
      <c r="N937" s="276"/>
      <c r="O937" s="276"/>
      <c r="P937" s="276"/>
      <c r="Q937" s="276"/>
      <c r="R937" s="276"/>
      <c r="S937" s="276"/>
      <c r="T937" s="276"/>
      <c r="U937" s="276"/>
      <c r="V937" s="276"/>
      <c r="W937" s="276"/>
      <c r="X937" s="276"/>
      <c r="Y937" s="276"/>
      <c r="Z937" s="276"/>
    </row>
    <row r="938" spans="1:26" ht="15.75" customHeight="1" x14ac:dyDescent="0.25">
      <c r="A938" s="276"/>
      <c r="B938" s="276"/>
      <c r="C938" s="276"/>
      <c r="D938" s="276"/>
      <c r="E938" s="276"/>
      <c r="F938" s="276"/>
      <c r="G938" s="276"/>
      <c r="H938" s="276"/>
      <c r="I938" s="276"/>
      <c r="J938" s="276"/>
      <c r="K938" s="276"/>
      <c r="L938" s="276"/>
      <c r="M938" s="276"/>
      <c r="N938" s="276"/>
      <c r="O938" s="276"/>
      <c r="P938" s="276"/>
      <c r="Q938" s="276"/>
      <c r="R938" s="276"/>
      <c r="S938" s="276"/>
      <c r="T938" s="276"/>
      <c r="U938" s="276"/>
      <c r="V938" s="276"/>
      <c r="W938" s="276"/>
      <c r="X938" s="276"/>
      <c r="Y938" s="276"/>
      <c r="Z938" s="276"/>
    </row>
    <row r="939" spans="1:26" ht="15.75" customHeight="1" x14ac:dyDescent="0.25">
      <c r="A939" s="276"/>
      <c r="B939" s="276"/>
      <c r="C939" s="276"/>
      <c r="D939" s="276"/>
      <c r="E939" s="276"/>
      <c r="F939" s="276"/>
      <c r="G939" s="276"/>
      <c r="H939" s="276"/>
      <c r="I939" s="276"/>
      <c r="J939" s="276"/>
      <c r="K939" s="276"/>
      <c r="L939" s="276"/>
      <c r="M939" s="276"/>
      <c r="N939" s="276"/>
      <c r="O939" s="276"/>
      <c r="P939" s="276"/>
      <c r="Q939" s="276"/>
      <c r="R939" s="276"/>
      <c r="S939" s="276"/>
      <c r="T939" s="276"/>
      <c r="U939" s="276"/>
      <c r="V939" s="276"/>
      <c r="W939" s="276"/>
      <c r="X939" s="276"/>
      <c r="Y939" s="276"/>
      <c r="Z939" s="276"/>
    </row>
    <row r="940" spans="1:26" ht="15.75" customHeight="1" x14ac:dyDescent="0.25">
      <c r="A940" s="276"/>
      <c r="B940" s="276"/>
      <c r="C940" s="276"/>
      <c r="D940" s="276"/>
      <c r="E940" s="276"/>
      <c r="F940" s="276"/>
      <c r="G940" s="276"/>
      <c r="H940" s="276"/>
      <c r="I940" s="276"/>
      <c r="J940" s="276"/>
      <c r="K940" s="276"/>
      <c r="L940" s="276"/>
      <c r="M940" s="276"/>
      <c r="N940" s="276"/>
      <c r="O940" s="276"/>
      <c r="P940" s="276"/>
      <c r="Q940" s="276"/>
      <c r="R940" s="276"/>
      <c r="S940" s="276"/>
      <c r="T940" s="276"/>
      <c r="U940" s="276"/>
      <c r="V940" s="276"/>
      <c r="W940" s="276"/>
      <c r="X940" s="276"/>
      <c r="Y940" s="276"/>
      <c r="Z940" s="276"/>
    </row>
    <row r="941" spans="1:26" ht="15.75" customHeight="1" x14ac:dyDescent="0.25">
      <c r="A941" s="276"/>
      <c r="B941" s="276"/>
      <c r="C941" s="276"/>
      <c r="D941" s="276"/>
      <c r="E941" s="276"/>
      <c r="F941" s="276"/>
      <c r="G941" s="276"/>
      <c r="H941" s="276"/>
      <c r="I941" s="276"/>
      <c r="J941" s="276"/>
      <c r="K941" s="276"/>
      <c r="L941" s="276"/>
      <c r="M941" s="276"/>
      <c r="N941" s="276"/>
      <c r="O941" s="276"/>
      <c r="P941" s="276"/>
      <c r="Q941" s="276"/>
      <c r="R941" s="276"/>
      <c r="S941" s="276"/>
      <c r="T941" s="276"/>
      <c r="U941" s="276"/>
      <c r="V941" s="276"/>
      <c r="W941" s="276"/>
      <c r="X941" s="276"/>
      <c r="Y941" s="276"/>
      <c r="Z941" s="276"/>
    </row>
    <row r="942" spans="1:26" ht="15.75" customHeight="1" x14ac:dyDescent="0.25">
      <c r="A942" s="276"/>
      <c r="B942" s="276"/>
      <c r="C942" s="276"/>
      <c r="D942" s="276"/>
      <c r="E942" s="276"/>
      <c r="F942" s="276"/>
      <c r="G942" s="276"/>
      <c r="H942" s="276"/>
      <c r="I942" s="276"/>
      <c r="J942" s="276"/>
      <c r="K942" s="276"/>
      <c r="L942" s="276"/>
      <c r="M942" s="276"/>
      <c r="N942" s="276"/>
      <c r="O942" s="276"/>
      <c r="P942" s="276"/>
      <c r="Q942" s="276"/>
      <c r="R942" s="276"/>
      <c r="S942" s="276"/>
      <c r="T942" s="276"/>
      <c r="U942" s="276"/>
      <c r="V942" s="276"/>
      <c r="W942" s="276"/>
      <c r="X942" s="276"/>
      <c r="Y942" s="276"/>
      <c r="Z942" s="276"/>
    </row>
    <row r="943" spans="1:26" ht="15.75" customHeight="1" x14ac:dyDescent="0.25">
      <c r="A943" s="276"/>
      <c r="B943" s="276"/>
      <c r="C943" s="276"/>
      <c r="D943" s="276"/>
      <c r="E943" s="276"/>
      <c r="F943" s="276"/>
      <c r="G943" s="276"/>
      <c r="H943" s="276"/>
      <c r="I943" s="276"/>
      <c r="J943" s="276"/>
      <c r="K943" s="276"/>
      <c r="L943" s="276"/>
      <c r="M943" s="276"/>
      <c r="N943" s="276"/>
      <c r="O943" s="276"/>
      <c r="P943" s="276"/>
      <c r="Q943" s="276"/>
      <c r="R943" s="276"/>
      <c r="S943" s="276"/>
      <c r="T943" s="276"/>
      <c r="U943" s="276"/>
      <c r="V943" s="276"/>
      <c r="W943" s="276"/>
      <c r="X943" s="276"/>
      <c r="Y943" s="276"/>
      <c r="Z943" s="276"/>
    </row>
    <row r="944" spans="1:26" ht="15.75" customHeight="1" x14ac:dyDescent="0.25">
      <c r="A944" s="276"/>
      <c r="B944" s="276"/>
      <c r="C944" s="276"/>
      <c r="D944" s="276"/>
      <c r="E944" s="276"/>
      <c r="F944" s="276"/>
      <c r="G944" s="276"/>
      <c r="H944" s="276"/>
      <c r="I944" s="276"/>
      <c r="J944" s="276"/>
      <c r="K944" s="276"/>
      <c r="L944" s="276"/>
      <c r="M944" s="276"/>
      <c r="N944" s="276"/>
      <c r="O944" s="276"/>
      <c r="P944" s="276"/>
      <c r="Q944" s="276"/>
      <c r="R944" s="276"/>
      <c r="S944" s="276"/>
      <c r="T944" s="276"/>
      <c r="U944" s="276"/>
      <c r="V944" s="276"/>
      <c r="W944" s="276"/>
      <c r="X944" s="276"/>
      <c r="Y944" s="276"/>
      <c r="Z944" s="276"/>
    </row>
    <row r="945" spans="1:26" ht="15.75" customHeight="1" x14ac:dyDescent="0.25">
      <c r="A945" s="276"/>
      <c r="B945" s="276"/>
      <c r="C945" s="276"/>
      <c r="D945" s="276"/>
      <c r="E945" s="276"/>
      <c r="F945" s="276"/>
      <c r="G945" s="276"/>
      <c r="H945" s="276"/>
      <c r="I945" s="276"/>
      <c r="J945" s="276"/>
      <c r="K945" s="276"/>
      <c r="L945" s="276"/>
      <c r="M945" s="276"/>
      <c r="N945" s="276"/>
      <c r="O945" s="276"/>
      <c r="P945" s="276"/>
      <c r="Q945" s="276"/>
      <c r="R945" s="276"/>
      <c r="S945" s="276"/>
      <c r="T945" s="276"/>
      <c r="U945" s="276"/>
      <c r="V945" s="276"/>
      <c r="W945" s="276"/>
      <c r="X945" s="276"/>
      <c r="Y945" s="276"/>
      <c r="Z945" s="276"/>
    </row>
    <row r="946" spans="1:26" ht="15.75" customHeight="1" x14ac:dyDescent="0.25">
      <c r="A946" s="276"/>
      <c r="B946" s="276"/>
      <c r="C946" s="276"/>
      <c r="D946" s="276"/>
      <c r="E946" s="276"/>
      <c r="F946" s="276"/>
      <c r="G946" s="276"/>
      <c r="H946" s="276"/>
      <c r="I946" s="276"/>
      <c r="J946" s="276"/>
      <c r="K946" s="276"/>
      <c r="L946" s="276"/>
      <c r="M946" s="276"/>
      <c r="N946" s="276"/>
      <c r="O946" s="276"/>
      <c r="P946" s="276"/>
      <c r="Q946" s="276"/>
      <c r="R946" s="276"/>
      <c r="S946" s="276"/>
      <c r="T946" s="276"/>
      <c r="U946" s="276"/>
      <c r="V946" s="276"/>
      <c r="W946" s="276"/>
      <c r="X946" s="276"/>
      <c r="Y946" s="276"/>
      <c r="Z946" s="276"/>
    </row>
    <row r="947" spans="1:26" ht="15.75" customHeight="1" x14ac:dyDescent="0.25">
      <c r="A947" s="276"/>
      <c r="B947" s="276"/>
      <c r="C947" s="276"/>
      <c r="D947" s="276"/>
      <c r="E947" s="276"/>
      <c r="F947" s="276"/>
      <c r="G947" s="276"/>
      <c r="H947" s="276"/>
      <c r="I947" s="276"/>
      <c r="J947" s="276"/>
      <c r="K947" s="276"/>
      <c r="L947" s="276"/>
      <c r="M947" s="276"/>
      <c r="N947" s="276"/>
      <c r="O947" s="276"/>
      <c r="P947" s="276"/>
      <c r="Q947" s="276"/>
      <c r="R947" s="276"/>
      <c r="S947" s="276"/>
      <c r="T947" s="276"/>
      <c r="U947" s="276"/>
      <c r="V947" s="276"/>
      <c r="W947" s="276"/>
      <c r="X947" s="276"/>
      <c r="Y947" s="276"/>
      <c r="Z947" s="276"/>
    </row>
    <row r="948" spans="1:26" ht="15.75" customHeight="1" x14ac:dyDescent="0.25">
      <c r="A948" s="276"/>
      <c r="B948" s="276"/>
      <c r="C948" s="276"/>
      <c r="D948" s="276"/>
      <c r="E948" s="276"/>
      <c r="F948" s="276"/>
      <c r="G948" s="276"/>
      <c r="H948" s="276"/>
      <c r="I948" s="276"/>
      <c r="J948" s="276"/>
      <c r="K948" s="276"/>
      <c r="L948" s="276"/>
      <c r="M948" s="276"/>
      <c r="N948" s="276"/>
      <c r="O948" s="276"/>
      <c r="P948" s="276"/>
      <c r="Q948" s="276"/>
      <c r="R948" s="276"/>
      <c r="S948" s="276"/>
      <c r="T948" s="276"/>
      <c r="U948" s="276"/>
      <c r="V948" s="276"/>
      <c r="W948" s="276"/>
      <c r="X948" s="276"/>
      <c r="Y948" s="276"/>
      <c r="Z948" s="276"/>
    </row>
    <row r="949" spans="1:26" ht="15.75" customHeight="1" x14ac:dyDescent="0.25">
      <c r="A949" s="276"/>
      <c r="B949" s="276"/>
      <c r="C949" s="276"/>
      <c r="D949" s="276"/>
      <c r="E949" s="276"/>
      <c r="F949" s="276"/>
      <c r="G949" s="276"/>
      <c r="H949" s="276"/>
      <c r="I949" s="276"/>
      <c r="J949" s="276"/>
      <c r="K949" s="276"/>
      <c r="L949" s="276"/>
      <c r="M949" s="276"/>
      <c r="N949" s="276"/>
      <c r="O949" s="276"/>
      <c r="P949" s="276"/>
      <c r="Q949" s="276"/>
      <c r="R949" s="276"/>
      <c r="S949" s="276"/>
      <c r="T949" s="276"/>
      <c r="U949" s="276"/>
      <c r="V949" s="276"/>
      <c r="W949" s="276"/>
      <c r="X949" s="276"/>
      <c r="Y949" s="276"/>
      <c r="Z949" s="276"/>
    </row>
    <row r="950" spans="1:26" ht="15.75" customHeight="1" x14ac:dyDescent="0.25">
      <c r="A950" s="276"/>
      <c r="B950" s="276"/>
      <c r="C950" s="276"/>
      <c r="D950" s="276"/>
      <c r="E950" s="276"/>
      <c r="F950" s="276"/>
      <c r="G950" s="276"/>
      <c r="H950" s="276"/>
      <c r="I950" s="276"/>
      <c r="J950" s="276"/>
      <c r="K950" s="276"/>
      <c r="L950" s="276"/>
      <c r="M950" s="276"/>
      <c r="N950" s="276"/>
      <c r="O950" s="276"/>
      <c r="P950" s="276"/>
      <c r="Q950" s="276"/>
      <c r="R950" s="276"/>
      <c r="S950" s="276"/>
      <c r="T950" s="276"/>
      <c r="U950" s="276"/>
      <c r="V950" s="276"/>
      <c r="W950" s="276"/>
      <c r="X950" s="276"/>
      <c r="Y950" s="276"/>
      <c r="Z950" s="276"/>
    </row>
    <row r="951" spans="1:26" ht="15.75" customHeight="1" x14ac:dyDescent="0.25">
      <c r="A951" s="276"/>
      <c r="B951" s="276"/>
      <c r="C951" s="276"/>
      <c r="D951" s="276"/>
      <c r="E951" s="276"/>
      <c r="F951" s="276"/>
      <c r="G951" s="276"/>
      <c r="H951" s="276"/>
      <c r="I951" s="276"/>
      <c r="J951" s="276"/>
      <c r="K951" s="276"/>
      <c r="L951" s="276"/>
      <c r="M951" s="276"/>
      <c r="N951" s="276"/>
      <c r="O951" s="276"/>
      <c r="P951" s="276"/>
      <c r="Q951" s="276"/>
      <c r="R951" s="276"/>
      <c r="S951" s="276"/>
      <c r="T951" s="276"/>
      <c r="U951" s="276"/>
      <c r="V951" s="276"/>
      <c r="W951" s="276"/>
      <c r="X951" s="276"/>
      <c r="Y951" s="276"/>
      <c r="Z951" s="276"/>
    </row>
    <row r="952" spans="1:26" ht="15.75" customHeight="1" x14ac:dyDescent="0.25">
      <c r="A952" s="276"/>
      <c r="B952" s="276"/>
      <c r="C952" s="276"/>
      <c r="D952" s="276"/>
      <c r="E952" s="276"/>
      <c r="F952" s="276"/>
      <c r="G952" s="276"/>
      <c r="H952" s="276"/>
      <c r="I952" s="276"/>
      <c r="J952" s="276"/>
      <c r="K952" s="276"/>
      <c r="L952" s="276"/>
      <c r="M952" s="276"/>
      <c r="N952" s="276"/>
      <c r="O952" s="276"/>
      <c r="P952" s="276"/>
      <c r="Q952" s="276"/>
      <c r="R952" s="276"/>
      <c r="S952" s="276"/>
      <c r="T952" s="276"/>
      <c r="U952" s="276"/>
      <c r="V952" s="276"/>
      <c r="W952" s="276"/>
      <c r="X952" s="276"/>
      <c r="Y952" s="276"/>
      <c r="Z952" s="276"/>
    </row>
    <row r="953" spans="1:26" ht="15.75" customHeight="1" x14ac:dyDescent="0.25">
      <c r="A953" s="276"/>
      <c r="B953" s="276"/>
      <c r="C953" s="276"/>
      <c r="D953" s="276"/>
      <c r="E953" s="276"/>
      <c r="F953" s="276"/>
      <c r="G953" s="276"/>
      <c r="H953" s="276"/>
      <c r="I953" s="276"/>
      <c r="J953" s="276"/>
      <c r="K953" s="276"/>
      <c r="L953" s="276"/>
      <c r="M953" s="276"/>
      <c r="N953" s="276"/>
      <c r="O953" s="276"/>
      <c r="P953" s="276"/>
      <c r="Q953" s="276"/>
      <c r="R953" s="276"/>
      <c r="S953" s="276"/>
      <c r="T953" s="276"/>
      <c r="U953" s="276"/>
      <c r="V953" s="276"/>
      <c r="W953" s="276"/>
      <c r="X953" s="276"/>
      <c r="Y953" s="276"/>
      <c r="Z953" s="276"/>
    </row>
    <row r="954" spans="1:26" ht="15.75" customHeight="1" x14ac:dyDescent="0.25">
      <c r="A954" s="276"/>
      <c r="B954" s="276"/>
      <c r="C954" s="276"/>
      <c r="D954" s="276"/>
      <c r="E954" s="276"/>
      <c r="F954" s="276"/>
      <c r="G954" s="276"/>
      <c r="H954" s="276"/>
      <c r="I954" s="276"/>
      <c r="J954" s="276"/>
      <c r="K954" s="276"/>
      <c r="L954" s="276"/>
      <c r="M954" s="276"/>
      <c r="N954" s="276"/>
      <c r="O954" s="276"/>
      <c r="P954" s="276"/>
      <c r="Q954" s="276"/>
      <c r="R954" s="276"/>
      <c r="S954" s="276"/>
      <c r="T954" s="276"/>
      <c r="U954" s="276"/>
      <c r="V954" s="276"/>
      <c r="W954" s="276"/>
      <c r="X954" s="276"/>
      <c r="Y954" s="276"/>
      <c r="Z954" s="276"/>
    </row>
    <row r="955" spans="1:26" ht="15.75" customHeight="1" x14ac:dyDescent="0.25">
      <c r="A955" s="276"/>
      <c r="B955" s="276"/>
      <c r="C955" s="276"/>
      <c r="D955" s="276"/>
      <c r="E955" s="276"/>
      <c r="F955" s="276"/>
      <c r="G955" s="276"/>
      <c r="H955" s="276"/>
      <c r="I955" s="276"/>
      <c r="J955" s="276"/>
      <c r="K955" s="276"/>
      <c r="L955" s="276"/>
      <c r="M955" s="276"/>
      <c r="N955" s="276"/>
      <c r="O955" s="276"/>
      <c r="P955" s="276"/>
      <c r="Q955" s="276"/>
      <c r="R955" s="276"/>
      <c r="S955" s="276"/>
      <c r="T955" s="276"/>
      <c r="U955" s="276"/>
      <c r="V955" s="276"/>
      <c r="W955" s="276"/>
      <c r="X955" s="276"/>
      <c r="Y955" s="276"/>
      <c r="Z955" s="276"/>
    </row>
    <row r="956" spans="1:26" ht="15.75" customHeight="1" x14ac:dyDescent="0.25">
      <c r="A956" s="276"/>
      <c r="B956" s="276"/>
      <c r="C956" s="276"/>
      <c r="D956" s="276"/>
      <c r="E956" s="276"/>
      <c r="F956" s="276"/>
      <c r="G956" s="276"/>
      <c r="H956" s="276"/>
      <c r="I956" s="276"/>
      <c r="J956" s="276"/>
      <c r="K956" s="276"/>
      <c r="L956" s="276"/>
      <c r="M956" s="276"/>
      <c r="N956" s="276"/>
      <c r="O956" s="276"/>
      <c r="P956" s="276"/>
      <c r="Q956" s="276"/>
      <c r="R956" s="276"/>
      <c r="S956" s="276"/>
      <c r="T956" s="276"/>
      <c r="U956" s="276"/>
      <c r="V956" s="276"/>
      <c r="W956" s="276"/>
      <c r="X956" s="276"/>
      <c r="Y956" s="276"/>
      <c r="Z956" s="276"/>
    </row>
    <row r="957" spans="1:26" ht="15.75" customHeight="1" x14ac:dyDescent="0.25">
      <c r="A957" s="276"/>
      <c r="B957" s="276"/>
      <c r="C957" s="276"/>
      <c r="D957" s="276"/>
      <c r="E957" s="276"/>
      <c r="F957" s="276"/>
      <c r="G957" s="276"/>
      <c r="H957" s="276"/>
      <c r="I957" s="276"/>
      <c r="J957" s="276"/>
      <c r="K957" s="276"/>
      <c r="L957" s="276"/>
      <c r="M957" s="276"/>
      <c r="N957" s="276"/>
      <c r="O957" s="276"/>
      <c r="P957" s="276"/>
      <c r="Q957" s="276"/>
      <c r="R957" s="276"/>
      <c r="S957" s="276"/>
      <c r="T957" s="276"/>
      <c r="U957" s="276"/>
      <c r="V957" s="276"/>
      <c r="W957" s="276"/>
      <c r="X957" s="276"/>
      <c r="Y957" s="276"/>
      <c r="Z957" s="276"/>
    </row>
    <row r="958" spans="1:26" ht="15.75" customHeight="1" x14ac:dyDescent="0.25">
      <c r="A958" s="276"/>
      <c r="B958" s="276"/>
      <c r="C958" s="276"/>
      <c r="D958" s="276"/>
      <c r="E958" s="276"/>
      <c r="F958" s="276"/>
      <c r="G958" s="276"/>
      <c r="H958" s="276"/>
      <c r="I958" s="276"/>
      <c r="J958" s="276"/>
      <c r="K958" s="276"/>
      <c r="L958" s="276"/>
      <c r="M958" s="276"/>
      <c r="N958" s="276"/>
      <c r="O958" s="276"/>
      <c r="P958" s="276"/>
      <c r="Q958" s="276"/>
      <c r="R958" s="276"/>
      <c r="S958" s="276"/>
      <c r="T958" s="276"/>
      <c r="U958" s="276"/>
      <c r="V958" s="276"/>
      <c r="W958" s="276"/>
      <c r="X958" s="276"/>
      <c r="Y958" s="276"/>
      <c r="Z958" s="276"/>
    </row>
    <row r="959" spans="1:26" ht="15.75" customHeight="1" x14ac:dyDescent="0.25">
      <c r="A959" s="276"/>
      <c r="B959" s="276"/>
      <c r="C959" s="276"/>
      <c r="D959" s="276"/>
      <c r="E959" s="276"/>
      <c r="F959" s="276"/>
      <c r="G959" s="276"/>
      <c r="H959" s="276"/>
      <c r="I959" s="276"/>
      <c r="J959" s="276"/>
      <c r="K959" s="276"/>
      <c r="L959" s="276"/>
      <c r="M959" s="276"/>
      <c r="N959" s="276"/>
      <c r="O959" s="276"/>
      <c r="P959" s="276"/>
      <c r="Q959" s="276"/>
      <c r="R959" s="276"/>
      <c r="S959" s="276"/>
      <c r="T959" s="276"/>
      <c r="U959" s="276"/>
      <c r="V959" s="276"/>
      <c r="W959" s="276"/>
      <c r="X959" s="276"/>
      <c r="Y959" s="276"/>
      <c r="Z959" s="276"/>
    </row>
    <row r="960" spans="1:26" ht="15.75" customHeight="1" x14ac:dyDescent="0.25">
      <c r="A960" s="276"/>
      <c r="B960" s="276"/>
      <c r="C960" s="276"/>
      <c r="D960" s="276"/>
      <c r="E960" s="276"/>
      <c r="F960" s="276"/>
      <c r="G960" s="276"/>
      <c r="H960" s="276"/>
      <c r="I960" s="276"/>
      <c r="J960" s="276"/>
      <c r="K960" s="276"/>
      <c r="L960" s="276"/>
      <c r="M960" s="276"/>
      <c r="N960" s="276"/>
      <c r="O960" s="276"/>
      <c r="P960" s="276"/>
      <c r="Q960" s="276"/>
      <c r="R960" s="276"/>
      <c r="S960" s="276"/>
      <c r="T960" s="276"/>
      <c r="U960" s="276"/>
      <c r="V960" s="276"/>
      <c r="W960" s="276"/>
      <c r="X960" s="276"/>
      <c r="Y960" s="276"/>
      <c r="Z960" s="276"/>
    </row>
    <row r="961" spans="1:26" ht="15.75" customHeight="1" x14ac:dyDescent="0.25">
      <c r="A961" s="276"/>
      <c r="B961" s="276"/>
      <c r="C961" s="276"/>
      <c r="D961" s="276"/>
      <c r="E961" s="276"/>
      <c r="F961" s="276"/>
      <c r="G961" s="276"/>
      <c r="H961" s="276"/>
      <c r="I961" s="276"/>
      <c r="J961" s="276"/>
      <c r="K961" s="276"/>
      <c r="L961" s="276"/>
      <c r="M961" s="276"/>
      <c r="N961" s="276"/>
      <c r="O961" s="276"/>
      <c r="P961" s="276"/>
      <c r="Q961" s="276"/>
      <c r="R961" s="276"/>
      <c r="S961" s="276"/>
      <c r="T961" s="276"/>
      <c r="U961" s="276"/>
      <c r="V961" s="276"/>
      <c r="W961" s="276"/>
      <c r="X961" s="276"/>
      <c r="Y961" s="276"/>
      <c r="Z961" s="276"/>
    </row>
    <row r="962" spans="1:26" ht="15.75" customHeight="1" x14ac:dyDescent="0.25">
      <c r="A962" s="276"/>
      <c r="B962" s="276"/>
      <c r="C962" s="276"/>
      <c r="D962" s="276"/>
      <c r="E962" s="276"/>
      <c r="F962" s="276"/>
      <c r="G962" s="276"/>
      <c r="H962" s="276"/>
      <c r="I962" s="276"/>
      <c r="J962" s="276"/>
      <c r="K962" s="276"/>
      <c r="L962" s="276"/>
      <c r="M962" s="276"/>
      <c r="N962" s="276"/>
      <c r="O962" s="276"/>
      <c r="P962" s="276"/>
      <c r="Q962" s="276"/>
      <c r="R962" s="276"/>
      <c r="S962" s="276"/>
      <c r="T962" s="276"/>
      <c r="U962" s="276"/>
      <c r="V962" s="276"/>
      <c r="W962" s="276"/>
      <c r="X962" s="276"/>
      <c r="Y962" s="276"/>
      <c r="Z962" s="276"/>
    </row>
    <row r="963" spans="1:26" ht="15.75" customHeight="1" x14ac:dyDescent="0.25">
      <c r="A963" s="276"/>
      <c r="B963" s="276"/>
      <c r="C963" s="276"/>
      <c r="D963" s="276"/>
      <c r="E963" s="276"/>
      <c r="F963" s="276"/>
      <c r="G963" s="276"/>
      <c r="H963" s="276"/>
      <c r="I963" s="276"/>
      <c r="J963" s="276"/>
      <c r="K963" s="276"/>
      <c r="L963" s="276"/>
      <c r="M963" s="276"/>
      <c r="N963" s="276"/>
      <c r="O963" s="276"/>
      <c r="P963" s="276"/>
      <c r="Q963" s="276"/>
      <c r="R963" s="276"/>
      <c r="S963" s="276"/>
      <c r="T963" s="276"/>
      <c r="U963" s="276"/>
      <c r="V963" s="276"/>
      <c r="W963" s="276"/>
      <c r="X963" s="276"/>
      <c r="Y963" s="276"/>
      <c r="Z963" s="276"/>
    </row>
    <row r="964" spans="1:26" ht="15.75" customHeight="1" x14ac:dyDescent="0.25">
      <c r="A964" s="276"/>
      <c r="B964" s="276"/>
      <c r="C964" s="276"/>
      <c r="D964" s="276"/>
      <c r="E964" s="276"/>
      <c r="F964" s="276"/>
      <c r="G964" s="276"/>
      <c r="H964" s="276"/>
      <c r="I964" s="276"/>
      <c r="J964" s="276"/>
      <c r="K964" s="276"/>
      <c r="L964" s="276"/>
      <c r="M964" s="276"/>
      <c r="N964" s="276"/>
      <c r="O964" s="276"/>
      <c r="P964" s="276"/>
      <c r="Q964" s="276"/>
      <c r="R964" s="276"/>
      <c r="S964" s="276"/>
      <c r="T964" s="276"/>
      <c r="U964" s="276"/>
      <c r="V964" s="276"/>
      <c r="W964" s="276"/>
      <c r="X964" s="276"/>
      <c r="Y964" s="276"/>
      <c r="Z964" s="276"/>
    </row>
    <row r="965" spans="1:26" ht="15.75" customHeight="1" x14ac:dyDescent="0.25">
      <c r="A965" s="276"/>
      <c r="B965" s="276"/>
      <c r="C965" s="276"/>
      <c r="D965" s="276"/>
      <c r="E965" s="276"/>
      <c r="F965" s="276"/>
      <c r="G965" s="276"/>
      <c r="H965" s="276"/>
      <c r="I965" s="276"/>
      <c r="J965" s="276"/>
      <c r="K965" s="276"/>
      <c r="L965" s="276"/>
      <c r="M965" s="276"/>
      <c r="N965" s="276"/>
      <c r="O965" s="276"/>
      <c r="P965" s="276"/>
      <c r="Q965" s="276"/>
      <c r="R965" s="276"/>
      <c r="S965" s="276"/>
      <c r="T965" s="276"/>
      <c r="U965" s="276"/>
      <c r="V965" s="276"/>
      <c r="W965" s="276"/>
      <c r="X965" s="276"/>
      <c r="Y965" s="276"/>
      <c r="Z965" s="276"/>
    </row>
    <row r="966" spans="1:26" ht="15.75" customHeight="1" x14ac:dyDescent="0.25">
      <c r="A966" s="276"/>
      <c r="B966" s="276"/>
      <c r="C966" s="276"/>
      <c r="D966" s="276"/>
      <c r="E966" s="276"/>
      <c r="F966" s="276"/>
      <c r="G966" s="276"/>
      <c r="H966" s="276"/>
      <c r="I966" s="276"/>
      <c r="J966" s="276"/>
      <c r="K966" s="276"/>
      <c r="L966" s="276"/>
      <c r="M966" s="276"/>
      <c r="N966" s="276"/>
      <c r="O966" s="276"/>
      <c r="P966" s="276"/>
      <c r="Q966" s="276"/>
      <c r="R966" s="276"/>
      <c r="S966" s="276"/>
      <c r="T966" s="276"/>
      <c r="U966" s="276"/>
      <c r="V966" s="276"/>
      <c r="W966" s="276"/>
      <c r="X966" s="276"/>
      <c r="Y966" s="276"/>
      <c r="Z966" s="276"/>
    </row>
    <row r="967" spans="1:26" ht="15.75" customHeight="1" x14ac:dyDescent="0.25">
      <c r="A967" s="276"/>
      <c r="B967" s="276"/>
      <c r="C967" s="276"/>
      <c r="D967" s="276"/>
      <c r="E967" s="276"/>
      <c r="F967" s="276"/>
      <c r="G967" s="276"/>
      <c r="H967" s="276"/>
      <c r="I967" s="276"/>
      <c r="J967" s="276"/>
      <c r="K967" s="276"/>
      <c r="L967" s="276"/>
      <c r="M967" s="276"/>
      <c r="N967" s="276"/>
      <c r="O967" s="276"/>
      <c r="P967" s="276"/>
      <c r="Q967" s="276"/>
      <c r="R967" s="276"/>
      <c r="S967" s="276"/>
      <c r="T967" s="276"/>
      <c r="U967" s="276"/>
      <c r="V967" s="276"/>
      <c r="W967" s="276"/>
      <c r="X967" s="276"/>
      <c r="Y967" s="276"/>
      <c r="Z967" s="276"/>
    </row>
    <row r="968" spans="1:26" ht="15.75" customHeight="1" x14ac:dyDescent="0.25">
      <c r="A968" s="276"/>
      <c r="B968" s="276"/>
      <c r="C968" s="276"/>
      <c r="D968" s="276"/>
      <c r="E968" s="276"/>
      <c r="F968" s="276"/>
      <c r="G968" s="276"/>
      <c r="H968" s="276"/>
      <c r="I968" s="276"/>
      <c r="J968" s="276"/>
      <c r="K968" s="276"/>
      <c r="L968" s="276"/>
      <c r="M968" s="276"/>
      <c r="N968" s="276"/>
      <c r="O968" s="276"/>
      <c r="P968" s="276"/>
      <c r="Q968" s="276"/>
      <c r="R968" s="276"/>
      <c r="S968" s="276"/>
      <c r="T968" s="276"/>
      <c r="U968" s="276"/>
      <c r="V968" s="276"/>
      <c r="W968" s="276"/>
      <c r="X968" s="276"/>
      <c r="Y968" s="276"/>
      <c r="Z968" s="276"/>
    </row>
    <row r="969" spans="1:26" ht="15.75" customHeight="1" x14ac:dyDescent="0.25">
      <c r="A969" s="276"/>
      <c r="B969" s="276"/>
      <c r="C969" s="276"/>
      <c r="D969" s="276"/>
      <c r="E969" s="276"/>
      <c r="F969" s="276"/>
      <c r="G969" s="276"/>
      <c r="H969" s="276"/>
      <c r="I969" s="276"/>
      <c r="J969" s="276"/>
      <c r="K969" s="276"/>
      <c r="L969" s="276"/>
      <c r="M969" s="276"/>
      <c r="N969" s="276"/>
      <c r="O969" s="276"/>
      <c r="P969" s="276"/>
      <c r="Q969" s="276"/>
      <c r="R969" s="276"/>
      <c r="S969" s="276"/>
      <c r="T969" s="276"/>
      <c r="U969" s="276"/>
      <c r="V969" s="276"/>
      <c r="W969" s="276"/>
      <c r="X969" s="276"/>
      <c r="Y969" s="276"/>
      <c r="Z969" s="276"/>
    </row>
    <row r="970" spans="1:26" ht="15.75" customHeight="1" x14ac:dyDescent="0.25">
      <c r="A970" s="276"/>
      <c r="B970" s="276"/>
      <c r="C970" s="276"/>
      <c r="D970" s="276"/>
      <c r="E970" s="276"/>
      <c r="F970" s="276"/>
      <c r="G970" s="276"/>
      <c r="H970" s="276"/>
      <c r="I970" s="276"/>
      <c r="J970" s="276"/>
      <c r="K970" s="276"/>
      <c r="L970" s="276"/>
      <c r="M970" s="276"/>
      <c r="N970" s="276"/>
      <c r="O970" s="276"/>
      <c r="P970" s="276"/>
      <c r="Q970" s="276"/>
      <c r="R970" s="276"/>
      <c r="S970" s="276"/>
      <c r="T970" s="276"/>
      <c r="U970" s="276"/>
      <c r="V970" s="276"/>
      <c r="W970" s="276"/>
      <c r="X970" s="276"/>
      <c r="Y970" s="276"/>
      <c r="Z970" s="276"/>
    </row>
    <row r="971" spans="1:26" ht="15.75" customHeight="1" x14ac:dyDescent="0.25">
      <c r="A971" s="276"/>
      <c r="B971" s="276"/>
      <c r="C971" s="276"/>
      <c r="D971" s="276"/>
      <c r="E971" s="276"/>
      <c r="F971" s="276"/>
      <c r="G971" s="276"/>
      <c r="H971" s="276"/>
      <c r="I971" s="276"/>
      <c r="J971" s="276"/>
      <c r="K971" s="276"/>
      <c r="L971" s="276"/>
      <c r="M971" s="276"/>
      <c r="N971" s="276"/>
      <c r="O971" s="276"/>
      <c r="P971" s="276"/>
      <c r="Q971" s="276"/>
      <c r="R971" s="276"/>
      <c r="S971" s="276"/>
      <c r="T971" s="276"/>
      <c r="U971" s="276"/>
      <c r="V971" s="276"/>
      <c r="W971" s="276"/>
      <c r="X971" s="276"/>
      <c r="Y971" s="276"/>
      <c r="Z971" s="276"/>
    </row>
    <row r="972" spans="1:26" ht="15.75" customHeight="1" x14ac:dyDescent="0.25">
      <c r="A972" s="276"/>
      <c r="B972" s="276"/>
      <c r="C972" s="276"/>
      <c r="D972" s="276"/>
      <c r="E972" s="276"/>
      <c r="F972" s="276"/>
      <c r="G972" s="276"/>
      <c r="H972" s="276"/>
      <c r="I972" s="276"/>
      <c r="J972" s="276"/>
      <c r="K972" s="276"/>
      <c r="L972" s="276"/>
      <c r="M972" s="276"/>
      <c r="N972" s="276"/>
      <c r="O972" s="276"/>
      <c r="P972" s="276"/>
      <c r="Q972" s="276"/>
      <c r="R972" s="276"/>
      <c r="S972" s="276"/>
      <c r="T972" s="276"/>
      <c r="U972" s="276"/>
      <c r="V972" s="276"/>
      <c r="W972" s="276"/>
      <c r="X972" s="276"/>
      <c r="Y972" s="276"/>
      <c r="Z972" s="276"/>
    </row>
    <row r="973" spans="1:26" ht="15.75" customHeight="1" x14ac:dyDescent="0.25">
      <c r="A973" s="276"/>
      <c r="B973" s="276"/>
      <c r="C973" s="276"/>
      <c r="D973" s="276"/>
      <c r="E973" s="276"/>
      <c r="F973" s="276"/>
      <c r="G973" s="276"/>
      <c r="H973" s="276"/>
      <c r="I973" s="276"/>
      <c r="J973" s="276"/>
      <c r="K973" s="276"/>
      <c r="L973" s="276"/>
      <c r="M973" s="276"/>
      <c r="N973" s="276"/>
      <c r="O973" s="276"/>
      <c r="P973" s="276"/>
      <c r="Q973" s="276"/>
      <c r="R973" s="276"/>
      <c r="S973" s="276"/>
      <c r="T973" s="276"/>
      <c r="U973" s="276"/>
      <c r="V973" s="276"/>
      <c r="W973" s="276"/>
      <c r="X973" s="276"/>
      <c r="Y973" s="276"/>
      <c r="Z973" s="276"/>
    </row>
    <row r="974" spans="1:26" ht="15.75" customHeight="1" x14ac:dyDescent="0.25">
      <c r="A974" s="276"/>
      <c r="B974" s="276"/>
      <c r="C974" s="276"/>
      <c r="D974" s="276"/>
      <c r="E974" s="276"/>
      <c r="F974" s="276"/>
      <c r="G974" s="276"/>
      <c r="H974" s="276"/>
      <c r="I974" s="276"/>
      <c r="J974" s="276"/>
      <c r="K974" s="276"/>
      <c r="L974" s="276"/>
      <c r="M974" s="276"/>
      <c r="N974" s="276"/>
      <c r="O974" s="276"/>
      <c r="P974" s="276"/>
      <c r="Q974" s="276"/>
      <c r="R974" s="276"/>
      <c r="S974" s="276"/>
      <c r="T974" s="276"/>
      <c r="U974" s="276"/>
      <c r="V974" s="276"/>
      <c r="W974" s="276"/>
      <c r="X974" s="276"/>
      <c r="Y974" s="276"/>
      <c r="Z974" s="276"/>
    </row>
    <row r="975" spans="1:26" ht="15.75" customHeight="1" x14ac:dyDescent="0.25">
      <c r="A975" s="276"/>
      <c r="B975" s="276"/>
      <c r="C975" s="276"/>
      <c r="D975" s="276"/>
      <c r="E975" s="276"/>
      <c r="F975" s="276"/>
      <c r="G975" s="276"/>
      <c r="H975" s="276"/>
      <c r="I975" s="276"/>
      <c r="J975" s="276"/>
      <c r="K975" s="276"/>
      <c r="L975" s="276"/>
      <c r="M975" s="276"/>
      <c r="N975" s="276"/>
      <c r="O975" s="276"/>
      <c r="P975" s="276"/>
      <c r="Q975" s="276"/>
      <c r="R975" s="276"/>
      <c r="S975" s="276"/>
      <c r="T975" s="276"/>
      <c r="U975" s="276"/>
      <c r="V975" s="276"/>
      <c r="W975" s="276"/>
      <c r="X975" s="276"/>
      <c r="Y975" s="276"/>
      <c r="Z975" s="276"/>
    </row>
    <row r="976" spans="1:26" ht="15.75" customHeight="1" x14ac:dyDescent="0.25">
      <c r="A976" s="276"/>
      <c r="B976" s="276"/>
      <c r="C976" s="276"/>
      <c r="D976" s="276"/>
      <c r="E976" s="276"/>
      <c r="F976" s="276"/>
      <c r="G976" s="276"/>
      <c r="H976" s="276"/>
      <c r="I976" s="276"/>
      <c r="J976" s="276"/>
      <c r="K976" s="276"/>
      <c r="L976" s="276"/>
      <c r="M976" s="276"/>
      <c r="N976" s="276"/>
      <c r="O976" s="276"/>
      <c r="P976" s="276"/>
      <c r="Q976" s="276"/>
      <c r="R976" s="276"/>
      <c r="S976" s="276"/>
      <c r="T976" s="276"/>
      <c r="U976" s="276"/>
      <c r="V976" s="276"/>
      <c r="W976" s="276"/>
      <c r="X976" s="276"/>
      <c r="Y976" s="276"/>
      <c r="Z976" s="276"/>
    </row>
    <row r="977" spans="1:26" ht="15.75" customHeight="1" x14ac:dyDescent="0.25">
      <c r="A977" s="276"/>
      <c r="B977" s="276"/>
      <c r="C977" s="276"/>
      <c r="D977" s="276"/>
      <c r="E977" s="276"/>
      <c r="F977" s="276"/>
      <c r="G977" s="276"/>
      <c r="H977" s="276"/>
      <c r="I977" s="276"/>
      <c r="J977" s="276"/>
      <c r="K977" s="276"/>
      <c r="L977" s="276"/>
      <c r="M977" s="276"/>
      <c r="N977" s="276"/>
      <c r="O977" s="276"/>
      <c r="P977" s="276"/>
      <c r="Q977" s="276"/>
      <c r="R977" s="276"/>
      <c r="S977" s="276"/>
      <c r="T977" s="276"/>
      <c r="U977" s="276"/>
      <c r="V977" s="276"/>
      <c r="W977" s="276"/>
      <c r="X977" s="276"/>
      <c r="Y977" s="276"/>
      <c r="Z977" s="276"/>
    </row>
    <row r="978" spans="1:26" ht="15.75" customHeight="1" x14ac:dyDescent="0.25">
      <c r="A978" s="276"/>
      <c r="B978" s="276"/>
      <c r="C978" s="276"/>
      <c r="D978" s="276"/>
      <c r="E978" s="276"/>
      <c r="F978" s="276"/>
      <c r="G978" s="276"/>
      <c r="H978" s="276"/>
      <c r="I978" s="276"/>
      <c r="J978" s="276"/>
      <c r="K978" s="276"/>
      <c r="L978" s="276"/>
      <c r="M978" s="276"/>
      <c r="N978" s="276"/>
      <c r="O978" s="276"/>
      <c r="P978" s="276"/>
      <c r="Q978" s="276"/>
      <c r="R978" s="276"/>
      <c r="S978" s="276"/>
      <c r="T978" s="276"/>
      <c r="U978" s="276"/>
      <c r="V978" s="276"/>
      <c r="W978" s="276"/>
      <c r="X978" s="276"/>
      <c r="Y978" s="276"/>
      <c r="Z978" s="276"/>
    </row>
    <row r="979" spans="1:26" ht="15.75" customHeight="1" x14ac:dyDescent="0.25">
      <c r="A979" s="276"/>
      <c r="B979" s="276"/>
      <c r="C979" s="276"/>
      <c r="D979" s="276"/>
      <c r="E979" s="276"/>
      <c r="F979" s="276"/>
      <c r="G979" s="276"/>
      <c r="H979" s="276"/>
      <c r="I979" s="276"/>
      <c r="J979" s="276"/>
      <c r="K979" s="276"/>
      <c r="L979" s="276"/>
      <c r="M979" s="276"/>
      <c r="N979" s="276"/>
      <c r="O979" s="276"/>
      <c r="P979" s="276"/>
      <c r="Q979" s="276"/>
      <c r="R979" s="276"/>
      <c r="S979" s="276"/>
      <c r="T979" s="276"/>
      <c r="U979" s="276"/>
      <c r="V979" s="276"/>
      <c r="W979" s="276"/>
      <c r="X979" s="276"/>
      <c r="Y979" s="276"/>
      <c r="Z979" s="276"/>
    </row>
    <row r="980" spans="1:26" ht="15.75" customHeight="1" x14ac:dyDescent="0.25">
      <c r="A980" s="276"/>
      <c r="B980" s="276"/>
      <c r="C980" s="276"/>
      <c r="D980" s="276"/>
      <c r="E980" s="276"/>
      <c r="F980" s="276"/>
      <c r="G980" s="276"/>
      <c r="H980" s="276"/>
      <c r="I980" s="276"/>
      <c r="J980" s="276"/>
      <c r="K980" s="276"/>
      <c r="L980" s="276"/>
      <c r="M980" s="276"/>
      <c r="N980" s="276"/>
      <c r="O980" s="276"/>
      <c r="P980" s="276"/>
      <c r="Q980" s="276"/>
      <c r="R980" s="276"/>
      <c r="S980" s="276"/>
      <c r="T980" s="276"/>
      <c r="U980" s="276"/>
      <c r="V980" s="276"/>
      <c r="W980" s="276"/>
      <c r="X980" s="276"/>
      <c r="Y980" s="276"/>
      <c r="Z980" s="276"/>
    </row>
    <row r="981" spans="1:26" ht="15.75" customHeight="1" x14ac:dyDescent="0.25">
      <c r="A981" s="276"/>
      <c r="B981" s="276"/>
      <c r="C981" s="276"/>
      <c r="D981" s="276"/>
      <c r="E981" s="276"/>
      <c r="F981" s="276"/>
      <c r="G981" s="276"/>
      <c r="H981" s="276"/>
      <c r="I981" s="276"/>
      <c r="J981" s="276"/>
      <c r="K981" s="276"/>
      <c r="L981" s="276"/>
      <c r="M981" s="276"/>
      <c r="N981" s="276"/>
      <c r="O981" s="276"/>
      <c r="P981" s="276"/>
      <c r="Q981" s="276"/>
      <c r="R981" s="276"/>
      <c r="S981" s="276"/>
      <c r="T981" s="276"/>
      <c r="U981" s="276"/>
      <c r="V981" s="276"/>
      <c r="W981" s="276"/>
      <c r="X981" s="276"/>
      <c r="Y981" s="276"/>
      <c r="Z981" s="276"/>
    </row>
    <row r="982" spans="1:26" ht="15.75" customHeight="1" x14ac:dyDescent="0.25">
      <c r="A982" s="276"/>
      <c r="B982" s="276"/>
      <c r="C982" s="276"/>
      <c r="D982" s="276"/>
      <c r="E982" s="276"/>
      <c r="F982" s="276"/>
      <c r="G982" s="276"/>
      <c r="H982" s="276"/>
      <c r="I982" s="276"/>
      <c r="J982" s="276"/>
      <c r="K982" s="276"/>
      <c r="L982" s="276"/>
      <c r="M982" s="276"/>
      <c r="N982" s="276"/>
      <c r="O982" s="276"/>
      <c r="P982" s="276"/>
      <c r="Q982" s="276"/>
      <c r="R982" s="276"/>
      <c r="S982" s="276"/>
      <c r="T982" s="276"/>
      <c r="U982" s="276"/>
      <c r="V982" s="276"/>
      <c r="W982" s="276"/>
      <c r="X982" s="276"/>
      <c r="Y982" s="276"/>
      <c r="Z982" s="276"/>
    </row>
    <row r="983" spans="1:26" ht="15.75" customHeight="1" x14ac:dyDescent="0.25">
      <c r="A983" s="276"/>
      <c r="B983" s="276"/>
      <c r="C983" s="276"/>
      <c r="D983" s="276"/>
      <c r="E983" s="276"/>
      <c r="F983" s="276"/>
      <c r="G983" s="276"/>
      <c r="H983" s="276"/>
      <c r="I983" s="276"/>
      <c r="J983" s="276"/>
      <c r="K983" s="276"/>
      <c r="L983" s="276"/>
      <c r="M983" s="276"/>
      <c r="N983" s="276"/>
      <c r="O983" s="276"/>
      <c r="P983" s="276"/>
      <c r="Q983" s="276"/>
      <c r="R983" s="276"/>
      <c r="S983" s="276"/>
      <c r="T983" s="276"/>
      <c r="U983" s="276"/>
      <c r="V983" s="276"/>
      <c r="W983" s="276"/>
      <c r="X983" s="276"/>
      <c r="Y983" s="276"/>
      <c r="Z983" s="276"/>
    </row>
    <row r="984" spans="1:26" ht="15.75" customHeight="1" x14ac:dyDescent="0.25">
      <c r="A984" s="276"/>
      <c r="B984" s="276"/>
      <c r="C984" s="276"/>
      <c r="D984" s="276"/>
      <c r="E984" s="276"/>
      <c r="F984" s="276"/>
      <c r="G984" s="276"/>
      <c r="H984" s="276"/>
      <c r="I984" s="276"/>
      <c r="J984" s="276"/>
      <c r="K984" s="276"/>
      <c r="L984" s="276"/>
      <c r="M984" s="276"/>
      <c r="N984" s="276"/>
      <c r="O984" s="276"/>
      <c r="P984" s="276"/>
      <c r="Q984" s="276"/>
      <c r="R984" s="276"/>
      <c r="S984" s="276"/>
      <c r="T984" s="276"/>
      <c r="U984" s="276"/>
      <c r="V984" s="276"/>
      <c r="W984" s="276"/>
      <c r="X984" s="276"/>
      <c r="Y984" s="276"/>
      <c r="Z984" s="276"/>
    </row>
    <row r="985" spans="1:26" ht="15.75" customHeight="1" x14ac:dyDescent="0.25">
      <c r="A985" s="276"/>
      <c r="B985" s="276"/>
      <c r="C985" s="276"/>
      <c r="D985" s="276"/>
      <c r="E985" s="276"/>
      <c r="F985" s="276"/>
      <c r="G985" s="276"/>
      <c r="H985" s="276"/>
      <c r="I985" s="276"/>
      <c r="J985" s="276"/>
      <c r="K985" s="276"/>
      <c r="L985" s="276"/>
      <c r="M985" s="276"/>
      <c r="N985" s="276"/>
      <c r="O985" s="276"/>
      <c r="P985" s="276"/>
      <c r="Q985" s="276"/>
      <c r="R985" s="276"/>
      <c r="S985" s="276"/>
      <c r="T985" s="276"/>
      <c r="U985" s="276"/>
      <c r="V985" s="276"/>
      <c r="W985" s="276"/>
      <c r="X985" s="276"/>
      <c r="Y985" s="276"/>
      <c r="Z985" s="276"/>
    </row>
    <row r="986" spans="1:26" ht="15.75" customHeight="1" x14ac:dyDescent="0.25">
      <c r="A986" s="276"/>
      <c r="B986" s="276"/>
      <c r="C986" s="276"/>
      <c r="D986" s="276"/>
      <c r="E986" s="276"/>
      <c r="F986" s="276"/>
      <c r="G986" s="276"/>
      <c r="H986" s="276"/>
      <c r="I986" s="276"/>
      <c r="J986" s="276"/>
      <c r="K986" s="276"/>
      <c r="L986" s="276"/>
      <c r="M986" s="276"/>
      <c r="N986" s="276"/>
      <c r="O986" s="276"/>
      <c r="P986" s="276"/>
      <c r="Q986" s="276"/>
      <c r="R986" s="276"/>
      <c r="S986" s="276"/>
      <c r="T986" s="276"/>
      <c r="U986" s="276"/>
      <c r="V986" s="276"/>
      <c r="W986" s="276"/>
      <c r="X986" s="276"/>
      <c r="Y986" s="276"/>
      <c r="Z986" s="276"/>
    </row>
    <row r="987" spans="1:26" ht="15.75" customHeight="1" x14ac:dyDescent="0.25">
      <c r="A987" s="276"/>
      <c r="B987" s="276"/>
      <c r="C987" s="276"/>
      <c r="D987" s="276"/>
      <c r="E987" s="276"/>
      <c r="F987" s="276"/>
      <c r="G987" s="276"/>
      <c r="H987" s="276"/>
      <c r="I987" s="276"/>
      <c r="J987" s="276"/>
      <c r="K987" s="276"/>
      <c r="L987" s="276"/>
      <c r="M987" s="276"/>
      <c r="N987" s="276"/>
      <c r="O987" s="276"/>
      <c r="P987" s="276"/>
      <c r="Q987" s="276"/>
      <c r="R987" s="276"/>
      <c r="S987" s="276"/>
      <c r="T987" s="276"/>
      <c r="U987" s="276"/>
      <c r="V987" s="276"/>
      <c r="W987" s="276"/>
      <c r="X987" s="276"/>
      <c r="Y987" s="276"/>
      <c r="Z987" s="276"/>
    </row>
    <row r="988" spans="1:26" ht="15.75" customHeight="1" x14ac:dyDescent="0.25">
      <c r="A988" s="276"/>
      <c r="B988" s="276"/>
      <c r="C988" s="276"/>
      <c r="D988" s="276"/>
      <c r="E988" s="276"/>
      <c r="F988" s="276"/>
      <c r="G988" s="276"/>
      <c r="H988" s="276"/>
      <c r="I988" s="276"/>
      <c r="J988" s="276"/>
      <c r="K988" s="276"/>
      <c r="L988" s="276"/>
      <c r="M988" s="276"/>
      <c r="N988" s="276"/>
      <c r="O988" s="276"/>
      <c r="P988" s="276"/>
      <c r="Q988" s="276"/>
      <c r="R988" s="276"/>
      <c r="S988" s="276"/>
      <c r="T988" s="276"/>
      <c r="U988" s="276"/>
      <c r="V988" s="276"/>
      <c r="W988" s="276"/>
      <c r="X988" s="276"/>
      <c r="Y988" s="276"/>
      <c r="Z988" s="276"/>
    </row>
    <row r="989" spans="1:26" ht="15.75" customHeight="1" x14ac:dyDescent="0.25">
      <c r="A989" s="276"/>
      <c r="B989" s="276"/>
      <c r="C989" s="276"/>
      <c r="D989" s="276"/>
      <c r="E989" s="276"/>
      <c r="F989" s="276"/>
      <c r="G989" s="276"/>
      <c r="H989" s="276"/>
      <c r="I989" s="276"/>
      <c r="J989" s="276"/>
      <c r="K989" s="276"/>
      <c r="L989" s="276"/>
      <c r="M989" s="276"/>
      <c r="N989" s="276"/>
      <c r="O989" s="276"/>
      <c r="P989" s="276"/>
      <c r="Q989" s="276"/>
      <c r="R989" s="276"/>
      <c r="S989" s="276"/>
      <c r="T989" s="276"/>
      <c r="U989" s="276"/>
      <c r="V989" s="276"/>
      <c r="W989" s="276"/>
      <c r="X989" s="276"/>
      <c r="Y989" s="276"/>
      <c r="Z989" s="276"/>
    </row>
    <row r="990" spans="1:26" ht="15.75" customHeight="1" x14ac:dyDescent="0.25">
      <c r="A990" s="276"/>
      <c r="B990" s="276"/>
      <c r="C990" s="276"/>
      <c r="D990" s="276"/>
      <c r="E990" s="276"/>
      <c r="F990" s="276"/>
      <c r="G990" s="276"/>
      <c r="H990" s="276"/>
      <c r="I990" s="276"/>
      <c r="J990" s="276"/>
      <c r="K990" s="276"/>
      <c r="L990" s="276"/>
      <c r="M990" s="276"/>
      <c r="N990" s="276"/>
      <c r="O990" s="276"/>
      <c r="P990" s="276"/>
      <c r="Q990" s="276"/>
      <c r="R990" s="276"/>
      <c r="S990" s="276"/>
      <c r="T990" s="276"/>
      <c r="U990" s="276"/>
      <c r="V990" s="276"/>
      <c r="W990" s="276"/>
      <c r="X990" s="276"/>
      <c r="Y990" s="276"/>
      <c r="Z990" s="276"/>
    </row>
    <row r="991" spans="1:26" ht="15.75" customHeight="1" x14ac:dyDescent="0.25">
      <c r="A991" s="276"/>
      <c r="B991" s="276"/>
      <c r="C991" s="276"/>
      <c r="D991" s="276"/>
      <c r="E991" s="276"/>
      <c r="F991" s="276"/>
      <c r="G991" s="276"/>
      <c r="H991" s="276"/>
      <c r="I991" s="276"/>
      <c r="J991" s="276"/>
      <c r="K991" s="276"/>
      <c r="L991" s="276"/>
      <c r="M991" s="276"/>
      <c r="N991" s="276"/>
      <c r="O991" s="276"/>
      <c r="P991" s="276"/>
      <c r="Q991" s="276"/>
      <c r="R991" s="276"/>
      <c r="S991" s="276"/>
      <c r="T991" s="276"/>
      <c r="U991" s="276"/>
      <c r="V991" s="276"/>
      <c r="W991" s="276"/>
      <c r="X991" s="276"/>
      <c r="Y991" s="276"/>
      <c r="Z991" s="276"/>
    </row>
    <row r="992" spans="1:26" ht="15.75" customHeight="1" x14ac:dyDescent="0.25">
      <c r="A992" s="276"/>
      <c r="B992" s="276"/>
      <c r="C992" s="276"/>
      <c r="D992" s="276"/>
      <c r="E992" s="276"/>
      <c r="F992" s="276"/>
      <c r="G992" s="276"/>
      <c r="H992" s="276"/>
      <c r="I992" s="276"/>
      <c r="J992" s="276"/>
      <c r="K992" s="276"/>
      <c r="L992" s="276"/>
      <c r="M992" s="276"/>
      <c r="N992" s="276"/>
      <c r="O992" s="276"/>
      <c r="P992" s="276"/>
      <c r="Q992" s="276"/>
      <c r="R992" s="276"/>
      <c r="S992" s="276"/>
      <c r="T992" s="276"/>
      <c r="U992" s="276"/>
      <c r="V992" s="276"/>
      <c r="W992" s="276"/>
      <c r="X992" s="276"/>
      <c r="Y992" s="276"/>
      <c r="Z992" s="276"/>
    </row>
    <row r="993" spans="1:26" ht="15.75" customHeight="1" x14ac:dyDescent="0.25">
      <c r="A993" s="276"/>
      <c r="B993" s="276"/>
      <c r="C993" s="276"/>
      <c r="D993" s="276"/>
      <c r="E993" s="276"/>
      <c r="F993" s="276"/>
      <c r="G993" s="276"/>
      <c r="H993" s="276"/>
      <c r="I993" s="276"/>
      <c r="J993" s="276"/>
      <c r="K993" s="276"/>
      <c r="L993" s="276"/>
      <c r="M993" s="276"/>
      <c r="N993" s="276"/>
      <c r="O993" s="276"/>
      <c r="P993" s="276"/>
      <c r="Q993" s="276"/>
      <c r="R993" s="276"/>
      <c r="S993" s="276"/>
      <c r="T993" s="276"/>
      <c r="U993" s="276"/>
      <c r="V993" s="276"/>
      <c r="W993" s="276"/>
      <c r="X993" s="276"/>
      <c r="Y993" s="276"/>
      <c r="Z993" s="276"/>
    </row>
    <row r="994" spans="1:26" ht="15.75" customHeight="1" x14ac:dyDescent="0.25">
      <c r="A994" s="276"/>
      <c r="B994" s="276"/>
      <c r="C994" s="276"/>
      <c r="D994" s="276"/>
      <c r="E994" s="276"/>
      <c r="F994" s="276"/>
      <c r="G994" s="276"/>
      <c r="H994" s="276"/>
      <c r="I994" s="276"/>
      <c r="J994" s="276"/>
      <c r="K994" s="276"/>
      <c r="L994" s="276"/>
      <c r="M994" s="276"/>
      <c r="N994" s="276"/>
      <c r="O994" s="276"/>
      <c r="P994" s="276"/>
      <c r="Q994" s="276"/>
      <c r="R994" s="276"/>
      <c r="S994" s="276"/>
      <c r="T994" s="276"/>
      <c r="U994" s="276"/>
      <c r="V994" s="276"/>
      <c r="W994" s="276"/>
      <c r="X994" s="276"/>
      <c r="Y994" s="276"/>
      <c r="Z994" s="276"/>
    </row>
    <row r="995" spans="1:26" ht="15.75" customHeight="1" x14ac:dyDescent="0.25">
      <c r="A995" s="276"/>
      <c r="B995" s="276"/>
      <c r="C995" s="276"/>
      <c r="D995" s="276"/>
      <c r="E995" s="276"/>
      <c r="F995" s="276"/>
      <c r="G995" s="276"/>
      <c r="H995" s="276"/>
      <c r="I995" s="276"/>
      <c r="J995" s="276"/>
      <c r="K995" s="276"/>
      <c r="L995" s="276"/>
      <c r="M995" s="276"/>
      <c r="N995" s="276"/>
      <c r="O995" s="276"/>
      <c r="P995" s="276"/>
      <c r="Q995" s="276"/>
      <c r="R995" s="276"/>
      <c r="S995" s="276"/>
      <c r="T995" s="276"/>
      <c r="U995" s="276"/>
      <c r="V995" s="276"/>
      <c r="W995" s="276"/>
      <c r="X995" s="276"/>
      <c r="Y995" s="276"/>
      <c r="Z995" s="276"/>
    </row>
    <row r="996" spans="1:26" ht="15.75" customHeight="1" x14ac:dyDescent="0.25">
      <c r="A996" s="276"/>
      <c r="B996" s="276"/>
      <c r="C996" s="276"/>
      <c r="D996" s="276"/>
      <c r="E996" s="276"/>
      <c r="F996" s="276"/>
      <c r="G996" s="276"/>
      <c r="H996" s="276"/>
      <c r="I996" s="276"/>
      <c r="J996" s="276"/>
      <c r="K996" s="276"/>
      <c r="L996" s="276"/>
      <c r="M996" s="276"/>
      <c r="N996" s="276"/>
      <c r="O996" s="276"/>
      <c r="P996" s="276"/>
      <c r="Q996" s="276"/>
      <c r="R996" s="276"/>
      <c r="S996" s="276"/>
      <c r="T996" s="276"/>
      <c r="U996" s="276"/>
      <c r="V996" s="276"/>
      <c r="W996" s="276"/>
      <c r="X996" s="276"/>
      <c r="Y996" s="276"/>
      <c r="Z996" s="276"/>
    </row>
    <row r="997" spans="1:26" ht="15.75" customHeight="1" x14ac:dyDescent="0.25">
      <c r="A997" s="276"/>
      <c r="B997" s="276"/>
      <c r="C997" s="276"/>
      <c r="D997" s="276"/>
      <c r="E997" s="276"/>
      <c r="F997" s="276"/>
      <c r="G997" s="276"/>
      <c r="H997" s="276"/>
      <c r="I997" s="276"/>
      <c r="J997" s="276"/>
      <c r="K997" s="276"/>
      <c r="L997" s="276"/>
      <c r="M997" s="276"/>
      <c r="N997" s="276"/>
      <c r="O997" s="276"/>
      <c r="P997" s="276"/>
      <c r="Q997" s="276"/>
      <c r="R997" s="276"/>
      <c r="S997" s="276"/>
      <c r="T997" s="276"/>
      <c r="U997" s="276"/>
      <c r="V997" s="276"/>
      <c r="W997" s="276"/>
      <c r="X997" s="276"/>
      <c r="Y997" s="276"/>
      <c r="Z997" s="276"/>
    </row>
    <row r="998" spans="1:26" ht="15.75" customHeight="1" x14ac:dyDescent="0.25">
      <c r="A998" s="276"/>
      <c r="B998" s="276"/>
      <c r="C998" s="276"/>
      <c r="D998" s="276"/>
      <c r="E998" s="276"/>
      <c r="F998" s="276"/>
      <c r="G998" s="276"/>
      <c r="H998" s="276"/>
      <c r="I998" s="276"/>
      <c r="J998" s="276"/>
      <c r="K998" s="276"/>
      <c r="L998" s="276"/>
      <c r="M998" s="276"/>
      <c r="N998" s="276"/>
      <c r="O998" s="276"/>
      <c r="P998" s="276"/>
      <c r="Q998" s="276"/>
      <c r="R998" s="276"/>
      <c r="S998" s="276"/>
      <c r="T998" s="276"/>
      <c r="U998" s="276"/>
      <c r="V998" s="276"/>
      <c r="W998" s="276"/>
      <c r="X998" s="276"/>
      <c r="Y998" s="276"/>
      <c r="Z998" s="276"/>
    </row>
    <row r="999" spans="1:26" ht="15.75" customHeight="1" x14ac:dyDescent="0.25">
      <c r="A999" s="276"/>
      <c r="B999" s="276"/>
      <c r="C999" s="276"/>
      <c r="D999" s="276"/>
      <c r="E999" s="276"/>
      <c r="F999" s="276"/>
      <c r="G999" s="276"/>
      <c r="H999" s="276"/>
      <c r="I999" s="276"/>
      <c r="J999" s="276"/>
      <c r="K999" s="276"/>
      <c r="L999" s="276"/>
      <c r="M999" s="276"/>
      <c r="N999" s="276"/>
      <c r="O999" s="276"/>
      <c r="P999" s="276"/>
      <c r="Q999" s="276"/>
      <c r="R999" s="276"/>
      <c r="S999" s="276"/>
      <c r="T999" s="276"/>
      <c r="U999" s="276"/>
      <c r="V999" s="276"/>
      <c r="W999" s="276"/>
      <c r="X999" s="276"/>
      <c r="Y999" s="276"/>
      <c r="Z999" s="276"/>
    </row>
    <row r="1000" spans="1:26" ht="15.75" customHeight="1" x14ac:dyDescent="0.25">
      <c r="A1000" s="276"/>
      <c r="B1000" s="276"/>
      <c r="C1000" s="276"/>
      <c r="D1000" s="276"/>
      <c r="E1000" s="276"/>
      <c r="F1000" s="276"/>
      <c r="G1000" s="276"/>
      <c r="H1000" s="276"/>
      <c r="I1000" s="276"/>
      <c r="J1000" s="276"/>
      <c r="K1000" s="276"/>
      <c r="L1000" s="276"/>
      <c r="M1000" s="276"/>
      <c r="N1000" s="276"/>
      <c r="O1000" s="276"/>
      <c r="P1000" s="276"/>
      <c r="Q1000" s="276"/>
      <c r="R1000" s="276"/>
      <c r="S1000" s="276"/>
      <c r="T1000" s="276"/>
      <c r="U1000" s="276"/>
      <c r="V1000" s="276"/>
      <c r="W1000" s="276"/>
      <c r="X1000" s="276"/>
      <c r="Y1000" s="276"/>
      <c r="Z1000" s="276"/>
    </row>
  </sheetData>
  <sheetProtection algorithmName="SHA-512" hashValue="MhNMmwZP54CCbxRWqjmN99bSIT2OaqNaY+WvixrFd1A8H3o4+ixPocH9HhROXnvfA3jhy1hzC5pS2QeXiHIZbg==" saltValue="8Jqom1MrD9TZvF5icHg9Zg==" spinCount="100000" sheet="1" objects="1" scenarios="1" selectLockedCells="1"/>
  <mergeCells count="21">
    <mergeCell ref="C10:F10"/>
    <mergeCell ref="B4:F4"/>
    <mergeCell ref="C6:F6"/>
    <mergeCell ref="C7:F7"/>
    <mergeCell ref="C8:F8"/>
    <mergeCell ref="C9:F9"/>
    <mergeCell ref="B32:E32"/>
    <mergeCell ref="B33:E33"/>
    <mergeCell ref="F13:F18"/>
    <mergeCell ref="D20:E20"/>
    <mergeCell ref="D21:E21"/>
    <mergeCell ref="F21:F30"/>
    <mergeCell ref="D22:E22"/>
    <mergeCell ref="D23:E23"/>
    <mergeCell ref="D24:E24"/>
    <mergeCell ref="D25:E25"/>
    <mergeCell ref="D26:E26"/>
    <mergeCell ref="D27:E27"/>
    <mergeCell ref="D28:E28"/>
    <mergeCell ref="D29:E29"/>
    <mergeCell ref="D30:E30"/>
  </mergeCells>
  <conditionalFormatting sqref="B6:B10 B12:F12">
    <cfRule type="expression" dxfId="264" priority="1" stopIfTrue="1">
      <formula>$M$12&gt;#REF!</formula>
    </cfRule>
    <cfRule type="expression" dxfId="263" priority="2" stopIfTrue="1">
      <formula>$M$12&lt;#REF!</formula>
    </cfRule>
    <cfRule type="expression" dxfId="262" priority="3">
      <formula>$M$12&gt;#REF!</formula>
    </cfRule>
  </conditionalFormatting>
  <conditionalFormatting sqref="B32">
    <cfRule type="expression" dxfId="261" priority="4" stopIfTrue="1">
      <formula>$M$12&gt;#REF!</formula>
    </cfRule>
    <cfRule type="expression" dxfId="260" priority="5" stopIfTrue="1">
      <formula>$M$12&lt;#REF!</formula>
    </cfRule>
    <cfRule type="expression" dxfId="259" priority="6">
      <formula>$M$12&gt;#REF!</formula>
    </cfRule>
  </conditionalFormatting>
  <conditionalFormatting sqref="B20:D20">
    <cfRule type="expression" dxfId="258" priority="7" stopIfTrue="1">
      <formula>$M$12&gt;#REF!</formula>
    </cfRule>
    <cfRule type="expression" dxfId="257" priority="8" stopIfTrue="1">
      <formula>$M$12&lt;#REF!</formula>
    </cfRule>
    <cfRule type="expression" dxfId="256" priority="9">
      <formula>$M$12&gt;#REF!</formula>
    </cfRule>
  </conditionalFormatting>
  <conditionalFormatting sqref="F20">
    <cfRule type="expression" dxfId="255" priority="13" stopIfTrue="1">
      <formula>$M$12&gt;#REF!</formula>
    </cfRule>
    <cfRule type="expression" dxfId="254" priority="14" stopIfTrue="1">
      <formula>$M$12&lt;#REF!</formula>
    </cfRule>
    <cfRule type="expression" dxfId="253" priority="15">
      <formula>$M$12&gt;#REF!</formula>
    </cfRule>
  </conditionalFormatting>
  <conditionalFormatting sqref="F32">
    <cfRule type="expression" dxfId="252" priority="16" stopIfTrue="1">
      <formula>$M$12&gt;#REF!</formula>
    </cfRule>
    <cfRule type="expression" dxfId="251" priority="17" stopIfTrue="1">
      <formula>$M$12&lt;#REF!</formula>
    </cfRule>
    <cfRule type="expression" dxfId="250" priority="18">
      <formula>$M$12&gt;#REF!</formula>
    </cfRule>
  </conditionalFormatting>
  <pageMargins left="0.70866141732283472" right="0.70866141732283472" top="0.78740157480314965" bottom="0.78740157480314965" header="0.31496062992125984" footer="0.31496062992125984"/>
  <pageSetup paperSize="9" scale="78"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3111"/>
  <dimension ref="A1:D3"/>
  <sheetViews>
    <sheetView workbookViewId="0">
      <selection activeCell="E37" sqref="E37"/>
    </sheetView>
  </sheetViews>
  <sheetFormatPr defaultRowHeight="15" x14ac:dyDescent="0.25"/>
  <cols>
    <col min="1" max="1" width="26.85546875" customWidth="1"/>
    <col min="3" max="3" width="20.42578125" customWidth="1"/>
    <col min="4" max="4" width="26.140625" customWidth="1"/>
  </cols>
  <sheetData>
    <row r="1" spans="1:4" x14ac:dyDescent="0.25">
      <c r="A1" s="30" t="s">
        <v>61</v>
      </c>
      <c r="B1" s="30" t="s">
        <v>133</v>
      </c>
      <c r="C1" s="30" t="s">
        <v>134</v>
      </c>
      <c r="D1" s="30" t="s">
        <v>135</v>
      </c>
    </row>
    <row r="2" spans="1:4" x14ac:dyDescent="0.25">
      <c r="A2" s="30"/>
      <c r="B2" s="30"/>
      <c r="C2" s="30"/>
      <c r="D2" s="30"/>
    </row>
    <row r="3" spans="1:4" x14ac:dyDescent="0.25">
      <c r="A3" s="30"/>
      <c r="B3" s="30"/>
      <c r="C3" s="30"/>
      <c r="D3" s="30"/>
    </row>
  </sheetData>
  <sheetProtection algorithmName="SHA-512" hashValue="XGAS+ZdZ7xFfmAMN6ZgiQmF/0/432+ZTvuzA9DAahASX7bVnR2FJSG6w7VaSX+q/3HmbXMz/wUWTOs6HLfSXuw==" saltValue="YIw7y/r7nUxr7D86qYLlqw==" spinCount="100000" sheet="1" objects="1" scenarios="1"/>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411"/>
  <dimension ref="A1:E6"/>
  <sheetViews>
    <sheetView workbookViewId="0">
      <selection activeCell="D37" sqref="D37"/>
    </sheetView>
  </sheetViews>
  <sheetFormatPr defaultRowHeight="15" x14ac:dyDescent="0.25"/>
  <cols>
    <col min="1" max="1" width="26.85546875" customWidth="1"/>
    <col min="4" max="4" width="20.28515625" customWidth="1"/>
    <col min="5" max="5" width="18.140625" customWidth="1"/>
  </cols>
  <sheetData>
    <row r="1" spans="1:5" x14ac:dyDescent="0.25">
      <c r="A1" s="30" t="s">
        <v>61</v>
      </c>
      <c r="B1" s="30" t="s">
        <v>136</v>
      </c>
      <c r="C1" s="30" t="s">
        <v>137</v>
      </c>
      <c r="D1" s="30" t="s">
        <v>138</v>
      </c>
      <c r="E1" s="30" t="s">
        <v>139</v>
      </c>
    </row>
    <row r="2" spans="1:5" x14ac:dyDescent="0.25">
      <c r="A2" s="30"/>
      <c r="B2" s="32"/>
      <c r="C2" s="30"/>
      <c r="D2" s="30"/>
      <c r="E2" s="30"/>
    </row>
    <row r="3" spans="1:5" x14ac:dyDescent="0.25">
      <c r="A3" s="30"/>
      <c r="B3" s="32"/>
      <c r="C3" s="30"/>
      <c r="D3" s="30"/>
      <c r="E3" s="30"/>
    </row>
    <row r="4" spans="1:5" x14ac:dyDescent="0.25">
      <c r="A4" s="30"/>
      <c r="B4" s="32"/>
      <c r="C4" s="30"/>
      <c r="D4" s="30"/>
      <c r="E4" s="30"/>
    </row>
    <row r="5" spans="1:5" x14ac:dyDescent="0.25">
      <c r="A5" s="30"/>
      <c r="B5" s="32"/>
      <c r="C5" s="30"/>
      <c r="D5" s="30"/>
      <c r="E5" s="30"/>
    </row>
    <row r="6" spans="1:5" x14ac:dyDescent="0.25">
      <c r="A6" s="30"/>
      <c r="B6" s="32"/>
      <c r="C6" s="30"/>
      <c r="D6" s="30"/>
      <c r="E6" s="30"/>
    </row>
  </sheetData>
  <sheetProtection algorithmName="SHA-512" hashValue="KlgKM+Sesk2T9+h4m9+DK6vaouQ+gibvt/fSRe/amsi6jWwL0iGYSrZ9HPX9o1Sx+/DGEFZhSN0ay6lZcccQyw==" saltValue="YyaNcUo7IPqRy+VQQ9WGWA==" spinCount="100000" sheet="1" objects="1" scenarios="1"/>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51"/>
  <dimension ref="A1:C3"/>
  <sheetViews>
    <sheetView workbookViewId="0">
      <selection activeCell="D37" sqref="D37"/>
    </sheetView>
  </sheetViews>
  <sheetFormatPr defaultRowHeight="15" x14ac:dyDescent="0.25"/>
  <cols>
    <col min="1" max="1" width="26.85546875" customWidth="1"/>
    <col min="2" max="2" width="20" customWidth="1"/>
    <col min="3" max="3" width="19.42578125" customWidth="1"/>
  </cols>
  <sheetData>
    <row r="1" spans="1:3" x14ac:dyDescent="0.25">
      <c r="A1" s="30" t="s">
        <v>61</v>
      </c>
      <c r="B1" s="29" t="s">
        <v>140</v>
      </c>
      <c r="C1" s="29" t="s">
        <v>141</v>
      </c>
    </row>
    <row r="2" spans="1:3" x14ac:dyDescent="0.25">
      <c r="A2" s="30"/>
      <c r="B2" s="30"/>
      <c r="C2" s="32"/>
    </row>
    <row r="3" spans="1:3" x14ac:dyDescent="0.25">
      <c r="A3" s="30"/>
      <c r="B3" s="30"/>
      <c r="C3" s="32"/>
    </row>
  </sheetData>
  <sheetProtection algorithmName="SHA-512" hashValue="W+rsln6lkuoXijZu9LkQwlXNgpYUmObW2baM4Q/GfPKniwVvFVeq4yW7R5LTJsOY9zioEHCOHlZ6hu8rpNaM8g==" saltValue="TJU0D7coU/K4oCaBzDrP/g==" spinCount="100000" sheet="1" objects="1" scenarios="1"/>
  <conditionalFormatting sqref="B1:C1">
    <cfRule type="duplicateValues" dxfId="0" priority="1"/>
  </conditionalFormatting>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AB978-ACA1-4F6F-93CE-AB23A7FE8E3C}">
  <sheetPr codeName="List4">
    <tabColor rgb="FFE5FFE5"/>
  </sheetPr>
  <dimension ref="A1:Z1000"/>
  <sheetViews>
    <sheetView workbookViewId="0">
      <selection activeCell="A11" sqref="A11"/>
    </sheetView>
  </sheetViews>
  <sheetFormatPr defaultColWidth="14.42578125" defaultRowHeight="15" x14ac:dyDescent="0.25"/>
  <cols>
    <col min="1" max="1" width="37.42578125" customWidth="1"/>
    <col min="2" max="2" width="9.28515625" customWidth="1"/>
    <col min="3" max="3" width="12.28515625" customWidth="1"/>
    <col min="7" max="7" width="3.28515625" customWidth="1"/>
    <col min="8" max="10" width="9.28515625" customWidth="1"/>
    <col min="11" max="11" width="13.42578125" customWidth="1"/>
    <col min="12" max="12" width="3.28515625" customWidth="1"/>
    <col min="13" max="15" width="9.28515625" customWidth="1"/>
    <col min="16" max="16" width="13.42578125" customWidth="1"/>
    <col min="17" max="26" width="9.140625" customWidth="1"/>
  </cols>
  <sheetData>
    <row r="1" spans="1:26" ht="15.75" thickBot="1" x14ac:dyDescent="0.3">
      <c r="A1" s="391" t="s">
        <v>773</v>
      </c>
      <c r="B1" s="363"/>
      <c r="C1" s="363"/>
      <c r="D1" s="363"/>
      <c r="E1" s="363"/>
      <c r="F1" s="364"/>
      <c r="G1" s="298"/>
      <c r="H1" s="298"/>
      <c r="I1" s="298"/>
      <c r="J1" s="298"/>
      <c r="K1" s="299"/>
      <c r="L1" s="298"/>
      <c r="M1" s="298"/>
      <c r="N1" s="298"/>
      <c r="O1" s="298"/>
      <c r="P1" s="299"/>
      <c r="Q1" s="298"/>
      <c r="R1" s="298"/>
      <c r="S1" s="298"/>
      <c r="T1" s="298"/>
      <c r="U1" s="298"/>
      <c r="V1" s="298"/>
      <c r="W1" s="298"/>
      <c r="X1" s="298"/>
      <c r="Y1" s="298"/>
      <c r="Z1" s="298"/>
    </row>
    <row r="2" spans="1:26" ht="90" x14ac:dyDescent="0.25">
      <c r="A2" s="300" t="s">
        <v>774</v>
      </c>
      <c r="B2" s="301" t="s">
        <v>775</v>
      </c>
      <c r="C2" s="301" t="s">
        <v>776</v>
      </c>
      <c r="D2" s="301" t="s">
        <v>777</v>
      </c>
      <c r="E2" s="301" t="s">
        <v>778</v>
      </c>
      <c r="F2" s="302" t="s">
        <v>779</v>
      </c>
      <c r="G2" s="303"/>
      <c r="H2" s="303"/>
      <c r="I2" s="303"/>
      <c r="J2" s="303"/>
      <c r="K2" s="304"/>
      <c r="L2" s="303"/>
      <c r="M2" s="303"/>
      <c r="N2" s="303"/>
      <c r="O2" s="303"/>
      <c r="P2" s="304"/>
      <c r="Q2" s="303"/>
      <c r="R2" s="303"/>
      <c r="S2" s="303"/>
      <c r="T2" s="303"/>
      <c r="U2" s="303"/>
      <c r="V2" s="303"/>
      <c r="W2" s="303"/>
      <c r="X2" s="303"/>
      <c r="Y2" s="303"/>
      <c r="Z2" s="303"/>
    </row>
    <row r="3" spans="1:26" x14ac:dyDescent="0.25">
      <c r="A3" s="392" t="s">
        <v>679</v>
      </c>
      <c r="B3" s="305">
        <v>2411</v>
      </c>
      <c r="C3" s="305" t="s">
        <v>780</v>
      </c>
      <c r="D3" s="345">
        <v>69516.740000000005</v>
      </c>
      <c r="E3" s="395">
        <f>AVERAGE(D3:D5)</f>
        <v>64878.925166666661</v>
      </c>
      <c r="F3" s="398">
        <f>E3*(1+0.338)</f>
        <v>86808.001873000001</v>
      </c>
      <c r="G3" s="275"/>
      <c r="H3" s="275"/>
      <c r="I3" s="275"/>
      <c r="J3" s="275"/>
      <c r="K3" s="306"/>
      <c r="L3" s="275"/>
      <c r="M3" s="275"/>
      <c r="N3" s="275"/>
      <c r="O3" s="275"/>
      <c r="P3" s="306"/>
      <c r="Q3" s="275"/>
      <c r="R3" s="275"/>
      <c r="S3" s="275"/>
      <c r="T3" s="275"/>
      <c r="U3" s="275"/>
      <c r="V3" s="275"/>
      <c r="W3" s="275"/>
      <c r="X3" s="275"/>
      <c r="Y3" s="275"/>
      <c r="Z3" s="275"/>
    </row>
    <row r="4" spans="1:26" x14ac:dyDescent="0.25">
      <c r="A4" s="393"/>
      <c r="B4" s="305">
        <v>2422</v>
      </c>
      <c r="C4" s="305" t="s">
        <v>780</v>
      </c>
      <c r="D4" s="345">
        <v>77283.992199999993</v>
      </c>
      <c r="E4" s="396"/>
      <c r="F4" s="399"/>
      <c r="G4" s="275"/>
      <c r="H4" s="275"/>
      <c r="I4" s="275"/>
      <c r="J4" s="275"/>
      <c r="K4" s="306"/>
      <c r="L4" s="275"/>
      <c r="M4" s="275"/>
      <c r="N4" s="275"/>
      <c r="O4" s="275"/>
      <c r="P4" s="306"/>
      <c r="Q4" s="275"/>
      <c r="R4" s="275"/>
      <c r="S4" s="275"/>
      <c r="T4" s="275"/>
      <c r="U4" s="275"/>
      <c r="V4" s="275"/>
      <c r="W4" s="275"/>
      <c r="X4" s="275"/>
      <c r="Y4" s="275"/>
      <c r="Z4" s="275"/>
    </row>
    <row r="5" spans="1:26" x14ac:dyDescent="0.25">
      <c r="A5" s="394"/>
      <c r="B5" s="305">
        <v>3343</v>
      </c>
      <c r="C5" s="305" t="s">
        <v>780</v>
      </c>
      <c r="D5" s="345">
        <v>47836.043299999998</v>
      </c>
      <c r="E5" s="397"/>
      <c r="F5" s="400"/>
      <c r="G5" s="275"/>
      <c r="H5" s="275"/>
      <c r="I5" s="275"/>
      <c r="J5" s="275"/>
      <c r="K5" s="306"/>
      <c r="L5" s="275"/>
      <c r="M5" s="275"/>
      <c r="N5" s="275"/>
      <c r="O5" s="275"/>
      <c r="P5" s="306"/>
      <c r="Q5" s="275"/>
      <c r="R5" s="275"/>
      <c r="S5" s="275"/>
      <c r="T5" s="275"/>
      <c r="U5" s="275"/>
      <c r="V5" s="275"/>
      <c r="W5" s="275"/>
      <c r="X5" s="275"/>
      <c r="Y5" s="275"/>
      <c r="Z5" s="275"/>
    </row>
    <row r="6" spans="1:26" x14ac:dyDescent="0.25">
      <c r="A6" s="307" t="s">
        <v>680</v>
      </c>
      <c r="B6" s="305">
        <v>1223</v>
      </c>
      <c r="C6" s="305" t="s">
        <v>780</v>
      </c>
      <c r="D6" s="345">
        <v>100810.6632</v>
      </c>
      <c r="E6" s="308"/>
      <c r="F6" s="309">
        <f t="shared" ref="F6:F9" si="0">D6*(1+0.338)</f>
        <v>134884.6673616</v>
      </c>
      <c r="G6" s="275"/>
      <c r="H6" s="275"/>
      <c r="I6" s="275"/>
      <c r="J6" s="275"/>
      <c r="K6" s="306"/>
      <c r="L6" s="275"/>
      <c r="M6" s="275"/>
      <c r="N6" s="275"/>
      <c r="O6" s="275"/>
      <c r="P6" s="306"/>
      <c r="Q6" s="275"/>
      <c r="R6" s="275"/>
      <c r="S6" s="275"/>
      <c r="T6" s="275"/>
      <c r="U6" s="275"/>
      <c r="V6" s="275"/>
      <c r="W6" s="275"/>
      <c r="X6" s="275"/>
      <c r="Y6" s="275"/>
      <c r="Z6" s="275"/>
    </row>
    <row r="7" spans="1:26" x14ac:dyDescent="0.25">
      <c r="A7" s="307" t="s">
        <v>681</v>
      </c>
      <c r="B7" s="305">
        <v>21</v>
      </c>
      <c r="C7" s="305" t="s">
        <v>780</v>
      </c>
      <c r="D7" s="345">
        <v>65160.627800000002</v>
      </c>
      <c r="E7" s="308"/>
      <c r="F7" s="309">
        <f t="shared" si="0"/>
        <v>87184.919996400014</v>
      </c>
      <c r="G7" s="275"/>
      <c r="H7" s="275"/>
      <c r="I7" s="275"/>
      <c r="J7" s="275"/>
      <c r="K7" s="306"/>
      <c r="L7" s="275"/>
      <c r="M7" s="275"/>
      <c r="N7" s="275"/>
      <c r="O7" s="275"/>
      <c r="P7" s="306"/>
      <c r="Q7" s="275"/>
      <c r="R7" s="275"/>
      <c r="S7" s="275"/>
      <c r="T7" s="275"/>
      <c r="U7" s="275"/>
      <c r="V7" s="275"/>
      <c r="W7" s="275"/>
      <c r="X7" s="275"/>
      <c r="Y7" s="275"/>
      <c r="Z7" s="275"/>
    </row>
    <row r="8" spans="1:26" x14ac:dyDescent="0.25">
      <c r="A8" s="307" t="s">
        <v>674</v>
      </c>
      <c r="B8" s="305">
        <v>31</v>
      </c>
      <c r="C8" s="305" t="s">
        <v>780</v>
      </c>
      <c r="D8" s="345">
        <v>49650.651700000002</v>
      </c>
      <c r="E8" s="308"/>
      <c r="F8" s="309">
        <f t="shared" si="0"/>
        <v>66432.57197460001</v>
      </c>
      <c r="G8" s="275"/>
      <c r="H8" s="275"/>
      <c r="I8" s="275"/>
      <c r="J8" s="275"/>
      <c r="K8" s="306"/>
      <c r="L8" s="275"/>
      <c r="M8" s="275"/>
      <c r="N8" s="275"/>
      <c r="O8" s="275"/>
      <c r="P8" s="306"/>
      <c r="Q8" s="275"/>
      <c r="R8" s="275"/>
      <c r="S8" s="275"/>
      <c r="T8" s="275"/>
      <c r="U8" s="275"/>
      <c r="V8" s="275"/>
      <c r="W8" s="275"/>
      <c r="X8" s="275"/>
      <c r="Y8" s="275"/>
      <c r="Z8" s="275"/>
    </row>
    <row r="9" spans="1:26" x14ac:dyDescent="0.25">
      <c r="A9" s="307" t="s">
        <v>675</v>
      </c>
      <c r="B9" s="305">
        <v>26431</v>
      </c>
      <c r="C9" s="305" t="s">
        <v>780</v>
      </c>
      <c r="D9" s="345">
        <v>41009.008199999997</v>
      </c>
      <c r="E9" s="308"/>
      <c r="F9" s="309">
        <f t="shared" si="0"/>
        <v>54870.052971600002</v>
      </c>
      <c r="G9" s="275"/>
      <c r="H9" s="275"/>
      <c r="I9" s="275"/>
      <c r="J9" s="275"/>
      <c r="K9" s="306"/>
      <c r="L9" s="275"/>
      <c r="M9" s="275"/>
      <c r="N9" s="275"/>
      <c r="O9" s="275"/>
      <c r="P9" s="306"/>
      <c r="Q9" s="275"/>
      <c r="R9" s="275"/>
      <c r="S9" s="275"/>
      <c r="T9" s="275"/>
      <c r="U9" s="275"/>
      <c r="V9" s="275"/>
      <c r="W9" s="275"/>
      <c r="X9" s="275"/>
      <c r="Y9" s="275"/>
      <c r="Z9" s="275"/>
    </row>
    <row r="10" spans="1:26" ht="30.75" thickBot="1" x14ac:dyDescent="0.3">
      <c r="A10" s="310" t="s">
        <v>676</v>
      </c>
      <c r="B10" s="311">
        <v>2424</v>
      </c>
      <c r="C10" s="311" t="s">
        <v>780</v>
      </c>
      <c r="D10" s="346">
        <v>63715.528299999998</v>
      </c>
      <c r="E10" s="312"/>
      <c r="F10" s="313">
        <f>D10*(1+0.338)</f>
        <v>85251.376865400001</v>
      </c>
      <c r="G10" s="275"/>
      <c r="H10" s="275"/>
      <c r="I10" s="275"/>
      <c r="J10" s="275"/>
      <c r="K10" s="306"/>
      <c r="L10" s="275"/>
      <c r="M10" s="275"/>
      <c r="N10" s="275"/>
      <c r="O10" s="275"/>
      <c r="P10" s="306"/>
      <c r="Q10" s="275"/>
      <c r="R10" s="275"/>
      <c r="S10" s="275"/>
      <c r="T10" s="275"/>
      <c r="U10" s="275"/>
      <c r="V10" s="275"/>
      <c r="W10" s="275"/>
      <c r="X10" s="275"/>
      <c r="Y10" s="275"/>
      <c r="Z10" s="275"/>
    </row>
    <row r="11" spans="1:26" x14ac:dyDescent="0.25">
      <c r="A11" s="303" t="s">
        <v>844</v>
      </c>
      <c r="B11" s="275"/>
      <c r="C11" s="275"/>
      <c r="D11" s="275"/>
      <c r="E11" s="275"/>
      <c r="F11" s="275"/>
      <c r="G11" s="275"/>
      <c r="H11" s="275"/>
      <c r="I11" s="275"/>
      <c r="J11" s="275"/>
      <c r="K11" s="306"/>
      <c r="L11" s="275"/>
      <c r="M11" s="275"/>
      <c r="N11" s="275"/>
      <c r="O11" s="275"/>
      <c r="P11" s="306"/>
      <c r="Q11" s="275"/>
      <c r="R11" s="275"/>
      <c r="S11" s="275"/>
      <c r="T11" s="275"/>
      <c r="U11" s="275"/>
      <c r="V11" s="275"/>
      <c r="W11" s="275"/>
      <c r="X11" s="275"/>
      <c r="Y11" s="275"/>
      <c r="Z11" s="275"/>
    </row>
    <row r="12" spans="1:26" x14ac:dyDescent="0.25">
      <c r="A12" s="303"/>
      <c r="B12" s="275"/>
      <c r="C12" s="275"/>
      <c r="D12" s="275"/>
      <c r="E12" s="275"/>
      <c r="F12" s="275"/>
      <c r="G12" s="275"/>
      <c r="H12" s="275"/>
      <c r="I12" s="275"/>
      <c r="J12" s="275"/>
      <c r="K12" s="306"/>
      <c r="L12" s="275"/>
      <c r="M12" s="275"/>
      <c r="N12" s="275"/>
      <c r="O12" s="275"/>
      <c r="P12" s="306"/>
      <c r="Q12" s="275"/>
      <c r="R12" s="275"/>
      <c r="S12" s="275"/>
      <c r="T12" s="275"/>
      <c r="U12" s="275"/>
      <c r="V12" s="275"/>
      <c r="W12" s="275"/>
      <c r="X12" s="275"/>
      <c r="Y12" s="275"/>
      <c r="Z12" s="275"/>
    </row>
    <row r="13" spans="1:26" ht="33.75" x14ac:dyDescent="0.65">
      <c r="A13" s="401" t="s">
        <v>837</v>
      </c>
      <c r="B13" s="401"/>
      <c r="C13" s="401"/>
      <c r="D13" s="401"/>
      <c r="E13" s="401"/>
      <c r="F13" s="401"/>
      <c r="G13" s="275"/>
      <c r="H13" s="275"/>
      <c r="I13" s="275"/>
      <c r="J13" s="275"/>
      <c r="K13" s="306"/>
      <c r="L13" s="275"/>
      <c r="M13" s="275"/>
      <c r="N13" s="275"/>
      <c r="O13" s="275"/>
      <c r="P13" s="306"/>
      <c r="Q13" s="275"/>
      <c r="R13" s="275"/>
      <c r="S13" s="275"/>
      <c r="T13" s="275"/>
      <c r="U13" s="275"/>
      <c r="V13" s="275"/>
      <c r="W13" s="275"/>
      <c r="X13" s="275"/>
      <c r="Y13" s="275"/>
      <c r="Z13" s="275"/>
    </row>
    <row r="14" spans="1:26" x14ac:dyDescent="0.25">
      <c r="A14" s="275"/>
      <c r="B14" s="314"/>
      <c r="C14" s="275"/>
      <c r="D14" s="275"/>
      <c r="E14" s="275"/>
      <c r="F14" s="275"/>
      <c r="G14" s="275"/>
      <c r="H14" s="275"/>
      <c r="I14" s="275"/>
      <c r="J14" s="275"/>
      <c r="K14" s="306"/>
      <c r="L14" s="275"/>
      <c r="M14" s="275"/>
      <c r="N14" s="275"/>
      <c r="O14" s="275"/>
      <c r="P14" s="306"/>
      <c r="Q14" s="275"/>
      <c r="R14" s="275"/>
      <c r="S14" s="275"/>
      <c r="T14" s="275"/>
      <c r="U14" s="275"/>
      <c r="V14" s="275"/>
      <c r="W14" s="275"/>
      <c r="X14" s="275"/>
      <c r="Y14" s="275"/>
      <c r="Z14" s="275"/>
    </row>
    <row r="15" spans="1:26" x14ac:dyDescent="0.25">
      <c r="A15" s="303"/>
      <c r="B15" s="275"/>
      <c r="C15" s="275"/>
      <c r="D15" s="275"/>
      <c r="E15" s="275"/>
      <c r="F15" s="275"/>
      <c r="G15" s="275"/>
      <c r="H15" s="275"/>
      <c r="I15" s="275"/>
      <c r="J15" s="275"/>
      <c r="K15" s="306"/>
      <c r="L15" s="275"/>
      <c r="M15" s="275"/>
      <c r="N15" s="275"/>
      <c r="O15" s="275"/>
      <c r="P15" s="306"/>
      <c r="Q15" s="275"/>
      <c r="R15" s="275"/>
      <c r="S15" s="275"/>
      <c r="T15" s="275"/>
      <c r="U15" s="275"/>
      <c r="V15" s="275"/>
      <c r="W15" s="275"/>
      <c r="X15" s="275"/>
      <c r="Y15" s="275"/>
      <c r="Z15" s="275"/>
    </row>
    <row r="16" spans="1:26" x14ac:dyDescent="0.25">
      <c r="A16" s="303"/>
      <c r="B16" s="275"/>
      <c r="C16" s="275"/>
      <c r="D16" s="275"/>
      <c r="E16" s="275"/>
      <c r="F16" s="275"/>
      <c r="G16" s="275"/>
      <c r="H16" s="275"/>
      <c r="I16" s="275"/>
      <c r="J16" s="275"/>
      <c r="K16" s="306"/>
      <c r="L16" s="275"/>
      <c r="M16" s="275"/>
      <c r="N16" s="275"/>
      <c r="O16" s="275"/>
      <c r="P16" s="306"/>
      <c r="Q16" s="275"/>
      <c r="R16" s="275"/>
      <c r="S16" s="275"/>
      <c r="T16" s="275"/>
      <c r="U16" s="275"/>
      <c r="V16" s="275"/>
      <c r="W16" s="275"/>
      <c r="X16" s="275"/>
      <c r="Y16" s="275"/>
      <c r="Z16" s="275"/>
    </row>
    <row r="17" spans="1:26" x14ac:dyDescent="0.25">
      <c r="A17" s="303"/>
      <c r="B17" s="275"/>
      <c r="C17" s="275"/>
      <c r="D17" s="275"/>
      <c r="E17" s="275"/>
      <c r="F17" s="275"/>
      <c r="G17" s="275"/>
      <c r="H17" s="275"/>
      <c r="I17" s="275"/>
      <c r="J17" s="275"/>
      <c r="K17" s="306"/>
      <c r="L17" s="275"/>
      <c r="M17" s="275"/>
      <c r="N17" s="275"/>
      <c r="O17" s="275"/>
      <c r="P17" s="306"/>
      <c r="Q17" s="275"/>
      <c r="R17" s="275"/>
      <c r="S17" s="275"/>
      <c r="T17" s="275"/>
      <c r="U17" s="275"/>
      <c r="V17" s="275"/>
      <c r="W17" s="275"/>
      <c r="X17" s="275"/>
      <c r="Y17" s="275"/>
      <c r="Z17" s="275"/>
    </row>
    <row r="18" spans="1:26" x14ac:dyDescent="0.25">
      <c r="A18" s="303"/>
      <c r="B18" s="275"/>
      <c r="C18" s="275"/>
      <c r="D18" s="275"/>
      <c r="E18" s="275"/>
      <c r="F18" s="275"/>
      <c r="G18" s="275"/>
      <c r="H18" s="275"/>
      <c r="I18" s="275"/>
      <c r="J18" s="275"/>
      <c r="K18" s="306"/>
      <c r="L18" s="275"/>
      <c r="M18" s="275"/>
      <c r="N18" s="275"/>
      <c r="O18" s="275"/>
      <c r="P18" s="306"/>
      <c r="Q18" s="275"/>
      <c r="R18" s="275"/>
      <c r="S18" s="275"/>
      <c r="T18" s="275"/>
      <c r="U18" s="275"/>
      <c r="V18" s="275"/>
      <c r="W18" s="275"/>
      <c r="X18" s="275"/>
      <c r="Y18" s="275"/>
      <c r="Z18" s="275"/>
    </row>
    <row r="19" spans="1:26" x14ac:dyDescent="0.25">
      <c r="A19" s="303"/>
      <c r="B19" s="275"/>
      <c r="C19" s="275"/>
      <c r="D19" s="275"/>
      <c r="E19" s="275"/>
      <c r="F19" s="275"/>
      <c r="G19" s="275"/>
      <c r="H19" s="275"/>
      <c r="I19" s="275"/>
      <c r="J19" s="275"/>
      <c r="K19" s="306"/>
      <c r="L19" s="275"/>
      <c r="M19" s="275"/>
      <c r="N19" s="275"/>
      <c r="O19" s="275"/>
      <c r="P19" s="306"/>
      <c r="Q19" s="275"/>
      <c r="R19" s="275"/>
      <c r="S19" s="275"/>
      <c r="T19" s="275"/>
      <c r="U19" s="275"/>
      <c r="V19" s="275"/>
      <c r="W19" s="275"/>
      <c r="X19" s="275"/>
      <c r="Y19" s="275"/>
      <c r="Z19" s="275"/>
    </row>
    <row r="20" spans="1:26" x14ac:dyDescent="0.25">
      <c r="A20" s="303"/>
      <c r="B20" s="275"/>
      <c r="C20" s="275"/>
      <c r="D20" s="275"/>
      <c r="E20" s="275"/>
      <c r="F20" s="275"/>
      <c r="G20" s="275"/>
      <c r="H20" s="275"/>
      <c r="I20" s="275"/>
      <c r="J20" s="275"/>
      <c r="K20" s="306"/>
      <c r="L20" s="275"/>
      <c r="M20" s="275"/>
      <c r="N20" s="275"/>
      <c r="O20" s="275"/>
      <c r="P20" s="306"/>
      <c r="Q20" s="275"/>
      <c r="R20" s="275"/>
      <c r="S20" s="275"/>
      <c r="T20" s="275"/>
      <c r="U20" s="275"/>
      <c r="V20" s="275"/>
      <c r="W20" s="275"/>
      <c r="X20" s="275"/>
      <c r="Y20" s="275"/>
      <c r="Z20" s="275"/>
    </row>
    <row r="21" spans="1:26" ht="15.75" customHeight="1" x14ac:dyDescent="0.25">
      <c r="A21" s="303"/>
      <c r="B21" s="275"/>
      <c r="C21" s="275"/>
      <c r="D21" s="275"/>
      <c r="E21" s="275"/>
      <c r="F21" s="275"/>
      <c r="G21" s="275"/>
      <c r="H21" s="275"/>
      <c r="I21" s="275"/>
      <c r="J21" s="275"/>
      <c r="K21" s="306"/>
      <c r="L21" s="275"/>
      <c r="M21" s="275"/>
      <c r="N21" s="275"/>
      <c r="O21" s="275"/>
      <c r="P21" s="306"/>
      <c r="Q21" s="275"/>
      <c r="R21" s="275"/>
      <c r="S21" s="275"/>
      <c r="T21" s="275"/>
      <c r="U21" s="275"/>
      <c r="V21" s="275"/>
      <c r="W21" s="275"/>
      <c r="X21" s="275"/>
      <c r="Y21" s="275"/>
      <c r="Z21" s="275"/>
    </row>
    <row r="22" spans="1:26" ht="15.75" customHeight="1" x14ac:dyDescent="0.25">
      <c r="A22" s="303"/>
      <c r="B22" s="275"/>
      <c r="C22" s="275"/>
      <c r="D22" s="275"/>
      <c r="E22" s="275"/>
      <c r="F22" s="275"/>
      <c r="G22" s="275"/>
      <c r="H22" s="275"/>
      <c r="I22" s="275"/>
      <c r="J22" s="275"/>
      <c r="K22" s="306"/>
      <c r="L22" s="275"/>
      <c r="M22" s="275"/>
      <c r="N22" s="275"/>
      <c r="O22" s="275"/>
      <c r="P22" s="306"/>
      <c r="Q22" s="275"/>
      <c r="R22" s="275"/>
      <c r="S22" s="275"/>
      <c r="T22" s="275"/>
      <c r="U22" s="275"/>
      <c r="V22" s="275"/>
      <c r="W22" s="275"/>
      <c r="X22" s="275"/>
      <c r="Y22" s="275"/>
      <c r="Z22" s="275"/>
    </row>
    <row r="23" spans="1:26" ht="15.75" customHeight="1" x14ac:dyDescent="0.25">
      <c r="A23" s="303"/>
      <c r="B23" s="275"/>
      <c r="C23" s="275"/>
      <c r="D23" s="275"/>
      <c r="E23" s="275"/>
      <c r="F23" s="275"/>
      <c r="G23" s="275"/>
      <c r="H23" s="275"/>
      <c r="I23" s="275"/>
      <c r="J23" s="275"/>
      <c r="K23" s="306"/>
      <c r="L23" s="275"/>
      <c r="M23" s="275"/>
      <c r="N23" s="275"/>
      <c r="O23" s="275"/>
      <c r="P23" s="306"/>
      <c r="Q23" s="275"/>
      <c r="R23" s="275"/>
      <c r="S23" s="275"/>
      <c r="T23" s="275"/>
      <c r="U23" s="275"/>
      <c r="V23" s="275"/>
      <c r="W23" s="275"/>
      <c r="X23" s="275"/>
      <c r="Y23" s="275"/>
      <c r="Z23" s="275"/>
    </row>
    <row r="24" spans="1:26" ht="15.75" customHeight="1" x14ac:dyDescent="0.25">
      <c r="A24" s="303"/>
      <c r="B24" s="275"/>
      <c r="C24" s="275"/>
      <c r="D24" s="275"/>
      <c r="E24" s="275"/>
      <c r="F24" s="275"/>
      <c r="G24" s="275"/>
      <c r="H24" s="275"/>
      <c r="I24" s="275"/>
      <c r="J24" s="275"/>
      <c r="K24" s="306"/>
      <c r="L24" s="275"/>
      <c r="M24" s="275"/>
      <c r="N24" s="275"/>
      <c r="O24" s="275"/>
      <c r="P24" s="306"/>
      <c r="Q24" s="275"/>
      <c r="R24" s="275"/>
      <c r="S24" s="275"/>
      <c r="T24" s="275"/>
      <c r="U24" s="275"/>
      <c r="V24" s="275"/>
      <c r="W24" s="275"/>
      <c r="X24" s="275"/>
      <c r="Y24" s="275"/>
      <c r="Z24" s="275"/>
    </row>
    <row r="25" spans="1:26" ht="15.75" customHeight="1" x14ac:dyDescent="0.25">
      <c r="A25" s="303"/>
      <c r="B25" s="275"/>
      <c r="C25" s="275"/>
      <c r="D25" s="275"/>
      <c r="E25" s="275"/>
      <c r="F25" s="275"/>
      <c r="G25" s="275"/>
      <c r="H25" s="275"/>
      <c r="I25" s="275"/>
      <c r="J25" s="275"/>
      <c r="K25" s="306"/>
      <c r="L25" s="275"/>
      <c r="M25" s="275"/>
      <c r="N25" s="275"/>
      <c r="O25" s="275"/>
      <c r="P25" s="306"/>
      <c r="Q25" s="275"/>
      <c r="R25" s="275"/>
      <c r="S25" s="275"/>
      <c r="T25" s="275"/>
      <c r="U25" s="275"/>
      <c r="V25" s="275"/>
      <c r="W25" s="275"/>
      <c r="X25" s="275"/>
      <c r="Y25" s="275"/>
      <c r="Z25" s="275"/>
    </row>
    <row r="26" spans="1:26" ht="15.75" customHeight="1" x14ac:dyDescent="0.25">
      <c r="A26" s="303"/>
      <c r="B26" s="275"/>
      <c r="C26" s="275"/>
      <c r="D26" s="275"/>
      <c r="E26" s="275"/>
      <c r="F26" s="275"/>
      <c r="G26" s="275"/>
      <c r="H26" s="275"/>
      <c r="I26" s="275"/>
      <c r="J26" s="275"/>
      <c r="K26" s="306"/>
      <c r="L26" s="275"/>
      <c r="M26" s="275"/>
      <c r="N26" s="275"/>
      <c r="O26" s="275"/>
      <c r="P26" s="306"/>
      <c r="Q26" s="275"/>
      <c r="R26" s="275"/>
      <c r="S26" s="275"/>
      <c r="T26" s="275"/>
      <c r="U26" s="275"/>
      <c r="V26" s="275"/>
      <c r="W26" s="275"/>
      <c r="X26" s="275"/>
      <c r="Y26" s="275"/>
      <c r="Z26" s="275"/>
    </row>
    <row r="27" spans="1:26" ht="15.75" customHeight="1" x14ac:dyDescent="0.25">
      <c r="A27" s="303"/>
      <c r="B27" s="275"/>
      <c r="C27" s="275"/>
      <c r="D27" s="275"/>
      <c r="E27" s="275"/>
      <c r="F27" s="275"/>
      <c r="G27" s="275"/>
      <c r="H27" s="275"/>
      <c r="I27" s="275"/>
      <c r="J27" s="275"/>
      <c r="K27" s="306"/>
      <c r="L27" s="275"/>
      <c r="M27" s="275"/>
      <c r="N27" s="275"/>
      <c r="O27" s="275"/>
      <c r="P27" s="306"/>
      <c r="Q27" s="275"/>
      <c r="R27" s="275"/>
      <c r="S27" s="275"/>
      <c r="T27" s="275"/>
      <c r="U27" s="275"/>
      <c r="V27" s="275"/>
      <c r="W27" s="275"/>
      <c r="X27" s="275"/>
      <c r="Y27" s="275"/>
      <c r="Z27" s="275"/>
    </row>
    <row r="28" spans="1:26" ht="15.75" customHeight="1" x14ac:dyDescent="0.25">
      <c r="A28" s="303"/>
      <c r="B28" s="275"/>
      <c r="C28" s="275"/>
      <c r="D28" s="275"/>
      <c r="E28" s="275"/>
      <c r="F28" s="275"/>
      <c r="G28" s="275"/>
      <c r="H28" s="275"/>
      <c r="I28" s="275"/>
      <c r="J28" s="275"/>
      <c r="K28" s="306"/>
      <c r="L28" s="275"/>
      <c r="M28" s="275"/>
      <c r="N28" s="275"/>
      <c r="O28" s="275"/>
      <c r="P28" s="306"/>
      <c r="Q28" s="275"/>
      <c r="R28" s="275"/>
      <c r="S28" s="275"/>
      <c r="T28" s="275"/>
      <c r="U28" s="275"/>
      <c r="V28" s="275"/>
      <c r="W28" s="275"/>
      <c r="X28" s="275"/>
      <c r="Y28" s="275"/>
      <c r="Z28" s="275"/>
    </row>
    <row r="29" spans="1:26" ht="15.75" customHeight="1" x14ac:dyDescent="0.25">
      <c r="A29" s="303"/>
      <c r="B29" s="275"/>
      <c r="C29" s="275"/>
      <c r="D29" s="275"/>
      <c r="E29" s="275"/>
      <c r="F29" s="275"/>
      <c r="G29" s="275"/>
      <c r="H29" s="275"/>
      <c r="I29" s="275"/>
      <c r="J29" s="275"/>
      <c r="K29" s="306"/>
      <c r="L29" s="275"/>
      <c r="M29" s="275"/>
      <c r="N29" s="275"/>
      <c r="O29" s="275"/>
      <c r="P29" s="306"/>
      <c r="Q29" s="275"/>
      <c r="R29" s="275"/>
      <c r="S29" s="275"/>
      <c r="T29" s="275"/>
      <c r="U29" s="275"/>
      <c r="V29" s="275"/>
      <c r="W29" s="275"/>
      <c r="X29" s="275"/>
      <c r="Y29" s="275"/>
      <c r="Z29" s="275"/>
    </row>
    <row r="30" spans="1:26" ht="15.75" customHeight="1" x14ac:dyDescent="0.25">
      <c r="A30" s="303"/>
      <c r="B30" s="275"/>
      <c r="C30" s="275"/>
      <c r="D30" s="275"/>
      <c r="E30" s="275"/>
      <c r="F30" s="275"/>
      <c r="G30" s="275"/>
      <c r="H30" s="275"/>
      <c r="I30" s="275"/>
      <c r="J30" s="275"/>
      <c r="K30" s="306"/>
      <c r="L30" s="275"/>
      <c r="M30" s="275"/>
      <c r="N30" s="275"/>
      <c r="O30" s="275"/>
      <c r="P30" s="306"/>
      <c r="Q30" s="275"/>
      <c r="R30" s="275"/>
      <c r="S30" s="275"/>
      <c r="T30" s="275"/>
      <c r="U30" s="275"/>
      <c r="V30" s="275"/>
      <c r="W30" s="275"/>
      <c r="X30" s="275"/>
      <c r="Y30" s="275"/>
      <c r="Z30" s="275"/>
    </row>
    <row r="31" spans="1:26" ht="15.75" customHeight="1" x14ac:dyDescent="0.25">
      <c r="A31" s="303"/>
      <c r="B31" s="275"/>
      <c r="C31" s="275"/>
      <c r="D31" s="275"/>
      <c r="E31" s="275"/>
      <c r="F31" s="275"/>
      <c r="G31" s="275"/>
      <c r="H31" s="275"/>
      <c r="I31" s="275"/>
      <c r="J31" s="275"/>
      <c r="K31" s="306"/>
      <c r="L31" s="275"/>
      <c r="M31" s="275"/>
      <c r="N31" s="275"/>
      <c r="O31" s="275"/>
      <c r="P31" s="306"/>
      <c r="Q31" s="275"/>
      <c r="R31" s="275"/>
      <c r="S31" s="275"/>
      <c r="T31" s="275"/>
      <c r="U31" s="275"/>
      <c r="V31" s="275"/>
      <c r="W31" s="275"/>
      <c r="X31" s="275"/>
      <c r="Y31" s="275"/>
      <c r="Z31" s="275"/>
    </row>
    <row r="32" spans="1:26" ht="15.75" customHeight="1" x14ac:dyDescent="0.25">
      <c r="A32" s="303"/>
      <c r="B32" s="275"/>
      <c r="C32" s="275"/>
      <c r="D32" s="275"/>
      <c r="E32" s="275"/>
      <c r="F32" s="275"/>
      <c r="G32" s="275"/>
      <c r="H32" s="275"/>
      <c r="I32" s="275"/>
      <c r="J32" s="275"/>
      <c r="K32" s="306"/>
      <c r="L32" s="275"/>
      <c r="M32" s="275"/>
      <c r="N32" s="275"/>
      <c r="O32" s="275"/>
      <c r="P32" s="306"/>
      <c r="Q32" s="275"/>
      <c r="R32" s="275"/>
      <c r="S32" s="275"/>
      <c r="T32" s="275"/>
      <c r="U32" s="275"/>
      <c r="V32" s="275"/>
      <c r="W32" s="275"/>
      <c r="X32" s="275"/>
      <c r="Y32" s="275"/>
      <c r="Z32" s="275"/>
    </row>
    <row r="33" spans="1:26" ht="15.75" customHeight="1" x14ac:dyDescent="0.25">
      <c r="A33" s="303"/>
      <c r="B33" s="275"/>
      <c r="C33" s="275"/>
      <c r="D33" s="275"/>
      <c r="E33" s="275"/>
      <c r="F33" s="275"/>
      <c r="G33" s="275"/>
      <c r="H33" s="275"/>
      <c r="I33" s="275"/>
      <c r="J33" s="275"/>
      <c r="K33" s="306"/>
      <c r="L33" s="275"/>
      <c r="M33" s="275"/>
      <c r="N33" s="275"/>
      <c r="O33" s="275"/>
      <c r="P33" s="306"/>
      <c r="Q33" s="275"/>
      <c r="R33" s="275"/>
      <c r="S33" s="275"/>
      <c r="T33" s="275"/>
      <c r="U33" s="275"/>
      <c r="V33" s="275"/>
      <c r="W33" s="275"/>
      <c r="X33" s="275"/>
      <c r="Y33" s="275"/>
      <c r="Z33" s="275"/>
    </row>
    <row r="34" spans="1:26" ht="15.75" customHeight="1" x14ac:dyDescent="0.25">
      <c r="A34" s="303"/>
      <c r="B34" s="275"/>
      <c r="C34" s="275"/>
      <c r="D34" s="275"/>
      <c r="E34" s="275"/>
      <c r="F34" s="275"/>
      <c r="G34" s="275"/>
      <c r="H34" s="275"/>
      <c r="I34" s="275"/>
      <c r="J34" s="275"/>
      <c r="K34" s="306"/>
      <c r="L34" s="275"/>
      <c r="M34" s="275"/>
      <c r="N34" s="275"/>
      <c r="O34" s="275"/>
      <c r="P34" s="306"/>
      <c r="Q34" s="275"/>
      <c r="R34" s="275"/>
      <c r="S34" s="275"/>
      <c r="T34" s="275"/>
      <c r="U34" s="275"/>
      <c r="V34" s="275"/>
      <c r="W34" s="275"/>
      <c r="X34" s="275"/>
      <c r="Y34" s="275"/>
      <c r="Z34" s="275"/>
    </row>
    <row r="35" spans="1:26" ht="15.75" customHeight="1" x14ac:dyDescent="0.25">
      <c r="A35" s="303"/>
      <c r="B35" s="275"/>
      <c r="C35" s="275"/>
      <c r="D35" s="275"/>
      <c r="E35" s="275"/>
      <c r="F35" s="275"/>
      <c r="G35" s="275"/>
      <c r="H35" s="275"/>
      <c r="I35" s="275"/>
      <c r="J35" s="275"/>
      <c r="K35" s="306"/>
      <c r="L35" s="275"/>
      <c r="M35" s="275"/>
      <c r="N35" s="275"/>
      <c r="O35" s="275"/>
      <c r="P35" s="306"/>
      <c r="Q35" s="275"/>
      <c r="R35" s="275"/>
      <c r="S35" s="275"/>
      <c r="T35" s="275"/>
      <c r="U35" s="275"/>
      <c r="V35" s="275"/>
      <c r="W35" s="275"/>
      <c r="X35" s="275"/>
      <c r="Y35" s="275"/>
      <c r="Z35" s="275"/>
    </row>
    <row r="36" spans="1:26" ht="15.75" customHeight="1" x14ac:dyDescent="0.25">
      <c r="A36" s="303"/>
      <c r="B36" s="275"/>
      <c r="C36" s="275"/>
      <c r="D36" s="275"/>
      <c r="E36" s="275"/>
      <c r="F36" s="275"/>
      <c r="G36" s="275"/>
      <c r="H36" s="275"/>
      <c r="I36" s="275"/>
      <c r="J36" s="275"/>
      <c r="K36" s="306"/>
      <c r="L36" s="275"/>
      <c r="M36" s="275"/>
      <c r="N36" s="275"/>
      <c r="O36" s="275"/>
      <c r="P36" s="306"/>
      <c r="Q36" s="275"/>
      <c r="R36" s="275"/>
      <c r="S36" s="275"/>
      <c r="T36" s="275"/>
      <c r="U36" s="275"/>
      <c r="V36" s="275"/>
      <c r="W36" s="275"/>
      <c r="X36" s="275"/>
      <c r="Y36" s="275"/>
      <c r="Z36" s="275"/>
    </row>
    <row r="37" spans="1:26" ht="15.75" customHeight="1" x14ac:dyDescent="0.25">
      <c r="A37" s="303"/>
      <c r="B37" s="275"/>
      <c r="C37" s="275"/>
      <c r="D37" s="275"/>
      <c r="E37" s="275"/>
      <c r="F37" s="275"/>
      <c r="G37" s="275"/>
      <c r="H37" s="275"/>
      <c r="I37" s="275"/>
      <c r="J37" s="275"/>
      <c r="K37" s="306"/>
      <c r="L37" s="275"/>
      <c r="M37" s="275"/>
      <c r="N37" s="275"/>
      <c r="O37" s="275"/>
      <c r="P37" s="306"/>
      <c r="Q37" s="275"/>
      <c r="R37" s="275"/>
      <c r="S37" s="275"/>
      <c r="T37" s="275"/>
      <c r="U37" s="275"/>
      <c r="V37" s="275"/>
      <c r="W37" s="275"/>
      <c r="X37" s="275"/>
      <c r="Y37" s="275"/>
      <c r="Z37" s="275"/>
    </row>
    <row r="38" spans="1:26" ht="15.75" customHeight="1" x14ac:dyDescent="0.25">
      <c r="A38" s="303"/>
      <c r="B38" s="275"/>
      <c r="C38" s="275"/>
      <c r="D38" s="275"/>
      <c r="E38" s="275"/>
      <c r="F38" s="275"/>
      <c r="G38" s="275"/>
      <c r="H38" s="275"/>
      <c r="I38" s="275"/>
      <c r="J38" s="275"/>
      <c r="K38" s="306"/>
      <c r="L38" s="275"/>
      <c r="M38" s="275"/>
      <c r="N38" s="275"/>
      <c r="O38" s="275"/>
      <c r="P38" s="306"/>
      <c r="Q38" s="275"/>
      <c r="R38" s="275"/>
      <c r="S38" s="275"/>
      <c r="T38" s="275"/>
      <c r="U38" s="275"/>
      <c r="V38" s="275"/>
      <c r="W38" s="275"/>
      <c r="X38" s="275"/>
      <c r="Y38" s="275"/>
      <c r="Z38" s="275"/>
    </row>
    <row r="39" spans="1:26" ht="15.75" customHeight="1" x14ac:dyDescent="0.25">
      <c r="A39" s="303"/>
      <c r="B39" s="275"/>
      <c r="C39" s="275"/>
      <c r="D39" s="275"/>
      <c r="E39" s="275"/>
      <c r="F39" s="275"/>
      <c r="G39" s="275"/>
      <c r="H39" s="275"/>
      <c r="I39" s="275"/>
      <c r="J39" s="275"/>
      <c r="K39" s="306"/>
      <c r="L39" s="275"/>
      <c r="M39" s="275"/>
      <c r="N39" s="275"/>
      <c r="O39" s="275"/>
      <c r="P39" s="306"/>
      <c r="Q39" s="275"/>
      <c r="R39" s="275"/>
      <c r="S39" s="275"/>
      <c r="T39" s="275"/>
      <c r="U39" s="275"/>
      <c r="V39" s="275"/>
      <c r="W39" s="275"/>
      <c r="X39" s="275"/>
      <c r="Y39" s="275"/>
      <c r="Z39" s="275"/>
    </row>
    <row r="40" spans="1:26" ht="15.75" customHeight="1" x14ac:dyDescent="0.25">
      <c r="A40" s="303"/>
      <c r="B40" s="275"/>
      <c r="C40" s="275"/>
      <c r="D40" s="275"/>
      <c r="E40" s="275"/>
      <c r="F40" s="275"/>
      <c r="G40" s="275"/>
      <c r="H40" s="275"/>
      <c r="I40" s="275"/>
      <c r="J40" s="275"/>
      <c r="K40" s="306"/>
      <c r="L40" s="275"/>
      <c r="M40" s="275"/>
      <c r="N40" s="275"/>
      <c r="O40" s="275"/>
      <c r="P40" s="306"/>
      <c r="Q40" s="275"/>
      <c r="R40" s="275"/>
      <c r="S40" s="275"/>
      <c r="T40" s="275"/>
      <c r="U40" s="275"/>
      <c r="V40" s="275"/>
      <c r="W40" s="275"/>
      <c r="X40" s="275"/>
      <c r="Y40" s="275"/>
      <c r="Z40" s="275"/>
    </row>
    <row r="41" spans="1:26" ht="15.75" customHeight="1" x14ac:dyDescent="0.25">
      <c r="A41" s="303"/>
      <c r="B41" s="275"/>
      <c r="C41" s="275"/>
      <c r="D41" s="275"/>
      <c r="E41" s="275"/>
      <c r="F41" s="275"/>
      <c r="G41" s="275"/>
      <c r="H41" s="275"/>
      <c r="I41" s="275"/>
      <c r="J41" s="275"/>
      <c r="K41" s="306"/>
      <c r="L41" s="275"/>
      <c r="M41" s="275"/>
      <c r="N41" s="275"/>
      <c r="O41" s="275"/>
      <c r="P41" s="306"/>
      <c r="Q41" s="275"/>
      <c r="R41" s="275"/>
      <c r="S41" s="275"/>
      <c r="T41" s="275"/>
      <c r="U41" s="275"/>
      <c r="V41" s="275"/>
      <c r="W41" s="275"/>
      <c r="X41" s="275"/>
      <c r="Y41" s="275"/>
      <c r="Z41" s="275"/>
    </row>
    <row r="42" spans="1:26" ht="15.75" customHeight="1" x14ac:dyDescent="0.25">
      <c r="A42" s="303"/>
      <c r="B42" s="275"/>
      <c r="C42" s="275"/>
      <c r="D42" s="275"/>
      <c r="E42" s="275"/>
      <c r="F42" s="275"/>
      <c r="G42" s="275"/>
      <c r="H42" s="275"/>
      <c r="I42" s="275"/>
      <c r="J42" s="275"/>
      <c r="K42" s="306"/>
      <c r="L42" s="275"/>
      <c r="M42" s="275"/>
      <c r="N42" s="275"/>
      <c r="O42" s="275"/>
      <c r="P42" s="306"/>
      <c r="Q42" s="275"/>
      <c r="R42" s="275"/>
      <c r="S42" s="275"/>
      <c r="T42" s="275"/>
      <c r="U42" s="275"/>
      <c r="V42" s="275"/>
      <c r="W42" s="275"/>
      <c r="X42" s="275"/>
      <c r="Y42" s="275"/>
      <c r="Z42" s="275"/>
    </row>
    <row r="43" spans="1:26" ht="15.75" customHeight="1" x14ac:dyDescent="0.25">
      <c r="A43" s="303"/>
      <c r="B43" s="275"/>
      <c r="C43" s="275"/>
      <c r="D43" s="275"/>
      <c r="E43" s="275"/>
      <c r="F43" s="275"/>
      <c r="G43" s="275"/>
      <c r="H43" s="275"/>
      <c r="I43" s="275"/>
      <c r="J43" s="275"/>
      <c r="K43" s="306"/>
      <c r="L43" s="275"/>
      <c r="M43" s="275"/>
      <c r="N43" s="275"/>
      <c r="O43" s="275"/>
      <c r="P43" s="306"/>
      <c r="Q43" s="275"/>
      <c r="R43" s="275"/>
      <c r="S43" s="275"/>
      <c r="T43" s="275"/>
      <c r="U43" s="275"/>
      <c r="V43" s="275"/>
      <c r="W43" s="275"/>
      <c r="X43" s="275"/>
      <c r="Y43" s="275"/>
      <c r="Z43" s="275"/>
    </row>
    <row r="44" spans="1:26" ht="15.75" customHeight="1" x14ac:dyDescent="0.25">
      <c r="A44" s="303"/>
      <c r="B44" s="275"/>
      <c r="C44" s="275"/>
      <c r="D44" s="275"/>
      <c r="E44" s="275"/>
      <c r="F44" s="275"/>
      <c r="G44" s="275"/>
      <c r="H44" s="275"/>
      <c r="I44" s="275"/>
      <c r="J44" s="275"/>
      <c r="K44" s="306"/>
      <c r="L44" s="275"/>
      <c r="M44" s="275"/>
      <c r="N44" s="275"/>
      <c r="O44" s="275"/>
      <c r="P44" s="306"/>
      <c r="Q44" s="275"/>
      <c r="R44" s="275"/>
      <c r="S44" s="275"/>
      <c r="T44" s="275"/>
      <c r="U44" s="275"/>
      <c r="V44" s="275"/>
      <c r="W44" s="275"/>
      <c r="X44" s="275"/>
      <c r="Y44" s="275"/>
      <c r="Z44" s="275"/>
    </row>
    <row r="45" spans="1:26" ht="15.75" customHeight="1" x14ac:dyDescent="0.25">
      <c r="A45" s="303"/>
      <c r="B45" s="275"/>
      <c r="C45" s="275"/>
      <c r="D45" s="275"/>
      <c r="E45" s="275"/>
      <c r="F45" s="275"/>
      <c r="G45" s="275"/>
      <c r="H45" s="275"/>
      <c r="I45" s="275"/>
      <c r="J45" s="275"/>
      <c r="K45" s="306"/>
      <c r="L45" s="275"/>
      <c r="M45" s="275"/>
      <c r="N45" s="275"/>
      <c r="O45" s="275"/>
      <c r="P45" s="306"/>
      <c r="Q45" s="275"/>
      <c r="R45" s="275"/>
      <c r="S45" s="275"/>
      <c r="T45" s="275"/>
      <c r="U45" s="275"/>
      <c r="V45" s="275"/>
      <c r="W45" s="275"/>
      <c r="X45" s="275"/>
      <c r="Y45" s="275"/>
      <c r="Z45" s="275"/>
    </row>
    <row r="46" spans="1:26" ht="15.75" customHeight="1" x14ac:dyDescent="0.25">
      <c r="A46" s="303"/>
      <c r="B46" s="275"/>
      <c r="C46" s="275"/>
      <c r="D46" s="275"/>
      <c r="E46" s="275"/>
      <c r="F46" s="275"/>
      <c r="G46" s="275"/>
      <c r="H46" s="275"/>
      <c r="I46" s="275"/>
      <c r="J46" s="275"/>
      <c r="K46" s="306"/>
      <c r="L46" s="275"/>
      <c r="M46" s="275"/>
      <c r="N46" s="275"/>
      <c r="O46" s="275"/>
      <c r="P46" s="306"/>
      <c r="Q46" s="275"/>
      <c r="R46" s="275"/>
      <c r="S46" s="275"/>
      <c r="T46" s="275"/>
      <c r="U46" s="275"/>
      <c r="V46" s="275"/>
      <c r="W46" s="275"/>
      <c r="X46" s="275"/>
      <c r="Y46" s="275"/>
      <c r="Z46" s="275"/>
    </row>
    <row r="47" spans="1:26" ht="15.75" customHeight="1" x14ac:dyDescent="0.25">
      <c r="A47" s="303"/>
      <c r="B47" s="275"/>
      <c r="C47" s="275"/>
      <c r="D47" s="275"/>
      <c r="E47" s="275"/>
      <c r="F47" s="275"/>
      <c r="G47" s="275"/>
      <c r="H47" s="275"/>
      <c r="I47" s="275"/>
      <c r="J47" s="275"/>
      <c r="K47" s="306"/>
      <c r="L47" s="275"/>
      <c r="M47" s="275"/>
      <c r="N47" s="275"/>
      <c r="O47" s="275"/>
      <c r="P47" s="306"/>
      <c r="Q47" s="275"/>
      <c r="R47" s="275"/>
      <c r="S47" s="275"/>
      <c r="T47" s="275"/>
      <c r="U47" s="275"/>
      <c r="V47" s="275"/>
      <c r="W47" s="275"/>
      <c r="X47" s="275"/>
      <c r="Y47" s="275"/>
      <c r="Z47" s="275"/>
    </row>
    <row r="48" spans="1:26" ht="15.75" customHeight="1" x14ac:dyDescent="0.25">
      <c r="A48" s="303"/>
      <c r="B48" s="275"/>
      <c r="C48" s="275"/>
      <c r="D48" s="275"/>
      <c r="E48" s="275"/>
      <c r="F48" s="275"/>
      <c r="G48" s="275"/>
      <c r="H48" s="275"/>
      <c r="I48" s="275"/>
      <c r="J48" s="275"/>
      <c r="K48" s="306"/>
      <c r="L48" s="275"/>
      <c r="M48" s="275"/>
      <c r="N48" s="275"/>
      <c r="O48" s="275"/>
      <c r="P48" s="306"/>
      <c r="Q48" s="275"/>
      <c r="R48" s="275"/>
      <c r="S48" s="275"/>
      <c r="T48" s="275"/>
      <c r="U48" s="275"/>
      <c r="V48" s="275"/>
      <c r="W48" s="275"/>
      <c r="X48" s="275"/>
      <c r="Y48" s="275"/>
      <c r="Z48" s="275"/>
    </row>
    <row r="49" spans="1:26" ht="15.75" customHeight="1" x14ac:dyDescent="0.25">
      <c r="A49" s="303"/>
      <c r="B49" s="275"/>
      <c r="C49" s="275"/>
      <c r="D49" s="275"/>
      <c r="E49" s="275"/>
      <c r="F49" s="275"/>
      <c r="G49" s="275"/>
      <c r="H49" s="275"/>
      <c r="I49" s="275"/>
      <c r="J49" s="275"/>
      <c r="K49" s="306"/>
      <c r="L49" s="275"/>
      <c r="M49" s="275"/>
      <c r="N49" s="275"/>
      <c r="O49" s="275"/>
      <c r="P49" s="306"/>
      <c r="Q49" s="275"/>
      <c r="R49" s="275"/>
      <c r="S49" s="275"/>
      <c r="T49" s="275"/>
      <c r="U49" s="275"/>
      <c r="V49" s="275"/>
      <c r="W49" s="275"/>
      <c r="X49" s="275"/>
      <c r="Y49" s="275"/>
      <c r="Z49" s="275"/>
    </row>
    <row r="50" spans="1:26" ht="15.75" customHeight="1" x14ac:dyDescent="0.25">
      <c r="A50" s="303"/>
      <c r="B50" s="275"/>
      <c r="C50" s="275"/>
      <c r="D50" s="275"/>
      <c r="E50" s="275"/>
      <c r="F50" s="275"/>
      <c r="G50" s="275"/>
      <c r="H50" s="275"/>
      <c r="I50" s="275"/>
      <c r="J50" s="275"/>
      <c r="K50" s="306"/>
      <c r="L50" s="275"/>
      <c r="M50" s="275"/>
      <c r="N50" s="275"/>
      <c r="O50" s="275"/>
      <c r="P50" s="306"/>
      <c r="Q50" s="275"/>
      <c r="R50" s="275"/>
      <c r="S50" s="275"/>
      <c r="T50" s="275"/>
      <c r="U50" s="275"/>
      <c r="V50" s="275"/>
      <c r="W50" s="275"/>
      <c r="X50" s="275"/>
      <c r="Y50" s="275"/>
      <c r="Z50" s="275"/>
    </row>
    <row r="51" spans="1:26" ht="15.75" customHeight="1" x14ac:dyDescent="0.25">
      <c r="A51" s="303"/>
      <c r="B51" s="275"/>
      <c r="C51" s="275"/>
      <c r="D51" s="275"/>
      <c r="E51" s="275"/>
      <c r="F51" s="275"/>
      <c r="G51" s="275"/>
      <c r="H51" s="275"/>
      <c r="I51" s="275"/>
      <c r="J51" s="275"/>
      <c r="K51" s="306"/>
      <c r="L51" s="275"/>
      <c r="M51" s="275"/>
      <c r="N51" s="275"/>
      <c r="O51" s="275"/>
      <c r="P51" s="306"/>
      <c r="Q51" s="275"/>
      <c r="R51" s="275"/>
      <c r="S51" s="275"/>
      <c r="T51" s="275"/>
      <c r="U51" s="275"/>
      <c r="V51" s="275"/>
      <c r="W51" s="275"/>
      <c r="X51" s="275"/>
      <c r="Y51" s="275"/>
      <c r="Z51" s="275"/>
    </row>
    <row r="52" spans="1:26" ht="15.75" customHeight="1" x14ac:dyDescent="0.25">
      <c r="A52" s="303"/>
      <c r="B52" s="275"/>
      <c r="C52" s="275"/>
      <c r="D52" s="275"/>
      <c r="E52" s="275"/>
      <c r="F52" s="275"/>
      <c r="G52" s="275"/>
      <c r="H52" s="275"/>
      <c r="I52" s="275"/>
      <c r="J52" s="275"/>
      <c r="K52" s="306"/>
      <c r="L52" s="275"/>
      <c r="M52" s="275"/>
      <c r="N52" s="275"/>
      <c r="O52" s="275"/>
      <c r="P52" s="306"/>
      <c r="Q52" s="275"/>
      <c r="R52" s="275"/>
      <c r="S52" s="275"/>
      <c r="T52" s="275"/>
      <c r="U52" s="275"/>
      <c r="V52" s="275"/>
      <c r="W52" s="275"/>
      <c r="X52" s="275"/>
      <c r="Y52" s="275"/>
      <c r="Z52" s="275"/>
    </row>
    <row r="53" spans="1:26" ht="15.75" customHeight="1" x14ac:dyDescent="0.25">
      <c r="A53" s="303"/>
      <c r="B53" s="275"/>
      <c r="C53" s="275"/>
      <c r="D53" s="275"/>
      <c r="E53" s="275"/>
      <c r="F53" s="275"/>
      <c r="G53" s="275"/>
      <c r="H53" s="275"/>
      <c r="I53" s="275"/>
      <c r="J53" s="275"/>
      <c r="K53" s="306"/>
      <c r="L53" s="275"/>
      <c r="M53" s="275"/>
      <c r="N53" s="275"/>
      <c r="O53" s="275"/>
      <c r="P53" s="306"/>
      <c r="Q53" s="275"/>
      <c r="R53" s="275"/>
      <c r="S53" s="275"/>
      <c r="T53" s="275"/>
      <c r="U53" s="275"/>
      <c r="V53" s="275"/>
      <c r="W53" s="275"/>
      <c r="X53" s="275"/>
      <c r="Y53" s="275"/>
      <c r="Z53" s="275"/>
    </row>
    <row r="54" spans="1:26" ht="15.75" customHeight="1" x14ac:dyDescent="0.25">
      <c r="A54" s="303"/>
      <c r="B54" s="275"/>
      <c r="C54" s="275"/>
      <c r="D54" s="275"/>
      <c r="E54" s="275"/>
      <c r="F54" s="275"/>
      <c r="G54" s="275"/>
      <c r="H54" s="275"/>
      <c r="I54" s="275"/>
      <c r="J54" s="275"/>
      <c r="K54" s="306"/>
      <c r="L54" s="275"/>
      <c r="M54" s="275"/>
      <c r="N54" s="275"/>
      <c r="O54" s="275"/>
      <c r="P54" s="306"/>
      <c r="Q54" s="275"/>
      <c r="R54" s="275"/>
      <c r="S54" s="275"/>
      <c r="T54" s="275"/>
      <c r="U54" s="275"/>
      <c r="V54" s="275"/>
      <c r="W54" s="275"/>
      <c r="X54" s="275"/>
      <c r="Y54" s="275"/>
      <c r="Z54" s="275"/>
    </row>
    <row r="55" spans="1:26" ht="15.75" customHeight="1" x14ac:dyDescent="0.25">
      <c r="A55" s="303"/>
      <c r="B55" s="275"/>
      <c r="C55" s="275"/>
      <c r="D55" s="275"/>
      <c r="E55" s="275"/>
      <c r="F55" s="275"/>
      <c r="G55" s="275"/>
      <c r="H55" s="275"/>
      <c r="I55" s="275"/>
      <c r="J55" s="275"/>
      <c r="K55" s="306"/>
      <c r="L55" s="275"/>
      <c r="M55" s="275"/>
      <c r="N55" s="275"/>
      <c r="O55" s="275"/>
      <c r="P55" s="306"/>
      <c r="Q55" s="275"/>
      <c r="R55" s="275"/>
      <c r="S55" s="275"/>
      <c r="T55" s="275"/>
      <c r="U55" s="275"/>
      <c r="V55" s="275"/>
      <c r="W55" s="275"/>
      <c r="X55" s="275"/>
      <c r="Y55" s="275"/>
      <c r="Z55" s="275"/>
    </row>
    <row r="56" spans="1:26" ht="15.75" customHeight="1" x14ac:dyDescent="0.25">
      <c r="A56" s="303"/>
      <c r="B56" s="275"/>
      <c r="C56" s="275"/>
      <c r="D56" s="275"/>
      <c r="E56" s="275"/>
      <c r="F56" s="275"/>
      <c r="G56" s="275"/>
      <c r="H56" s="275"/>
      <c r="I56" s="275"/>
      <c r="J56" s="275"/>
      <c r="K56" s="306"/>
      <c r="L56" s="275"/>
      <c r="M56" s="275"/>
      <c r="N56" s="275"/>
      <c r="O56" s="275"/>
      <c r="P56" s="306"/>
      <c r="Q56" s="275"/>
      <c r="R56" s="275"/>
      <c r="S56" s="275"/>
      <c r="T56" s="275"/>
      <c r="U56" s="275"/>
      <c r="V56" s="275"/>
      <c r="W56" s="275"/>
      <c r="X56" s="275"/>
      <c r="Y56" s="275"/>
      <c r="Z56" s="275"/>
    </row>
    <row r="57" spans="1:26" ht="15.75" customHeight="1" x14ac:dyDescent="0.25">
      <c r="A57" s="303"/>
      <c r="B57" s="275"/>
      <c r="C57" s="275"/>
      <c r="D57" s="275"/>
      <c r="E57" s="275"/>
      <c r="F57" s="275"/>
      <c r="G57" s="275"/>
      <c r="H57" s="275"/>
      <c r="I57" s="275"/>
      <c r="J57" s="275"/>
      <c r="K57" s="306"/>
      <c r="L57" s="275"/>
      <c r="M57" s="275"/>
      <c r="N57" s="275"/>
      <c r="O57" s="275"/>
      <c r="P57" s="306"/>
      <c r="Q57" s="275"/>
      <c r="R57" s="275"/>
      <c r="S57" s="275"/>
      <c r="T57" s="275"/>
      <c r="U57" s="275"/>
      <c r="V57" s="275"/>
      <c r="W57" s="275"/>
      <c r="X57" s="275"/>
      <c r="Y57" s="275"/>
      <c r="Z57" s="275"/>
    </row>
    <row r="58" spans="1:26" ht="15.75" customHeight="1" x14ac:dyDescent="0.25">
      <c r="A58" s="303"/>
      <c r="B58" s="275"/>
      <c r="C58" s="275"/>
      <c r="D58" s="275"/>
      <c r="E58" s="275"/>
      <c r="F58" s="275"/>
      <c r="G58" s="275"/>
      <c r="H58" s="275"/>
      <c r="I58" s="275"/>
      <c r="J58" s="275"/>
      <c r="K58" s="306"/>
      <c r="L58" s="275"/>
      <c r="M58" s="275"/>
      <c r="N58" s="275"/>
      <c r="O58" s="275"/>
      <c r="P58" s="306"/>
      <c r="Q58" s="275"/>
      <c r="R58" s="275"/>
      <c r="S58" s="275"/>
      <c r="T58" s="275"/>
      <c r="U58" s="275"/>
      <c r="V58" s="275"/>
      <c r="W58" s="275"/>
      <c r="X58" s="275"/>
      <c r="Y58" s="275"/>
      <c r="Z58" s="275"/>
    </row>
    <row r="59" spans="1:26" ht="15.75" customHeight="1" x14ac:dyDescent="0.25">
      <c r="A59" s="303"/>
      <c r="B59" s="275"/>
      <c r="C59" s="275"/>
      <c r="D59" s="275"/>
      <c r="E59" s="275"/>
      <c r="F59" s="275"/>
      <c r="G59" s="275"/>
      <c r="H59" s="275"/>
      <c r="I59" s="275"/>
      <c r="J59" s="275"/>
      <c r="K59" s="306"/>
      <c r="L59" s="275"/>
      <c r="M59" s="275"/>
      <c r="N59" s="275"/>
      <c r="O59" s="275"/>
      <c r="P59" s="306"/>
      <c r="Q59" s="275"/>
      <c r="R59" s="275"/>
      <c r="S59" s="275"/>
      <c r="T59" s="275"/>
      <c r="U59" s="275"/>
      <c r="V59" s="275"/>
      <c r="W59" s="275"/>
      <c r="X59" s="275"/>
      <c r="Y59" s="275"/>
      <c r="Z59" s="275"/>
    </row>
    <row r="60" spans="1:26" ht="15.75" customHeight="1" x14ac:dyDescent="0.25">
      <c r="A60" s="303"/>
      <c r="B60" s="275"/>
      <c r="C60" s="275"/>
      <c r="D60" s="275"/>
      <c r="E60" s="275"/>
      <c r="F60" s="275"/>
      <c r="G60" s="275"/>
      <c r="H60" s="275"/>
      <c r="I60" s="275"/>
      <c r="J60" s="275"/>
      <c r="K60" s="306"/>
      <c r="L60" s="275"/>
      <c r="M60" s="275"/>
      <c r="N60" s="275"/>
      <c r="O60" s="275"/>
      <c r="P60" s="306"/>
      <c r="Q60" s="275"/>
      <c r="R60" s="275"/>
      <c r="S60" s="275"/>
      <c r="T60" s="275"/>
      <c r="U60" s="275"/>
      <c r="V60" s="275"/>
      <c r="W60" s="275"/>
      <c r="X60" s="275"/>
      <c r="Y60" s="275"/>
      <c r="Z60" s="275"/>
    </row>
    <row r="61" spans="1:26" ht="15.75" customHeight="1" x14ac:dyDescent="0.25">
      <c r="A61" s="303"/>
      <c r="B61" s="275"/>
      <c r="C61" s="275"/>
      <c r="D61" s="275"/>
      <c r="E61" s="275"/>
      <c r="F61" s="275"/>
      <c r="G61" s="275"/>
      <c r="H61" s="275"/>
      <c r="I61" s="275"/>
      <c r="J61" s="275"/>
      <c r="K61" s="306"/>
      <c r="L61" s="275"/>
      <c r="M61" s="275"/>
      <c r="N61" s="275"/>
      <c r="O61" s="275"/>
      <c r="P61" s="306"/>
      <c r="Q61" s="275"/>
      <c r="R61" s="275"/>
      <c r="S61" s="275"/>
      <c r="T61" s="275"/>
      <c r="U61" s="275"/>
      <c r="V61" s="275"/>
      <c r="W61" s="275"/>
      <c r="X61" s="275"/>
      <c r="Y61" s="275"/>
      <c r="Z61" s="275"/>
    </row>
    <row r="62" spans="1:26" ht="15.75" customHeight="1" x14ac:dyDescent="0.25">
      <c r="A62" s="303"/>
      <c r="B62" s="275"/>
      <c r="C62" s="275"/>
      <c r="D62" s="275"/>
      <c r="E62" s="275"/>
      <c r="F62" s="275"/>
      <c r="G62" s="275"/>
      <c r="H62" s="275"/>
      <c r="I62" s="275"/>
      <c r="J62" s="275"/>
      <c r="K62" s="306"/>
      <c r="L62" s="275"/>
      <c r="M62" s="275"/>
      <c r="N62" s="275"/>
      <c r="O62" s="275"/>
      <c r="P62" s="306"/>
      <c r="Q62" s="275"/>
      <c r="R62" s="275"/>
      <c r="S62" s="275"/>
      <c r="T62" s="275"/>
      <c r="U62" s="275"/>
      <c r="V62" s="275"/>
      <c r="W62" s="275"/>
      <c r="X62" s="275"/>
      <c r="Y62" s="275"/>
      <c r="Z62" s="275"/>
    </row>
    <row r="63" spans="1:26" ht="15.75" customHeight="1" x14ac:dyDescent="0.25">
      <c r="A63" s="303"/>
      <c r="B63" s="275"/>
      <c r="C63" s="275"/>
      <c r="D63" s="275"/>
      <c r="E63" s="275"/>
      <c r="F63" s="275"/>
      <c r="G63" s="275"/>
      <c r="H63" s="275"/>
      <c r="I63" s="275"/>
      <c r="J63" s="275"/>
      <c r="K63" s="306"/>
      <c r="L63" s="275"/>
      <c r="M63" s="275"/>
      <c r="N63" s="275"/>
      <c r="O63" s="275"/>
      <c r="P63" s="306"/>
      <c r="Q63" s="275"/>
      <c r="R63" s="275"/>
      <c r="S63" s="275"/>
      <c r="T63" s="275"/>
      <c r="U63" s="275"/>
      <c r="V63" s="275"/>
      <c r="W63" s="275"/>
      <c r="X63" s="275"/>
      <c r="Y63" s="275"/>
      <c r="Z63" s="275"/>
    </row>
    <row r="64" spans="1:26" ht="15.75" customHeight="1" x14ac:dyDescent="0.25">
      <c r="A64" s="303"/>
      <c r="B64" s="275"/>
      <c r="C64" s="275"/>
      <c r="D64" s="275"/>
      <c r="E64" s="275"/>
      <c r="F64" s="275"/>
      <c r="G64" s="275"/>
      <c r="H64" s="275"/>
      <c r="I64" s="275"/>
      <c r="J64" s="275"/>
      <c r="K64" s="306"/>
      <c r="L64" s="275"/>
      <c r="M64" s="275"/>
      <c r="N64" s="275"/>
      <c r="O64" s="275"/>
      <c r="P64" s="306"/>
      <c r="Q64" s="275"/>
      <c r="R64" s="275"/>
      <c r="S64" s="275"/>
      <c r="T64" s="275"/>
      <c r="U64" s="275"/>
      <c r="V64" s="275"/>
      <c r="W64" s="275"/>
      <c r="X64" s="275"/>
      <c r="Y64" s="275"/>
      <c r="Z64" s="275"/>
    </row>
    <row r="65" spans="1:26" ht="15.75" customHeight="1" x14ac:dyDescent="0.25">
      <c r="A65" s="303"/>
      <c r="B65" s="275"/>
      <c r="C65" s="275"/>
      <c r="D65" s="275"/>
      <c r="E65" s="275"/>
      <c r="F65" s="275"/>
      <c r="G65" s="275"/>
      <c r="H65" s="275"/>
      <c r="I65" s="275"/>
      <c r="J65" s="275"/>
      <c r="K65" s="306"/>
      <c r="L65" s="275"/>
      <c r="M65" s="275"/>
      <c r="N65" s="275"/>
      <c r="O65" s="275"/>
      <c r="P65" s="306"/>
      <c r="Q65" s="275"/>
      <c r="R65" s="275"/>
      <c r="S65" s="275"/>
      <c r="T65" s="275"/>
      <c r="U65" s="275"/>
      <c r="V65" s="275"/>
      <c r="W65" s="275"/>
      <c r="X65" s="275"/>
      <c r="Y65" s="275"/>
      <c r="Z65" s="275"/>
    </row>
    <row r="66" spans="1:26" ht="15.75" customHeight="1" x14ac:dyDescent="0.25">
      <c r="A66" s="303"/>
      <c r="B66" s="275"/>
      <c r="C66" s="275"/>
      <c r="D66" s="275"/>
      <c r="E66" s="275"/>
      <c r="F66" s="275"/>
      <c r="G66" s="275"/>
      <c r="H66" s="275"/>
      <c r="I66" s="275"/>
      <c r="J66" s="275"/>
      <c r="K66" s="306"/>
      <c r="L66" s="275"/>
      <c r="M66" s="275"/>
      <c r="N66" s="275"/>
      <c r="O66" s="275"/>
      <c r="P66" s="306"/>
      <c r="Q66" s="275"/>
      <c r="R66" s="275"/>
      <c r="S66" s="275"/>
      <c r="T66" s="275"/>
      <c r="U66" s="275"/>
      <c r="V66" s="275"/>
      <c r="W66" s="275"/>
      <c r="X66" s="275"/>
      <c r="Y66" s="275"/>
      <c r="Z66" s="275"/>
    </row>
    <row r="67" spans="1:26" ht="15.75" customHeight="1" x14ac:dyDescent="0.25">
      <c r="A67" s="303"/>
      <c r="B67" s="275"/>
      <c r="C67" s="275"/>
      <c r="D67" s="275"/>
      <c r="E67" s="275"/>
      <c r="F67" s="275"/>
      <c r="G67" s="275"/>
      <c r="H67" s="275"/>
      <c r="I67" s="275"/>
      <c r="J67" s="275"/>
      <c r="K67" s="306"/>
      <c r="L67" s="275"/>
      <c r="M67" s="275"/>
      <c r="N67" s="275"/>
      <c r="O67" s="275"/>
      <c r="P67" s="306"/>
      <c r="Q67" s="275"/>
      <c r="R67" s="275"/>
      <c r="S67" s="275"/>
      <c r="T67" s="275"/>
      <c r="U67" s="275"/>
      <c r="V67" s="275"/>
      <c r="W67" s="275"/>
      <c r="X67" s="275"/>
      <c r="Y67" s="275"/>
      <c r="Z67" s="275"/>
    </row>
    <row r="68" spans="1:26" ht="15.75" customHeight="1" x14ac:dyDescent="0.25">
      <c r="A68" s="303"/>
      <c r="B68" s="275"/>
      <c r="C68" s="275"/>
      <c r="D68" s="275"/>
      <c r="E68" s="275"/>
      <c r="F68" s="275"/>
      <c r="G68" s="275"/>
      <c r="H68" s="275"/>
      <c r="I68" s="275"/>
      <c r="J68" s="275"/>
      <c r="K68" s="306"/>
      <c r="L68" s="275"/>
      <c r="M68" s="275"/>
      <c r="N68" s="275"/>
      <c r="O68" s="275"/>
      <c r="P68" s="306"/>
      <c r="Q68" s="275"/>
      <c r="R68" s="275"/>
      <c r="S68" s="275"/>
      <c r="T68" s="275"/>
      <c r="U68" s="275"/>
      <c r="V68" s="275"/>
      <c r="W68" s="275"/>
      <c r="X68" s="275"/>
      <c r="Y68" s="275"/>
      <c r="Z68" s="275"/>
    </row>
    <row r="69" spans="1:26" ht="15.75" customHeight="1" x14ac:dyDescent="0.25">
      <c r="A69" s="303"/>
      <c r="B69" s="275"/>
      <c r="C69" s="275"/>
      <c r="D69" s="275"/>
      <c r="E69" s="275"/>
      <c r="F69" s="275"/>
      <c r="G69" s="275"/>
      <c r="H69" s="275"/>
      <c r="I69" s="275"/>
      <c r="J69" s="275"/>
      <c r="K69" s="306"/>
      <c r="L69" s="275"/>
      <c r="M69" s="275"/>
      <c r="N69" s="275"/>
      <c r="O69" s="275"/>
      <c r="P69" s="306"/>
      <c r="Q69" s="275"/>
      <c r="R69" s="275"/>
      <c r="S69" s="275"/>
      <c r="T69" s="275"/>
      <c r="U69" s="275"/>
      <c r="V69" s="275"/>
      <c r="W69" s="275"/>
      <c r="X69" s="275"/>
      <c r="Y69" s="275"/>
      <c r="Z69" s="275"/>
    </row>
    <row r="70" spans="1:26" ht="15.75" customHeight="1" x14ac:dyDescent="0.25">
      <c r="A70" s="303"/>
      <c r="B70" s="275"/>
      <c r="C70" s="275"/>
      <c r="D70" s="275"/>
      <c r="E70" s="275"/>
      <c r="F70" s="275"/>
      <c r="G70" s="275"/>
      <c r="H70" s="275"/>
      <c r="I70" s="275"/>
      <c r="J70" s="275"/>
      <c r="K70" s="306"/>
      <c r="L70" s="275"/>
      <c r="M70" s="275"/>
      <c r="N70" s="275"/>
      <c r="O70" s="275"/>
      <c r="P70" s="306"/>
      <c r="Q70" s="275"/>
      <c r="R70" s="275"/>
      <c r="S70" s="275"/>
      <c r="T70" s="275"/>
      <c r="U70" s="275"/>
      <c r="V70" s="275"/>
      <c r="W70" s="275"/>
      <c r="X70" s="275"/>
      <c r="Y70" s="275"/>
      <c r="Z70" s="275"/>
    </row>
    <row r="71" spans="1:26" ht="15.75" customHeight="1" x14ac:dyDescent="0.25">
      <c r="A71" s="303"/>
      <c r="B71" s="275"/>
      <c r="C71" s="275"/>
      <c r="D71" s="275"/>
      <c r="E71" s="275"/>
      <c r="F71" s="275"/>
      <c r="G71" s="275"/>
      <c r="H71" s="275"/>
      <c r="I71" s="275"/>
      <c r="J71" s="275"/>
      <c r="K71" s="306"/>
      <c r="L71" s="275"/>
      <c r="M71" s="275"/>
      <c r="N71" s="275"/>
      <c r="O71" s="275"/>
      <c r="P71" s="306"/>
      <c r="Q71" s="275"/>
      <c r="R71" s="275"/>
      <c r="S71" s="275"/>
      <c r="T71" s="275"/>
      <c r="U71" s="275"/>
      <c r="V71" s="275"/>
      <c r="W71" s="275"/>
      <c r="X71" s="275"/>
      <c r="Y71" s="275"/>
      <c r="Z71" s="275"/>
    </row>
    <row r="72" spans="1:26" ht="15.75" customHeight="1" x14ac:dyDescent="0.25">
      <c r="A72" s="303"/>
      <c r="B72" s="275"/>
      <c r="C72" s="275"/>
      <c r="D72" s="275"/>
      <c r="E72" s="275"/>
      <c r="F72" s="275"/>
      <c r="G72" s="275"/>
      <c r="H72" s="275"/>
      <c r="I72" s="275"/>
      <c r="J72" s="275"/>
      <c r="K72" s="306"/>
      <c r="L72" s="275"/>
      <c r="M72" s="275"/>
      <c r="N72" s="275"/>
      <c r="O72" s="275"/>
      <c r="P72" s="306"/>
      <c r="Q72" s="275"/>
      <c r="R72" s="275"/>
      <c r="S72" s="275"/>
      <c r="T72" s="275"/>
      <c r="U72" s="275"/>
      <c r="V72" s="275"/>
      <c r="W72" s="275"/>
      <c r="X72" s="275"/>
      <c r="Y72" s="275"/>
      <c r="Z72" s="275"/>
    </row>
    <row r="73" spans="1:26" ht="15.75" customHeight="1" x14ac:dyDescent="0.25">
      <c r="A73" s="303"/>
      <c r="B73" s="275"/>
      <c r="C73" s="275"/>
      <c r="D73" s="275"/>
      <c r="E73" s="275"/>
      <c r="F73" s="275"/>
      <c r="G73" s="275"/>
      <c r="H73" s="275"/>
      <c r="I73" s="275"/>
      <c r="J73" s="275"/>
      <c r="K73" s="306"/>
      <c r="L73" s="275"/>
      <c r="M73" s="275"/>
      <c r="N73" s="275"/>
      <c r="O73" s="275"/>
      <c r="P73" s="306"/>
      <c r="Q73" s="275"/>
      <c r="R73" s="275"/>
      <c r="S73" s="275"/>
      <c r="T73" s="275"/>
      <c r="U73" s="275"/>
      <c r="V73" s="275"/>
      <c r="W73" s="275"/>
      <c r="X73" s="275"/>
      <c r="Y73" s="275"/>
      <c r="Z73" s="275"/>
    </row>
    <row r="74" spans="1:26" ht="15.75" customHeight="1" x14ac:dyDescent="0.25">
      <c r="A74" s="303"/>
      <c r="B74" s="275"/>
      <c r="C74" s="275"/>
      <c r="D74" s="275"/>
      <c r="E74" s="275"/>
      <c r="F74" s="275"/>
      <c r="G74" s="275"/>
      <c r="H74" s="275"/>
      <c r="I74" s="275"/>
      <c r="J74" s="275"/>
      <c r="K74" s="306"/>
      <c r="L74" s="275"/>
      <c r="M74" s="275"/>
      <c r="N74" s="275"/>
      <c r="O74" s="275"/>
      <c r="P74" s="306"/>
      <c r="Q74" s="275"/>
      <c r="R74" s="275"/>
      <c r="S74" s="275"/>
      <c r="T74" s="275"/>
      <c r="U74" s="275"/>
      <c r="V74" s="275"/>
      <c r="W74" s="275"/>
      <c r="X74" s="275"/>
      <c r="Y74" s="275"/>
      <c r="Z74" s="275"/>
    </row>
    <row r="75" spans="1:26" ht="15.75" customHeight="1" x14ac:dyDescent="0.25">
      <c r="A75" s="303"/>
      <c r="B75" s="275"/>
      <c r="C75" s="275"/>
      <c r="D75" s="275"/>
      <c r="E75" s="275"/>
      <c r="F75" s="275"/>
      <c r="G75" s="275"/>
      <c r="H75" s="275"/>
      <c r="I75" s="275"/>
      <c r="J75" s="275"/>
      <c r="K75" s="306"/>
      <c r="L75" s="275"/>
      <c r="M75" s="275"/>
      <c r="N75" s="275"/>
      <c r="O75" s="275"/>
      <c r="P75" s="306"/>
      <c r="Q75" s="275"/>
      <c r="R75" s="275"/>
      <c r="S75" s="275"/>
      <c r="T75" s="275"/>
      <c r="U75" s="275"/>
      <c r="V75" s="275"/>
      <c r="W75" s="275"/>
      <c r="X75" s="275"/>
      <c r="Y75" s="275"/>
      <c r="Z75" s="275"/>
    </row>
    <row r="76" spans="1:26" ht="15.75" customHeight="1" x14ac:dyDescent="0.25">
      <c r="A76" s="303"/>
      <c r="B76" s="275"/>
      <c r="C76" s="275"/>
      <c r="D76" s="275"/>
      <c r="E76" s="275"/>
      <c r="F76" s="275"/>
      <c r="G76" s="275"/>
      <c r="H76" s="275"/>
      <c r="I76" s="275"/>
      <c r="J76" s="275"/>
      <c r="K76" s="306"/>
      <c r="L76" s="275"/>
      <c r="M76" s="275"/>
      <c r="N76" s="275"/>
      <c r="O76" s="275"/>
      <c r="P76" s="306"/>
      <c r="Q76" s="275"/>
      <c r="R76" s="275"/>
      <c r="S76" s="275"/>
      <c r="T76" s="275"/>
      <c r="U76" s="275"/>
      <c r="V76" s="275"/>
      <c r="W76" s="275"/>
      <c r="X76" s="275"/>
      <c r="Y76" s="275"/>
      <c r="Z76" s="275"/>
    </row>
    <row r="77" spans="1:26" ht="15.75" customHeight="1" x14ac:dyDescent="0.25">
      <c r="A77" s="303"/>
      <c r="B77" s="275"/>
      <c r="C77" s="275"/>
      <c r="D77" s="275"/>
      <c r="E77" s="275"/>
      <c r="F77" s="275"/>
      <c r="G77" s="275"/>
      <c r="H77" s="275"/>
      <c r="I77" s="275"/>
      <c r="J77" s="275"/>
      <c r="K77" s="306"/>
      <c r="L77" s="275"/>
      <c r="M77" s="275"/>
      <c r="N77" s="275"/>
      <c r="O77" s="275"/>
      <c r="P77" s="306"/>
      <c r="Q77" s="275"/>
      <c r="R77" s="275"/>
      <c r="S77" s="275"/>
      <c r="T77" s="275"/>
      <c r="U77" s="275"/>
      <c r="V77" s="275"/>
      <c r="W77" s="275"/>
      <c r="X77" s="275"/>
      <c r="Y77" s="275"/>
      <c r="Z77" s="275"/>
    </row>
    <row r="78" spans="1:26" ht="15.75" customHeight="1" x14ac:dyDescent="0.25">
      <c r="A78" s="303"/>
      <c r="B78" s="275"/>
      <c r="C78" s="275"/>
      <c r="D78" s="275"/>
      <c r="E78" s="275"/>
      <c r="F78" s="275"/>
      <c r="G78" s="275"/>
      <c r="H78" s="275"/>
      <c r="I78" s="275"/>
      <c r="J78" s="275"/>
      <c r="K78" s="306"/>
      <c r="L78" s="275"/>
      <c r="M78" s="275"/>
      <c r="N78" s="275"/>
      <c r="O78" s="275"/>
      <c r="P78" s="306"/>
      <c r="Q78" s="275"/>
      <c r="R78" s="275"/>
      <c r="S78" s="275"/>
      <c r="T78" s="275"/>
      <c r="U78" s="275"/>
      <c r="V78" s="275"/>
      <c r="W78" s="275"/>
      <c r="X78" s="275"/>
      <c r="Y78" s="275"/>
      <c r="Z78" s="275"/>
    </row>
    <row r="79" spans="1:26" ht="15.75" customHeight="1" x14ac:dyDescent="0.25">
      <c r="A79" s="303"/>
      <c r="B79" s="275"/>
      <c r="C79" s="275"/>
      <c r="D79" s="275"/>
      <c r="E79" s="275"/>
      <c r="F79" s="275"/>
      <c r="G79" s="275"/>
      <c r="H79" s="275"/>
      <c r="I79" s="275"/>
      <c r="J79" s="275"/>
      <c r="K79" s="306"/>
      <c r="L79" s="275"/>
      <c r="M79" s="275"/>
      <c r="N79" s="275"/>
      <c r="O79" s="275"/>
      <c r="P79" s="306"/>
      <c r="Q79" s="275"/>
      <c r="R79" s="275"/>
      <c r="S79" s="275"/>
      <c r="T79" s="275"/>
      <c r="U79" s="275"/>
      <c r="V79" s="275"/>
      <c r="W79" s="275"/>
      <c r="X79" s="275"/>
      <c r="Y79" s="275"/>
      <c r="Z79" s="275"/>
    </row>
    <row r="80" spans="1:26" ht="15.75" customHeight="1" x14ac:dyDescent="0.25">
      <c r="A80" s="303"/>
      <c r="B80" s="275"/>
      <c r="C80" s="275"/>
      <c r="D80" s="275"/>
      <c r="E80" s="275"/>
      <c r="F80" s="275"/>
      <c r="G80" s="275"/>
      <c r="H80" s="275"/>
      <c r="I80" s="275"/>
      <c r="J80" s="275"/>
      <c r="K80" s="306"/>
      <c r="L80" s="275"/>
      <c r="M80" s="275"/>
      <c r="N80" s="275"/>
      <c r="O80" s="275"/>
      <c r="P80" s="306"/>
      <c r="Q80" s="275"/>
      <c r="R80" s="275"/>
      <c r="S80" s="275"/>
      <c r="T80" s="275"/>
      <c r="U80" s="275"/>
      <c r="V80" s="275"/>
      <c r="W80" s="275"/>
      <c r="X80" s="275"/>
      <c r="Y80" s="275"/>
      <c r="Z80" s="275"/>
    </row>
    <row r="81" spans="1:26" ht="15.75" customHeight="1" x14ac:dyDescent="0.25">
      <c r="A81" s="303"/>
      <c r="B81" s="275"/>
      <c r="C81" s="275"/>
      <c r="D81" s="275"/>
      <c r="E81" s="275"/>
      <c r="F81" s="275"/>
      <c r="G81" s="275"/>
      <c r="H81" s="275"/>
      <c r="I81" s="275"/>
      <c r="J81" s="275"/>
      <c r="K81" s="306"/>
      <c r="L81" s="275"/>
      <c r="M81" s="275"/>
      <c r="N81" s="275"/>
      <c r="O81" s="275"/>
      <c r="P81" s="306"/>
      <c r="Q81" s="275"/>
      <c r="R81" s="275"/>
      <c r="S81" s="275"/>
      <c r="T81" s="275"/>
      <c r="U81" s="275"/>
      <c r="V81" s="275"/>
      <c r="W81" s="275"/>
      <c r="X81" s="275"/>
      <c r="Y81" s="275"/>
      <c r="Z81" s="275"/>
    </row>
    <row r="82" spans="1:26" ht="15.75" customHeight="1" x14ac:dyDescent="0.25">
      <c r="A82" s="303"/>
      <c r="B82" s="275"/>
      <c r="C82" s="275"/>
      <c r="D82" s="275"/>
      <c r="E82" s="275"/>
      <c r="F82" s="275"/>
      <c r="G82" s="275"/>
      <c r="H82" s="275"/>
      <c r="I82" s="275"/>
      <c r="J82" s="275"/>
      <c r="K82" s="306"/>
      <c r="L82" s="275"/>
      <c r="M82" s="275"/>
      <c r="N82" s="275"/>
      <c r="O82" s="275"/>
      <c r="P82" s="306"/>
      <c r="Q82" s="275"/>
      <c r="R82" s="275"/>
      <c r="S82" s="275"/>
      <c r="T82" s="275"/>
      <c r="U82" s="275"/>
      <c r="V82" s="275"/>
      <c r="W82" s="275"/>
      <c r="X82" s="275"/>
      <c r="Y82" s="275"/>
      <c r="Z82" s="275"/>
    </row>
    <row r="83" spans="1:26" ht="15.75" customHeight="1" x14ac:dyDescent="0.25">
      <c r="A83" s="303"/>
      <c r="B83" s="275"/>
      <c r="C83" s="275"/>
      <c r="D83" s="275"/>
      <c r="E83" s="275"/>
      <c r="F83" s="275"/>
      <c r="G83" s="275"/>
      <c r="H83" s="275"/>
      <c r="I83" s="275"/>
      <c r="J83" s="275"/>
      <c r="K83" s="306"/>
      <c r="L83" s="275"/>
      <c r="M83" s="275"/>
      <c r="N83" s="275"/>
      <c r="O83" s="275"/>
      <c r="P83" s="306"/>
      <c r="Q83" s="275"/>
      <c r="R83" s="275"/>
      <c r="S83" s="275"/>
      <c r="T83" s="275"/>
      <c r="U83" s="275"/>
      <c r="V83" s="275"/>
      <c r="W83" s="275"/>
      <c r="X83" s="275"/>
      <c r="Y83" s="275"/>
      <c r="Z83" s="275"/>
    </row>
    <row r="84" spans="1:26" ht="15.75" customHeight="1" x14ac:dyDescent="0.25">
      <c r="A84" s="303"/>
      <c r="B84" s="275"/>
      <c r="C84" s="275"/>
      <c r="D84" s="275"/>
      <c r="E84" s="275"/>
      <c r="F84" s="275"/>
      <c r="G84" s="275"/>
      <c r="H84" s="275"/>
      <c r="I84" s="275"/>
      <c r="J84" s="275"/>
      <c r="K84" s="306"/>
      <c r="L84" s="275"/>
      <c r="M84" s="275"/>
      <c r="N84" s="275"/>
      <c r="O84" s="275"/>
      <c r="P84" s="306"/>
      <c r="Q84" s="275"/>
      <c r="R84" s="275"/>
      <c r="S84" s="275"/>
      <c r="T84" s="275"/>
      <c r="U84" s="275"/>
      <c r="V84" s="275"/>
      <c r="W84" s="275"/>
      <c r="X84" s="275"/>
      <c r="Y84" s="275"/>
      <c r="Z84" s="275"/>
    </row>
    <row r="85" spans="1:26" ht="15.75" customHeight="1" x14ac:dyDescent="0.25">
      <c r="A85" s="303"/>
      <c r="B85" s="275"/>
      <c r="C85" s="275"/>
      <c r="D85" s="275"/>
      <c r="E85" s="275"/>
      <c r="F85" s="275"/>
      <c r="G85" s="275"/>
      <c r="H85" s="275"/>
      <c r="I85" s="275"/>
      <c r="J85" s="275"/>
      <c r="K85" s="306"/>
      <c r="L85" s="275"/>
      <c r="M85" s="275"/>
      <c r="N85" s="275"/>
      <c r="O85" s="275"/>
      <c r="P85" s="306"/>
      <c r="Q85" s="275"/>
      <c r="R85" s="275"/>
      <c r="S85" s="275"/>
      <c r="T85" s="275"/>
      <c r="U85" s="275"/>
      <c r="V85" s="275"/>
      <c r="W85" s="275"/>
      <c r="X85" s="275"/>
      <c r="Y85" s="275"/>
      <c r="Z85" s="275"/>
    </row>
    <row r="86" spans="1:26" ht="15.75" customHeight="1" x14ac:dyDescent="0.25">
      <c r="A86" s="303"/>
      <c r="B86" s="275"/>
      <c r="C86" s="275"/>
      <c r="D86" s="275"/>
      <c r="E86" s="275"/>
      <c r="F86" s="275"/>
      <c r="G86" s="275"/>
      <c r="H86" s="275"/>
      <c r="I86" s="275"/>
      <c r="J86" s="275"/>
      <c r="K86" s="306"/>
      <c r="L86" s="275"/>
      <c r="M86" s="275"/>
      <c r="N86" s="275"/>
      <c r="O86" s="275"/>
      <c r="P86" s="306"/>
      <c r="Q86" s="275"/>
      <c r="R86" s="275"/>
      <c r="S86" s="275"/>
      <c r="T86" s="275"/>
      <c r="U86" s="275"/>
      <c r="V86" s="275"/>
      <c r="W86" s="275"/>
      <c r="X86" s="275"/>
      <c r="Y86" s="275"/>
      <c r="Z86" s="275"/>
    </row>
    <row r="87" spans="1:26" ht="15.75" customHeight="1" x14ac:dyDescent="0.25">
      <c r="A87" s="303"/>
      <c r="B87" s="275"/>
      <c r="C87" s="275"/>
      <c r="D87" s="275"/>
      <c r="E87" s="275"/>
      <c r="F87" s="275"/>
      <c r="G87" s="275"/>
      <c r="H87" s="275"/>
      <c r="I87" s="275"/>
      <c r="J87" s="275"/>
      <c r="K87" s="306"/>
      <c r="L87" s="275"/>
      <c r="M87" s="275"/>
      <c r="N87" s="275"/>
      <c r="O87" s="275"/>
      <c r="P87" s="306"/>
      <c r="Q87" s="275"/>
      <c r="R87" s="275"/>
      <c r="S87" s="275"/>
      <c r="T87" s="275"/>
      <c r="U87" s="275"/>
      <c r="V87" s="275"/>
      <c r="W87" s="275"/>
      <c r="X87" s="275"/>
      <c r="Y87" s="275"/>
      <c r="Z87" s="275"/>
    </row>
    <row r="88" spans="1:26" ht="15.75" customHeight="1" x14ac:dyDescent="0.25">
      <c r="A88" s="303"/>
      <c r="B88" s="275"/>
      <c r="C88" s="275"/>
      <c r="D88" s="275"/>
      <c r="E88" s="275"/>
      <c r="F88" s="275"/>
      <c r="G88" s="275"/>
      <c r="H88" s="275"/>
      <c r="I88" s="275"/>
      <c r="J88" s="275"/>
      <c r="K88" s="306"/>
      <c r="L88" s="275"/>
      <c r="M88" s="275"/>
      <c r="N88" s="275"/>
      <c r="O88" s="275"/>
      <c r="P88" s="306"/>
      <c r="Q88" s="275"/>
      <c r="R88" s="275"/>
      <c r="S88" s="275"/>
      <c r="T88" s="275"/>
      <c r="U88" s="275"/>
      <c r="V88" s="275"/>
      <c r="W88" s="275"/>
      <c r="X88" s="275"/>
      <c r="Y88" s="275"/>
      <c r="Z88" s="275"/>
    </row>
    <row r="89" spans="1:26" ht="15.75" customHeight="1" x14ac:dyDescent="0.25">
      <c r="A89" s="303"/>
      <c r="B89" s="275"/>
      <c r="C89" s="275"/>
      <c r="D89" s="275"/>
      <c r="E89" s="275"/>
      <c r="F89" s="275"/>
      <c r="G89" s="275"/>
      <c r="H89" s="275"/>
      <c r="I89" s="275"/>
      <c r="J89" s="275"/>
      <c r="K89" s="306"/>
      <c r="L89" s="275"/>
      <c r="M89" s="275"/>
      <c r="N89" s="275"/>
      <c r="O89" s="275"/>
      <c r="P89" s="306"/>
      <c r="Q89" s="275"/>
      <c r="R89" s="275"/>
      <c r="S89" s="275"/>
      <c r="T89" s="275"/>
      <c r="U89" s="275"/>
      <c r="V89" s="275"/>
      <c r="W89" s="275"/>
      <c r="X89" s="275"/>
      <c r="Y89" s="275"/>
      <c r="Z89" s="275"/>
    </row>
    <row r="90" spans="1:26" ht="15.75" customHeight="1" x14ac:dyDescent="0.25">
      <c r="A90" s="303"/>
      <c r="B90" s="275"/>
      <c r="C90" s="275"/>
      <c r="D90" s="275"/>
      <c r="E90" s="275"/>
      <c r="F90" s="275"/>
      <c r="G90" s="275"/>
      <c r="H90" s="275"/>
      <c r="I90" s="275"/>
      <c r="J90" s="275"/>
      <c r="K90" s="306"/>
      <c r="L90" s="275"/>
      <c r="M90" s="275"/>
      <c r="N90" s="275"/>
      <c r="O90" s="275"/>
      <c r="P90" s="306"/>
      <c r="Q90" s="275"/>
      <c r="R90" s="275"/>
      <c r="S90" s="275"/>
      <c r="T90" s="275"/>
      <c r="U90" s="275"/>
      <c r="V90" s="275"/>
      <c r="W90" s="275"/>
      <c r="X90" s="275"/>
      <c r="Y90" s="275"/>
      <c r="Z90" s="275"/>
    </row>
    <row r="91" spans="1:26" ht="15.75" customHeight="1" x14ac:dyDescent="0.25">
      <c r="A91" s="303"/>
      <c r="B91" s="275"/>
      <c r="C91" s="275"/>
      <c r="D91" s="275"/>
      <c r="E91" s="275"/>
      <c r="F91" s="275"/>
      <c r="G91" s="275"/>
      <c r="H91" s="275"/>
      <c r="I91" s="275"/>
      <c r="J91" s="275"/>
      <c r="K91" s="306"/>
      <c r="L91" s="275"/>
      <c r="M91" s="275"/>
      <c r="N91" s="275"/>
      <c r="O91" s="275"/>
      <c r="P91" s="306"/>
      <c r="Q91" s="275"/>
      <c r="R91" s="275"/>
      <c r="S91" s="275"/>
      <c r="T91" s="275"/>
      <c r="U91" s="275"/>
      <c r="V91" s="275"/>
      <c r="W91" s="275"/>
      <c r="X91" s="275"/>
      <c r="Y91" s="275"/>
      <c r="Z91" s="275"/>
    </row>
    <row r="92" spans="1:26" ht="15.75" customHeight="1" x14ac:dyDescent="0.25">
      <c r="A92" s="303"/>
      <c r="B92" s="275"/>
      <c r="C92" s="275"/>
      <c r="D92" s="275"/>
      <c r="E92" s="275"/>
      <c r="F92" s="275"/>
      <c r="G92" s="275"/>
      <c r="H92" s="275"/>
      <c r="I92" s="275"/>
      <c r="J92" s="275"/>
      <c r="K92" s="306"/>
      <c r="L92" s="275"/>
      <c r="M92" s="275"/>
      <c r="N92" s="275"/>
      <c r="O92" s="275"/>
      <c r="P92" s="306"/>
      <c r="Q92" s="275"/>
      <c r="R92" s="275"/>
      <c r="S92" s="275"/>
      <c r="T92" s="275"/>
      <c r="U92" s="275"/>
      <c r="V92" s="275"/>
      <c r="W92" s="275"/>
      <c r="X92" s="275"/>
      <c r="Y92" s="275"/>
      <c r="Z92" s="275"/>
    </row>
    <row r="93" spans="1:26" ht="15.75" customHeight="1" x14ac:dyDescent="0.25">
      <c r="A93" s="303"/>
      <c r="B93" s="275"/>
      <c r="C93" s="275"/>
      <c r="D93" s="275"/>
      <c r="E93" s="275"/>
      <c r="F93" s="275"/>
      <c r="G93" s="275"/>
      <c r="H93" s="275"/>
      <c r="I93" s="275"/>
      <c r="J93" s="275"/>
      <c r="K93" s="306"/>
      <c r="L93" s="275"/>
      <c r="M93" s="275"/>
      <c r="N93" s="275"/>
      <c r="O93" s="275"/>
      <c r="P93" s="306"/>
      <c r="Q93" s="275"/>
      <c r="R93" s="275"/>
      <c r="S93" s="275"/>
      <c r="T93" s="275"/>
      <c r="U93" s="275"/>
      <c r="V93" s="275"/>
      <c r="W93" s="275"/>
      <c r="X93" s="275"/>
      <c r="Y93" s="275"/>
      <c r="Z93" s="275"/>
    </row>
    <row r="94" spans="1:26" ht="15.75" customHeight="1" x14ac:dyDescent="0.25">
      <c r="A94" s="303"/>
      <c r="B94" s="275"/>
      <c r="C94" s="275"/>
      <c r="D94" s="275"/>
      <c r="E94" s="275"/>
      <c r="F94" s="275"/>
      <c r="G94" s="275"/>
      <c r="H94" s="275"/>
      <c r="I94" s="275"/>
      <c r="J94" s="275"/>
      <c r="K94" s="306"/>
      <c r="L94" s="275"/>
      <c r="M94" s="275"/>
      <c r="N94" s="275"/>
      <c r="O94" s="275"/>
      <c r="P94" s="306"/>
      <c r="Q94" s="275"/>
      <c r="R94" s="275"/>
      <c r="S94" s="275"/>
      <c r="T94" s="275"/>
      <c r="U94" s="275"/>
      <c r="V94" s="275"/>
      <c r="W94" s="275"/>
      <c r="X94" s="275"/>
      <c r="Y94" s="275"/>
      <c r="Z94" s="275"/>
    </row>
    <row r="95" spans="1:26" ht="15.75" customHeight="1" x14ac:dyDescent="0.25">
      <c r="A95" s="303"/>
      <c r="B95" s="275"/>
      <c r="C95" s="275"/>
      <c r="D95" s="275"/>
      <c r="E95" s="275"/>
      <c r="F95" s="275"/>
      <c r="G95" s="275"/>
      <c r="H95" s="275"/>
      <c r="I95" s="275"/>
      <c r="J95" s="275"/>
      <c r="K95" s="306"/>
      <c r="L95" s="275"/>
      <c r="M95" s="275"/>
      <c r="N95" s="275"/>
      <c r="O95" s="275"/>
      <c r="P95" s="306"/>
      <c r="Q95" s="275"/>
      <c r="R95" s="275"/>
      <c r="S95" s="275"/>
      <c r="T95" s="275"/>
      <c r="U95" s="275"/>
      <c r="V95" s="275"/>
      <c r="W95" s="275"/>
      <c r="X95" s="275"/>
      <c r="Y95" s="275"/>
      <c r="Z95" s="275"/>
    </row>
    <row r="96" spans="1:26" ht="15.75" customHeight="1" x14ac:dyDescent="0.25">
      <c r="A96" s="303"/>
      <c r="B96" s="275"/>
      <c r="C96" s="275"/>
      <c r="D96" s="275"/>
      <c r="E96" s="275"/>
      <c r="F96" s="275"/>
      <c r="G96" s="275"/>
      <c r="H96" s="275"/>
      <c r="I96" s="275"/>
      <c r="J96" s="275"/>
      <c r="K96" s="306"/>
      <c r="L96" s="275"/>
      <c r="M96" s="275"/>
      <c r="N96" s="275"/>
      <c r="O96" s="275"/>
      <c r="P96" s="306"/>
      <c r="Q96" s="275"/>
      <c r="R96" s="275"/>
      <c r="S96" s="275"/>
      <c r="T96" s="275"/>
      <c r="U96" s="275"/>
      <c r="V96" s="275"/>
      <c r="W96" s="275"/>
      <c r="X96" s="275"/>
      <c r="Y96" s="275"/>
      <c r="Z96" s="275"/>
    </row>
    <row r="97" spans="1:26" ht="15.75" customHeight="1" x14ac:dyDescent="0.25">
      <c r="A97" s="303"/>
      <c r="B97" s="275"/>
      <c r="C97" s="275"/>
      <c r="D97" s="275"/>
      <c r="E97" s="275"/>
      <c r="F97" s="275"/>
      <c r="G97" s="275"/>
      <c r="H97" s="275"/>
      <c r="I97" s="275"/>
      <c r="J97" s="275"/>
      <c r="K97" s="306"/>
      <c r="L97" s="275"/>
      <c r="M97" s="275"/>
      <c r="N97" s="275"/>
      <c r="O97" s="275"/>
      <c r="P97" s="306"/>
      <c r="Q97" s="275"/>
      <c r="R97" s="275"/>
      <c r="S97" s="275"/>
      <c r="T97" s="275"/>
      <c r="U97" s="275"/>
      <c r="V97" s="275"/>
      <c r="W97" s="275"/>
      <c r="X97" s="275"/>
      <c r="Y97" s="275"/>
      <c r="Z97" s="275"/>
    </row>
    <row r="98" spans="1:26" ht="15.75" customHeight="1" x14ac:dyDescent="0.25">
      <c r="A98" s="303"/>
      <c r="B98" s="275"/>
      <c r="C98" s="275"/>
      <c r="D98" s="275"/>
      <c r="E98" s="275"/>
      <c r="F98" s="275"/>
      <c r="G98" s="275"/>
      <c r="H98" s="275"/>
      <c r="I98" s="275"/>
      <c r="J98" s="275"/>
      <c r="K98" s="306"/>
      <c r="L98" s="275"/>
      <c r="M98" s="275"/>
      <c r="N98" s="275"/>
      <c r="O98" s="275"/>
      <c r="P98" s="306"/>
      <c r="Q98" s="275"/>
      <c r="R98" s="275"/>
      <c r="S98" s="275"/>
      <c r="T98" s="275"/>
      <c r="U98" s="275"/>
      <c r="V98" s="275"/>
      <c r="W98" s="275"/>
      <c r="X98" s="275"/>
      <c r="Y98" s="275"/>
      <c r="Z98" s="275"/>
    </row>
    <row r="99" spans="1:26" ht="15.75" customHeight="1" x14ac:dyDescent="0.25">
      <c r="A99" s="303"/>
      <c r="B99" s="275"/>
      <c r="C99" s="275"/>
      <c r="D99" s="275"/>
      <c r="E99" s="275"/>
      <c r="F99" s="275"/>
      <c r="G99" s="275"/>
      <c r="H99" s="275"/>
      <c r="I99" s="275"/>
      <c r="J99" s="275"/>
      <c r="K99" s="306"/>
      <c r="L99" s="275"/>
      <c r="M99" s="275"/>
      <c r="N99" s="275"/>
      <c r="O99" s="275"/>
      <c r="P99" s="306"/>
      <c r="Q99" s="275"/>
      <c r="R99" s="275"/>
      <c r="S99" s="275"/>
      <c r="T99" s="275"/>
      <c r="U99" s="275"/>
      <c r="V99" s="275"/>
      <c r="W99" s="275"/>
      <c r="X99" s="275"/>
      <c r="Y99" s="275"/>
      <c r="Z99" s="275"/>
    </row>
    <row r="100" spans="1:26" ht="15.75" customHeight="1" x14ac:dyDescent="0.25">
      <c r="A100" s="303"/>
      <c r="B100" s="275"/>
      <c r="C100" s="275"/>
      <c r="D100" s="275"/>
      <c r="E100" s="275"/>
      <c r="F100" s="275"/>
      <c r="G100" s="275"/>
      <c r="H100" s="275"/>
      <c r="I100" s="275"/>
      <c r="J100" s="275"/>
      <c r="K100" s="306"/>
      <c r="L100" s="275"/>
      <c r="M100" s="275"/>
      <c r="N100" s="275"/>
      <c r="O100" s="275"/>
      <c r="P100" s="306"/>
      <c r="Q100" s="275"/>
      <c r="R100" s="275"/>
      <c r="S100" s="275"/>
      <c r="T100" s="275"/>
      <c r="U100" s="275"/>
      <c r="V100" s="275"/>
      <c r="W100" s="275"/>
      <c r="X100" s="275"/>
      <c r="Y100" s="275"/>
      <c r="Z100" s="275"/>
    </row>
    <row r="101" spans="1:26" ht="15.75" customHeight="1" x14ac:dyDescent="0.25">
      <c r="A101" s="303"/>
      <c r="B101" s="275"/>
      <c r="C101" s="275"/>
      <c r="D101" s="275"/>
      <c r="E101" s="275"/>
      <c r="F101" s="275"/>
      <c r="G101" s="275"/>
      <c r="H101" s="275"/>
      <c r="I101" s="275"/>
      <c r="J101" s="275"/>
      <c r="K101" s="306"/>
      <c r="L101" s="275"/>
      <c r="M101" s="275"/>
      <c r="N101" s="275"/>
      <c r="O101" s="275"/>
      <c r="P101" s="306"/>
      <c r="Q101" s="275"/>
      <c r="R101" s="275"/>
      <c r="S101" s="275"/>
      <c r="T101" s="275"/>
      <c r="U101" s="275"/>
      <c r="V101" s="275"/>
      <c r="W101" s="275"/>
      <c r="X101" s="275"/>
      <c r="Y101" s="275"/>
      <c r="Z101" s="275"/>
    </row>
    <row r="102" spans="1:26" ht="15.75" customHeight="1" x14ac:dyDescent="0.25">
      <c r="A102" s="303"/>
      <c r="B102" s="275"/>
      <c r="C102" s="275"/>
      <c r="D102" s="275"/>
      <c r="E102" s="275"/>
      <c r="F102" s="275"/>
      <c r="G102" s="275"/>
      <c r="H102" s="275"/>
      <c r="I102" s="275"/>
      <c r="J102" s="275"/>
      <c r="K102" s="306"/>
      <c r="L102" s="275"/>
      <c r="M102" s="275"/>
      <c r="N102" s="275"/>
      <c r="O102" s="275"/>
      <c r="P102" s="306"/>
      <c r="Q102" s="275"/>
      <c r="R102" s="275"/>
      <c r="S102" s="275"/>
      <c r="T102" s="275"/>
      <c r="U102" s="275"/>
      <c r="V102" s="275"/>
      <c r="W102" s="275"/>
      <c r="X102" s="275"/>
      <c r="Y102" s="275"/>
      <c r="Z102" s="275"/>
    </row>
    <row r="103" spans="1:26" ht="15.75" customHeight="1" x14ac:dyDescent="0.25">
      <c r="A103" s="303"/>
      <c r="B103" s="275"/>
      <c r="C103" s="275"/>
      <c r="D103" s="275"/>
      <c r="E103" s="275"/>
      <c r="F103" s="275"/>
      <c r="G103" s="275"/>
      <c r="H103" s="275"/>
      <c r="I103" s="275"/>
      <c r="J103" s="275"/>
      <c r="K103" s="306"/>
      <c r="L103" s="275"/>
      <c r="M103" s="275"/>
      <c r="N103" s="275"/>
      <c r="O103" s="275"/>
      <c r="P103" s="306"/>
      <c r="Q103" s="275"/>
      <c r="R103" s="275"/>
      <c r="S103" s="275"/>
      <c r="T103" s="275"/>
      <c r="U103" s="275"/>
      <c r="V103" s="275"/>
      <c r="W103" s="275"/>
      <c r="X103" s="275"/>
      <c r="Y103" s="275"/>
      <c r="Z103" s="275"/>
    </row>
    <row r="104" spans="1:26" ht="15.75" customHeight="1" x14ac:dyDescent="0.25">
      <c r="A104" s="303"/>
      <c r="B104" s="275"/>
      <c r="C104" s="275"/>
      <c r="D104" s="275"/>
      <c r="E104" s="275"/>
      <c r="F104" s="275"/>
      <c r="G104" s="275"/>
      <c r="H104" s="275"/>
      <c r="I104" s="275"/>
      <c r="J104" s="275"/>
      <c r="K104" s="306"/>
      <c r="L104" s="275"/>
      <c r="M104" s="275"/>
      <c r="N104" s="275"/>
      <c r="O104" s="275"/>
      <c r="P104" s="306"/>
      <c r="Q104" s="275"/>
      <c r="R104" s="275"/>
      <c r="S104" s="275"/>
      <c r="T104" s="275"/>
      <c r="U104" s="275"/>
      <c r="V104" s="275"/>
      <c r="W104" s="275"/>
      <c r="X104" s="275"/>
      <c r="Y104" s="275"/>
      <c r="Z104" s="275"/>
    </row>
    <row r="105" spans="1:26" ht="15.75" customHeight="1" x14ac:dyDescent="0.25">
      <c r="A105" s="303"/>
      <c r="B105" s="275"/>
      <c r="C105" s="275"/>
      <c r="D105" s="275"/>
      <c r="E105" s="275"/>
      <c r="F105" s="275"/>
      <c r="G105" s="275"/>
      <c r="H105" s="275"/>
      <c r="I105" s="275"/>
      <c r="J105" s="275"/>
      <c r="K105" s="306"/>
      <c r="L105" s="275"/>
      <c r="M105" s="275"/>
      <c r="N105" s="275"/>
      <c r="O105" s="275"/>
      <c r="P105" s="306"/>
      <c r="Q105" s="275"/>
      <c r="R105" s="275"/>
      <c r="S105" s="275"/>
      <c r="T105" s="275"/>
      <c r="U105" s="275"/>
      <c r="V105" s="275"/>
      <c r="W105" s="275"/>
      <c r="X105" s="275"/>
      <c r="Y105" s="275"/>
      <c r="Z105" s="275"/>
    </row>
    <row r="106" spans="1:26" ht="15.75" customHeight="1" x14ac:dyDescent="0.25">
      <c r="A106" s="303"/>
      <c r="B106" s="275"/>
      <c r="C106" s="275"/>
      <c r="D106" s="275"/>
      <c r="E106" s="275"/>
      <c r="F106" s="275"/>
      <c r="G106" s="275"/>
      <c r="H106" s="275"/>
      <c r="I106" s="275"/>
      <c r="J106" s="275"/>
      <c r="K106" s="306"/>
      <c r="L106" s="275"/>
      <c r="M106" s="275"/>
      <c r="N106" s="275"/>
      <c r="O106" s="275"/>
      <c r="P106" s="306"/>
      <c r="Q106" s="275"/>
      <c r="R106" s="275"/>
      <c r="S106" s="275"/>
      <c r="T106" s="275"/>
      <c r="U106" s="275"/>
      <c r="V106" s="275"/>
      <c r="W106" s="275"/>
      <c r="X106" s="275"/>
      <c r="Y106" s="275"/>
      <c r="Z106" s="275"/>
    </row>
    <row r="107" spans="1:26" ht="15.75" customHeight="1" x14ac:dyDescent="0.25">
      <c r="A107" s="303"/>
      <c r="B107" s="275"/>
      <c r="C107" s="275"/>
      <c r="D107" s="275"/>
      <c r="E107" s="275"/>
      <c r="F107" s="275"/>
      <c r="G107" s="275"/>
      <c r="H107" s="275"/>
      <c r="I107" s="275"/>
      <c r="J107" s="275"/>
      <c r="K107" s="306"/>
      <c r="L107" s="275"/>
      <c r="M107" s="275"/>
      <c r="N107" s="275"/>
      <c r="O107" s="275"/>
      <c r="P107" s="306"/>
      <c r="Q107" s="275"/>
      <c r="R107" s="275"/>
      <c r="S107" s="275"/>
      <c r="T107" s="275"/>
      <c r="U107" s="275"/>
      <c r="V107" s="275"/>
      <c r="W107" s="275"/>
      <c r="X107" s="275"/>
      <c r="Y107" s="275"/>
      <c r="Z107" s="275"/>
    </row>
    <row r="108" spans="1:26" ht="15.75" customHeight="1" x14ac:dyDescent="0.25">
      <c r="A108" s="303"/>
      <c r="B108" s="275"/>
      <c r="C108" s="275"/>
      <c r="D108" s="275"/>
      <c r="E108" s="275"/>
      <c r="F108" s="275"/>
      <c r="G108" s="275"/>
      <c r="H108" s="275"/>
      <c r="I108" s="275"/>
      <c r="J108" s="275"/>
      <c r="K108" s="306"/>
      <c r="L108" s="275"/>
      <c r="M108" s="275"/>
      <c r="N108" s="275"/>
      <c r="O108" s="275"/>
      <c r="P108" s="306"/>
      <c r="Q108" s="275"/>
      <c r="R108" s="275"/>
      <c r="S108" s="275"/>
      <c r="T108" s="275"/>
      <c r="U108" s="275"/>
      <c r="V108" s="275"/>
      <c r="W108" s="275"/>
      <c r="X108" s="275"/>
      <c r="Y108" s="275"/>
      <c r="Z108" s="275"/>
    </row>
    <row r="109" spans="1:26" ht="15.75" customHeight="1" x14ac:dyDescent="0.25">
      <c r="A109" s="303"/>
      <c r="B109" s="275"/>
      <c r="C109" s="275"/>
      <c r="D109" s="275"/>
      <c r="E109" s="275"/>
      <c r="F109" s="275"/>
      <c r="G109" s="275"/>
      <c r="H109" s="275"/>
      <c r="I109" s="275"/>
      <c r="J109" s="275"/>
      <c r="K109" s="306"/>
      <c r="L109" s="275"/>
      <c r="M109" s="275"/>
      <c r="N109" s="275"/>
      <c r="O109" s="275"/>
      <c r="P109" s="306"/>
      <c r="Q109" s="275"/>
      <c r="R109" s="275"/>
      <c r="S109" s="275"/>
      <c r="T109" s="275"/>
      <c r="U109" s="275"/>
      <c r="V109" s="275"/>
      <c r="W109" s="275"/>
      <c r="X109" s="275"/>
      <c r="Y109" s="275"/>
      <c r="Z109" s="275"/>
    </row>
    <row r="110" spans="1:26" ht="15.75" customHeight="1" x14ac:dyDescent="0.25">
      <c r="A110" s="303"/>
      <c r="B110" s="275"/>
      <c r="C110" s="275"/>
      <c r="D110" s="275"/>
      <c r="E110" s="275"/>
      <c r="F110" s="275"/>
      <c r="G110" s="275"/>
      <c r="H110" s="275"/>
      <c r="I110" s="275"/>
      <c r="J110" s="275"/>
      <c r="K110" s="306"/>
      <c r="L110" s="275"/>
      <c r="M110" s="275"/>
      <c r="N110" s="275"/>
      <c r="O110" s="275"/>
      <c r="P110" s="306"/>
      <c r="Q110" s="275"/>
      <c r="R110" s="275"/>
      <c r="S110" s="275"/>
      <c r="T110" s="275"/>
      <c r="U110" s="275"/>
      <c r="V110" s="275"/>
      <c r="W110" s="275"/>
      <c r="X110" s="275"/>
      <c r="Y110" s="275"/>
      <c r="Z110" s="275"/>
    </row>
    <row r="111" spans="1:26" ht="15.75" customHeight="1" x14ac:dyDescent="0.25">
      <c r="A111" s="303"/>
      <c r="B111" s="275"/>
      <c r="C111" s="275"/>
      <c r="D111" s="275"/>
      <c r="E111" s="275"/>
      <c r="F111" s="275"/>
      <c r="G111" s="275"/>
      <c r="H111" s="275"/>
      <c r="I111" s="275"/>
      <c r="J111" s="275"/>
      <c r="K111" s="306"/>
      <c r="L111" s="275"/>
      <c r="M111" s="275"/>
      <c r="N111" s="275"/>
      <c r="O111" s="275"/>
      <c r="P111" s="306"/>
      <c r="Q111" s="275"/>
      <c r="R111" s="275"/>
      <c r="S111" s="275"/>
      <c r="T111" s="275"/>
      <c r="U111" s="275"/>
      <c r="V111" s="275"/>
      <c r="W111" s="275"/>
      <c r="X111" s="275"/>
      <c r="Y111" s="275"/>
      <c r="Z111" s="275"/>
    </row>
    <row r="112" spans="1:26" ht="15.75" customHeight="1" x14ac:dyDescent="0.25">
      <c r="A112" s="303"/>
      <c r="B112" s="275"/>
      <c r="C112" s="275"/>
      <c r="D112" s="275"/>
      <c r="E112" s="275"/>
      <c r="F112" s="275"/>
      <c r="G112" s="275"/>
      <c r="H112" s="275"/>
      <c r="I112" s="275"/>
      <c r="J112" s="275"/>
      <c r="K112" s="306"/>
      <c r="L112" s="275"/>
      <c r="M112" s="275"/>
      <c r="N112" s="275"/>
      <c r="O112" s="275"/>
      <c r="P112" s="306"/>
      <c r="Q112" s="275"/>
      <c r="R112" s="275"/>
      <c r="S112" s="275"/>
      <c r="T112" s="275"/>
      <c r="U112" s="275"/>
      <c r="V112" s="275"/>
      <c r="W112" s="275"/>
      <c r="X112" s="275"/>
      <c r="Y112" s="275"/>
      <c r="Z112" s="275"/>
    </row>
    <row r="113" spans="1:26" ht="15.75" customHeight="1" x14ac:dyDescent="0.25">
      <c r="A113" s="303"/>
      <c r="B113" s="275"/>
      <c r="C113" s="275"/>
      <c r="D113" s="275"/>
      <c r="E113" s="275"/>
      <c r="F113" s="275"/>
      <c r="G113" s="275"/>
      <c r="H113" s="275"/>
      <c r="I113" s="275"/>
      <c r="J113" s="275"/>
      <c r="K113" s="306"/>
      <c r="L113" s="275"/>
      <c r="M113" s="275"/>
      <c r="N113" s="275"/>
      <c r="O113" s="275"/>
      <c r="P113" s="306"/>
      <c r="Q113" s="275"/>
      <c r="R113" s="275"/>
      <c r="S113" s="275"/>
      <c r="T113" s="275"/>
      <c r="U113" s="275"/>
      <c r="V113" s="275"/>
      <c r="W113" s="275"/>
      <c r="X113" s="275"/>
      <c r="Y113" s="275"/>
      <c r="Z113" s="275"/>
    </row>
    <row r="114" spans="1:26" ht="15.75" customHeight="1" x14ac:dyDescent="0.25">
      <c r="A114" s="303"/>
      <c r="B114" s="275"/>
      <c r="C114" s="275"/>
      <c r="D114" s="275"/>
      <c r="E114" s="275"/>
      <c r="F114" s="275"/>
      <c r="G114" s="275"/>
      <c r="H114" s="275"/>
      <c r="I114" s="275"/>
      <c r="J114" s="275"/>
      <c r="K114" s="306"/>
      <c r="L114" s="275"/>
      <c r="M114" s="275"/>
      <c r="N114" s="275"/>
      <c r="O114" s="275"/>
      <c r="P114" s="306"/>
      <c r="Q114" s="275"/>
      <c r="R114" s="275"/>
      <c r="S114" s="275"/>
      <c r="T114" s="275"/>
      <c r="U114" s="275"/>
      <c r="V114" s="275"/>
      <c r="W114" s="275"/>
      <c r="X114" s="275"/>
      <c r="Y114" s="275"/>
      <c r="Z114" s="275"/>
    </row>
    <row r="115" spans="1:26" ht="15.75" customHeight="1" x14ac:dyDescent="0.25">
      <c r="A115" s="303"/>
      <c r="B115" s="275"/>
      <c r="C115" s="275"/>
      <c r="D115" s="275"/>
      <c r="E115" s="275"/>
      <c r="F115" s="275"/>
      <c r="G115" s="275"/>
      <c r="H115" s="275"/>
      <c r="I115" s="275"/>
      <c r="J115" s="275"/>
      <c r="K115" s="306"/>
      <c r="L115" s="275"/>
      <c r="M115" s="275"/>
      <c r="N115" s="275"/>
      <c r="O115" s="275"/>
      <c r="P115" s="306"/>
      <c r="Q115" s="275"/>
      <c r="R115" s="275"/>
      <c r="S115" s="275"/>
      <c r="T115" s="275"/>
      <c r="U115" s="275"/>
      <c r="V115" s="275"/>
      <c r="W115" s="275"/>
      <c r="X115" s="275"/>
      <c r="Y115" s="275"/>
      <c r="Z115" s="275"/>
    </row>
    <row r="116" spans="1:26" ht="15.75" customHeight="1" x14ac:dyDescent="0.25">
      <c r="A116" s="303"/>
      <c r="B116" s="275"/>
      <c r="C116" s="275"/>
      <c r="D116" s="275"/>
      <c r="E116" s="275"/>
      <c r="F116" s="275"/>
      <c r="G116" s="275"/>
      <c r="H116" s="275"/>
      <c r="I116" s="275"/>
      <c r="J116" s="275"/>
      <c r="K116" s="306"/>
      <c r="L116" s="275"/>
      <c r="M116" s="275"/>
      <c r="N116" s="275"/>
      <c r="O116" s="275"/>
      <c r="P116" s="306"/>
      <c r="Q116" s="275"/>
      <c r="R116" s="275"/>
      <c r="S116" s="275"/>
      <c r="T116" s="275"/>
      <c r="U116" s="275"/>
      <c r="V116" s="275"/>
      <c r="W116" s="275"/>
      <c r="X116" s="275"/>
      <c r="Y116" s="275"/>
      <c r="Z116" s="275"/>
    </row>
    <row r="117" spans="1:26" ht="15.75" customHeight="1" x14ac:dyDescent="0.25">
      <c r="A117" s="303"/>
      <c r="B117" s="275"/>
      <c r="C117" s="275"/>
      <c r="D117" s="275"/>
      <c r="E117" s="275"/>
      <c r="F117" s="275"/>
      <c r="G117" s="275"/>
      <c r="H117" s="275"/>
      <c r="I117" s="275"/>
      <c r="J117" s="275"/>
      <c r="K117" s="306"/>
      <c r="L117" s="275"/>
      <c r="M117" s="275"/>
      <c r="N117" s="275"/>
      <c r="O117" s="275"/>
      <c r="P117" s="306"/>
      <c r="Q117" s="275"/>
      <c r="R117" s="275"/>
      <c r="S117" s="275"/>
      <c r="T117" s="275"/>
      <c r="U117" s="275"/>
      <c r="V117" s="275"/>
      <c r="W117" s="275"/>
      <c r="X117" s="275"/>
      <c r="Y117" s="275"/>
      <c r="Z117" s="275"/>
    </row>
    <row r="118" spans="1:26" ht="15.75" customHeight="1" x14ac:dyDescent="0.25">
      <c r="A118" s="303"/>
      <c r="B118" s="275"/>
      <c r="C118" s="275"/>
      <c r="D118" s="275"/>
      <c r="E118" s="275"/>
      <c r="F118" s="275"/>
      <c r="G118" s="275"/>
      <c r="H118" s="275"/>
      <c r="I118" s="275"/>
      <c r="J118" s="275"/>
      <c r="K118" s="306"/>
      <c r="L118" s="275"/>
      <c r="M118" s="275"/>
      <c r="N118" s="275"/>
      <c r="O118" s="275"/>
      <c r="P118" s="306"/>
      <c r="Q118" s="275"/>
      <c r="R118" s="275"/>
      <c r="S118" s="275"/>
      <c r="T118" s="275"/>
      <c r="U118" s="275"/>
      <c r="V118" s="275"/>
      <c r="W118" s="275"/>
      <c r="X118" s="275"/>
      <c r="Y118" s="275"/>
      <c r="Z118" s="275"/>
    </row>
    <row r="119" spans="1:26" ht="15.75" customHeight="1" x14ac:dyDescent="0.25">
      <c r="A119" s="303"/>
      <c r="B119" s="275"/>
      <c r="C119" s="275"/>
      <c r="D119" s="275"/>
      <c r="E119" s="275"/>
      <c r="F119" s="275"/>
      <c r="G119" s="275"/>
      <c r="H119" s="275"/>
      <c r="I119" s="275"/>
      <c r="J119" s="275"/>
      <c r="K119" s="306"/>
      <c r="L119" s="275"/>
      <c r="M119" s="275"/>
      <c r="N119" s="275"/>
      <c r="O119" s="275"/>
      <c r="P119" s="306"/>
      <c r="Q119" s="275"/>
      <c r="R119" s="275"/>
      <c r="S119" s="275"/>
      <c r="T119" s="275"/>
      <c r="U119" s="275"/>
      <c r="V119" s="275"/>
      <c r="W119" s="275"/>
      <c r="X119" s="275"/>
      <c r="Y119" s="275"/>
      <c r="Z119" s="275"/>
    </row>
    <row r="120" spans="1:26" ht="15.75" customHeight="1" x14ac:dyDescent="0.25">
      <c r="A120" s="303"/>
      <c r="B120" s="275"/>
      <c r="C120" s="275"/>
      <c r="D120" s="275"/>
      <c r="E120" s="275"/>
      <c r="F120" s="275"/>
      <c r="G120" s="275"/>
      <c r="H120" s="275"/>
      <c r="I120" s="275"/>
      <c r="J120" s="275"/>
      <c r="K120" s="306"/>
      <c r="L120" s="275"/>
      <c r="M120" s="275"/>
      <c r="N120" s="275"/>
      <c r="O120" s="275"/>
      <c r="P120" s="306"/>
      <c r="Q120" s="275"/>
      <c r="R120" s="275"/>
      <c r="S120" s="275"/>
      <c r="T120" s="275"/>
      <c r="U120" s="275"/>
      <c r="V120" s="275"/>
      <c r="W120" s="275"/>
      <c r="X120" s="275"/>
      <c r="Y120" s="275"/>
      <c r="Z120" s="275"/>
    </row>
    <row r="121" spans="1:26" ht="15.75" customHeight="1" x14ac:dyDescent="0.25">
      <c r="A121" s="303"/>
      <c r="B121" s="275"/>
      <c r="C121" s="275"/>
      <c r="D121" s="275"/>
      <c r="E121" s="275"/>
      <c r="F121" s="275"/>
      <c r="G121" s="275"/>
      <c r="H121" s="275"/>
      <c r="I121" s="275"/>
      <c r="J121" s="275"/>
      <c r="K121" s="306"/>
      <c r="L121" s="275"/>
      <c r="M121" s="275"/>
      <c r="N121" s="275"/>
      <c r="O121" s="275"/>
      <c r="P121" s="306"/>
      <c r="Q121" s="275"/>
      <c r="R121" s="275"/>
      <c r="S121" s="275"/>
      <c r="T121" s="275"/>
      <c r="U121" s="275"/>
      <c r="V121" s="275"/>
      <c r="W121" s="275"/>
      <c r="X121" s="275"/>
      <c r="Y121" s="275"/>
      <c r="Z121" s="275"/>
    </row>
    <row r="122" spans="1:26" ht="15.75" customHeight="1" x14ac:dyDescent="0.25">
      <c r="A122" s="303"/>
      <c r="B122" s="275"/>
      <c r="C122" s="275"/>
      <c r="D122" s="275"/>
      <c r="E122" s="275"/>
      <c r="F122" s="275"/>
      <c r="G122" s="275"/>
      <c r="H122" s="275"/>
      <c r="I122" s="275"/>
      <c r="J122" s="275"/>
      <c r="K122" s="306"/>
      <c r="L122" s="275"/>
      <c r="M122" s="275"/>
      <c r="N122" s="275"/>
      <c r="O122" s="275"/>
      <c r="P122" s="306"/>
      <c r="Q122" s="275"/>
      <c r="R122" s="275"/>
      <c r="S122" s="275"/>
      <c r="T122" s="275"/>
      <c r="U122" s="275"/>
      <c r="V122" s="275"/>
      <c r="W122" s="275"/>
      <c r="X122" s="275"/>
      <c r="Y122" s="275"/>
      <c r="Z122" s="275"/>
    </row>
    <row r="123" spans="1:26" ht="15.75" customHeight="1" x14ac:dyDescent="0.25">
      <c r="A123" s="303"/>
      <c r="B123" s="275"/>
      <c r="C123" s="275"/>
      <c r="D123" s="275"/>
      <c r="E123" s="275"/>
      <c r="F123" s="275"/>
      <c r="G123" s="275"/>
      <c r="H123" s="275"/>
      <c r="I123" s="275"/>
      <c r="J123" s="275"/>
      <c r="K123" s="306"/>
      <c r="L123" s="275"/>
      <c r="M123" s="275"/>
      <c r="N123" s="275"/>
      <c r="O123" s="275"/>
      <c r="P123" s="306"/>
      <c r="Q123" s="275"/>
      <c r="R123" s="275"/>
      <c r="S123" s="275"/>
      <c r="T123" s="275"/>
      <c r="U123" s="275"/>
      <c r="V123" s="275"/>
      <c r="W123" s="275"/>
      <c r="X123" s="275"/>
      <c r="Y123" s="275"/>
      <c r="Z123" s="275"/>
    </row>
    <row r="124" spans="1:26" ht="15.75" customHeight="1" x14ac:dyDescent="0.25">
      <c r="A124" s="303"/>
      <c r="B124" s="275"/>
      <c r="C124" s="275"/>
      <c r="D124" s="275"/>
      <c r="E124" s="275"/>
      <c r="F124" s="275"/>
      <c r="G124" s="275"/>
      <c r="H124" s="275"/>
      <c r="I124" s="275"/>
      <c r="J124" s="275"/>
      <c r="K124" s="306"/>
      <c r="L124" s="275"/>
      <c r="M124" s="275"/>
      <c r="N124" s="275"/>
      <c r="O124" s="275"/>
      <c r="P124" s="306"/>
      <c r="Q124" s="275"/>
      <c r="R124" s="275"/>
      <c r="S124" s="275"/>
      <c r="T124" s="275"/>
      <c r="U124" s="275"/>
      <c r="V124" s="275"/>
      <c r="W124" s="275"/>
      <c r="X124" s="275"/>
      <c r="Y124" s="275"/>
      <c r="Z124" s="275"/>
    </row>
    <row r="125" spans="1:26" ht="15.75" customHeight="1" x14ac:dyDescent="0.25">
      <c r="A125" s="303"/>
      <c r="B125" s="275"/>
      <c r="C125" s="275"/>
      <c r="D125" s="275"/>
      <c r="E125" s="275"/>
      <c r="F125" s="275"/>
      <c r="G125" s="275"/>
      <c r="H125" s="275"/>
      <c r="I125" s="275"/>
      <c r="J125" s="275"/>
      <c r="K125" s="306"/>
      <c r="L125" s="275"/>
      <c r="M125" s="275"/>
      <c r="N125" s="275"/>
      <c r="O125" s="275"/>
      <c r="P125" s="306"/>
      <c r="Q125" s="275"/>
      <c r="R125" s="275"/>
      <c r="S125" s="275"/>
      <c r="T125" s="275"/>
      <c r="U125" s="275"/>
      <c r="V125" s="275"/>
      <c r="W125" s="275"/>
      <c r="X125" s="275"/>
      <c r="Y125" s="275"/>
      <c r="Z125" s="275"/>
    </row>
    <row r="126" spans="1:26" ht="15.75" customHeight="1" x14ac:dyDescent="0.25">
      <c r="A126" s="303"/>
      <c r="B126" s="275"/>
      <c r="C126" s="275"/>
      <c r="D126" s="275"/>
      <c r="E126" s="275"/>
      <c r="F126" s="275"/>
      <c r="G126" s="275"/>
      <c r="H126" s="275"/>
      <c r="I126" s="275"/>
      <c r="J126" s="275"/>
      <c r="K126" s="306"/>
      <c r="L126" s="275"/>
      <c r="M126" s="275"/>
      <c r="N126" s="275"/>
      <c r="O126" s="275"/>
      <c r="P126" s="306"/>
      <c r="Q126" s="275"/>
      <c r="R126" s="275"/>
      <c r="S126" s="275"/>
      <c r="T126" s="275"/>
      <c r="U126" s="275"/>
      <c r="V126" s="275"/>
      <c r="W126" s="275"/>
      <c r="X126" s="275"/>
      <c r="Y126" s="275"/>
      <c r="Z126" s="275"/>
    </row>
    <row r="127" spans="1:26" ht="15.75" customHeight="1" x14ac:dyDescent="0.25">
      <c r="A127" s="303"/>
      <c r="B127" s="275"/>
      <c r="C127" s="275"/>
      <c r="D127" s="275"/>
      <c r="E127" s="275"/>
      <c r="F127" s="275"/>
      <c r="G127" s="275"/>
      <c r="H127" s="275"/>
      <c r="I127" s="275"/>
      <c r="J127" s="275"/>
      <c r="K127" s="306"/>
      <c r="L127" s="275"/>
      <c r="M127" s="275"/>
      <c r="N127" s="275"/>
      <c r="O127" s="275"/>
      <c r="P127" s="306"/>
      <c r="Q127" s="275"/>
      <c r="R127" s="275"/>
      <c r="S127" s="275"/>
      <c r="T127" s="275"/>
      <c r="U127" s="275"/>
      <c r="V127" s="275"/>
      <c r="W127" s="275"/>
      <c r="X127" s="275"/>
      <c r="Y127" s="275"/>
      <c r="Z127" s="275"/>
    </row>
    <row r="128" spans="1:26" ht="15.75" customHeight="1" x14ac:dyDescent="0.25">
      <c r="A128" s="303"/>
      <c r="B128" s="275"/>
      <c r="C128" s="275"/>
      <c r="D128" s="275"/>
      <c r="E128" s="275"/>
      <c r="F128" s="275"/>
      <c r="G128" s="275"/>
      <c r="H128" s="275"/>
      <c r="I128" s="275"/>
      <c r="J128" s="275"/>
      <c r="K128" s="306"/>
      <c r="L128" s="275"/>
      <c r="M128" s="275"/>
      <c r="N128" s="275"/>
      <c r="O128" s="275"/>
      <c r="P128" s="306"/>
      <c r="Q128" s="275"/>
      <c r="R128" s="275"/>
      <c r="S128" s="275"/>
      <c r="T128" s="275"/>
      <c r="U128" s="275"/>
      <c r="V128" s="275"/>
      <c r="W128" s="275"/>
      <c r="X128" s="275"/>
      <c r="Y128" s="275"/>
      <c r="Z128" s="275"/>
    </row>
    <row r="129" spans="1:26" ht="15.75" customHeight="1" x14ac:dyDescent="0.25">
      <c r="A129" s="303"/>
      <c r="B129" s="275"/>
      <c r="C129" s="275"/>
      <c r="D129" s="275"/>
      <c r="E129" s="275"/>
      <c r="F129" s="275"/>
      <c r="G129" s="275"/>
      <c r="H129" s="275"/>
      <c r="I129" s="275"/>
      <c r="J129" s="275"/>
      <c r="K129" s="306"/>
      <c r="L129" s="275"/>
      <c r="M129" s="275"/>
      <c r="N129" s="275"/>
      <c r="O129" s="275"/>
      <c r="P129" s="306"/>
      <c r="Q129" s="275"/>
      <c r="R129" s="275"/>
      <c r="S129" s="275"/>
      <c r="T129" s="275"/>
      <c r="U129" s="275"/>
      <c r="V129" s="275"/>
      <c r="W129" s="275"/>
      <c r="X129" s="275"/>
      <c r="Y129" s="275"/>
      <c r="Z129" s="275"/>
    </row>
    <row r="130" spans="1:26" ht="15.75" customHeight="1" x14ac:dyDescent="0.25">
      <c r="A130" s="303"/>
      <c r="B130" s="275"/>
      <c r="C130" s="275"/>
      <c r="D130" s="275"/>
      <c r="E130" s="275"/>
      <c r="F130" s="275"/>
      <c r="G130" s="275"/>
      <c r="H130" s="275"/>
      <c r="I130" s="275"/>
      <c r="J130" s="275"/>
      <c r="K130" s="306"/>
      <c r="L130" s="275"/>
      <c r="M130" s="275"/>
      <c r="N130" s="275"/>
      <c r="O130" s="275"/>
      <c r="P130" s="306"/>
      <c r="Q130" s="275"/>
      <c r="R130" s="275"/>
      <c r="S130" s="275"/>
      <c r="T130" s="275"/>
      <c r="U130" s="275"/>
      <c r="V130" s="275"/>
      <c r="W130" s="275"/>
      <c r="X130" s="275"/>
      <c r="Y130" s="275"/>
      <c r="Z130" s="275"/>
    </row>
    <row r="131" spans="1:26" ht="15.75" customHeight="1" x14ac:dyDescent="0.25">
      <c r="A131" s="303"/>
      <c r="B131" s="275"/>
      <c r="C131" s="275"/>
      <c r="D131" s="275"/>
      <c r="E131" s="275"/>
      <c r="F131" s="275"/>
      <c r="G131" s="275"/>
      <c r="H131" s="275"/>
      <c r="I131" s="275"/>
      <c r="J131" s="275"/>
      <c r="K131" s="306"/>
      <c r="L131" s="275"/>
      <c r="M131" s="275"/>
      <c r="N131" s="275"/>
      <c r="O131" s="275"/>
      <c r="P131" s="306"/>
      <c r="Q131" s="275"/>
      <c r="R131" s="275"/>
      <c r="S131" s="275"/>
      <c r="T131" s="275"/>
      <c r="U131" s="275"/>
      <c r="V131" s="275"/>
      <c r="W131" s="275"/>
      <c r="X131" s="275"/>
      <c r="Y131" s="275"/>
      <c r="Z131" s="275"/>
    </row>
    <row r="132" spans="1:26" ht="15.75" customHeight="1" x14ac:dyDescent="0.25">
      <c r="A132" s="303"/>
      <c r="B132" s="275"/>
      <c r="C132" s="275"/>
      <c r="D132" s="275"/>
      <c r="E132" s="275"/>
      <c r="F132" s="275"/>
      <c r="G132" s="275"/>
      <c r="H132" s="275"/>
      <c r="I132" s="275"/>
      <c r="J132" s="275"/>
      <c r="K132" s="306"/>
      <c r="L132" s="275"/>
      <c r="M132" s="275"/>
      <c r="N132" s="275"/>
      <c r="O132" s="275"/>
      <c r="P132" s="306"/>
      <c r="Q132" s="275"/>
      <c r="R132" s="275"/>
      <c r="S132" s="275"/>
      <c r="T132" s="275"/>
      <c r="U132" s="275"/>
      <c r="V132" s="275"/>
      <c r="W132" s="275"/>
      <c r="X132" s="275"/>
      <c r="Y132" s="275"/>
      <c r="Z132" s="275"/>
    </row>
    <row r="133" spans="1:26" ht="15.75" customHeight="1" x14ac:dyDescent="0.25">
      <c r="A133" s="303"/>
      <c r="B133" s="275"/>
      <c r="C133" s="275"/>
      <c r="D133" s="275"/>
      <c r="E133" s="275"/>
      <c r="F133" s="275"/>
      <c r="G133" s="275"/>
      <c r="H133" s="275"/>
      <c r="I133" s="275"/>
      <c r="J133" s="275"/>
      <c r="K133" s="306"/>
      <c r="L133" s="275"/>
      <c r="M133" s="275"/>
      <c r="N133" s="275"/>
      <c r="O133" s="275"/>
      <c r="P133" s="306"/>
      <c r="Q133" s="275"/>
      <c r="R133" s="275"/>
      <c r="S133" s="275"/>
      <c r="T133" s="275"/>
      <c r="U133" s="275"/>
      <c r="V133" s="275"/>
      <c r="W133" s="275"/>
      <c r="X133" s="275"/>
      <c r="Y133" s="275"/>
      <c r="Z133" s="275"/>
    </row>
    <row r="134" spans="1:26" ht="15.75" customHeight="1" x14ac:dyDescent="0.25">
      <c r="A134" s="303"/>
      <c r="B134" s="275"/>
      <c r="C134" s="275"/>
      <c r="D134" s="275"/>
      <c r="E134" s="275"/>
      <c r="F134" s="275"/>
      <c r="G134" s="275"/>
      <c r="H134" s="275"/>
      <c r="I134" s="275"/>
      <c r="J134" s="275"/>
      <c r="K134" s="306"/>
      <c r="L134" s="275"/>
      <c r="M134" s="275"/>
      <c r="N134" s="275"/>
      <c r="O134" s="275"/>
      <c r="P134" s="306"/>
      <c r="Q134" s="275"/>
      <c r="R134" s="275"/>
      <c r="S134" s="275"/>
      <c r="T134" s="275"/>
      <c r="U134" s="275"/>
      <c r="V134" s="275"/>
      <c r="W134" s="275"/>
      <c r="X134" s="275"/>
      <c r="Y134" s="275"/>
      <c r="Z134" s="275"/>
    </row>
    <row r="135" spans="1:26" ht="15.75" customHeight="1" x14ac:dyDescent="0.25">
      <c r="A135" s="303"/>
      <c r="B135" s="275"/>
      <c r="C135" s="275"/>
      <c r="D135" s="275"/>
      <c r="E135" s="275"/>
      <c r="F135" s="275"/>
      <c r="G135" s="275"/>
      <c r="H135" s="275"/>
      <c r="I135" s="275"/>
      <c r="J135" s="275"/>
      <c r="K135" s="306"/>
      <c r="L135" s="275"/>
      <c r="M135" s="275"/>
      <c r="N135" s="275"/>
      <c r="O135" s="275"/>
      <c r="P135" s="306"/>
      <c r="Q135" s="275"/>
      <c r="R135" s="275"/>
      <c r="S135" s="275"/>
      <c r="T135" s="275"/>
      <c r="U135" s="275"/>
      <c r="V135" s="275"/>
      <c r="W135" s="275"/>
      <c r="X135" s="275"/>
      <c r="Y135" s="275"/>
      <c r="Z135" s="275"/>
    </row>
    <row r="136" spans="1:26" ht="15.75" customHeight="1" x14ac:dyDescent="0.25">
      <c r="A136" s="303"/>
      <c r="B136" s="275"/>
      <c r="C136" s="275"/>
      <c r="D136" s="275"/>
      <c r="E136" s="275"/>
      <c r="F136" s="275"/>
      <c r="G136" s="275"/>
      <c r="H136" s="275"/>
      <c r="I136" s="275"/>
      <c r="J136" s="275"/>
      <c r="K136" s="306"/>
      <c r="L136" s="275"/>
      <c r="M136" s="275"/>
      <c r="N136" s="275"/>
      <c r="O136" s="275"/>
      <c r="P136" s="306"/>
      <c r="Q136" s="275"/>
      <c r="R136" s="275"/>
      <c r="S136" s="275"/>
      <c r="T136" s="275"/>
      <c r="U136" s="275"/>
      <c r="V136" s="275"/>
      <c r="W136" s="275"/>
      <c r="X136" s="275"/>
      <c r="Y136" s="275"/>
      <c r="Z136" s="275"/>
    </row>
    <row r="137" spans="1:26" ht="15.75" customHeight="1" x14ac:dyDescent="0.25">
      <c r="A137" s="303"/>
      <c r="B137" s="275"/>
      <c r="C137" s="275"/>
      <c r="D137" s="275"/>
      <c r="E137" s="275"/>
      <c r="F137" s="275"/>
      <c r="G137" s="275"/>
      <c r="H137" s="275"/>
      <c r="I137" s="275"/>
      <c r="J137" s="275"/>
      <c r="K137" s="306"/>
      <c r="L137" s="275"/>
      <c r="M137" s="275"/>
      <c r="N137" s="275"/>
      <c r="O137" s="275"/>
      <c r="P137" s="306"/>
      <c r="Q137" s="275"/>
      <c r="R137" s="275"/>
      <c r="S137" s="275"/>
      <c r="T137" s="275"/>
      <c r="U137" s="275"/>
      <c r="V137" s="275"/>
      <c r="W137" s="275"/>
      <c r="X137" s="275"/>
      <c r="Y137" s="275"/>
      <c r="Z137" s="275"/>
    </row>
    <row r="138" spans="1:26" ht="15.75" customHeight="1" x14ac:dyDescent="0.25">
      <c r="A138" s="303"/>
      <c r="B138" s="275"/>
      <c r="C138" s="275"/>
      <c r="D138" s="275"/>
      <c r="E138" s="275"/>
      <c r="F138" s="275"/>
      <c r="G138" s="275"/>
      <c r="H138" s="275"/>
      <c r="I138" s="275"/>
      <c r="J138" s="275"/>
      <c r="K138" s="306"/>
      <c r="L138" s="275"/>
      <c r="M138" s="275"/>
      <c r="N138" s="275"/>
      <c r="O138" s="275"/>
      <c r="P138" s="306"/>
      <c r="Q138" s="275"/>
      <c r="R138" s="275"/>
      <c r="S138" s="275"/>
      <c r="T138" s="275"/>
      <c r="U138" s="275"/>
      <c r="V138" s="275"/>
      <c r="W138" s="275"/>
      <c r="X138" s="275"/>
      <c r="Y138" s="275"/>
      <c r="Z138" s="275"/>
    </row>
    <row r="139" spans="1:26" ht="15.75" customHeight="1" x14ac:dyDescent="0.25">
      <c r="A139" s="303"/>
      <c r="B139" s="275"/>
      <c r="C139" s="275"/>
      <c r="D139" s="275"/>
      <c r="E139" s="275"/>
      <c r="F139" s="275"/>
      <c r="G139" s="275"/>
      <c r="H139" s="275"/>
      <c r="I139" s="275"/>
      <c r="J139" s="275"/>
      <c r="K139" s="306"/>
      <c r="L139" s="275"/>
      <c r="M139" s="275"/>
      <c r="N139" s="275"/>
      <c r="O139" s="275"/>
      <c r="P139" s="306"/>
      <c r="Q139" s="275"/>
      <c r="R139" s="275"/>
      <c r="S139" s="275"/>
      <c r="T139" s="275"/>
      <c r="U139" s="275"/>
      <c r="V139" s="275"/>
      <c r="W139" s="275"/>
      <c r="X139" s="275"/>
      <c r="Y139" s="275"/>
      <c r="Z139" s="275"/>
    </row>
    <row r="140" spans="1:26" ht="15.75" customHeight="1" x14ac:dyDescent="0.25">
      <c r="A140" s="303"/>
      <c r="B140" s="275"/>
      <c r="C140" s="275"/>
      <c r="D140" s="275"/>
      <c r="E140" s="275"/>
      <c r="F140" s="275"/>
      <c r="G140" s="275"/>
      <c r="H140" s="275"/>
      <c r="I140" s="275"/>
      <c r="J140" s="275"/>
      <c r="K140" s="306"/>
      <c r="L140" s="275"/>
      <c r="M140" s="275"/>
      <c r="N140" s="275"/>
      <c r="O140" s="275"/>
      <c r="P140" s="306"/>
      <c r="Q140" s="275"/>
      <c r="R140" s="275"/>
      <c r="S140" s="275"/>
      <c r="T140" s="275"/>
      <c r="U140" s="275"/>
      <c r="V140" s="275"/>
      <c r="W140" s="275"/>
      <c r="X140" s="275"/>
      <c r="Y140" s="275"/>
      <c r="Z140" s="275"/>
    </row>
    <row r="141" spans="1:26" ht="15.75" customHeight="1" x14ac:dyDescent="0.25">
      <c r="A141" s="303"/>
      <c r="B141" s="275"/>
      <c r="C141" s="275"/>
      <c r="D141" s="275"/>
      <c r="E141" s="275"/>
      <c r="F141" s="275"/>
      <c r="G141" s="275"/>
      <c r="H141" s="275"/>
      <c r="I141" s="275"/>
      <c r="J141" s="275"/>
      <c r="K141" s="306"/>
      <c r="L141" s="275"/>
      <c r="M141" s="275"/>
      <c r="N141" s="275"/>
      <c r="O141" s="275"/>
      <c r="P141" s="306"/>
      <c r="Q141" s="275"/>
      <c r="R141" s="275"/>
      <c r="S141" s="275"/>
      <c r="T141" s="275"/>
      <c r="U141" s="275"/>
      <c r="V141" s="275"/>
      <c r="W141" s="275"/>
      <c r="X141" s="275"/>
      <c r="Y141" s="275"/>
      <c r="Z141" s="275"/>
    </row>
    <row r="142" spans="1:26" ht="15.75" customHeight="1" x14ac:dyDescent="0.25">
      <c r="A142" s="303"/>
      <c r="B142" s="275"/>
      <c r="C142" s="275"/>
      <c r="D142" s="275"/>
      <c r="E142" s="275"/>
      <c r="F142" s="275"/>
      <c r="G142" s="275"/>
      <c r="H142" s="275"/>
      <c r="I142" s="275"/>
      <c r="J142" s="275"/>
      <c r="K142" s="306"/>
      <c r="L142" s="275"/>
      <c r="M142" s="275"/>
      <c r="N142" s="275"/>
      <c r="O142" s="275"/>
      <c r="P142" s="306"/>
      <c r="Q142" s="275"/>
      <c r="R142" s="275"/>
      <c r="S142" s="275"/>
      <c r="T142" s="275"/>
      <c r="U142" s="275"/>
      <c r="V142" s="275"/>
      <c r="W142" s="275"/>
      <c r="X142" s="275"/>
      <c r="Y142" s="275"/>
      <c r="Z142" s="275"/>
    </row>
    <row r="143" spans="1:26" ht="15.75" customHeight="1" x14ac:dyDescent="0.25">
      <c r="A143" s="303"/>
      <c r="B143" s="275"/>
      <c r="C143" s="275"/>
      <c r="D143" s="275"/>
      <c r="E143" s="275"/>
      <c r="F143" s="275"/>
      <c r="G143" s="275"/>
      <c r="H143" s="275"/>
      <c r="I143" s="275"/>
      <c r="J143" s="275"/>
      <c r="K143" s="306"/>
      <c r="L143" s="275"/>
      <c r="M143" s="275"/>
      <c r="N143" s="275"/>
      <c r="O143" s="275"/>
      <c r="P143" s="306"/>
      <c r="Q143" s="275"/>
      <c r="R143" s="275"/>
      <c r="S143" s="275"/>
      <c r="T143" s="275"/>
      <c r="U143" s="275"/>
      <c r="V143" s="275"/>
      <c r="W143" s="275"/>
      <c r="X143" s="275"/>
      <c r="Y143" s="275"/>
      <c r="Z143" s="275"/>
    </row>
    <row r="144" spans="1:26" ht="15.75" customHeight="1" x14ac:dyDescent="0.25">
      <c r="A144" s="303"/>
      <c r="B144" s="275"/>
      <c r="C144" s="275"/>
      <c r="D144" s="275"/>
      <c r="E144" s="275"/>
      <c r="F144" s="275"/>
      <c r="G144" s="275"/>
      <c r="H144" s="275"/>
      <c r="I144" s="275"/>
      <c r="J144" s="275"/>
      <c r="K144" s="306"/>
      <c r="L144" s="275"/>
      <c r="M144" s="275"/>
      <c r="N144" s="275"/>
      <c r="O144" s="275"/>
      <c r="P144" s="306"/>
      <c r="Q144" s="275"/>
      <c r="R144" s="275"/>
      <c r="S144" s="275"/>
      <c r="T144" s="275"/>
      <c r="U144" s="275"/>
      <c r="V144" s="275"/>
      <c r="W144" s="275"/>
      <c r="X144" s="275"/>
      <c r="Y144" s="275"/>
      <c r="Z144" s="275"/>
    </row>
    <row r="145" spans="1:26" ht="15.75" customHeight="1" x14ac:dyDescent="0.25">
      <c r="A145" s="303"/>
      <c r="B145" s="275"/>
      <c r="C145" s="275"/>
      <c r="D145" s="275"/>
      <c r="E145" s="275"/>
      <c r="F145" s="275"/>
      <c r="G145" s="275"/>
      <c r="H145" s="275"/>
      <c r="I145" s="275"/>
      <c r="J145" s="275"/>
      <c r="K145" s="306"/>
      <c r="L145" s="275"/>
      <c r="M145" s="275"/>
      <c r="N145" s="275"/>
      <c r="O145" s="275"/>
      <c r="P145" s="306"/>
      <c r="Q145" s="275"/>
      <c r="R145" s="275"/>
      <c r="S145" s="275"/>
      <c r="T145" s="275"/>
      <c r="U145" s="275"/>
      <c r="V145" s="275"/>
      <c r="W145" s="275"/>
      <c r="X145" s="275"/>
      <c r="Y145" s="275"/>
      <c r="Z145" s="275"/>
    </row>
    <row r="146" spans="1:26" ht="15.75" customHeight="1" x14ac:dyDescent="0.25">
      <c r="A146" s="303"/>
      <c r="B146" s="275"/>
      <c r="C146" s="275"/>
      <c r="D146" s="275"/>
      <c r="E146" s="275"/>
      <c r="F146" s="275"/>
      <c r="G146" s="275"/>
      <c r="H146" s="275"/>
      <c r="I146" s="275"/>
      <c r="J146" s="275"/>
      <c r="K146" s="306"/>
      <c r="L146" s="275"/>
      <c r="M146" s="275"/>
      <c r="N146" s="275"/>
      <c r="O146" s="275"/>
      <c r="P146" s="306"/>
      <c r="Q146" s="275"/>
      <c r="R146" s="275"/>
      <c r="S146" s="275"/>
      <c r="T146" s="275"/>
      <c r="U146" s="275"/>
      <c r="V146" s="275"/>
      <c r="W146" s="275"/>
      <c r="X146" s="275"/>
      <c r="Y146" s="275"/>
      <c r="Z146" s="275"/>
    </row>
    <row r="147" spans="1:26" ht="15.75" customHeight="1" x14ac:dyDescent="0.25">
      <c r="A147" s="303"/>
      <c r="B147" s="275"/>
      <c r="C147" s="275"/>
      <c r="D147" s="275"/>
      <c r="E147" s="275"/>
      <c r="F147" s="275"/>
      <c r="G147" s="275"/>
      <c r="H147" s="275"/>
      <c r="I147" s="275"/>
      <c r="J147" s="275"/>
      <c r="K147" s="306"/>
      <c r="L147" s="275"/>
      <c r="M147" s="275"/>
      <c r="N147" s="275"/>
      <c r="O147" s="275"/>
      <c r="P147" s="306"/>
      <c r="Q147" s="275"/>
      <c r="R147" s="275"/>
      <c r="S147" s="275"/>
      <c r="T147" s="275"/>
      <c r="U147" s="275"/>
      <c r="V147" s="275"/>
      <c r="W147" s="275"/>
      <c r="X147" s="275"/>
      <c r="Y147" s="275"/>
      <c r="Z147" s="275"/>
    </row>
    <row r="148" spans="1:26" ht="15.75" customHeight="1" x14ac:dyDescent="0.25">
      <c r="A148" s="303"/>
      <c r="B148" s="275"/>
      <c r="C148" s="275"/>
      <c r="D148" s="275"/>
      <c r="E148" s="275"/>
      <c r="F148" s="275"/>
      <c r="G148" s="275"/>
      <c r="H148" s="275"/>
      <c r="I148" s="275"/>
      <c r="J148" s="275"/>
      <c r="K148" s="306"/>
      <c r="L148" s="275"/>
      <c r="M148" s="275"/>
      <c r="N148" s="275"/>
      <c r="O148" s="275"/>
      <c r="P148" s="306"/>
      <c r="Q148" s="275"/>
      <c r="R148" s="275"/>
      <c r="S148" s="275"/>
      <c r="T148" s="275"/>
      <c r="U148" s="275"/>
      <c r="V148" s="275"/>
      <c r="W148" s="275"/>
      <c r="X148" s="275"/>
      <c r="Y148" s="275"/>
      <c r="Z148" s="275"/>
    </row>
    <row r="149" spans="1:26" ht="15.75" customHeight="1" x14ac:dyDescent="0.25">
      <c r="A149" s="303"/>
      <c r="B149" s="275"/>
      <c r="C149" s="275"/>
      <c r="D149" s="275"/>
      <c r="E149" s="275"/>
      <c r="F149" s="275"/>
      <c r="G149" s="275"/>
      <c r="H149" s="275"/>
      <c r="I149" s="275"/>
      <c r="J149" s="275"/>
      <c r="K149" s="306"/>
      <c r="L149" s="275"/>
      <c r="M149" s="275"/>
      <c r="N149" s="275"/>
      <c r="O149" s="275"/>
      <c r="P149" s="306"/>
      <c r="Q149" s="275"/>
      <c r="R149" s="275"/>
      <c r="S149" s="275"/>
      <c r="T149" s="275"/>
      <c r="U149" s="275"/>
      <c r="V149" s="275"/>
      <c r="W149" s="275"/>
      <c r="X149" s="275"/>
      <c r="Y149" s="275"/>
      <c r="Z149" s="275"/>
    </row>
    <row r="150" spans="1:26" ht="15.75" customHeight="1" x14ac:dyDescent="0.25">
      <c r="A150" s="303"/>
      <c r="B150" s="275"/>
      <c r="C150" s="275"/>
      <c r="D150" s="275"/>
      <c r="E150" s="275"/>
      <c r="F150" s="275"/>
      <c r="G150" s="275"/>
      <c r="H150" s="275"/>
      <c r="I150" s="275"/>
      <c r="J150" s="275"/>
      <c r="K150" s="306"/>
      <c r="L150" s="275"/>
      <c r="M150" s="275"/>
      <c r="N150" s="275"/>
      <c r="O150" s="275"/>
      <c r="P150" s="306"/>
      <c r="Q150" s="275"/>
      <c r="R150" s="275"/>
      <c r="S150" s="275"/>
      <c r="T150" s="275"/>
      <c r="U150" s="275"/>
      <c r="V150" s="275"/>
      <c r="W150" s="275"/>
      <c r="X150" s="275"/>
      <c r="Y150" s="275"/>
      <c r="Z150" s="275"/>
    </row>
    <row r="151" spans="1:26" ht="15.75" customHeight="1" x14ac:dyDescent="0.25">
      <c r="A151" s="303"/>
      <c r="B151" s="275"/>
      <c r="C151" s="275"/>
      <c r="D151" s="275"/>
      <c r="E151" s="275"/>
      <c r="F151" s="275"/>
      <c r="G151" s="275"/>
      <c r="H151" s="275"/>
      <c r="I151" s="275"/>
      <c r="J151" s="275"/>
      <c r="K151" s="306"/>
      <c r="L151" s="275"/>
      <c r="M151" s="275"/>
      <c r="N151" s="275"/>
      <c r="O151" s="275"/>
      <c r="P151" s="306"/>
      <c r="Q151" s="275"/>
      <c r="R151" s="275"/>
      <c r="S151" s="275"/>
      <c r="T151" s="275"/>
      <c r="U151" s="275"/>
      <c r="V151" s="275"/>
      <c r="W151" s="275"/>
      <c r="X151" s="275"/>
      <c r="Y151" s="275"/>
      <c r="Z151" s="275"/>
    </row>
    <row r="152" spans="1:26" ht="15.75" customHeight="1" x14ac:dyDescent="0.25">
      <c r="A152" s="303"/>
      <c r="B152" s="275"/>
      <c r="C152" s="275"/>
      <c r="D152" s="275"/>
      <c r="E152" s="275"/>
      <c r="F152" s="275"/>
      <c r="G152" s="275"/>
      <c r="H152" s="275"/>
      <c r="I152" s="275"/>
      <c r="J152" s="275"/>
      <c r="K152" s="306"/>
      <c r="L152" s="275"/>
      <c r="M152" s="275"/>
      <c r="N152" s="275"/>
      <c r="O152" s="275"/>
      <c r="P152" s="306"/>
      <c r="Q152" s="275"/>
      <c r="R152" s="275"/>
      <c r="S152" s="275"/>
      <c r="T152" s="275"/>
      <c r="U152" s="275"/>
      <c r="V152" s="275"/>
      <c r="W152" s="275"/>
      <c r="X152" s="275"/>
      <c r="Y152" s="275"/>
      <c r="Z152" s="275"/>
    </row>
    <row r="153" spans="1:26" ht="15.75" customHeight="1" x14ac:dyDescent="0.25">
      <c r="A153" s="303"/>
      <c r="B153" s="275"/>
      <c r="C153" s="275"/>
      <c r="D153" s="275"/>
      <c r="E153" s="275"/>
      <c r="F153" s="275"/>
      <c r="G153" s="275"/>
      <c r="H153" s="275"/>
      <c r="I153" s="275"/>
      <c r="J153" s="275"/>
      <c r="K153" s="306"/>
      <c r="L153" s="275"/>
      <c r="M153" s="275"/>
      <c r="N153" s="275"/>
      <c r="O153" s="275"/>
      <c r="P153" s="306"/>
      <c r="Q153" s="275"/>
      <c r="R153" s="275"/>
      <c r="S153" s="275"/>
      <c r="T153" s="275"/>
      <c r="U153" s="275"/>
      <c r="V153" s="275"/>
      <c r="W153" s="275"/>
      <c r="X153" s="275"/>
      <c r="Y153" s="275"/>
      <c r="Z153" s="275"/>
    </row>
    <row r="154" spans="1:26" ht="15.75" customHeight="1" x14ac:dyDescent="0.25">
      <c r="A154" s="303"/>
      <c r="B154" s="275"/>
      <c r="C154" s="275"/>
      <c r="D154" s="275"/>
      <c r="E154" s="275"/>
      <c r="F154" s="275"/>
      <c r="G154" s="275"/>
      <c r="H154" s="275"/>
      <c r="I154" s="275"/>
      <c r="J154" s="275"/>
      <c r="K154" s="306"/>
      <c r="L154" s="275"/>
      <c r="M154" s="275"/>
      <c r="N154" s="275"/>
      <c r="O154" s="275"/>
      <c r="P154" s="306"/>
      <c r="Q154" s="275"/>
      <c r="R154" s="275"/>
      <c r="S154" s="275"/>
      <c r="T154" s="275"/>
      <c r="U154" s="275"/>
      <c r="V154" s="275"/>
      <c r="W154" s="275"/>
      <c r="X154" s="275"/>
      <c r="Y154" s="275"/>
      <c r="Z154" s="275"/>
    </row>
    <row r="155" spans="1:26" ht="15.75" customHeight="1" x14ac:dyDescent="0.25">
      <c r="A155" s="303"/>
      <c r="B155" s="275"/>
      <c r="C155" s="275"/>
      <c r="D155" s="275"/>
      <c r="E155" s="275"/>
      <c r="F155" s="275"/>
      <c r="G155" s="275"/>
      <c r="H155" s="275"/>
      <c r="I155" s="275"/>
      <c r="J155" s="275"/>
      <c r="K155" s="306"/>
      <c r="L155" s="275"/>
      <c r="M155" s="275"/>
      <c r="N155" s="275"/>
      <c r="O155" s="275"/>
      <c r="P155" s="306"/>
      <c r="Q155" s="275"/>
      <c r="R155" s="275"/>
      <c r="S155" s="275"/>
      <c r="T155" s="275"/>
      <c r="U155" s="275"/>
      <c r="V155" s="275"/>
      <c r="W155" s="275"/>
      <c r="X155" s="275"/>
      <c r="Y155" s="275"/>
      <c r="Z155" s="275"/>
    </row>
    <row r="156" spans="1:26" ht="15.75" customHeight="1" x14ac:dyDescent="0.25">
      <c r="A156" s="303"/>
      <c r="B156" s="275"/>
      <c r="C156" s="275"/>
      <c r="D156" s="275"/>
      <c r="E156" s="275"/>
      <c r="F156" s="275"/>
      <c r="G156" s="275"/>
      <c r="H156" s="275"/>
      <c r="I156" s="275"/>
      <c r="J156" s="275"/>
      <c r="K156" s="306"/>
      <c r="L156" s="275"/>
      <c r="M156" s="275"/>
      <c r="N156" s="275"/>
      <c r="O156" s="275"/>
      <c r="P156" s="306"/>
      <c r="Q156" s="275"/>
      <c r="R156" s="275"/>
      <c r="S156" s="275"/>
      <c r="T156" s="275"/>
      <c r="U156" s="275"/>
      <c r="V156" s="275"/>
      <c r="W156" s="275"/>
      <c r="X156" s="275"/>
      <c r="Y156" s="275"/>
      <c r="Z156" s="275"/>
    </row>
    <row r="157" spans="1:26" ht="15.75" customHeight="1" x14ac:dyDescent="0.25">
      <c r="A157" s="303"/>
      <c r="B157" s="275"/>
      <c r="C157" s="275"/>
      <c r="D157" s="275"/>
      <c r="E157" s="275"/>
      <c r="F157" s="275"/>
      <c r="G157" s="275"/>
      <c r="H157" s="275"/>
      <c r="I157" s="275"/>
      <c r="J157" s="275"/>
      <c r="K157" s="306"/>
      <c r="L157" s="275"/>
      <c r="M157" s="275"/>
      <c r="N157" s="275"/>
      <c r="O157" s="275"/>
      <c r="P157" s="306"/>
      <c r="Q157" s="275"/>
      <c r="R157" s="275"/>
      <c r="S157" s="275"/>
      <c r="T157" s="275"/>
      <c r="U157" s="275"/>
      <c r="V157" s="275"/>
      <c r="W157" s="275"/>
      <c r="X157" s="275"/>
      <c r="Y157" s="275"/>
      <c r="Z157" s="275"/>
    </row>
    <row r="158" spans="1:26" ht="15.75" customHeight="1" x14ac:dyDescent="0.25">
      <c r="A158" s="303"/>
      <c r="B158" s="275"/>
      <c r="C158" s="275"/>
      <c r="D158" s="275"/>
      <c r="E158" s="275"/>
      <c r="F158" s="275"/>
      <c r="G158" s="275"/>
      <c r="H158" s="275"/>
      <c r="I158" s="275"/>
      <c r="J158" s="275"/>
      <c r="K158" s="306"/>
      <c r="L158" s="275"/>
      <c r="M158" s="275"/>
      <c r="N158" s="275"/>
      <c r="O158" s="275"/>
      <c r="P158" s="306"/>
      <c r="Q158" s="275"/>
      <c r="R158" s="275"/>
      <c r="S158" s="275"/>
      <c r="T158" s="275"/>
      <c r="U158" s="275"/>
      <c r="V158" s="275"/>
      <c r="W158" s="275"/>
      <c r="X158" s="275"/>
      <c r="Y158" s="275"/>
      <c r="Z158" s="275"/>
    </row>
    <row r="159" spans="1:26" ht="15.75" customHeight="1" x14ac:dyDescent="0.25">
      <c r="A159" s="303"/>
      <c r="B159" s="275"/>
      <c r="C159" s="275"/>
      <c r="D159" s="275"/>
      <c r="E159" s="275"/>
      <c r="F159" s="275"/>
      <c r="G159" s="275"/>
      <c r="H159" s="275"/>
      <c r="I159" s="275"/>
      <c r="J159" s="275"/>
      <c r="K159" s="306"/>
      <c r="L159" s="275"/>
      <c r="M159" s="275"/>
      <c r="N159" s="275"/>
      <c r="O159" s="275"/>
      <c r="P159" s="306"/>
      <c r="Q159" s="275"/>
      <c r="R159" s="275"/>
      <c r="S159" s="275"/>
      <c r="T159" s="275"/>
      <c r="U159" s="275"/>
      <c r="V159" s="275"/>
      <c r="W159" s="275"/>
      <c r="X159" s="275"/>
      <c r="Y159" s="275"/>
      <c r="Z159" s="275"/>
    </row>
    <row r="160" spans="1:26" ht="15.75" customHeight="1" x14ac:dyDescent="0.25">
      <c r="A160" s="303"/>
      <c r="B160" s="275"/>
      <c r="C160" s="275"/>
      <c r="D160" s="275"/>
      <c r="E160" s="275"/>
      <c r="F160" s="275"/>
      <c r="G160" s="275"/>
      <c r="H160" s="275"/>
      <c r="I160" s="275"/>
      <c r="J160" s="275"/>
      <c r="K160" s="306"/>
      <c r="L160" s="275"/>
      <c r="M160" s="275"/>
      <c r="N160" s="275"/>
      <c r="O160" s="275"/>
      <c r="P160" s="306"/>
      <c r="Q160" s="275"/>
      <c r="R160" s="275"/>
      <c r="S160" s="275"/>
      <c r="T160" s="275"/>
      <c r="U160" s="275"/>
      <c r="V160" s="275"/>
      <c r="W160" s="275"/>
      <c r="X160" s="275"/>
      <c r="Y160" s="275"/>
      <c r="Z160" s="275"/>
    </row>
    <row r="161" spans="1:26" ht="15.75" customHeight="1" x14ac:dyDescent="0.25">
      <c r="A161" s="303"/>
      <c r="B161" s="275"/>
      <c r="C161" s="275"/>
      <c r="D161" s="275"/>
      <c r="E161" s="275"/>
      <c r="F161" s="275"/>
      <c r="G161" s="275"/>
      <c r="H161" s="275"/>
      <c r="I161" s="275"/>
      <c r="J161" s="275"/>
      <c r="K161" s="306"/>
      <c r="L161" s="275"/>
      <c r="M161" s="275"/>
      <c r="N161" s="275"/>
      <c r="O161" s="275"/>
      <c r="P161" s="306"/>
      <c r="Q161" s="275"/>
      <c r="R161" s="275"/>
      <c r="S161" s="275"/>
      <c r="T161" s="275"/>
      <c r="U161" s="275"/>
      <c r="V161" s="275"/>
      <c r="W161" s="275"/>
      <c r="X161" s="275"/>
      <c r="Y161" s="275"/>
      <c r="Z161" s="275"/>
    </row>
    <row r="162" spans="1:26" ht="15.75" customHeight="1" x14ac:dyDescent="0.25">
      <c r="A162" s="303"/>
      <c r="B162" s="275"/>
      <c r="C162" s="275"/>
      <c r="D162" s="275"/>
      <c r="E162" s="275"/>
      <c r="F162" s="275"/>
      <c r="G162" s="275"/>
      <c r="H162" s="275"/>
      <c r="I162" s="275"/>
      <c r="J162" s="275"/>
      <c r="K162" s="306"/>
      <c r="L162" s="275"/>
      <c r="M162" s="275"/>
      <c r="N162" s="275"/>
      <c r="O162" s="275"/>
      <c r="P162" s="306"/>
      <c r="Q162" s="275"/>
      <c r="R162" s="275"/>
      <c r="S162" s="275"/>
      <c r="T162" s="275"/>
      <c r="U162" s="275"/>
      <c r="V162" s="275"/>
      <c r="W162" s="275"/>
      <c r="X162" s="275"/>
      <c r="Y162" s="275"/>
      <c r="Z162" s="275"/>
    </row>
    <row r="163" spans="1:26" ht="15.75" customHeight="1" x14ac:dyDescent="0.25">
      <c r="A163" s="303"/>
      <c r="B163" s="275"/>
      <c r="C163" s="275"/>
      <c r="D163" s="275"/>
      <c r="E163" s="275"/>
      <c r="F163" s="275"/>
      <c r="G163" s="275"/>
      <c r="H163" s="275"/>
      <c r="I163" s="275"/>
      <c r="J163" s="275"/>
      <c r="K163" s="306"/>
      <c r="L163" s="275"/>
      <c r="M163" s="275"/>
      <c r="N163" s="275"/>
      <c r="O163" s="275"/>
      <c r="P163" s="306"/>
      <c r="Q163" s="275"/>
      <c r="R163" s="275"/>
      <c r="S163" s="275"/>
      <c r="T163" s="275"/>
      <c r="U163" s="275"/>
      <c r="V163" s="275"/>
      <c r="W163" s="275"/>
      <c r="X163" s="275"/>
      <c r="Y163" s="275"/>
      <c r="Z163" s="275"/>
    </row>
    <row r="164" spans="1:26" ht="15.75" customHeight="1" x14ac:dyDescent="0.25">
      <c r="A164" s="303"/>
      <c r="B164" s="275"/>
      <c r="C164" s="275"/>
      <c r="D164" s="275"/>
      <c r="E164" s="275"/>
      <c r="F164" s="275"/>
      <c r="G164" s="275"/>
      <c r="H164" s="275"/>
      <c r="I164" s="275"/>
      <c r="J164" s="275"/>
      <c r="K164" s="306"/>
      <c r="L164" s="275"/>
      <c r="M164" s="275"/>
      <c r="N164" s="275"/>
      <c r="O164" s="275"/>
      <c r="P164" s="306"/>
      <c r="Q164" s="275"/>
      <c r="R164" s="275"/>
      <c r="S164" s="275"/>
      <c r="T164" s="275"/>
      <c r="U164" s="275"/>
      <c r="V164" s="275"/>
      <c r="W164" s="275"/>
      <c r="X164" s="275"/>
      <c r="Y164" s="275"/>
      <c r="Z164" s="275"/>
    </row>
    <row r="165" spans="1:26" ht="15.75" customHeight="1" x14ac:dyDescent="0.25">
      <c r="A165" s="303"/>
      <c r="B165" s="275"/>
      <c r="C165" s="275"/>
      <c r="D165" s="275"/>
      <c r="E165" s="275"/>
      <c r="F165" s="275"/>
      <c r="G165" s="275"/>
      <c r="H165" s="275"/>
      <c r="I165" s="275"/>
      <c r="J165" s="275"/>
      <c r="K165" s="306"/>
      <c r="L165" s="275"/>
      <c r="M165" s="275"/>
      <c r="N165" s="275"/>
      <c r="O165" s="275"/>
      <c r="P165" s="306"/>
      <c r="Q165" s="275"/>
      <c r="R165" s="275"/>
      <c r="S165" s="275"/>
      <c r="T165" s="275"/>
      <c r="U165" s="275"/>
      <c r="V165" s="275"/>
      <c r="W165" s="275"/>
      <c r="X165" s="275"/>
      <c r="Y165" s="275"/>
      <c r="Z165" s="275"/>
    </row>
    <row r="166" spans="1:26" ht="15.75" customHeight="1" x14ac:dyDescent="0.25">
      <c r="A166" s="303"/>
      <c r="B166" s="275"/>
      <c r="C166" s="275"/>
      <c r="D166" s="275"/>
      <c r="E166" s="275"/>
      <c r="F166" s="275"/>
      <c r="G166" s="275"/>
      <c r="H166" s="275"/>
      <c r="I166" s="275"/>
      <c r="J166" s="275"/>
      <c r="K166" s="306"/>
      <c r="L166" s="275"/>
      <c r="M166" s="275"/>
      <c r="N166" s="275"/>
      <c r="O166" s="275"/>
      <c r="P166" s="306"/>
      <c r="Q166" s="275"/>
      <c r="R166" s="275"/>
      <c r="S166" s="275"/>
      <c r="T166" s="275"/>
      <c r="U166" s="275"/>
      <c r="V166" s="275"/>
      <c r="W166" s="275"/>
      <c r="X166" s="275"/>
      <c r="Y166" s="275"/>
      <c r="Z166" s="275"/>
    </row>
    <row r="167" spans="1:26" ht="15.75" customHeight="1" x14ac:dyDescent="0.25">
      <c r="A167" s="303"/>
      <c r="B167" s="275"/>
      <c r="C167" s="275"/>
      <c r="D167" s="275"/>
      <c r="E167" s="275"/>
      <c r="F167" s="275"/>
      <c r="G167" s="275"/>
      <c r="H167" s="275"/>
      <c r="I167" s="275"/>
      <c r="J167" s="275"/>
      <c r="K167" s="306"/>
      <c r="L167" s="275"/>
      <c r="M167" s="275"/>
      <c r="N167" s="275"/>
      <c r="O167" s="275"/>
      <c r="P167" s="306"/>
      <c r="Q167" s="275"/>
      <c r="R167" s="275"/>
      <c r="S167" s="275"/>
      <c r="T167" s="275"/>
      <c r="U167" s="275"/>
      <c r="V167" s="275"/>
      <c r="W167" s="275"/>
      <c r="X167" s="275"/>
      <c r="Y167" s="275"/>
      <c r="Z167" s="275"/>
    </row>
    <row r="168" spans="1:26" ht="15.75" customHeight="1" x14ac:dyDescent="0.25">
      <c r="A168" s="303"/>
      <c r="B168" s="275"/>
      <c r="C168" s="275"/>
      <c r="D168" s="275"/>
      <c r="E168" s="275"/>
      <c r="F168" s="275"/>
      <c r="G168" s="275"/>
      <c r="H168" s="275"/>
      <c r="I168" s="275"/>
      <c r="J168" s="275"/>
      <c r="K168" s="306"/>
      <c r="L168" s="275"/>
      <c r="M168" s="275"/>
      <c r="N168" s="275"/>
      <c r="O168" s="275"/>
      <c r="P168" s="306"/>
      <c r="Q168" s="275"/>
      <c r="R168" s="275"/>
      <c r="S168" s="275"/>
      <c r="T168" s="275"/>
      <c r="U168" s="275"/>
      <c r="V168" s="275"/>
      <c r="W168" s="275"/>
      <c r="X168" s="275"/>
      <c r="Y168" s="275"/>
      <c r="Z168" s="275"/>
    </row>
    <row r="169" spans="1:26" ht="15.75" customHeight="1" x14ac:dyDescent="0.25">
      <c r="A169" s="303"/>
      <c r="B169" s="275"/>
      <c r="C169" s="275"/>
      <c r="D169" s="275"/>
      <c r="E169" s="275"/>
      <c r="F169" s="275"/>
      <c r="G169" s="275"/>
      <c r="H169" s="275"/>
      <c r="I169" s="275"/>
      <c r="J169" s="275"/>
      <c r="K169" s="306"/>
      <c r="L169" s="275"/>
      <c r="M169" s="275"/>
      <c r="N169" s="275"/>
      <c r="O169" s="275"/>
      <c r="P169" s="306"/>
      <c r="Q169" s="275"/>
      <c r="R169" s="275"/>
      <c r="S169" s="275"/>
      <c r="T169" s="275"/>
      <c r="U169" s="275"/>
      <c r="V169" s="275"/>
      <c r="W169" s="275"/>
      <c r="X169" s="275"/>
      <c r="Y169" s="275"/>
      <c r="Z169" s="275"/>
    </row>
    <row r="170" spans="1:26" ht="15.75" customHeight="1" x14ac:dyDescent="0.25">
      <c r="A170" s="303"/>
      <c r="B170" s="275"/>
      <c r="C170" s="275"/>
      <c r="D170" s="275"/>
      <c r="E170" s="275"/>
      <c r="F170" s="275"/>
      <c r="G170" s="275"/>
      <c r="H170" s="275"/>
      <c r="I170" s="275"/>
      <c r="J170" s="275"/>
      <c r="K170" s="306"/>
      <c r="L170" s="275"/>
      <c r="M170" s="275"/>
      <c r="N170" s="275"/>
      <c r="O170" s="275"/>
      <c r="P170" s="306"/>
      <c r="Q170" s="275"/>
      <c r="R170" s="275"/>
      <c r="S170" s="275"/>
      <c r="T170" s="275"/>
      <c r="U170" s="275"/>
      <c r="V170" s="275"/>
      <c r="W170" s="275"/>
      <c r="X170" s="275"/>
      <c r="Y170" s="275"/>
      <c r="Z170" s="275"/>
    </row>
    <row r="171" spans="1:26" ht="15.75" customHeight="1" x14ac:dyDescent="0.25">
      <c r="A171" s="303"/>
      <c r="B171" s="275"/>
      <c r="C171" s="275"/>
      <c r="D171" s="275"/>
      <c r="E171" s="275"/>
      <c r="F171" s="275"/>
      <c r="G171" s="275"/>
      <c r="H171" s="275"/>
      <c r="I171" s="275"/>
      <c r="J171" s="275"/>
      <c r="K171" s="306"/>
      <c r="L171" s="275"/>
      <c r="M171" s="275"/>
      <c r="N171" s="275"/>
      <c r="O171" s="275"/>
      <c r="P171" s="306"/>
      <c r="Q171" s="275"/>
      <c r="R171" s="275"/>
      <c r="S171" s="275"/>
      <c r="T171" s="275"/>
      <c r="U171" s="275"/>
      <c r="V171" s="275"/>
      <c r="W171" s="275"/>
      <c r="X171" s="275"/>
      <c r="Y171" s="275"/>
      <c r="Z171" s="275"/>
    </row>
    <row r="172" spans="1:26" ht="15.75" customHeight="1" x14ac:dyDescent="0.25">
      <c r="A172" s="303"/>
      <c r="B172" s="275"/>
      <c r="C172" s="275"/>
      <c r="D172" s="275"/>
      <c r="E172" s="275"/>
      <c r="F172" s="275"/>
      <c r="G172" s="275"/>
      <c r="H172" s="275"/>
      <c r="I172" s="275"/>
      <c r="J172" s="275"/>
      <c r="K172" s="306"/>
      <c r="L172" s="275"/>
      <c r="M172" s="275"/>
      <c r="N172" s="275"/>
      <c r="O172" s="275"/>
      <c r="P172" s="306"/>
      <c r="Q172" s="275"/>
      <c r="R172" s="275"/>
      <c r="S172" s="275"/>
      <c r="T172" s="275"/>
      <c r="U172" s="275"/>
      <c r="V172" s="275"/>
      <c r="W172" s="275"/>
      <c r="X172" s="275"/>
      <c r="Y172" s="275"/>
      <c r="Z172" s="275"/>
    </row>
    <row r="173" spans="1:26" ht="15.75" customHeight="1" x14ac:dyDescent="0.25">
      <c r="A173" s="303"/>
      <c r="B173" s="275"/>
      <c r="C173" s="275"/>
      <c r="D173" s="275"/>
      <c r="E173" s="275"/>
      <c r="F173" s="275"/>
      <c r="G173" s="275"/>
      <c r="H173" s="275"/>
      <c r="I173" s="275"/>
      <c r="J173" s="275"/>
      <c r="K173" s="306"/>
      <c r="L173" s="275"/>
      <c r="M173" s="275"/>
      <c r="N173" s="275"/>
      <c r="O173" s="275"/>
      <c r="P173" s="306"/>
      <c r="Q173" s="275"/>
      <c r="R173" s="275"/>
      <c r="S173" s="275"/>
      <c r="T173" s="275"/>
      <c r="U173" s="275"/>
      <c r="V173" s="275"/>
      <c r="W173" s="275"/>
      <c r="X173" s="275"/>
      <c r="Y173" s="275"/>
      <c r="Z173" s="275"/>
    </row>
    <row r="174" spans="1:26" ht="15.75" customHeight="1" x14ac:dyDescent="0.25">
      <c r="A174" s="303"/>
      <c r="B174" s="275"/>
      <c r="C174" s="275"/>
      <c r="D174" s="275"/>
      <c r="E174" s="275"/>
      <c r="F174" s="275"/>
      <c r="G174" s="275"/>
      <c r="H174" s="275"/>
      <c r="I174" s="275"/>
      <c r="J174" s="275"/>
      <c r="K174" s="306"/>
      <c r="L174" s="275"/>
      <c r="M174" s="275"/>
      <c r="N174" s="275"/>
      <c r="O174" s="275"/>
      <c r="P174" s="306"/>
      <c r="Q174" s="275"/>
      <c r="R174" s="275"/>
      <c r="S174" s="275"/>
      <c r="T174" s="275"/>
      <c r="U174" s="275"/>
      <c r="V174" s="275"/>
      <c r="W174" s="275"/>
      <c r="X174" s="275"/>
      <c r="Y174" s="275"/>
      <c r="Z174" s="275"/>
    </row>
    <row r="175" spans="1:26" ht="15.75" customHeight="1" x14ac:dyDescent="0.25">
      <c r="A175" s="303"/>
      <c r="B175" s="275"/>
      <c r="C175" s="275"/>
      <c r="D175" s="275"/>
      <c r="E175" s="275"/>
      <c r="F175" s="275"/>
      <c r="G175" s="275"/>
      <c r="H175" s="275"/>
      <c r="I175" s="275"/>
      <c r="J175" s="275"/>
      <c r="K175" s="306"/>
      <c r="L175" s="275"/>
      <c r="M175" s="275"/>
      <c r="N175" s="275"/>
      <c r="O175" s="275"/>
      <c r="P175" s="306"/>
      <c r="Q175" s="275"/>
      <c r="R175" s="275"/>
      <c r="S175" s="275"/>
      <c r="T175" s="275"/>
      <c r="U175" s="275"/>
      <c r="V175" s="275"/>
      <c r="W175" s="275"/>
      <c r="X175" s="275"/>
      <c r="Y175" s="275"/>
      <c r="Z175" s="275"/>
    </row>
    <row r="176" spans="1:26" ht="15.75" customHeight="1" x14ac:dyDescent="0.25">
      <c r="A176" s="303"/>
      <c r="B176" s="275"/>
      <c r="C176" s="275"/>
      <c r="D176" s="275"/>
      <c r="E176" s="275"/>
      <c r="F176" s="275"/>
      <c r="G176" s="275"/>
      <c r="H176" s="275"/>
      <c r="I176" s="275"/>
      <c r="J176" s="275"/>
      <c r="K176" s="306"/>
      <c r="L176" s="275"/>
      <c r="M176" s="275"/>
      <c r="N176" s="275"/>
      <c r="O176" s="275"/>
      <c r="P176" s="306"/>
      <c r="Q176" s="275"/>
      <c r="R176" s="275"/>
      <c r="S176" s="275"/>
      <c r="T176" s="275"/>
      <c r="U176" s="275"/>
      <c r="V176" s="275"/>
      <c r="W176" s="275"/>
      <c r="X176" s="275"/>
      <c r="Y176" s="275"/>
      <c r="Z176" s="275"/>
    </row>
    <row r="177" spans="1:26" ht="15.75" customHeight="1" x14ac:dyDescent="0.25">
      <c r="A177" s="303"/>
      <c r="B177" s="275"/>
      <c r="C177" s="275"/>
      <c r="D177" s="275"/>
      <c r="E177" s="275"/>
      <c r="F177" s="275"/>
      <c r="G177" s="275"/>
      <c r="H177" s="275"/>
      <c r="I177" s="275"/>
      <c r="J177" s="275"/>
      <c r="K177" s="306"/>
      <c r="L177" s="275"/>
      <c r="M177" s="275"/>
      <c r="N177" s="275"/>
      <c r="O177" s="275"/>
      <c r="P177" s="306"/>
      <c r="Q177" s="275"/>
      <c r="R177" s="275"/>
      <c r="S177" s="275"/>
      <c r="T177" s="275"/>
      <c r="U177" s="275"/>
      <c r="V177" s="275"/>
      <c r="W177" s="275"/>
      <c r="X177" s="275"/>
      <c r="Y177" s="275"/>
      <c r="Z177" s="275"/>
    </row>
    <row r="178" spans="1:26" ht="15.75" customHeight="1" x14ac:dyDescent="0.25">
      <c r="A178" s="303"/>
      <c r="B178" s="275"/>
      <c r="C178" s="275"/>
      <c r="D178" s="275"/>
      <c r="E178" s="275"/>
      <c r="F178" s="275"/>
      <c r="G178" s="275"/>
      <c r="H178" s="275"/>
      <c r="I178" s="275"/>
      <c r="J178" s="275"/>
      <c r="K178" s="306"/>
      <c r="L178" s="275"/>
      <c r="M178" s="275"/>
      <c r="N178" s="275"/>
      <c r="O178" s="275"/>
      <c r="P178" s="306"/>
      <c r="Q178" s="275"/>
      <c r="R178" s="275"/>
      <c r="S178" s="275"/>
      <c r="T178" s="275"/>
      <c r="U178" s="275"/>
      <c r="V178" s="275"/>
      <c r="W178" s="275"/>
      <c r="X178" s="275"/>
      <c r="Y178" s="275"/>
      <c r="Z178" s="275"/>
    </row>
    <row r="179" spans="1:26" ht="15.75" customHeight="1" x14ac:dyDescent="0.25">
      <c r="A179" s="303"/>
      <c r="B179" s="275"/>
      <c r="C179" s="275"/>
      <c r="D179" s="275"/>
      <c r="E179" s="275"/>
      <c r="F179" s="275"/>
      <c r="G179" s="275"/>
      <c r="H179" s="275"/>
      <c r="I179" s="275"/>
      <c r="J179" s="275"/>
      <c r="K179" s="306"/>
      <c r="L179" s="275"/>
      <c r="M179" s="275"/>
      <c r="N179" s="275"/>
      <c r="O179" s="275"/>
      <c r="P179" s="306"/>
      <c r="Q179" s="275"/>
      <c r="R179" s="275"/>
      <c r="S179" s="275"/>
      <c r="T179" s="275"/>
      <c r="U179" s="275"/>
      <c r="V179" s="275"/>
      <c r="W179" s="275"/>
      <c r="X179" s="275"/>
      <c r="Y179" s="275"/>
      <c r="Z179" s="275"/>
    </row>
    <row r="180" spans="1:26" ht="15.75" customHeight="1" x14ac:dyDescent="0.25">
      <c r="A180" s="303"/>
      <c r="B180" s="275"/>
      <c r="C180" s="275"/>
      <c r="D180" s="275"/>
      <c r="E180" s="275"/>
      <c r="F180" s="275"/>
      <c r="G180" s="275"/>
      <c r="H180" s="275"/>
      <c r="I180" s="275"/>
      <c r="J180" s="275"/>
      <c r="K180" s="306"/>
      <c r="L180" s="275"/>
      <c r="M180" s="275"/>
      <c r="N180" s="275"/>
      <c r="O180" s="275"/>
      <c r="P180" s="306"/>
      <c r="Q180" s="275"/>
      <c r="R180" s="275"/>
      <c r="S180" s="275"/>
      <c r="T180" s="275"/>
      <c r="U180" s="275"/>
      <c r="V180" s="275"/>
      <c r="W180" s="275"/>
      <c r="X180" s="275"/>
      <c r="Y180" s="275"/>
      <c r="Z180" s="275"/>
    </row>
    <row r="181" spans="1:26" ht="15.75" customHeight="1" x14ac:dyDescent="0.25">
      <c r="A181" s="303"/>
      <c r="B181" s="275"/>
      <c r="C181" s="275"/>
      <c r="D181" s="275"/>
      <c r="E181" s="275"/>
      <c r="F181" s="275"/>
      <c r="G181" s="275"/>
      <c r="H181" s="275"/>
      <c r="I181" s="275"/>
      <c r="J181" s="275"/>
      <c r="K181" s="306"/>
      <c r="L181" s="275"/>
      <c r="M181" s="275"/>
      <c r="N181" s="275"/>
      <c r="O181" s="275"/>
      <c r="P181" s="306"/>
      <c r="Q181" s="275"/>
      <c r="R181" s="275"/>
      <c r="S181" s="275"/>
      <c r="T181" s="275"/>
      <c r="U181" s="275"/>
      <c r="V181" s="275"/>
      <c r="W181" s="275"/>
      <c r="X181" s="275"/>
      <c r="Y181" s="275"/>
      <c r="Z181" s="275"/>
    </row>
    <row r="182" spans="1:26" ht="15.75" customHeight="1" x14ac:dyDescent="0.25">
      <c r="A182" s="303"/>
      <c r="B182" s="275"/>
      <c r="C182" s="275"/>
      <c r="D182" s="275"/>
      <c r="E182" s="275"/>
      <c r="F182" s="275"/>
      <c r="G182" s="275"/>
      <c r="H182" s="275"/>
      <c r="I182" s="275"/>
      <c r="J182" s="275"/>
      <c r="K182" s="306"/>
      <c r="L182" s="275"/>
      <c r="M182" s="275"/>
      <c r="N182" s="275"/>
      <c r="O182" s="275"/>
      <c r="P182" s="306"/>
      <c r="Q182" s="275"/>
      <c r="R182" s="275"/>
      <c r="S182" s="275"/>
      <c r="T182" s="275"/>
      <c r="U182" s="275"/>
      <c r="V182" s="275"/>
      <c r="W182" s="275"/>
      <c r="X182" s="275"/>
      <c r="Y182" s="275"/>
      <c r="Z182" s="275"/>
    </row>
    <row r="183" spans="1:26" ht="15.75" customHeight="1" x14ac:dyDescent="0.25">
      <c r="A183" s="303"/>
      <c r="B183" s="275"/>
      <c r="C183" s="275"/>
      <c r="D183" s="275"/>
      <c r="E183" s="275"/>
      <c r="F183" s="275"/>
      <c r="G183" s="275"/>
      <c r="H183" s="275"/>
      <c r="I183" s="275"/>
      <c r="J183" s="275"/>
      <c r="K183" s="306"/>
      <c r="L183" s="275"/>
      <c r="M183" s="275"/>
      <c r="N183" s="275"/>
      <c r="O183" s="275"/>
      <c r="P183" s="306"/>
      <c r="Q183" s="275"/>
      <c r="R183" s="275"/>
      <c r="S183" s="275"/>
      <c r="T183" s="275"/>
      <c r="U183" s="275"/>
      <c r="V183" s="275"/>
      <c r="W183" s="275"/>
      <c r="X183" s="275"/>
      <c r="Y183" s="275"/>
      <c r="Z183" s="275"/>
    </row>
    <row r="184" spans="1:26" ht="15.75" customHeight="1" x14ac:dyDescent="0.25">
      <c r="A184" s="303"/>
      <c r="B184" s="275"/>
      <c r="C184" s="275"/>
      <c r="D184" s="275"/>
      <c r="E184" s="275"/>
      <c r="F184" s="275"/>
      <c r="G184" s="275"/>
      <c r="H184" s="275"/>
      <c r="I184" s="275"/>
      <c r="J184" s="275"/>
      <c r="K184" s="306"/>
      <c r="L184" s="275"/>
      <c r="M184" s="275"/>
      <c r="N184" s="275"/>
      <c r="O184" s="275"/>
      <c r="P184" s="306"/>
      <c r="Q184" s="275"/>
      <c r="R184" s="275"/>
      <c r="S184" s="275"/>
      <c r="T184" s="275"/>
      <c r="U184" s="275"/>
      <c r="V184" s="275"/>
      <c r="W184" s="275"/>
      <c r="X184" s="275"/>
      <c r="Y184" s="275"/>
      <c r="Z184" s="275"/>
    </row>
    <row r="185" spans="1:26" ht="15.75" customHeight="1" x14ac:dyDescent="0.25">
      <c r="A185" s="303"/>
      <c r="B185" s="275"/>
      <c r="C185" s="275"/>
      <c r="D185" s="275"/>
      <c r="E185" s="275"/>
      <c r="F185" s="275"/>
      <c r="G185" s="275"/>
      <c r="H185" s="275"/>
      <c r="I185" s="275"/>
      <c r="J185" s="275"/>
      <c r="K185" s="306"/>
      <c r="L185" s="275"/>
      <c r="M185" s="275"/>
      <c r="N185" s="275"/>
      <c r="O185" s="275"/>
      <c r="P185" s="306"/>
      <c r="Q185" s="275"/>
      <c r="R185" s="275"/>
      <c r="S185" s="275"/>
      <c r="T185" s="275"/>
      <c r="U185" s="275"/>
      <c r="V185" s="275"/>
      <c r="W185" s="275"/>
      <c r="X185" s="275"/>
      <c r="Y185" s="275"/>
      <c r="Z185" s="275"/>
    </row>
    <row r="186" spans="1:26" ht="15.75" customHeight="1" x14ac:dyDescent="0.25">
      <c r="A186" s="303"/>
      <c r="B186" s="275"/>
      <c r="C186" s="275"/>
      <c r="D186" s="275"/>
      <c r="E186" s="275"/>
      <c r="F186" s="275"/>
      <c r="G186" s="275"/>
      <c r="H186" s="275"/>
      <c r="I186" s="275"/>
      <c r="J186" s="275"/>
      <c r="K186" s="306"/>
      <c r="L186" s="275"/>
      <c r="M186" s="275"/>
      <c r="N186" s="275"/>
      <c r="O186" s="275"/>
      <c r="P186" s="306"/>
      <c r="Q186" s="275"/>
      <c r="R186" s="275"/>
      <c r="S186" s="275"/>
      <c r="T186" s="275"/>
      <c r="U186" s="275"/>
      <c r="V186" s="275"/>
      <c r="W186" s="275"/>
      <c r="X186" s="275"/>
      <c r="Y186" s="275"/>
      <c r="Z186" s="275"/>
    </row>
    <row r="187" spans="1:26" ht="15.75" customHeight="1" x14ac:dyDescent="0.25">
      <c r="A187" s="303"/>
      <c r="B187" s="275"/>
      <c r="C187" s="275"/>
      <c r="D187" s="275"/>
      <c r="E187" s="275"/>
      <c r="F187" s="275"/>
      <c r="G187" s="275"/>
      <c r="H187" s="275"/>
      <c r="I187" s="275"/>
      <c r="J187" s="275"/>
      <c r="K187" s="306"/>
      <c r="L187" s="275"/>
      <c r="M187" s="275"/>
      <c r="N187" s="275"/>
      <c r="O187" s="275"/>
      <c r="P187" s="306"/>
      <c r="Q187" s="275"/>
      <c r="R187" s="275"/>
      <c r="S187" s="275"/>
      <c r="T187" s="275"/>
      <c r="U187" s="275"/>
      <c r="V187" s="275"/>
      <c r="W187" s="275"/>
      <c r="X187" s="275"/>
      <c r="Y187" s="275"/>
      <c r="Z187" s="275"/>
    </row>
    <row r="188" spans="1:26" ht="15.75" customHeight="1" x14ac:dyDescent="0.25">
      <c r="A188" s="303"/>
      <c r="B188" s="275"/>
      <c r="C188" s="275"/>
      <c r="D188" s="275"/>
      <c r="E188" s="275"/>
      <c r="F188" s="275"/>
      <c r="G188" s="275"/>
      <c r="H188" s="275"/>
      <c r="I188" s="275"/>
      <c r="J188" s="275"/>
      <c r="K188" s="306"/>
      <c r="L188" s="275"/>
      <c r="M188" s="275"/>
      <c r="N188" s="275"/>
      <c r="O188" s="275"/>
      <c r="P188" s="306"/>
      <c r="Q188" s="275"/>
      <c r="R188" s="275"/>
      <c r="S188" s="275"/>
      <c r="T188" s="275"/>
      <c r="U188" s="275"/>
      <c r="V188" s="275"/>
      <c r="W188" s="275"/>
      <c r="X188" s="275"/>
      <c r="Y188" s="275"/>
      <c r="Z188" s="275"/>
    </row>
    <row r="189" spans="1:26" ht="15.75" customHeight="1" x14ac:dyDescent="0.25">
      <c r="A189" s="303"/>
      <c r="B189" s="275"/>
      <c r="C189" s="275"/>
      <c r="D189" s="275"/>
      <c r="E189" s="275"/>
      <c r="F189" s="275"/>
      <c r="G189" s="275"/>
      <c r="H189" s="275"/>
      <c r="I189" s="275"/>
      <c r="J189" s="275"/>
      <c r="K189" s="306"/>
      <c r="L189" s="275"/>
      <c r="M189" s="275"/>
      <c r="N189" s="275"/>
      <c r="O189" s="275"/>
      <c r="P189" s="306"/>
      <c r="Q189" s="275"/>
      <c r="R189" s="275"/>
      <c r="S189" s="275"/>
      <c r="T189" s="275"/>
      <c r="U189" s="275"/>
      <c r="V189" s="275"/>
      <c r="W189" s="275"/>
      <c r="X189" s="275"/>
      <c r="Y189" s="275"/>
      <c r="Z189" s="275"/>
    </row>
    <row r="190" spans="1:26" ht="15.75" customHeight="1" x14ac:dyDescent="0.25">
      <c r="A190" s="303"/>
      <c r="B190" s="275"/>
      <c r="C190" s="275"/>
      <c r="D190" s="275"/>
      <c r="E190" s="275"/>
      <c r="F190" s="275"/>
      <c r="G190" s="275"/>
      <c r="H190" s="275"/>
      <c r="I190" s="275"/>
      <c r="J190" s="275"/>
      <c r="K190" s="306"/>
      <c r="L190" s="275"/>
      <c r="M190" s="275"/>
      <c r="N190" s="275"/>
      <c r="O190" s="275"/>
      <c r="P190" s="306"/>
      <c r="Q190" s="275"/>
      <c r="R190" s="275"/>
      <c r="S190" s="275"/>
      <c r="T190" s="275"/>
      <c r="U190" s="275"/>
      <c r="V190" s="275"/>
      <c r="W190" s="275"/>
      <c r="X190" s="275"/>
      <c r="Y190" s="275"/>
      <c r="Z190" s="275"/>
    </row>
    <row r="191" spans="1:26" ht="15.75" customHeight="1" x14ac:dyDescent="0.25">
      <c r="A191" s="303"/>
      <c r="B191" s="275"/>
      <c r="C191" s="275"/>
      <c r="D191" s="275"/>
      <c r="E191" s="275"/>
      <c r="F191" s="275"/>
      <c r="G191" s="275"/>
      <c r="H191" s="275"/>
      <c r="I191" s="275"/>
      <c r="J191" s="275"/>
      <c r="K191" s="306"/>
      <c r="L191" s="275"/>
      <c r="M191" s="275"/>
      <c r="N191" s="275"/>
      <c r="O191" s="275"/>
      <c r="P191" s="306"/>
      <c r="Q191" s="275"/>
      <c r="R191" s="275"/>
      <c r="S191" s="275"/>
      <c r="T191" s="275"/>
      <c r="U191" s="275"/>
      <c r="V191" s="275"/>
      <c r="W191" s="275"/>
      <c r="X191" s="275"/>
      <c r="Y191" s="275"/>
      <c r="Z191" s="275"/>
    </row>
    <row r="192" spans="1:26" ht="15.75" customHeight="1" x14ac:dyDescent="0.25">
      <c r="A192" s="303"/>
      <c r="B192" s="275"/>
      <c r="C192" s="275"/>
      <c r="D192" s="275"/>
      <c r="E192" s="275"/>
      <c r="F192" s="275"/>
      <c r="G192" s="275"/>
      <c r="H192" s="275"/>
      <c r="I192" s="275"/>
      <c r="J192" s="275"/>
      <c r="K192" s="306"/>
      <c r="L192" s="275"/>
      <c r="M192" s="275"/>
      <c r="N192" s="275"/>
      <c r="O192" s="275"/>
      <c r="P192" s="306"/>
      <c r="Q192" s="275"/>
      <c r="R192" s="275"/>
      <c r="S192" s="275"/>
      <c r="T192" s="275"/>
      <c r="U192" s="275"/>
      <c r="V192" s="275"/>
      <c r="W192" s="275"/>
      <c r="X192" s="275"/>
      <c r="Y192" s="275"/>
      <c r="Z192" s="275"/>
    </row>
    <row r="193" spans="1:26" ht="15.75" customHeight="1" x14ac:dyDescent="0.25">
      <c r="A193" s="303"/>
      <c r="B193" s="275"/>
      <c r="C193" s="275"/>
      <c r="D193" s="275"/>
      <c r="E193" s="275"/>
      <c r="F193" s="275"/>
      <c r="G193" s="275"/>
      <c r="H193" s="275"/>
      <c r="I193" s="275"/>
      <c r="J193" s="275"/>
      <c r="K193" s="306"/>
      <c r="L193" s="275"/>
      <c r="M193" s="275"/>
      <c r="N193" s="275"/>
      <c r="O193" s="275"/>
      <c r="P193" s="306"/>
      <c r="Q193" s="275"/>
      <c r="R193" s="275"/>
      <c r="S193" s="275"/>
      <c r="T193" s="275"/>
      <c r="U193" s="275"/>
      <c r="V193" s="275"/>
      <c r="W193" s="275"/>
      <c r="X193" s="275"/>
      <c r="Y193" s="275"/>
      <c r="Z193" s="275"/>
    </row>
    <row r="194" spans="1:26" ht="15.75" customHeight="1" x14ac:dyDescent="0.25">
      <c r="A194" s="303"/>
      <c r="B194" s="275"/>
      <c r="C194" s="275"/>
      <c r="D194" s="275"/>
      <c r="E194" s="275"/>
      <c r="F194" s="275"/>
      <c r="G194" s="275"/>
      <c r="H194" s="275"/>
      <c r="I194" s="275"/>
      <c r="J194" s="275"/>
      <c r="K194" s="306"/>
      <c r="L194" s="275"/>
      <c r="M194" s="275"/>
      <c r="N194" s="275"/>
      <c r="O194" s="275"/>
      <c r="P194" s="306"/>
      <c r="Q194" s="275"/>
      <c r="R194" s="275"/>
      <c r="S194" s="275"/>
      <c r="T194" s="275"/>
      <c r="U194" s="275"/>
      <c r="V194" s="275"/>
      <c r="W194" s="275"/>
      <c r="X194" s="275"/>
      <c r="Y194" s="275"/>
      <c r="Z194" s="275"/>
    </row>
    <row r="195" spans="1:26" ht="15.75" customHeight="1" x14ac:dyDescent="0.25">
      <c r="A195" s="303"/>
      <c r="B195" s="275"/>
      <c r="C195" s="275"/>
      <c r="D195" s="275"/>
      <c r="E195" s="275"/>
      <c r="F195" s="275"/>
      <c r="G195" s="275"/>
      <c r="H195" s="275"/>
      <c r="I195" s="275"/>
      <c r="J195" s="275"/>
      <c r="K195" s="306"/>
      <c r="L195" s="275"/>
      <c r="M195" s="275"/>
      <c r="N195" s="275"/>
      <c r="O195" s="275"/>
      <c r="P195" s="306"/>
      <c r="Q195" s="275"/>
      <c r="R195" s="275"/>
      <c r="S195" s="275"/>
      <c r="T195" s="275"/>
      <c r="U195" s="275"/>
      <c r="V195" s="275"/>
      <c r="W195" s="275"/>
      <c r="X195" s="275"/>
      <c r="Y195" s="275"/>
      <c r="Z195" s="275"/>
    </row>
    <row r="196" spans="1:26" ht="15.75" customHeight="1" x14ac:dyDescent="0.25">
      <c r="A196" s="303"/>
      <c r="B196" s="275"/>
      <c r="C196" s="275"/>
      <c r="D196" s="275"/>
      <c r="E196" s="275"/>
      <c r="F196" s="275"/>
      <c r="G196" s="275"/>
      <c r="H196" s="275"/>
      <c r="I196" s="275"/>
      <c r="J196" s="275"/>
      <c r="K196" s="306"/>
      <c r="L196" s="275"/>
      <c r="M196" s="275"/>
      <c r="N196" s="275"/>
      <c r="O196" s="275"/>
      <c r="P196" s="306"/>
      <c r="Q196" s="275"/>
      <c r="R196" s="275"/>
      <c r="S196" s="275"/>
      <c r="T196" s="275"/>
      <c r="U196" s="275"/>
      <c r="V196" s="275"/>
      <c r="W196" s="275"/>
      <c r="X196" s="275"/>
      <c r="Y196" s="275"/>
      <c r="Z196" s="275"/>
    </row>
    <row r="197" spans="1:26" ht="15.75" customHeight="1" x14ac:dyDescent="0.25">
      <c r="A197" s="303"/>
      <c r="B197" s="275"/>
      <c r="C197" s="275"/>
      <c r="D197" s="275"/>
      <c r="E197" s="275"/>
      <c r="F197" s="275"/>
      <c r="G197" s="275"/>
      <c r="H197" s="275"/>
      <c r="I197" s="275"/>
      <c r="J197" s="275"/>
      <c r="K197" s="306"/>
      <c r="L197" s="275"/>
      <c r="M197" s="275"/>
      <c r="N197" s="275"/>
      <c r="O197" s="275"/>
      <c r="P197" s="306"/>
      <c r="Q197" s="275"/>
      <c r="R197" s="275"/>
      <c r="S197" s="275"/>
      <c r="T197" s="275"/>
      <c r="U197" s="275"/>
      <c r="V197" s="275"/>
      <c r="W197" s="275"/>
      <c r="X197" s="275"/>
      <c r="Y197" s="275"/>
      <c r="Z197" s="275"/>
    </row>
    <row r="198" spans="1:26" ht="15.75" customHeight="1" x14ac:dyDescent="0.25">
      <c r="A198" s="303"/>
      <c r="B198" s="275"/>
      <c r="C198" s="275"/>
      <c r="D198" s="275"/>
      <c r="E198" s="275"/>
      <c r="F198" s="275"/>
      <c r="G198" s="275"/>
      <c r="H198" s="275"/>
      <c r="I198" s="275"/>
      <c r="J198" s="275"/>
      <c r="K198" s="306"/>
      <c r="L198" s="275"/>
      <c r="M198" s="275"/>
      <c r="N198" s="275"/>
      <c r="O198" s="275"/>
      <c r="P198" s="306"/>
      <c r="Q198" s="275"/>
      <c r="R198" s="275"/>
      <c r="S198" s="275"/>
      <c r="T198" s="275"/>
      <c r="U198" s="275"/>
      <c r="V198" s="275"/>
      <c r="W198" s="275"/>
      <c r="X198" s="275"/>
      <c r="Y198" s="275"/>
      <c r="Z198" s="275"/>
    </row>
    <row r="199" spans="1:26" ht="15.75" customHeight="1" x14ac:dyDescent="0.25">
      <c r="A199" s="303"/>
      <c r="B199" s="275"/>
      <c r="C199" s="275"/>
      <c r="D199" s="275"/>
      <c r="E199" s="275"/>
      <c r="F199" s="275"/>
      <c r="G199" s="275"/>
      <c r="H199" s="275"/>
      <c r="I199" s="275"/>
      <c r="J199" s="275"/>
      <c r="K199" s="306"/>
      <c r="L199" s="275"/>
      <c r="M199" s="275"/>
      <c r="N199" s="275"/>
      <c r="O199" s="275"/>
      <c r="P199" s="306"/>
      <c r="Q199" s="275"/>
      <c r="R199" s="275"/>
      <c r="S199" s="275"/>
      <c r="T199" s="275"/>
      <c r="U199" s="275"/>
      <c r="V199" s="275"/>
      <c r="W199" s="275"/>
      <c r="X199" s="275"/>
      <c r="Y199" s="275"/>
      <c r="Z199" s="275"/>
    </row>
    <row r="200" spans="1:26" ht="15.75" customHeight="1" x14ac:dyDescent="0.25">
      <c r="A200" s="303"/>
      <c r="B200" s="275"/>
      <c r="C200" s="275"/>
      <c r="D200" s="275"/>
      <c r="E200" s="275"/>
      <c r="F200" s="275"/>
      <c r="G200" s="275"/>
      <c r="H200" s="275"/>
      <c r="I200" s="275"/>
      <c r="J200" s="275"/>
      <c r="K200" s="306"/>
      <c r="L200" s="275"/>
      <c r="M200" s="275"/>
      <c r="N200" s="275"/>
      <c r="O200" s="275"/>
      <c r="P200" s="306"/>
      <c r="Q200" s="275"/>
      <c r="R200" s="275"/>
      <c r="S200" s="275"/>
      <c r="T200" s="275"/>
      <c r="U200" s="275"/>
      <c r="V200" s="275"/>
      <c r="W200" s="275"/>
      <c r="X200" s="275"/>
      <c r="Y200" s="275"/>
      <c r="Z200" s="275"/>
    </row>
    <row r="201" spans="1:26" ht="15.75" customHeight="1" x14ac:dyDescent="0.25">
      <c r="A201" s="303"/>
      <c r="B201" s="275"/>
      <c r="C201" s="275"/>
      <c r="D201" s="275"/>
      <c r="E201" s="275"/>
      <c r="F201" s="275"/>
      <c r="G201" s="275"/>
      <c r="H201" s="275"/>
      <c r="I201" s="275"/>
      <c r="J201" s="275"/>
      <c r="K201" s="306"/>
      <c r="L201" s="275"/>
      <c r="M201" s="275"/>
      <c r="N201" s="275"/>
      <c r="O201" s="275"/>
      <c r="P201" s="306"/>
      <c r="Q201" s="275"/>
      <c r="R201" s="275"/>
      <c r="S201" s="275"/>
      <c r="T201" s="275"/>
      <c r="U201" s="275"/>
      <c r="V201" s="275"/>
      <c r="W201" s="275"/>
      <c r="X201" s="275"/>
      <c r="Y201" s="275"/>
      <c r="Z201" s="275"/>
    </row>
    <row r="202" spans="1:26" ht="15.75" customHeight="1" x14ac:dyDescent="0.25">
      <c r="A202" s="303"/>
      <c r="B202" s="275"/>
      <c r="C202" s="275"/>
      <c r="D202" s="275"/>
      <c r="E202" s="275"/>
      <c r="F202" s="275"/>
      <c r="G202" s="275"/>
      <c r="H202" s="275"/>
      <c r="I202" s="275"/>
      <c r="J202" s="275"/>
      <c r="K202" s="306"/>
      <c r="L202" s="275"/>
      <c r="M202" s="275"/>
      <c r="N202" s="275"/>
      <c r="O202" s="275"/>
      <c r="P202" s="306"/>
      <c r="Q202" s="275"/>
      <c r="R202" s="275"/>
      <c r="S202" s="275"/>
      <c r="T202" s="275"/>
      <c r="U202" s="275"/>
      <c r="V202" s="275"/>
      <c r="W202" s="275"/>
      <c r="X202" s="275"/>
      <c r="Y202" s="275"/>
      <c r="Z202" s="275"/>
    </row>
    <row r="203" spans="1:26" ht="15.75" customHeight="1" x14ac:dyDescent="0.25">
      <c r="A203" s="303"/>
      <c r="B203" s="275"/>
      <c r="C203" s="275"/>
      <c r="D203" s="275"/>
      <c r="E203" s="275"/>
      <c r="F203" s="275"/>
      <c r="G203" s="275"/>
      <c r="H203" s="275"/>
      <c r="I203" s="275"/>
      <c r="J203" s="275"/>
      <c r="K203" s="306"/>
      <c r="L203" s="275"/>
      <c r="M203" s="275"/>
      <c r="N203" s="275"/>
      <c r="O203" s="275"/>
      <c r="P203" s="306"/>
      <c r="Q203" s="275"/>
      <c r="R203" s="275"/>
      <c r="S203" s="275"/>
      <c r="T203" s="275"/>
      <c r="U203" s="275"/>
      <c r="V203" s="275"/>
      <c r="W203" s="275"/>
      <c r="X203" s="275"/>
      <c r="Y203" s="275"/>
      <c r="Z203" s="275"/>
    </row>
    <row r="204" spans="1:26" ht="15.75" customHeight="1" x14ac:dyDescent="0.25">
      <c r="A204" s="303"/>
      <c r="B204" s="275"/>
      <c r="C204" s="275"/>
      <c r="D204" s="275"/>
      <c r="E204" s="275"/>
      <c r="F204" s="275"/>
      <c r="G204" s="275"/>
      <c r="H204" s="275"/>
      <c r="I204" s="275"/>
      <c r="J204" s="275"/>
      <c r="K204" s="306"/>
      <c r="L204" s="275"/>
      <c r="M204" s="275"/>
      <c r="N204" s="275"/>
      <c r="O204" s="275"/>
      <c r="P204" s="306"/>
      <c r="Q204" s="275"/>
      <c r="R204" s="275"/>
      <c r="S204" s="275"/>
      <c r="T204" s="275"/>
      <c r="U204" s="275"/>
      <c r="V204" s="275"/>
      <c r="W204" s="275"/>
      <c r="X204" s="275"/>
      <c r="Y204" s="275"/>
      <c r="Z204" s="275"/>
    </row>
    <row r="205" spans="1:26" ht="15.75" customHeight="1" x14ac:dyDescent="0.25">
      <c r="A205" s="303"/>
      <c r="B205" s="275"/>
      <c r="C205" s="275"/>
      <c r="D205" s="275"/>
      <c r="E205" s="275"/>
      <c r="F205" s="275"/>
      <c r="G205" s="275"/>
      <c r="H205" s="275"/>
      <c r="I205" s="275"/>
      <c r="J205" s="275"/>
      <c r="K205" s="306"/>
      <c r="L205" s="275"/>
      <c r="M205" s="275"/>
      <c r="N205" s="275"/>
      <c r="O205" s="275"/>
      <c r="P205" s="306"/>
      <c r="Q205" s="275"/>
      <c r="R205" s="275"/>
      <c r="S205" s="275"/>
      <c r="T205" s="275"/>
      <c r="U205" s="275"/>
      <c r="V205" s="275"/>
      <c r="W205" s="275"/>
      <c r="X205" s="275"/>
      <c r="Y205" s="275"/>
      <c r="Z205" s="275"/>
    </row>
    <row r="206" spans="1:26" ht="15.75" customHeight="1" x14ac:dyDescent="0.25">
      <c r="A206" s="303"/>
      <c r="B206" s="275"/>
      <c r="C206" s="275"/>
      <c r="D206" s="275"/>
      <c r="E206" s="275"/>
      <c r="F206" s="275"/>
      <c r="G206" s="275"/>
      <c r="H206" s="275"/>
      <c r="I206" s="275"/>
      <c r="J206" s="275"/>
      <c r="K206" s="306"/>
      <c r="L206" s="275"/>
      <c r="M206" s="275"/>
      <c r="N206" s="275"/>
      <c r="O206" s="275"/>
      <c r="P206" s="306"/>
      <c r="Q206" s="275"/>
      <c r="R206" s="275"/>
      <c r="S206" s="275"/>
      <c r="T206" s="275"/>
      <c r="U206" s="275"/>
      <c r="V206" s="275"/>
      <c r="W206" s="275"/>
      <c r="X206" s="275"/>
      <c r="Y206" s="275"/>
      <c r="Z206" s="275"/>
    </row>
    <row r="207" spans="1:26" ht="15.75" customHeight="1" x14ac:dyDescent="0.25">
      <c r="A207" s="303"/>
      <c r="B207" s="275"/>
      <c r="C207" s="275"/>
      <c r="D207" s="275"/>
      <c r="E207" s="275"/>
      <c r="F207" s="275"/>
      <c r="G207" s="275"/>
      <c r="H207" s="275"/>
      <c r="I207" s="275"/>
      <c r="J207" s="275"/>
      <c r="K207" s="306"/>
      <c r="L207" s="275"/>
      <c r="M207" s="275"/>
      <c r="N207" s="275"/>
      <c r="O207" s="275"/>
      <c r="P207" s="306"/>
      <c r="Q207" s="275"/>
      <c r="R207" s="275"/>
      <c r="S207" s="275"/>
      <c r="T207" s="275"/>
      <c r="U207" s="275"/>
      <c r="V207" s="275"/>
      <c r="W207" s="275"/>
      <c r="X207" s="275"/>
      <c r="Y207" s="275"/>
      <c r="Z207" s="275"/>
    </row>
    <row r="208" spans="1:26" ht="15.75" customHeight="1" x14ac:dyDescent="0.25">
      <c r="A208" s="303"/>
      <c r="B208" s="275"/>
      <c r="C208" s="275"/>
      <c r="D208" s="275"/>
      <c r="E208" s="275"/>
      <c r="F208" s="275"/>
      <c r="G208" s="275"/>
      <c r="H208" s="275"/>
      <c r="I208" s="275"/>
      <c r="J208" s="275"/>
      <c r="K208" s="306"/>
      <c r="L208" s="275"/>
      <c r="M208" s="275"/>
      <c r="N208" s="275"/>
      <c r="O208" s="275"/>
      <c r="P208" s="306"/>
      <c r="Q208" s="275"/>
      <c r="R208" s="275"/>
      <c r="S208" s="275"/>
      <c r="T208" s="275"/>
      <c r="U208" s="275"/>
      <c r="V208" s="275"/>
      <c r="W208" s="275"/>
      <c r="X208" s="275"/>
      <c r="Y208" s="275"/>
      <c r="Z208" s="275"/>
    </row>
    <row r="209" spans="1:26" ht="15.75" customHeight="1" x14ac:dyDescent="0.25">
      <c r="A209" s="303"/>
      <c r="B209" s="275"/>
      <c r="C209" s="275"/>
      <c r="D209" s="275"/>
      <c r="E209" s="275"/>
      <c r="F209" s="275"/>
      <c r="G209" s="275"/>
      <c r="H209" s="275"/>
      <c r="I209" s="275"/>
      <c r="J209" s="275"/>
      <c r="K209" s="306"/>
      <c r="L209" s="275"/>
      <c r="M209" s="275"/>
      <c r="N209" s="275"/>
      <c r="O209" s="275"/>
      <c r="P209" s="306"/>
      <c r="Q209" s="275"/>
      <c r="R209" s="275"/>
      <c r="S209" s="275"/>
      <c r="T209" s="275"/>
      <c r="U209" s="275"/>
      <c r="V209" s="275"/>
      <c r="W209" s="275"/>
      <c r="X209" s="275"/>
      <c r="Y209" s="275"/>
      <c r="Z209" s="275"/>
    </row>
    <row r="210" spans="1:26" ht="15.75" customHeight="1" x14ac:dyDescent="0.25">
      <c r="A210" s="303"/>
      <c r="B210" s="275"/>
      <c r="C210" s="275"/>
      <c r="D210" s="275"/>
      <c r="E210" s="275"/>
      <c r="F210" s="275"/>
      <c r="G210" s="275"/>
      <c r="H210" s="275"/>
      <c r="I210" s="275"/>
      <c r="J210" s="275"/>
      <c r="K210" s="306"/>
      <c r="L210" s="275"/>
      <c r="M210" s="275"/>
      <c r="N210" s="275"/>
      <c r="O210" s="275"/>
      <c r="P210" s="306"/>
      <c r="Q210" s="275"/>
      <c r="R210" s="275"/>
      <c r="S210" s="275"/>
      <c r="T210" s="275"/>
      <c r="U210" s="275"/>
      <c r="V210" s="275"/>
      <c r="W210" s="275"/>
      <c r="X210" s="275"/>
      <c r="Y210" s="275"/>
      <c r="Z210" s="275"/>
    </row>
    <row r="211" spans="1:26" ht="15.75" customHeight="1" x14ac:dyDescent="0.25">
      <c r="A211" s="303"/>
      <c r="B211" s="275"/>
      <c r="C211" s="275"/>
      <c r="D211" s="275"/>
      <c r="E211" s="275"/>
      <c r="F211" s="275"/>
      <c r="G211" s="275"/>
      <c r="H211" s="275"/>
      <c r="I211" s="275"/>
      <c r="J211" s="275"/>
      <c r="K211" s="306"/>
      <c r="L211" s="275"/>
      <c r="M211" s="275"/>
      <c r="N211" s="275"/>
      <c r="O211" s="275"/>
      <c r="P211" s="306"/>
      <c r="Q211" s="275"/>
      <c r="R211" s="275"/>
      <c r="S211" s="275"/>
      <c r="T211" s="275"/>
      <c r="U211" s="275"/>
      <c r="V211" s="275"/>
      <c r="W211" s="275"/>
      <c r="X211" s="275"/>
      <c r="Y211" s="275"/>
      <c r="Z211" s="275"/>
    </row>
    <row r="212" spans="1:26" ht="15.75" customHeight="1" x14ac:dyDescent="0.25">
      <c r="A212" s="303"/>
      <c r="B212" s="275"/>
      <c r="C212" s="275"/>
      <c r="D212" s="275"/>
      <c r="E212" s="275"/>
      <c r="F212" s="275"/>
      <c r="G212" s="275"/>
      <c r="H212" s="275"/>
      <c r="I212" s="275"/>
      <c r="J212" s="275"/>
      <c r="K212" s="306"/>
      <c r="L212" s="275"/>
      <c r="M212" s="275"/>
      <c r="N212" s="275"/>
      <c r="O212" s="275"/>
      <c r="P212" s="306"/>
      <c r="Q212" s="275"/>
      <c r="R212" s="275"/>
      <c r="S212" s="275"/>
      <c r="T212" s="275"/>
      <c r="U212" s="275"/>
      <c r="V212" s="275"/>
      <c r="W212" s="275"/>
      <c r="X212" s="275"/>
      <c r="Y212" s="275"/>
      <c r="Z212" s="275"/>
    </row>
    <row r="213" spans="1:26" ht="15.75" customHeight="1" x14ac:dyDescent="0.25">
      <c r="A213" s="303"/>
      <c r="B213" s="275"/>
      <c r="C213" s="275"/>
      <c r="D213" s="275"/>
      <c r="E213" s="275"/>
      <c r="F213" s="275"/>
      <c r="G213" s="275"/>
      <c r="H213" s="275"/>
      <c r="I213" s="275"/>
      <c r="J213" s="275"/>
      <c r="K213" s="306"/>
      <c r="L213" s="275"/>
      <c r="M213" s="275"/>
      <c r="N213" s="275"/>
      <c r="O213" s="275"/>
      <c r="P213" s="306"/>
      <c r="Q213" s="275"/>
      <c r="R213" s="275"/>
      <c r="S213" s="275"/>
      <c r="T213" s="275"/>
      <c r="U213" s="275"/>
      <c r="V213" s="275"/>
      <c r="W213" s="275"/>
      <c r="X213" s="275"/>
      <c r="Y213" s="275"/>
      <c r="Z213" s="275"/>
    </row>
    <row r="214" spans="1:26" ht="15.75" customHeight="1" x14ac:dyDescent="0.25">
      <c r="A214" s="303"/>
      <c r="B214" s="275"/>
      <c r="C214" s="275"/>
      <c r="D214" s="275"/>
      <c r="E214" s="275"/>
      <c r="F214" s="275"/>
      <c r="G214" s="275"/>
      <c r="H214" s="275"/>
      <c r="I214" s="275"/>
      <c r="J214" s="275"/>
      <c r="K214" s="306"/>
      <c r="L214" s="275"/>
      <c r="M214" s="275"/>
      <c r="N214" s="275"/>
      <c r="O214" s="275"/>
      <c r="P214" s="306"/>
      <c r="Q214" s="275"/>
      <c r="R214" s="275"/>
      <c r="S214" s="275"/>
      <c r="T214" s="275"/>
      <c r="U214" s="275"/>
      <c r="V214" s="275"/>
      <c r="W214" s="275"/>
      <c r="X214" s="275"/>
      <c r="Y214" s="275"/>
      <c r="Z214" s="275"/>
    </row>
    <row r="215" spans="1:26" ht="15.75" customHeight="1" x14ac:dyDescent="0.25">
      <c r="A215" s="303"/>
      <c r="B215" s="275"/>
      <c r="C215" s="275"/>
      <c r="D215" s="275"/>
      <c r="E215" s="275"/>
      <c r="F215" s="275"/>
      <c r="G215" s="275"/>
      <c r="H215" s="275"/>
      <c r="I215" s="275"/>
      <c r="J215" s="275"/>
      <c r="K215" s="306"/>
      <c r="L215" s="275"/>
      <c r="M215" s="275"/>
      <c r="N215" s="275"/>
      <c r="O215" s="275"/>
      <c r="P215" s="306"/>
      <c r="Q215" s="275"/>
      <c r="R215" s="275"/>
      <c r="S215" s="275"/>
      <c r="T215" s="275"/>
      <c r="U215" s="275"/>
      <c r="V215" s="275"/>
      <c r="W215" s="275"/>
      <c r="X215" s="275"/>
      <c r="Y215" s="275"/>
      <c r="Z215" s="275"/>
    </row>
    <row r="216" spans="1:26" ht="15.75" customHeight="1" x14ac:dyDescent="0.25">
      <c r="A216" s="303"/>
      <c r="B216" s="275"/>
      <c r="C216" s="275"/>
      <c r="D216" s="275"/>
      <c r="E216" s="275"/>
      <c r="F216" s="275"/>
      <c r="G216" s="275"/>
      <c r="H216" s="275"/>
      <c r="I216" s="275"/>
      <c r="J216" s="275"/>
      <c r="K216" s="306"/>
      <c r="L216" s="275"/>
      <c r="M216" s="275"/>
      <c r="N216" s="275"/>
      <c r="O216" s="275"/>
      <c r="P216" s="306"/>
      <c r="Q216" s="275"/>
      <c r="R216" s="275"/>
      <c r="S216" s="275"/>
      <c r="T216" s="275"/>
      <c r="U216" s="275"/>
      <c r="V216" s="275"/>
      <c r="W216" s="275"/>
      <c r="X216" s="275"/>
      <c r="Y216" s="275"/>
      <c r="Z216" s="275"/>
    </row>
    <row r="217" spans="1:26" ht="15.75" customHeight="1" x14ac:dyDescent="0.25">
      <c r="A217" s="303"/>
      <c r="B217" s="275"/>
      <c r="C217" s="275"/>
      <c r="D217" s="275"/>
      <c r="E217" s="275"/>
      <c r="F217" s="275"/>
      <c r="G217" s="275"/>
      <c r="H217" s="275"/>
      <c r="I217" s="275"/>
      <c r="J217" s="275"/>
      <c r="K217" s="306"/>
      <c r="L217" s="275"/>
      <c r="M217" s="275"/>
      <c r="N217" s="275"/>
      <c r="O217" s="275"/>
      <c r="P217" s="306"/>
      <c r="Q217" s="275"/>
      <c r="R217" s="275"/>
      <c r="S217" s="275"/>
      <c r="T217" s="275"/>
      <c r="U217" s="275"/>
      <c r="V217" s="275"/>
      <c r="W217" s="275"/>
      <c r="X217" s="275"/>
      <c r="Y217" s="275"/>
      <c r="Z217" s="275"/>
    </row>
    <row r="218" spans="1:26" ht="15.75" customHeight="1" x14ac:dyDescent="0.25">
      <c r="A218" s="303"/>
      <c r="B218" s="275"/>
      <c r="C218" s="275"/>
      <c r="D218" s="275"/>
      <c r="E218" s="275"/>
      <c r="F218" s="275"/>
      <c r="G218" s="275"/>
      <c r="H218" s="275"/>
      <c r="I218" s="275"/>
      <c r="J218" s="275"/>
      <c r="K218" s="306"/>
      <c r="L218" s="275"/>
      <c r="M218" s="275"/>
      <c r="N218" s="275"/>
      <c r="O218" s="275"/>
      <c r="P218" s="306"/>
      <c r="Q218" s="275"/>
      <c r="R218" s="275"/>
      <c r="S218" s="275"/>
      <c r="T218" s="275"/>
      <c r="U218" s="275"/>
      <c r="V218" s="275"/>
      <c r="W218" s="275"/>
      <c r="X218" s="275"/>
      <c r="Y218" s="275"/>
      <c r="Z218" s="275"/>
    </row>
    <row r="219" spans="1:26" ht="15.75" customHeight="1" x14ac:dyDescent="0.25">
      <c r="A219" s="303"/>
      <c r="B219" s="275"/>
      <c r="C219" s="275"/>
      <c r="D219" s="275"/>
      <c r="E219" s="275"/>
      <c r="F219" s="275"/>
      <c r="G219" s="275"/>
      <c r="H219" s="275"/>
      <c r="I219" s="275"/>
      <c r="J219" s="275"/>
      <c r="K219" s="306"/>
      <c r="L219" s="275"/>
      <c r="M219" s="275"/>
      <c r="N219" s="275"/>
      <c r="O219" s="275"/>
      <c r="P219" s="306"/>
      <c r="Q219" s="275"/>
      <c r="R219" s="275"/>
      <c r="S219" s="275"/>
      <c r="T219" s="275"/>
      <c r="U219" s="275"/>
      <c r="V219" s="275"/>
      <c r="W219" s="275"/>
      <c r="X219" s="275"/>
      <c r="Y219" s="275"/>
      <c r="Z219" s="275"/>
    </row>
    <row r="220" spans="1:26" ht="15.75" customHeight="1" x14ac:dyDescent="0.25">
      <c r="A220" s="303"/>
      <c r="B220" s="275"/>
      <c r="C220" s="275"/>
      <c r="D220" s="275"/>
      <c r="E220" s="275"/>
      <c r="F220" s="275"/>
      <c r="G220" s="275"/>
      <c r="H220" s="275"/>
      <c r="I220" s="275"/>
      <c r="J220" s="275"/>
      <c r="K220" s="306"/>
      <c r="L220" s="275"/>
      <c r="M220" s="275"/>
      <c r="N220" s="275"/>
      <c r="O220" s="275"/>
      <c r="P220" s="306"/>
      <c r="Q220" s="275"/>
      <c r="R220" s="275"/>
      <c r="S220" s="275"/>
      <c r="T220" s="275"/>
      <c r="U220" s="275"/>
      <c r="V220" s="275"/>
      <c r="W220" s="275"/>
      <c r="X220" s="275"/>
      <c r="Y220" s="275"/>
      <c r="Z220" s="275"/>
    </row>
    <row r="221" spans="1:26" ht="15.75" customHeight="1" x14ac:dyDescent="0.25">
      <c r="A221" s="303"/>
      <c r="B221" s="275"/>
      <c r="C221" s="275"/>
      <c r="D221" s="275"/>
      <c r="E221" s="275"/>
      <c r="F221" s="275"/>
      <c r="G221" s="275"/>
      <c r="H221" s="275"/>
      <c r="I221" s="275"/>
      <c r="J221" s="275"/>
      <c r="K221" s="306"/>
      <c r="L221" s="275"/>
      <c r="M221" s="275"/>
      <c r="N221" s="275"/>
      <c r="O221" s="275"/>
      <c r="P221" s="306"/>
      <c r="Q221" s="275"/>
      <c r="R221" s="275"/>
      <c r="S221" s="275"/>
      <c r="T221" s="275"/>
      <c r="U221" s="275"/>
      <c r="V221" s="275"/>
      <c r="W221" s="275"/>
      <c r="X221" s="275"/>
      <c r="Y221" s="275"/>
      <c r="Z221" s="275"/>
    </row>
    <row r="222" spans="1:26" ht="15.75" customHeight="1" x14ac:dyDescent="0.25">
      <c r="A222" s="303"/>
      <c r="B222" s="275"/>
      <c r="C222" s="275"/>
      <c r="D222" s="275"/>
      <c r="E222" s="275"/>
      <c r="F222" s="275"/>
      <c r="G222" s="275"/>
      <c r="H222" s="275"/>
      <c r="I222" s="275"/>
      <c r="J222" s="275"/>
      <c r="K222" s="306"/>
      <c r="L222" s="275"/>
      <c r="M222" s="275"/>
      <c r="N222" s="275"/>
      <c r="O222" s="275"/>
      <c r="P222" s="306"/>
      <c r="Q222" s="275"/>
      <c r="R222" s="275"/>
      <c r="S222" s="275"/>
      <c r="T222" s="275"/>
      <c r="U222" s="275"/>
      <c r="V222" s="275"/>
      <c r="W222" s="275"/>
      <c r="X222" s="275"/>
      <c r="Y222" s="275"/>
      <c r="Z222" s="275"/>
    </row>
    <row r="223" spans="1:26" ht="15.75" customHeight="1" x14ac:dyDescent="0.25">
      <c r="A223" s="303"/>
      <c r="B223" s="275"/>
      <c r="C223" s="275"/>
      <c r="D223" s="275"/>
      <c r="E223" s="275"/>
      <c r="F223" s="275"/>
      <c r="G223" s="275"/>
      <c r="H223" s="275"/>
      <c r="I223" s="275"/>
      <c r="J223" s="275"/>
      <c r="K223" s="306"/>
      <c r="L223" s="275"/>
      <c r="M223" s="275"/>
      <c r="N223" s="275"/>
      <c r="O223" s="275"/>
      <c r="P223" s="306"/>
      <c r="Q223" s="275"/>
      <c r="R223" s="275"/>
      <c r="S223" s="275"/>
      <c r="T223" s="275"/>
      <c r="U223" s="275"/>
      <c r="V223" s="275"/>
      <c r="W223" s="275"/>
      <c r="X223" s="275"/>
      <c r="Y223" s="275"/>
      <c r="Z223" s="275"/>
    </row>
    <row r="224" spans="1:26" ht="15.75" customHeight="1" x14ac:dyDescent="0.25">
      <c r="A224" s="303"/>
      <c r="B224" s="275"/>
      <c r="C224" s="275"/>
      <c r="D224" s="275"/>
      <c r="E224" s="275"/>
      <c r="F224" s="275"/>
      <c r="G224" s="275"/>
      <c r="H224" s="275"/>
      <c r="I224" s="275"/>
      <c r="J224" s="275"/>
      <c r="K224" s="306"/>
      <c r="L224" s="275"/>
      <c r="M224" s="275"/>
      <c r="N224" s="275"/>
      <c r="O224" s="275"/>
      <c r="P224" s="306"/>
      <c r="Q224" s="275"/>
      <c r="R224" s="275"/>
      <c r="S224" s="275"/>
      <c r="T224" s="275"/>
      <c r="U224" s="275"/>
      <c r="V224" s="275"/>
      <c r="W224" s="275"/>
      <c r="X224" s="275"/>
      <c r="Y224" s="275"/>
      <c r="Z224" s="275"/>
    </row>
    <row r="225" spans="1:26" ht="15.75" customHeight="1" x14ac:dyDescent="0.25">
      <c r="A225" s="303"/>
      <c r="B225" s="275"/>
      <c r="C225" s="275"/>
      <c r="D225" s="275"/>
      <c r="E225" s="275"/>
      <c r="F225" s="275"/>
      <c r="G225" s="275"/>
      <c r="H225" s="275"/>
      <c r="I225" s="275"/>
      <c r="J225" s="275"/>
      <c r="K225" s="306"/>
      <c r="L225" s="275"/>
      <c r="M225" s="275"/>
      <c r="N225" s="275"/>
      <c r="O225" s="275"/>
      <c r="P225" s="306"/>
      <c r="Q225" s="275"/>
      <c r="R225" s="275"/>
      <c r="S225" s="275"/>
      <c r="T225" s="275"/>
      <c r="U225" s="275"/>
      <c r="V225" s="275"/>
      <c r="W225" s="275"/>
      <c r="X225" s="275"/>
      <c r="Y225" s="275"/>
      <c r="Z225" s="275"/>
    </row>
    <row r="226" spans="1:26" ht="15.75" customHeight="1" x14ac:dyDescent="0.25">
      <c r="A226" s="303"/>
      <c r="B226" s="275"/>
      <c r="C226" s="275"/>
      <c r="D226" s="275"/>
      <c r="E226" s="275"/>
      <c r="F226" s="275"/>
      <c r="G226" s="275"/>
      <c r="H226" s="275"/>
      <c r="I226" s="275"/>
      <c r="J226" s="275"/>
      <c r="K226" s="306"/>
      <c r="L226" s="275"/>
      <c r="M226" s="275"/>
      <c r="N226" s="275"/>
      <c r="O226" s="275"/>
      <c r="P226" s="306"/>
      <c r="Q226" s="275"/>
      <c r="R226" s="275"/>
      <c r="S226" s="275"/>
      <c r="T226" s="275"/>
      <c r="U226" s="275"/>
      <c r="V226" s="275"/>
      <c r="W226" s="275"/>
      <c r="X226" s="275"/>
      <c r="Y226" s="275"/>
      <c r="Z226" s="275"/>
    </row>
    <row r="227" spans="1:26" ht="15.75" customHeight="1" x14ac:dyDescent="0.25">
      <c r="A227" s="303"/>
      <c r="B227" s="275"/>
      <c r="C227" s="275"/>
      <c r="D227" s="275"/>
      <c r="E227" s="275"/>
      <c r="F227" s="275"/>
      <c r="G227" s="275"/>
      <c r="H227" s="275"/>
      <c r="I227" s="275"/>
      <c r="J227" s="275"/>
      <c r="K227" s="306"/>
      <c r="L227" s="275"/>
      <c r="M227" s="275"/>
      <c r="N227" s="275"/>
      <c r="O227" s="275"/>
      <c r="P227" s="306"/>
      <c r="Q227" s="275"/>
      <c r="R227" s="275"/>
      <c r="S227" s="275"/>
      <c r="T227" s="275"/>
      <c r="U227" s="275"/>
      <c r="V227" s="275"/>
      <c r="W227" s="275"/>
      <c r="X227" s="275"/>
      <c r="Y227" s="275"/>
      <c r="Z227" s="275"/>
    </row>
    <row r="228" spans="1:26" ht="15.75" customHeight="1" x14ac:dyDescent="0.25">
      <c r="A228" s="303"/>
      <c r="B228" s="275"/>
      <c r="C228" s="275"/>
      <c r="D228" s="275"/>
      <c r="E228" s="275"/>
      <c r="F228" s="275"/>
      <c r="G228" s="275"/>
      <c r="H228" s="275"/>
      <c r="I228" s="275"/>
      <c r="J228" s="275"/>
      <c r="K228" s="306"/>
      <c r="L228" s="275"/>
      <c r="M228" s="275"/>
      <c r="N228" s="275"/>
      <c r="O228" s="275"/>
      <c r="P228" s="306"/>
      <c r="Q228" s="275"/>
      <c r="R228" s="275"/>
      <c r="S228" s="275"/>
      <c r="T228" s="275"/>
      <c r="U228" s="275"/>
      <c r="V228" s="275"/>
      <c r="W228" s="275"/>
      <c r="X228" s="275"/>
      <c r="Y228" s="275"/>
      <c r="Z228" s="275"/>
    </row>
    <row r="229" spans="1:26" ht="15.75" customHeight="1" x14ac:dyDescent="0.25">
      <c r="A229" s="303"/>
      <c r="B229" s="275"/>
      <c r="C229" s="275"/>
      <c r="D229" s="275"/>
      <c r="E229" s="275"/>
      <c r="F229" s="275"/>
      <c r="G229" s="275"/>
      <c r="H229" s="275"/>
      <c r="I229" s="275"/>
      <c r="J229" s="275"/>
      <c r="K229" s="306"/>
      <c r="L229" s="275"/>
      <c r="M229" s="275"/>
      <c r="N229" s="275"/>
      <c r="O229" s="275"/>
      <c r="P229" s="306"/>
      <c r="Q229" s="275"/>
      <c r="R229" s="275"/>
      <c r="S229" s="275"/>
      <c r="T229" s="275"/>
      <c r="U229" s="275"/>
      <c r="V229" s="275"/>
      <c r="W229" s="275"/>
      <c r="X229" s="275"/>
      <c r="Y229" s="275"/>
      <c r="Z229" s="275"/>
    </row>
    <row r="230" spans="1:26" ht="15.75" customHeight="1" x14ac:dyDescent="0.25">
      <c r="A230" s="303"/>
      <c r="B230" s="275"/>
      <c r="C230" s="275"/>
      <c r="D230" s="275"/>
      <c r="E230" s="275"/>
      <c r="F230" s="275"/>
      <c r="G230" s="275"/>
      <c r="H230" s="275"/>
      <c r="I230" s="275"/>
      <c r="J230" s="275"/>
      <c r="K230" s="306"/>
      <c r="L230" s="275"/>
      <c r="M230" s="275"/>
      <c r="N230" s="275"/>
      <c r="O230" s="275"/>
      <c r="P230" s="306"/>
      <c r="Q230" s="275"/>
      <c r="R230" s="275"/>
      <c r="S230" s="275"/>
      <c r="T230" s="275"/>
      <c r="U230" s="275"/>
      <c r="V230" s="275"/>
      <c r="W230" s="275"/>
      <c r="X230" s="275"/>
      <c r="Y230" s="275"/>
      <c r="Z230" s="275"/>
    </row>
    <row r="231" spans="1:26" ht="15.75" customHeight="1" x14ac:dyDescent="0.25">
      <c r="A231" s="303"/>
      <c r="B231" s="275"/>
      <c r="C231" s="275"/>
      <c r="D231" s="275"/>
      <c r="E231" s="275"/>
      <c r="F231" s="275"/>
      <c r="G231" s="275"/>
      <c r="H231" s="275"/>
      <c r="I231" s="275"/>
      <c r="J231" s="275"/>
      <c r="K231" s="306"/>
      <c r="L231" s="275"/>
      <c r="M231" s="275"/>
      <c r="N231" s="275"/>
      <c r="O231" s="275"/>
      <c r="P231" s="306"/>
      <c r="Q231" s="275"/>
      <c r="R231" s="275"/>
      <c r="S231" s="275"/>
      <c r="T231" s="275"/>
      <c r="U231" s="275"/>
      <c r="V231" s="275"/>
      <c r="W231" s="275"/>
      <c r="X231" s="275"/>
      <c r="Y231" s="275"/>
      <c r="Z231" s="275"/>
    </row>
    <row r="232" spans="1:26" ht="15.75" customHeight="1" x14ac:dyDescent="0.25">
      <c r="A232" s="303"/>
      <c r="B232" s="275"/>
      <c r="C232" s="275"/>
      <c r="D232" s="275"/>
      <c r="E232" s="275"/>
      <c r="F232" s="275"/>
      <c r="G232" s="275"/>
      <c r="H232" s="275"/>
      <c r="I232" s="275"/>
      <c r="J232" s="275"/>
      <c r="K232" s="306"/>
      <c r="L232" s="275"/>
      <c r="M232" s="275"/>
      <c r="N232" s="275"/>
      <c r="O232" s="275"/>
      <c r="P232" s="306"/>
      <c r="Q232" s="275"/>
      <c r="R232" s="275"/>
      <c r="S232" s="275"/>
      <c r="T232" s="275"/>
      <c r="U232" s="275"/>
      <c r="V232" s="275"/>
      <c r="W232" s="275"/>
      <c r="X232" s="275"/>
      <c r="Y232" s="275"/>
      <c r="Z232" s="275"/>
    </row>
    <row r="233" spans="1:26" ht="15.75" customHeight="1" x14ac:dyDescent="0.25">
      <c r="A233" s="303"/>
      <c r="B233" s="275"/>
      <c r="C233" s="275"/>
      <c r="D233" s="275"/>
      <c r="E233" s="275"/>
      <c r="F233" s="275"/>
      <c r="G233" s="275"/>
      <c r="H233" s="275"/>
      <c r="I233" s="275"/>
      <c r="J233" s="275"/>
      <c r="K233" s="306"/>
      <c r="L233" s="275"/>
      <c r="M233" s="275"/>
      <c r="N233" s="275"/>
      <c r="O233" s="275"/>
      <c r="P233" s="306"/>
      <c r="Q233" s="275"/>
      <c r="R233" s="275"/>
      <c r="S233" s="275"/>
      <c r="T233" s="275"/>
      <c r="U233" s="275"/>
      <c r="V233" s="275"/>
      <c r="W233" s="275"/>
      <c r="X233" s="275"/>
      <c r="Y233" s="275"/>
      <c r="Z233" s="275"/>
    </row>
    <row r="234" spans="1:26" ht="15.75" customHeight="1" x14ac:dyDescent="0.25">
      <c r="A234" s="303"/>
      <c r="B234" s="275"/>
      <c r="C234" s="275"/>
      <c r="D234" s="275"/>
      <c r="E234" s="275"/>
      <c r="F234" s="275"/>
      <c r="G234" s="275"/>
      <c r="H234" s="275"/>
      <c r="I234" s="275"/>
      <c r="J234" s="275"/>
      <c r="K234" s="306"/>
      <c r="L234" s="275"/>
      <c r="M234" s="275"/>
      <c r="N234" s="275"/>
      <c r="O234" s="275"/>
      <c r="P234" s="306"/>
      <c r="Q234" s="275"/>
      <c r="R234" s="275"/>
      <c r="S234" s="275"/>
      <c r="T234" s="275"/>
      <c r="U234" s="275"/>
      <c r="V234" s="275"/>
      <c r="W234" s="275"/>
      <c r="X234" s="275"/>
      <c r="Y234" s="275"/>
      <c r="Z234" s="275"/>
    </row>
    <row r="235" spans="1:26" ht="15.75" customHeight="1" x14ac:dyDescent="0.25">
      <c r="A235" s="303"/>
      <c r="B235" s="275"/>
      <c r="C235" s="275"/>
      <c r="D235" s="275"/>
      <c r="E235" s="275"/>
      <c r="F235" s="275"/>
      <c r="G235" s="275"/>
      <c r="H235" s="275"/>
      <c r="I235" s="275"/>
      <c r="J235" s="275"/>
      <c r="K235" s="306"/>
      <c r="L235" s="275"/>
      <c r="M235" s="275"/>
      <c r="N235" s="275"/>
      <c r="O235" s="275"/>
      <c r="P235" s="306"/>
      <c r="Q235" s="275"/>
      <c r="R235" s="275"/>
      <c r="S235" s="275"/>
      <c r="T235" s="275"/>
      <c r="U235" s="275"/>
      <c r="V235" s="275"/>
      <c r="W235" s="275"/>
      <c r="X235" s="275"/>
      <c r="Y235" s="275"/>
      <c r="Z235" s="275"/>
    </row>
    <row r="236" spans="1:26" ht="15.75" customHeight="1" x14ac:dyDescent="0.25">
      <c r="A236" s="303"/>
      <c r="B236" s="275"/>
      <c r="C236" s="275"/>
      <c r="D236" s="275"/>
      <c r="E236" s="275"/>
      <c r="F236" s="275"/>
      <c r="G236" s="275"/>
      <c r="H236" s="275"/>
      <c r="I236" s="275"/>
      <c r="J236" s="275"/>
      <c r="K236" s="306"/>
      <c r="L236" s="275"/>
      <c r="M236" s="275"/>
      <c r="N236" s="275"/>
      <c r="O236" s="275"/>
      <c r="P236" s="306"/>
      <c r="Q236" s="275"/>
      <c r="R236" s="275"/>
      <c r="S236" s="275"/>
      <c r="T236" s="275"/>
      <c r="U236" s="275"/>
      <c r="V236" s="275"/>
      <c r="W236" s="275"/>
      <c r="X236" s="275"/>
      <c r="Y236" s="275"/>
      <c r="Z236" s="275"/>
    </row>
    <row r="237" spans="1:26" ht="15.75" customHeight="1" x14ac:dyDescent="0.25">
      <c r="A237" s="303"/>
      <c r="B237" s="275"/>
      <c r="C237" s="275"/>
      <c r="D237" s="275"/>
      <c r="E237" s="275"/>
      <c r="F237" s="275"/>
      <c r="G237" s="275"/>
      <c r="H237" s="275"/>
      <c r="I237" s="275"/>
      <c r="J237" s="275"/>
      <c r="K237" s="306"/>
      <c r="L237" s="275"/>
      <c r="M237" s="275"/>
      <c r="N237" s="275"/>
      <c r="O237" s="275"/>
      <c r="P237" s="306"/>
      <c r="Q237" s="275"/>
      <c r="R237" s="275"/>
      <c r="S237" s="275"/>
      <c r="T237" s="275"/>
      <c r="U237" s="275"/>
      <c r="V237" s="275"/>
      <c r="W237" s="275"/>
      <c r="X237" s="275"/>
      <c r="Y237" s="275"/>
      <c r="Z237" s="275"/>
    </row>
    <row r="238" spans="1:26" ht="15.75" customHeight="1" x14ac:dyDescent="0.25">
      <c r="A238" s="303"/>
      <c r="B238" s="275"/>
      <c r="C238" s="275"/>
      <c r="D238" s="275"/>
      <c r="E238" s="275"/>
      <c r="F238" s="275"/>
      <c r="G238" s="275"/>
      <c r="H238" s="275"/>
      <c r="I238" s="275"/>
      <c r="J238" s="275"/>
      <c r="K238" s="306"/>
      <c r="L238" s="275"/>
      <c r="M238" s="275"/>
      <c r="N238" s="275"/>
      <c r="O238" s="275"/>
      <c r="P238" s="306"/>
      <c r="Q238" s="275"/>
      <c r="R238" s="275"/>
      <c r="S238" s="275"/>
      <c r="T238" s="275"/>
      <c r="U238" s="275"/>
      <c r="V238" s="275"/>
      <c r="W238" s="275"/>
      <c r="X238" s="275"/>
      <c r="Y238" s="275"/>
      <c r="Z238" s="275"/>
    </row>
    <row r="239" spans="1:26" ht="15.75" customHeight="1" x14ac:dyDescent="0.25">
      <c r="A239" s="303"/>
      <c r="B239" s="275"/>
      <c r="C239" s="275"/>
      <c r="D239" s="275"/>
      <c r="E239" s="275"/>
      <c r="F239" s="275"/>
      <c r="G239" s="275"/>
      <c r="H239" s="275"/>
      <c r="I239" s="275"/>
      <c r="J239" s="275"/>
      <c r="K239" s="306"/>
      <c r="L239" s="275"/>
      <c r="M239" s="275"/>
      <c r="N239" s="275"/>
      <c r="O239" s="275"/>
      <c r="P239" s="306"/>
      <c r="Q239" s="275"/>
      <c r="R239" s="275"/>
      <c r="S239" s="275"/>
      <c r="T239" s="275"/>
      <c r="U239" s="275"/>
      <c r="V239" s="275"/>
      <c r="W239" s="275"/>
      <c r="X239" s="275"/>
      <c r="Y239" s="275"/>
      <c r="Z239" s="275"/>
    </row>
    <row r="240" spans="1:26" ht="15.75" customHeight="1" x14ac:dyDescent="0.25">
      <c r="A240" s="303"/>
      <c r="B240" s="275"/>
      <c r="C240" s="275"/>
      <c r="D240" s="275"/>
      <c r="E240" s="275"/>
      <c r="F240" s="275"/>
      <c r="G240" s="275"/>
      <c r="H240" s="275"/>
      <c r="I240" s="275"/>
      <c r="J240" s="275"/>
      <c r="K240" s="306"/>
      <c r="L240" s="275"/>
      <c r="M240" s="275"/>
      <c r="N240" s="275"/>
      <c r="O240" s="275"/>
      <c r="P240" s="306"/>
      <c r="Q240" s="275"/>
      <c r="R240" s="275"/>
      <c r="S240" s="275"/>
      <c r="T240" s="275"/>
      <c r="U240" s="275"/>
      <c r="V240" s="275"/>
      <c r="W240" s="275"/>
      <c r="X240" s="275"/>
      <c r="Y240" s="275"/>
      <c r="Z240" s="275"/>
    </row>
    <row r="241" spans="1:26" ht="15.75" customHeight="1" x14ac:dyDescent="0.25">
      <c r="A241" s="303"/>
      <c r="B241" s="275"/>
      <c r="C241" s="275"/>
      <c r="D241" s="275"/>
      <c r="E241" s="275"/>
      <c r="F241" s="275"/>
      <c r="G241" s="275"/>
      <c r="H241" s="275"/>
      <c r="I241" s="275"/>
      <c r="J241" s="275"/>
      <c r="K241" s="306"/>
      <c r="L241" s="275"/>
      <c r="M241" s="275"/>
      <c r="N241" s="275"/>
      <c r="O241" s="275"/>
      <c r="P241" s="306"/>
      <c r="Q241" s="275"/>
      <c r="R241" s="275"/>
      <c r="S241" s="275"/>
      <c r="T241" s="275"/>
      <c r="U241" s="275"/>
      <c r="V241" s="275"/>
      <c r="W241" s="275"/>
      <c r="X241" s="275"/>
      <c r="Y241" s="275"/>
      <c r="Z241" s="275"/>
    </row>
    <row r="242" spans="1:26" ht="15.75" customHeight="1" x14ac:dyDescent="0.25">
      <c r="A242" s="303"/>
      <c r="B242" s="275"/>
      <c r="C242" s="275"/>
      <c r="D242" s="275"/>
      <c r="E242" s="275"/>
      <c r="F242" s="275"/>
      <c r="G242" s="275"/>
      <c r="H242" s="275"/>
      <c r="I242" s="275"/>
      <c r="J242" s="275"/>
      <c r="K242" s="306"/>
      <c r="L242" s="275"/>
      <c r="M242" s="275"/>
      <c r="N242" s="275"/>
      <c r="O242" s="275"/>
      <c r="P242" s="306"/>
      <c r="Q242" s="275"/>
      <c r="R242" s="275"/>
      <c r="S242" s="275"/>
      <c r="T242" s="275"/>
      <c r="U242" s="275"/>
      <c r="V242" s="275"/>
      <c r="W242" s="275"/>
      <c r="X242" s="275"/>
      <c r="Y242" s="275"/>
      <c r="Z242" s="275"/>
    </row>
    <row r="243" spans="1:26" ht="15.75" customHeight="1" x14ac:dyDescent="0.25">
      <c r="A243" s="303"/>
      <c r="B243" s="275"/>
      <c r="C243" s="275"/>
      <c r="D243" s="275"/>
      <c r="E243" s="275"/>
      <c r="F243" s="275"/>
      <c r="G243" s="275"/>
      <c r="H243" s="275"/>
      <c r="I243" s="275"/>
      <c r="J243" s="275"/>
      <c r="K243" s="306"/>
      <c r="L243" s="275"/>
      <c r="M243" s="275"/>
      <c r="N243" s="275"/>
      <c r="O243" s="275"/>
      <c r="P243" s="306"/>
      <c r="Q243" s="275"/>
      <c r="R243" s="275"/>
      <c r="S243" s="275"/>
      <c r="T243" s="275"/>
      <c r="U243" s="275"/>
      <c r="V243" s="275"/>
      <c r="W243" s="275"/>
      <c r="X243" s="275"/>
      <c r="Y243" s="275"/>
      <c r="Z243" s="275"/>
    </row>
    <row r="244" spans="1:26" ht="15.75" customHeight="1" x14ac:dyDescent="0.25">
      <c r="A244" s="303"/>
      <c r="B244" s="275"/>
      <c r="C244" s="275"/>
      <c r="D244" s="275"/>
      <c r="E244" s="275"/>
      <c r="F244" s="275"/>
      <c r="G244" s="275"/>
      <c r="H244" s="275"/>
      <c r="I244" s="275"/>
      <c r="J244" s="275"/>
      <c r="K244" s="306"/>
      <c r="L244" s="275"/>
      <c r="M244" s="275"/>
      <c r="N244" s="275"/>
      <c r="O244" s="275"/>
      <c r="P244" s="306"/>
      <c r="Q244" s="275"/>
      <c r="R244" s="275"/>
      <c r="S244" s="275"/>
      <c r="T244" s="275"/>
      <c r="U244" s="275"/>
      <c r="V244" s="275"/>
      <c r="W244" s="275"/>
      <c r="X244" s="275"/>
      <c r="Y244" s="275"/>
      <c r="Z244" s="275"/>
    </row>
    <row r="245" spans="1:26" ht="15.75" customHeight="1" x14ac:dyDescent="0.25">
      <c r="A245" s="303"/>
      <c r="B245" s="275"/>
      <c r="C245" s="275"/>
      <c r="D245" s="275"/>
      <c r="E245" s="275"/>
      <c r="F245" s="275"/>
      <c r="G245" s="275"/>
      <c r="H245" s="275"/>
      <c r="I245" s="275"/>
      <c r="J245" s="275"/>
      <c r="K245" s="306"/>
      <c r="L245" s="275"/>
      <c r="M245" s="275"/>
      <c r="N245" s="275"/>
      <c r="O245" s="275"/>
      <c r="P245" s="306"/>
      <c r="Q245" s="275"/>
      <c r="R245" s="275"/>
      <c r="S245" s="275"/>
      <c r="T245" s="275"/>
      <c r="U245" s="275"/>
      <c r="V245" s="275"/>
      <c r="W245" s="275"/>
      <c r="X245" s="275"/>
      <c r="Y245" s="275"/>
      <c r="Z245" s="275"/>
    </row>
    <row r="246" spans="1:26" ht="15.75" customHeight="1" x14ac:dyDescent="0.25">
      <c r="A246" s="303"/>
      <c r="B246" s="275"/>
      <c r="C246" s="275"/>
      <c r="D246" s="275"/>
      <c r="E246" s="275"/>
      <c r="F246" s="275"/>
      <c r="G246" s="275"/>
      <c r="H246" s="275"/>
      <c r="I246" s="275"/>
      <c r="J246" s="275"/>
      <c r="K246" s="306"/>
      <c r="L246" s="275"/>
      <c r="M246" s="275"/>
      <c r="N246" s="275"/>
      <c r="O246" s="275"/>
      <c r="P246" s="306"/>
      <c r="Q246" s="275"/>
      <c r="R246" s="275"/>
      <c r="S246" s="275"/>
      <c r="T246" s="275"/>
      <c r="U246" s="275"/>
      <c r="V246" s="275"/>
      <c r="W246" s="275"/>
      <c r="X246" s="275"/>
      <c r="Y246" s="275"/>
      <c r="Z246" s="275"/>
    </row>
    <row r="247" spans="1:26" ht="15.75" customHeight="1" x14ac:dyDescent="0.25">
      <c r="A247" s="303"/>
      <c r="B247" s="275"/>
      <c r="C247" s="275"/>
      <c r="D247" s="275"/>
      <c r="E247" s="275"/>
      <c r="F247" s="275"/>
      <c r="G247" s="275"/>
      <c r="H247" s="275"/>
      <c r="I247" s="275"/>
      <c r="J247" s="275"/>
      <c r="K247" s="306"/>
      <c r="L247" s="275"/>
      <c r="M247" s="275"/>
      <c r="N247" s="275"/>
      <c r="O247" s="275"/>
      <c r="P247" s="306"/>
      <c r="Q247" s="275"/>
      <c r="R247" s="275"/>
      <c r="S247" s="275"/>
      <c r="T247" s="275"/>
      <c r="U247" s="275"/>
      <c r="V247" s="275"/>
      <c r="W247" s="275"/>
      <c r="X247" s="275"/>
      <c r="Y247" s="275"/>
      <c r="Z247" s="275"/>
    </row>
    <row r="248" spans="1:26" ht="15.75" customHeight="1" x14ac:dyDescent="0.25">
      <c r="A248" s="303"/>
      <c r="B248" s="275"/>
      <c r="C248" s="275"/>
      <c r="D248" s="275"/>
      <c r="E248" s="275"/>
      <c r="F248" s="275"/>
      <c r="G248" s="275"/>
      <c r="H248" s="275"/>
      <c r="I248" s="275"/>
      <c r="J248" s="275"/>
      <c r="K248" s="306"/>
      <c r="L248" s="275"/>
      <c r="M248" s="275"/>
      <c r="N248" s="275"/>
      <c r="O248" s="275"/>
      <c r="P248" s="306"/>
      <c r="Q248" s="275"/>
      <c r="R248" s="275"/>
      <c r="S248" s="275"/>
      <c r="T248" s="275"/>
      <c r="U248" s="275"/>
      <c r="V248" s="275"/>
      <c r="W248" s="275"/>
      <c r="X248" s="275"/>
      <c r="Y248" s="275"/>
      <c r="Z248" s="275"/>
    </row>
    <row r="249" spans="1:26" ht="15.75" customHeight="1" x14ac:dyDescent="0.25">
      <c r="A249" s="303"/>
      <c r="B249" s="275"/>
      <c r="C249" s="275"/>
      <c r="D249" s="275"/>
      <c r="E249" s="275"/>
      <c r="F249" s="275"/>
      <c r="G249" s="275"/>
      <c r="H249" s="275"/>
      <c r="I249" s="275"/>
      <c r="J249" s="275"/>
      <c r="K249" s="306"/>
      <c r="L249" s="275"/>
      <c r="M249" s="275"/>
      <c r="N249" s="275"/>
      <c r="O249" s="275"/>
      <c r="P249" s="306"/>
      <c r="Q249" s="275"/>
      <c r="R249" s="275"/>
      <c r="S249" s="275"/>
      <c r="T249" s="275"/>
      <c r="U249" s="275"/>
      <c r="V249" s="275"/>
      <c r="W249" s="275"/>
      <c r="X249" s="275"/>
      <c r="Y249" s="275"/>
      <c r="Z249" s="275"/>
    </row>
    <row r="250" spans="1:26" ht="15.75" customHeight="1" x14ac:dyDescent="0.25">
      <c r="A250" s="303"/>
      <c r="B250" s="275"/>
      <c r="C250" s="275"/>
      <c r="D250" s="275"/>
      <c r="E250" s="275"/>
      <c r="F250" s="275"/>
      <c r="G250" s="275"/>
      <c r="H250" s="275"/>
      <c r="I250" s="275"/>
      <c r="J250" s="275"/>
      <c r="K250" s="306"/>
      <c r="L250" s="275"/>
      <c r="M250" s="275"/>
      <c r="N250" s="275"/>
      <c r="O250" s="275"/>
      <c r="P250" s="306"/>
      <c r="Q250" s="275"/>
      <c r="R250" s="275"/>
      <c r="S250" s="275"/>
      <c r="T250" s="275"/>
      <c r="U250" s="275"/>
      <c r="V250" s="275"/>
      <c r="W250" s="275"/>
      <c r="X250" s="275"/>
      <c r="Y250" s="275"/>
      <c r="Z250" s="275"/>
    </row>
    <row r="251" spans="1:26" ht="15.75" customHeight="1" x14ac:dyDescent="0.25">
      <c r="A251" s="303"/>
      <c r="B251" s="275"/>
      <c r="C251" s="275"/>
      <c r="D251" s="275"/>
      <c r="E251" s="275"/>
      <c r="F251" s="275"/>
      <c r="G251" s="275"/>
      <c r="H251" s="275"/>
      <c r="I251" s="275"/>
      <c r="J251" s="275"/>
      <c r="K251" s="306"/>
      <c r="L251" s="275"/>
      <c r="M251" s="275"/>
      <c r="N251" s="275"/>
      <c r="O251" s="275"/>
      <c r="P251" s="306"/>
      <c r="Q251" s="275"/>
      <c r="R251" s="275"/>
      <c r="S251" s="275"/>
      <c r="T251" s="275"/>
      <c r="U251" s="275"/>
      <c r="V251" s="275"/>
      <c r="W251" s="275"/>
      <c r="X251" s="275"/>
      <c r="Y251" s="275"/>
      <c r="Z251" s="275"/>
    </row>
    <row r="252" spans="1:26" ht="15.75" customHeight="1" x14ac:dyDescent="0.25">
      <c r="A252" s="303"/>
      <c r="B252" s="275"/>
      <c r="C252" s="275"/>
      <c r="D252" s="275"/>
      <c r="E252" s="275"/>
      <c r="F252" s="275"/>
      <c r="G252" s="275"/>
      <c r="H252" s="275"/>
      <c r="I252" s="275"/>
      <c r="J252" s="275"/>
      <c r="K252" s="306"/>
      <c r="L252" s="275"/>
      <c r="M252" s="275"/>
      <c r="N252" s="275"/>
      <c r="O252" s="275"/>
      <c r="P252" s="306"/>
      <c r="Q252" s="275"/>
      <c r="R252" s="275"/>
      <c r="S252" s="275"/>
      <c r="T252" s="275"/>
      <c r="U252" s="275"/>
      <c r="V252" s="275"/>
      <c r="W252" s="275"/>
      <c r="X252" s="275"/>
      <c r="Y252" s="275"/>
      <c r="Z252" s="275"/>
    </row>
    <row r="253" spans="1:26" ht="15.75" customHeight="1" x14ac:dyDescent="0.25">
      <c r="A253" s="303"/>
      <c r="B253" s="275"/>
      <c r="C253" s="275"/>
      <c r="D253" s="275"/>
      <c r="E253" s="275"/>
      <c r="F253" s="275"/>
      <c r="G253" s="275"/>
      <c r="H253" s="275"/>
      <c r="I253" s="275"/>
      <c r="J253" s="275"/>
      <c r="K253" s="306"/>
      <c r="L253" s="275"/>
      <c r="M253" s="275"/>
      <c r="N253" s="275"/>
      <c r="O253" s="275"/>
      <c r="P253" s="306"/>
      <c r="Q253" s="275"/>
      <c r="R253" s="275"/>
      <c r="S253" s="275"/>
      <c r="T253" s="275"/>
      <c r="U253" s="275"/>
      <c r="V253" s="275"/>
      <c r="W253" s="275"/>
      <c r="X253" s="275"/>
      <c r="Y253" s="275"/>
      <c r="Z253" s="275"/>
    </row>
    <row r="254" spans="1:26" ht="15.75" customHeight="1" x14ac:dyDescent="0.25">
      <c r="A254" s="303"/>
      <c r="B254" s="275"/>
      <c r="C254" s="275"/>
      <c r="D254" s="275"/>
      <c r="E254" s="275"/>
      <c r="F254" s="275"/>
      <c r="G254" s="275"/>
      <c r="H254" s="275"/>
      <c r="I254" s="275"/>
      <c r="J254" s="275"/>
      <c r="K254" s="306"/>
      <c r="L254" s="275"/>
      <c r="M254" s="275"/>
      <c r="N254" s="275"/>
      <c r="O254" s="275"/>
      <c r="P254" s="306"/>
      <c r="Q254" s="275"/>
      <c r="R254" s="275"/>
      <c r="S254" s="275"/>
      <c r="T254" s="275"/>
      <c r="U254" s="275"/>
      <c r="V254" s="275"/>
      <c r="W254" s="275"/>
      <c r="X254" s="275"/>
      <c r="Y254" s="275"/>
      <c r="Z254" s="275"/>
    </row>
    <row r="255" spans="1:26" ht="15.75" customHeight="1" x14ac:dyDescent="0.25">
      <c r="A255" s="303"/>
      <c r="B255" s="275"/>
      <c r="C255" s="275"/>
      <c r="D255" s="275"/>
      <c r="E255" s="275"/>
      <c r="F255" s="275"/>
      <c r="G255" s="275"/>
      <c r="H255" s="275"/>
      <c r="I255" s="275"/>
      <c r="J255" s="275"/>
      <c r="K255" s="306"/>
      <c r="L255" s="275"/>
      <c r="M255" s="275"/>
      <c r="N255" s="275"/>
      <c r="O255" s="275"/>
      <c r="P255" s="306"/>
      <c r="Q255" s="275"/>
      <c r="R255" s="275"/>
      <c r="S255" s="275"/>
      <c r="T255" s="275"/>
      <c r="U255" s="275"/>
      <c r="V255" s="275"/>
      <c r="W255" s="275"/>
      <c r="X255" s="275"/>
      <c r="Y255" s="275"/>
      <c r="Z255" s="275"/>
    </row>
    <row r="256" spans="1:26" ht="15.75" customHeight="1" x14ac:dyDescent="0.25">
      <c r="A256" s="303"/>
      <c r="B256" s="275"/>
      <c r="C256" s="275"/>
      <c r="D256" s="275"/>
      <c r="E256" s="275"/>
      <c r="F256" s="275"/>
      <c r="G256" s="275"/>
      <c r="H256" s="275"/>
      <c r="I256" s="275"/>
      <c r="J256" s="275"/>
      <c r="K256" s="306"/>
      <c r="L256" s="275"/>
      <c r="M256" s="275"/>
      <c r="N256" s="275"/>
      <c r="O256" s="275"/>
      <c r="P256" s="306"/>
      <c r="Q256" s="275"/>
      <c r="R256" s="275"/>
      <c r="S256" s="275"/>
      <c r="T256" s="275"/>
      <c r="U256" s="275"/>
      <c r="V256" s="275"/>
      <c r="W256" s="275"/>
      <c r="X256" s="275"/>
      <c r="Y256" s="275"/>
      <c r="Z256" s="275"/>
    </row>
    <row r="257" spans="1:26" ht="15.75" customHeight="1" x14ac:dyDescent="0.25">
      <c r="A257" s="303"/>
      <c r="B257" s="275"/>
      <c r="C257" s="275"/>
      <c r="D257" s="275"/>
      <c r="E257" s="275"/>
      <c r="F257" s="275"/>
      <c r="G257" s="275"/>
      <c r="H257" s="275"/>
      <c r="I257" s="275"/>
      <c r="J257" s="275"/>
      <c r="K257" s="306"/>
      <c r="L257" s="275"/>
      <c r="M257" s="275"/>
      <c r="N257" s="275"/>
      <c r="O257" s="275"/>
      <c r="P257" s="306"/>
      <c r="Q257" s="275"/>
      <c r="R257" s="275"/>
      <c r="S257" s="275"/>
      <c r="T257" s="275"/>
      <c r="U257" s="275"/>
      <c r="V257" s="275"/>
      <c r="W257" s="275"/>
      <c r="X257" s="275"/>
      <c r="Y257" s="275"/>
      <c r="Z257" s="275"/>
    </row>
    <row r="258" spans="1:26" ht="15.75" customHeight="1" x14ac:dyDescent="0.25">
      <c r="A258" s="303"/>
      <c r="B258" s="275"/>
      <c r="C258" s="275"/>
      <c r="D258" s="275"/>
      <c r="E258" s="275"/>
      <c r="F258" s="275"/>
      <c r="G258" s="275"/>
      <c r="H258" s="275"/>
      <c r="I258" s="275"/>
      <c r="J258" s="275"/>
      <c r="K258" s="306"/>
      <c r="L258" s="275"/>
      <c r="M258" s="275"/>
      <c r="N258" s="275"/>
      <c r="O258" s="275"/>
      <c r="P258" s="306"/>
      <c r="Q258" s="275"/>
      <c r="R258" s="275"/>
      <c r="S258" s="275"/>
      <c r="T258" s="275"/>
      <c r="U258" s="275"/>
      <c r="V258" s="275"/>
      <c r="W258" s="275"/>
      <c r="X258" s="275"/>
      <c r="Y258" s="275"/>
      <c r="Z258" s="275"/>
    </row>
    <row r="259" spans="1:26" ht="15.75" customHeight="1" x14ac:dyDescent="0.25">
      <c r="A259" s="303"/>
      <c r="B259" s="275"/>
      <c r="C259" s="275"/>
      <c r="D259" s="275"/>
      <c r="E259" s="275"/>
      <c r="F259" s="275"/>
      <c r="G259" s="275"/>
      <c r="H259" s="275"/>
      <c r="I259" s="275"/>
      <c r="J259" s="275"/>
      <c r="K259" s="306"/>
      <c r="L259" s="275"/>
      <c r="M259" s="275"/>
      <c r="N259" s="275"/>
      <c r="O259" s="275"/>
      <c r="P259" s="306"/>
      <c r="Q259" s="275"/>
      <c r="R259" s="275"/>
      <c r="S259" s="275"/>
      <c r="T259" s="275"/>
      <c r="U259" s="275"/>
      <c r="V259" s="275"/>
      <c r="W259" s="275"/>
      <c r="X259" s="275"/>
      <c r="Y259" s="275"/>
      <c r="Z259" s="275"/>
    </row>
    <row r="260" spans="1:26" ht="15.75" customHeight="1" x14ac:dyDescent="0.25">
      <c r="A260" s="303"/>
      <c r="B260" s="275"/>
      <c r="C260" s="275"/>
      <c r="D260" s="275"/>
      <c r="E260" s="275"/>
      <c r="F260" s="275"/>
      <c r="G260" s="275"/>
      <c r="H260" s="275"/>
      <c r="I260" s="275"/>
      <c r="J260" s="275"/>
      <c r="K260" s="306"/>
      <c r="L260" s="275"/>
      <c r="M260" s="275"/>
      <c r="N260" s="275"/>
      <c r="O260" s="275"/>
      <c r="P260" s="306"/>
      <c r="Q260" s="275"/>
      <c r="R260" s="275"/>
      <c r="S260" s="275"/>
      <c r="T260" s="275"/>
      <c r="U260" s="275"/>
      <c r="V260" s="275"/>
      <c r="W260" s="275"/>
      <c r="X260" s="275"/>
      <c r="Y260" s="275"/>
      <c r="Z260" s="275"/>
    </row>
    <row r="261" spans="1:26" ht="15.75" customHeight="1" x14ac:dyDescent="0.25">
      <c r="A261" s="303"/>
      <c r="B261" s="275"/>
      <c r="C261" s="275"/>
      <c r="D261" s="275"/>
      <c r="E261" s="275"/>
      <c r="F261" s="275"/>
      <c r="G261" s="275"/>
      <c r="H261" s="275"/>
      <c r="I261" s="275"/>
      <c r="J261" s="275"/>
      <c r="K261" s="306"/>
      <c r="L261" s="275"/>
      <c r="M261" s="275"/>
      <c r="N261" s="275"/>
      <c r="O261" s="275"/>
      <c r="P261" s="306"/>
      <c r="Q261" s="275"/>
      <c r="R261" s="275"/>
      <c r="S261" s="275"/>
      <c r="T261" s="275"/>
      <c r="U261" s="275"/>
      <c r="V261" s="275"/>
      <c r="W261" s="275"/>
      <c r="X261" s="275"/>
      <c r="Y261" s="275"/>
      <c r="Z261" s="275"/>
    </row>
    <row r="262" spans="1:26" ht="15.75" customHeight="1" x14ac:dyDescent="0.25">
      <c r="A262" s="303"/>
      <c r="B262" s="275"/>
      <c r="C262" s="275"/>
      <c r="D262" s="275"/>
      <c r="E262" s="275"/>
      <c r="F262" s="275"/>
      <c r="G262" s="275"/>
      <c r="H262" s="275"/>
      <c r="I262" s="275"/>
      <c r="J262" s="275"/>
      <c r="K262" s="306"/>
      <c r="L262" s="275"/>
      <c r="M262" s="275"/>
      <c r="N262" s="275"/>
      <c r="O262" s="275"/>
      <c r="P262" s="306"/>
      <c r="Q262" s="275"/>
      <c r="R262" s="275"/>
      <c r="S262" s="275"/>
      <c r="T262" s="275"/>
      <c r="U262" s="275"/>
      <c r="V262" s="275"/>
      <c r="W262" s="275"/>
      <c r="X262" s="275"/>
      <c r="Y262" s="275"/>
      <c r="Z262" s="275"/>
    </row>
    <row r="263" spans="1:26" ht="15.75" customHeight="1" x14ac:dyDescent="0.25">
      <c r="A263" s="303"/>
      <c r="B263" s="275"/>
      <c r="C263" s="275"/>
      <c r="D263" s="275"/>
      <c r="E263" s="275"/>
      <c r="F263" s="275"/>
      <c r="G263" s="275"/>
      <c r="H263" s="275"/>
      <c r="I263" s="275"/>
      <c r="J263" s="275"/>
      <c r="K263" s="306"/>
      <c r="L263" s="275"/>
      <c r="M263" s="275"/>
      <c r="N263" s="275"/>
      <c r="O263" s="275"/>
      <c r="P263" s="306"/>
      <c r="Q263" s="275"/>
      <c r="R263" s="275"/>
      <c r="S263" s="275"/>
      <c r="T263" s="275"/>
      <c r="U263" s="275"/>
      <c r="V263" s="275"/>
      <c r="W263" s="275"/>
      <c r="X263" s="275"/>
      <c r="Y263" s="275"/>
      <c r="Z263" s="275"/>
    </row>
    <row r="264" spans="1:26" ht="15.75" customHeight="1" x14ac:dyDescent="0.25">
      <c r="A264" s="303"/>
      <c r="B264" s="275"/>
      <c r="C264" s="275"/>
      <c r="D264" s="275"/>
      <c r="E264" s="275"/>
      <c r="F264" s="275"/>
      <c r="G264" s="275"/>
      <c r="H264" s="275"/>
      <c r="I264" s="275"/>
      <c r="J264" s="275"/>
      <c r="K264" s="306"/>
      <c r="L264" s="275"/>
      <c r="M264" s="275"/>
      <c r="N264" s="275"/>
      <c r="O264" s="275"/>
      <c r="P264" s="306"/>
      <c r="Q264" s="275"/>
      <c r="R264" s="275"/>
      <c r="S264" s="275"/>
      <c r="T264" s="275"/>
      <c r="U264" s="275"/>
      <c r="V264" s="275"/>
      <c r="W264" s="275"/>
      <c r="X264" s="275"/>
      <c r="Y264" s="275"/>
      <c r="Z264" s="275"/>
    </row>
    <row r="265" spans="1:26" ht="15.75" customHeight="1" x14ac:dyDescent="0.25">
      <c r="A265" s="303"/>
      <c r="B265" s="275"/>
      <c r="C265" s="275"/>
      <c r="D265" s="275"/>
      <c r="E265" s="275"/>
      <c r="F265" s="275"/>
      <c r="G265" s="275"/>
      <c r="H265" s="275"/>
      <c r="I265" s="275"/>
      <c r="J265" s="275"/>
      <c r="K265" s="306"/>
      <c r="L265" s="275"/>
      <c r="M265" s="275"/>
      <c r="N265" s="275"/>
      <c r="O265" s="275"/>
      <c r="P265" s="306"/>
      <c r="Q265" s="275"/>
      <c r="R265" s="275"/>
      <c r="S265" s="275"/>
      <c r="T265" s="275"/>
      <c r="U265" s="275"/>
      <c r="V265" s="275"/>
      <c r="W265" s="275"/>
      <c r="X265" s="275"/>
      <c r="Y265" s="275"/>
      <c r="Z265" s="275"/>
    </row>
    <row r="266" spans="1:26" ht="15.75" customHeight="1" x14ac:dyDescent="0.25">
      <c r="A266" s="303"/>
      <c r="B266" s="275"/>
      <c r="C266" s="275"/>
      <c r="D266" s="275"/>
      <c r="E266" s="275"/>
      <c r="F266" s="275"/>
      <c r="G266" s="275"/>
      <c r="H266" s="275"/>
      <c r="I266" s="275"/>
      <c r="J266" s="275"/>
      <c r="K266" s="306"/>
      <c r="L266" s="275"/>
      <c r="M266" s="275"/>
      <c r="N266" s="275"/>
      <c r="O266" s="275"/>
      <c r="P266" s="306"/>
      <c r="Q266" s="275"/>
      <c r="R266" s="275"/>
      <c r="S266" s="275"/>
      <c r="T266" s="275"/>
      <c r="U266" s="275"/>
      <c r="V266" s="275"/>
      <c r="W266" s="275"/>
      <c r="X266" s="275"/>
      <c r="Y266" s="275"/>
      <c r="Z266" s="275"/>
    </row>
    <row r="267" spans="1:26" ht="15.75" customHeight="1" x14ac:dyDescent="0.25">
      <c r="A267" s="303"/>
      <c r="B267" s="275"/>
      <c r="C267" s="275"/>
      <c r="D267" s="275"/>
      <c r="E267" s="275"/>
      <c r="F267" s="275"/>
      <c r="G267" s="275"/>
      <c r="H267" s="275"/>
      <c r="I267" s="275"/>
      <c r="J267" s="275"/>
      <c r="K267" s="306"/>
      <c r="L267" s="275"/>
      <c r="M267" s="275"/>
      <c r="N267" s="275"/>
      <c r="O267" s="275"/>
      <c r="P267" s="306"/>
      <c r="Q267" s="275"/>
      <c r="R267" s="275"/>
      <c r="S267" s="275"/>
      <c r="T267" s="275"/>
      <c r="U267" s="275"/>
      <c r="V267" s="275"/>
      <c r="W267" s="275"/>
      <c r="X267" s="275"/>
      <c r="Y267" s="275"/>
      <c r="Z267" s="275"/>
    </row>
    <row r="268" spans="1:26" ht="15.75" customHeight="1" x14ac:dyDescent="0.25">
      <c r="A268" s="303"/>
      <c r="B268" s="275"/>
      <c r="C268" s="275"/>
      <c r="D268" s="275"/>
      <c r="E268" s="275"/>
      <c r="F268" s="275"/>
      <c r="G268" s="275"/>
      <c r="H268" s="275"/>
      <c r="I268" s="275"/>
      <c r="J268" s="275"/>
      <c r="K268" s="306"/>
      <c r="L268" s="275"/>
      <c r="M268" s="275"/>
      <c r="N268" s="275"/>
      <c r="O268" s="275"/>
      <c r="P268" s="306"/>
      <c r="Q268" s="275"/>
      <c r="R268" s="275"/>
      <c r="S268" s="275"/>
      <c r="T268" s="275"/>
      <c r="U268" s="275"/>
      <c r="V268" s="275"/>
      <c r="W268" s="275"/>
      <c r="X268" s="275"/>
      <c r="Y268" s="275"/>
      <c r="Z268" s="275"/>
    </row>
    <row r="269" spans="1:26" ht="15.75" customHeight="1" x14ac:dyDescent="0.25">
      <c r="A269" s="303"/>
      <c r="B269" s="275"/>
      <c r="C269" s="275"/>
      <c r="D269" s="275"/>
      <c r="E269" s="275"/>
      <c r="F269" s="275"/>
      <c r="G269" s="275"/>
      <c r="H269" s="275"/>
      <c r="I269" s="275"/>
      <c r="J269" s="275"/>
      <c r="K269" s="306"/>
      <c r="L269" s="275"/>
      <c r="M269" s="275"/>
      <c r="N269" s="275"/>
      <c r="O269" s="275"/>
      <c r="P269" s="306"/>
      <c r="Q269" s="275"/>
      <c r="R269" s="275"/>
      <c r="S269" s="275"/>
      <c r="T269" s="275"/>
      <c r="U269" s="275"/>
      <c r="V269" s="275"/>
      <c r="W269" s="275"/>
      <c r="X269" s="275"/>
      <c r="Y269" s="275"/>
      <c r="Z269" s="275"/>
    </row>
    <row r="270" spans="1:26" ht="15.75" customHeight="1" x14ac:dyDescent="0.25">
      <c r="A270" s="303"/>
      <c r="B270" s="275"/>
      <c r="C270" s="275"/>
      <c r="D270" s="275"/>
      <c r="E270" s="275"/>
      <c r="F270" s="275"/>
      <c r="G270" s="275"/>
      <c r="H270" s="275"/>
      <c r="I270" s="275"/>
      <c r="J270" s="275"/>
      <c r="K270" s="306"/>
      <c r="L270" s="275"/>
      <c r="M270" s="275"/>
      <c r="N270" s="275"/>
      <c r="O270" s="275"/>
      <c r="P270" s="306"/>
      <c r="Q270" s="275"/>
      <c r="R270" s="275"/>
      <c r="S270" s="275"/>
      <c r="T270" s="275"/>
      <c r="U270" s="275"/>
      <c r="V270" s="275"/>
      <c r="W270" s="275"/>
      <c r="X270" s="275"/>
      <c r="Y270" s="275"/>
      <c r="Z270" s="275"/>
    </row>
    <row r="271" spans="1:26" ht="15.75" customHeight="1" x14ac:dyDescent="0.25">
      <c r="A271" s="303"/>
      <c r="B271" s="275"/>
      <c r="C271" s="275"/>
      <c r="D271" s="275"/>
      <c r="E271" s="275"/>
      <c r="F271" s="275"/>
      <c r="G271" s="275"/>
      <c r="H271" s="275"/>
      <c r="I271" s="275"/>
      <c r="J271" s="275"/>
      <c r="K271" s="306"/>
      <c r="L271" s="275"/>
      <c r="M271" s="275"/>
      <c r="N271" s="275"/>
      <c r="O271" s="275"/>
      <c r="P271" s="306"/>
      <c r="Q271" s="275"/>
      <c r="R271" s="275"/>
      <c r="S271" s="275"/>
      <c r="T271" s="275"/>
      <c r="U271" s="275"/>
      <c r="V271" s="275"/>
      <c r="W271" s="275"/>
      <c r="X271" s="275"/>
      <c r="Y271" s="275"/>
      <c r="Z271" s="275"/>
    </row>
    <row r="272" spans="1:26" ht="15.75" customHeight="1" x14ac:dyDescent="0.25">
      <c r="A272" s="303"/>
      <c r="B272" s="275"/>
      <c r="C272" s="275"/>
      <c r="D272" s="275"/>
      <c r="E272" s="275"/>
      <c r="F272" s="275"/>
      <c r="G272" s="275"/>
      <c r="H272" s="275"/>
      <c r="I272" s="275"/>
      <c r="J272" s="275"/>
      <c r="K272" s="306"/>
      <c r="L272" s="275"/>
      <c r="M272" s="275"/>
      <c r="N272" s="275"/>
      <c r="O272" s="275"/>
      <c r="P272" s="306"/>
      <c r="Q272" s="275"/>
      <c r="R272" s="275"/>
      <c r="S272" s="275"/>
      <c r="T272" s="275"/>
      <c r="U272" s="275"/>
      <c r="V272" s="275"/>
      <c r="W272" s="275"/>
      <c r="X272" s="275"/>
      <c r="Y272" s="275"/>
      <c r="Z272" s="275"/>
    </row>
    <row r="273" spans="1:26" ht="15.75" customHeight="1" x14ac:dyDescent="0.25">
      <c r="A273" s="303"/>
      <c r="B273" s="275"/>
      <c r="C273" s="275"/>
      <c r="D273" s="275"/>
      <c r="E273" s="275"/>
      <c r="F273" s="275"/>
      <c r="G273" s="275"/>
      <c r="H273" s="275"/>
      <c r="I273" s="275"/>
      <c r="J273" s="275"/>
      <c r="K273" s="306"/>
      <c r="L273" s="275"/>
      <c r="M273" s="275"/>
      <c r="N273" s="275"/>
      <c r="O273" s="275"/>
      <c r="P273" s="306"/>
      <c r="Q273" s="275"/>
      <c r="R273" s="275"/>
      <c r="S273" s="275"/>
      <c r="T273" s="275"/>
      <c r="U273" s="275"/>
      <c r="V273" s="275"/>
      <c r="W273" s="275"/>
      <c r="X273" s="275"/>
      <c r="Y273" s="275"/>
      <c r="Z273" s="275"/>
    </row>
    <row r="274" spans="1:26" ht="15.75" customHeight="1" x14ac:dyDescent="0.25">
      <c r="A274" s="303"/>
      <c r="B274" s="275"/>
      <c r="C274" s="275"/>
      <c r="D274" s="275"/>
      <c r="E274" s="275"/>
      <c r="F274" s="275"/>
      <c r="G274" s="275"/>
      <c r="H274" s="275"/>
      <c r="I274" s="275"/>
      <c r="J274" s="275"/>
      <c r="K274" s="306"/>
      <c r="L274" s="275"/>
      <c r="M274" s="275"/>
      <c r="N274" s="275"/>
      <c r="O274" s="275"/>
      <c r="P274" s="306"/>
      <c r="Q274" s="275"/>
      <c r="R274" s="275"/>
      <c r="S274" s="275"/>
      <c r="T274" s="275"/>
      <c r="U274" s="275"/>
      <c r="V274" s="275"/>
      <c r="W274" s="275"/>
      <c r="X274" s="275"/>
      <c r="Y274" s="275"/>
      <c r="Z274" s="275"/>
    </row>
    <row r="275" spans="1:26" ht="15.75" customHeight="1" x14ac:dyDescent="0.25">
      <c r="A275" s="303"/>
      <c r="B275" s="275"/>
      <c r="C275" s="275"/>
      <c r="D275" s="275"/>
      <c r="E275" s="275"/>
      <c r="F275" s="275"/>
      <c r="G275" s="275"/>
      <c r="H275" s="275"/>
      <c r="I275" s="275"/>
      <c r="J275" s="275"/>
      <c r="K275" s="306"/>
      <c r="L275" s="275"/>
      <c r="M275" s="275"/>
      <c r="N275" s="275"/>
      <c r="O275" s="275"/>
      <c r="P275" s="306"/>
      <c r="Q275" s="275"/>
      <c r="R275" s="275"/>
      <c r="S275" s="275"/>
      <c r="T275" s="275"/>
      <c r="U275" s="275"/>
      <c r="V275" s="275"/>
      <c r="W275" s="275"/>
      <c r="X275" s="275"/>
      <c r="Y275" s="275"/>
      <c r="Z275" s="275"/>
    </row>
    <row r="276" spans="1:26" ht="15.75" customHeight="1" x14ac:dyDescent="0.25">
      <c r="A276" s="303"/>
      <c r="B276" s="275"/>
      <c r="C276" s="275"/>
      <c r="D276" s="275"/>
      <c r="E276" s="275"/>
      <c r="F276" s="275"/>
      <c r="G276" s="275"/>
      <c r="H276" s="275"/>
      <c r="I276" s="275"/>
      <c r="J276" s="275"/>
      <c r="K276" s="306"/>
      <c r="L276" s="275"/>
      <c r="M276" s="275"/>
      <c r="N276" s="275"/>
      <c r="O276" s="275"/>
      <c r="P276" s="306"/>
      <c r="Q276" s="275"/>
      <c r="R276" s="275"/>
      <c r="S276" s="275"/>
      <c r="T276" s="275"/>
      <c r="U276" s="275"/>
      <c r="V276" s="275"/>
      <c r="W276" s="275"/>
      <c r="X276" s="275"/>
      <c r="Y276" s="275"/>
      <c r="Z276" s="275"/>
    </row>
    <row r="277" spans="1:26" ht="15.75" customHeight="1" x14ac:dyDescent="0.25">
      <c r="A277" s="303"/>
      <c r="B277" s="275"/>
      <c r="C277" s="275"/>
      <c r="D277" s="275"/>
      <c r="E277" s="275"/>
      <c r="F277" s="275"/>
      <c r="G277" s="275"/>
      <c r="H277" s="275"/>
      <c r="I277" s="275"/>
      <c r="J277" s="275"/>
      <c r="K277" s="306"/>
      <c r="L277" s="275"/>
      <c r="M277" s="275"/>
      <c r="N277" s="275"/>
      <c r="O277" s="275"/>
      <c r="P277" s="306"/>
      <c r="Q277" s="275"/>
      <c r="R277" s="275"/>
      <c r="S277" s="275"/>
      <c r="T277" s="275"/>
      <c r="U277" s="275"/>
      <c r="V277" s="275"/>
      <c r="W277" s="275"/>
      <c r="X277" s="275"/>
      <c r="Y277" s="275"/>
      <c r="Z277" s="275"/>
    </row>
    <row r="278" spans="1:26" ht="15.75" customHeight="1" x14ac:dyDescent="0.25">
      <c r="A278" s="303"/>
      <c r="B278" s="275"/>
      <c r="C278" s="275"/>
      <c r="D278" s="275"/>
      <c r="E278" s="275"/>
      <c r="F278" s="275"/>
      <c r="G278" s="275"/>
      <c r="H278" s="275"/>
      <c r="I278" s="275"/>
      <c r="J278" s="275"/>
      <c r="K278" s="306"/>
      <c r="L278" s="275"/>
      <c r="M278" s="275"/>
      <c r="N278" s="275"/>
      <c r="O278" s="275"/>
      <c r="P278" s="306"/>
      <c r="Q278" s="275"/>
      <c r="R278" s="275"/>
      <c r="S278" s="275"/>
      <c r="T278" s="275"/>
      <c r="U278" s="275"/>
      <c r="V278" s="275"/>
      <c r="W278" s="275"/>
      <c r="X278" s="275"/>
      <c r="Y278" s="275"/>
      <c r="Z278" s="275"/>
    </row>
    <row r="279" spans="1:26" ht="15.75" customHeight="1" x14ac:dyDescent="0.25">
      <c r="A279" s="303"/>
      <c r="B279" s="275"/>
      <c r="C279" s="275"/>
      <c r="D279" s="275"/>
      <c r="E279" s="275"/>
      <c r="F279" s="275"/>
      <c r="G279" s="275"/>
      <c r="H279" s="275"/>
      <c r="I279" s="275"/>
      <c r="J279" s="275"/>
      <c r="K279" s="306"/>
      <c r="L279" s="275"/>
      <c r="M279" s="275"/>
      <c r="N279" s="275"/>
      <c r="O279" s="275"/>
      <c r="P279" s="306"/>
      <c r="Q279" s="275"/>
      <c r="R279" s="275"/>
      <c r="S279" s="275"/>
      <c r="T279" s="275"/>
      <c r="U279" s="275"/>
      <c r="V279" s="275"/>
      <c r="W279" s="275"/>
      <c r="X279" s="275"/>
      <c r="Y279" s="275"/>
      <c r="Z279" s="275"/>
    </row>
    <row r="280" spans="1:26" ht="15.75" customHeight="1" x14ac:dyDescent="0.25">
      <c r="A280" s="303"/>
      <c r="B280" s="275"/>
      <c r="C280" s="275"/>
      <c r="D280" s="275"/>
      <c r="E280" s="275"/>
      <c r="F280" s="275"/>
      <c r="G280" s="275"/>
      <c r="H280" s="275"/>
      <c r="I280" s="275"/>
      <c r="J280" s="275"/>
      <c r="K280" s="306"/>
      <c r="L280" s="275"/>
      <c r="M280" s="275"/>
      <c r="N280" s="275"/>
      <c r="O280" s="275"/>
      <c r="P280" s="306"/>
      <c r="Q280" s="275"/>
      <c r="R280" s="275"/>
      <c r="S280" s="275"/>
      <c r="T280" s="275"/>
      <c r="U280" s="275"/>
      <c r="V280" s="275"/>
      <c r="W280" s="275"/>
      <c r="X280" s="275"/>
      <c r="Y280" s="275"/>
      <c r="Z280" s="275"/>
    </row>
    <row r="281" spans="1:26" ht="15.75" customHeight="1" x14ac:dyDescent="0.25">
      <c r="A281" s="303"/>
      <c r="B281" s="275"/>
      <c r="C281" s="275"/>
      <c r="D281" s="275"/>
      <c r="E281" s="275"/>
      <c r="F281" s="275"/>
      <c r="G281" s="275"/>
      <c r="H281" s="275"/>
      <c r="I281" s="275"/>
      <c r="J281" s="275"/>
      <c r="K281" s="306"/>
      <c r="L281" s="275"/>
      <c r="M281" s="275"/>
      <c r="N281" s="275"/>
      <c r="O281" s="275"/>
      <c r="P281" s="306"/>
      <c r="Q281" s="275"/>
      <c r="R281" s="275"/>
      <c r="S281" s="275"/>
      <c r="T281" s="275"/>
      <c r="U281" s="275"/>
      <c r="V281" s="275"/>
      <c r="W281" s="275"/>
      <c r="X281" s="275"/>
      <c r="Y281" s="275"/>
      <c r="Z281" s="275"/>
    </row>
    <row r="282" spans="1:26" ht="15.75" customHeight="1" x14ac:dyDescent="0.25">
      <c r="A282" s="303"/>
      <c r="B282" s="275"/>
      <c r="C282" s="275"/>
      <c r="D282" s="275"/>
      <c r="E282" s="275"/>
      <c r="F282" s="275"/>
      <c r="G282" s="275"/>
      <c r="H282" s="275"/>
      <c r="I282" s="275"/>
      <c r="J282" s="275"/>
      <c r="K282" s="306"/>
      <c r="L282" s="275"/>
      <c r="M282" s="275"/>
      <c r="N282" s="275"/>
      <c r="O282" s="275"/>
      <c r="P282" s="306"/>
      <c r="Q282" s="275"/>
      <c r="R282" s="275"/>
      <c r="S282" s="275"/>
      <c r="T282" s="275"/>
      <c r="U282" s="275"/>
      <c r="V282" s="275"/>
      <c r="W282" s="275"/>
      <c r="X282" s="275"/>
      <c r="Y282" s="275"/>
      <c r="Z282" s="275"/>
    </row>
    <row r="283" spans="1:26" ht="15.75" customHeight="1" x14ac:dyDescent="0.25">
      <c r="A283" s="303"/>
      <c r="B283" s="275"/>
      <c r="C283" s="275"/>
      <c r="D283" s="275"/>
      <c r="E283" s="275"/>
      <c r="F283" s="275"/>
      <c r="G283" s="275"/>
      <c r="H283" s="275"/>
      <c r="I283" s="275"/>
      <c r="J283" s="275"/>
      <c r="K283" s="306"/>
      <c r="L283" s="275"/>
      <c r="M283" s="275"/>
      <c r="N283" s="275"/>
      <c r="O283" s="275"/>
      <c r="P283" s="306"/>
      <c r="Q283" s="275"/>
      <c r="R283" s="275"/>
      <c r="S283" s="275"/>
      <c r="T283" s="275"/>
      <c r="U283" s="275"/>
      <c r="V283" s="275"/>
      <c r="W283" s="275"/>
      <c r="X283" s="275"/>
      <c r="Y283" s="275"/>
      <c r="Z283" s="275"/>
    </row>
    <row r="284" spans="1:26" ht="15.75" customHeight="1" x14ac:dyDescent="0.25">
      <c r="A284" s="303"/>
      <c r="B284" s="275"/>
      <c r="C284" s="275"/>
      <c r="D284" s="275"/>
      <c r="E284" s="275"/>
      <c r="F284" s="275"/>
      <c r="G284" s="275"/>
      <c r="H284" s="275"/>
      <c r="I284" s="275"/>
      <c r="J284" s="275"/>
      <c r="K284" s="306"/>
      <c r="L284" s="275"/>
      <c r="M284" s="275"/>
      <c r="N284" s="275"/>
      <c r="O284" s="275"/>
      <c r="P284" s="306"/>
      <c r="Q284" s="275"/>
      <c r="R284" s="275"/>
      <c r="S284" s="275"/>
      <c r="T284" s="275"/>
      <c r="U284" s="275"/>
      <c r="V284" s="275"/>
      <c r="W284" s="275"/>
      <c r="X284" s="275"/>
      <c r="Y284" s="275"/>
      <c r="Z284" s="275"/>
    </row>
    <row r="285" spans="1:26" ht="15.75" customHeight="1" x14ac:dyDescent="0.25">
      <c r="A285" s="303"/>
      <c r="B285" s="275"/>
      <c r="C285" s="275"/>
      <c r="D285" s="275"/>
      <c r="E285" s="275"/>
      <c r="F285" s="275"/>
      <c r="G285" s="275"/>
      <c r="H285" s="275"/>
      <c r="I285" s="275"/>
      <c r="J285" s="275"/>
      <c r="K285" s="306"/>
      <c r="L285" s="275"/>
      <c r="M285" s="275"/>
      <c r="N285" s="275"/>
      <c r="O285" s="275"/>
      <c r="P285" s="306"/>
      <c r="Q285" s="275"/>
      <c r="R285" s="275"/>
      <c r="S285" s="275"/>
      <c r="T285" s="275"/>
      <c r="U285" s="275"/>
      <c r="V285" s="275"/>
      <c r="W285" s="275"/>
      <c r="X285" s="275"/>
      <c r="Y285" s="275"/>
      <c r="Z285" s="275"/>
    </row>
    <row r="286" spans="1:26" ht="15.75" customHeight="1" x14ac:dyDescent="0.25">
      <c r="A286" s="303"/>
      <c r="B286" s="275"/>
      <c r="C286" s="275"/>
      <c r="D286" s="275"/>
      <c r="E286" s="275"/>
      <c r="F286" s="275"/>
      <c r="G286" s="275"/>
      <c r="H286" s="275"/>
      <c r="I286" s="275"/>
      <c r="J286" s="275"/>
      <c r="K286" s="306"/>
      <c r="L286" s="275"/>
      <c r="M286" s="275"/>
      <c r="N286" s="275"/>
      <c r="O286" s="275"/>
      <c r="P286" s="306"/>
      <c r="Q286" s="275"/>
      <c r="R286" s="275"/>
      <c r="S286" s="275"/>
      <c r="T286" s="275"/>
      <c r="U286" s="275"/>
      <c r="V286" s="275"/>
      <c r="W286" s="275"/>
      <c r="X286" s="275"/>
      <c r="Y286" s="275"/>
      <c r="Z286" s="275"/>
    </row>
    <row r="287" spans="1:26" ht="15.75" customHeight="1" x14ac:dyDescent="0.25">
      <c r="A287" s="303"/>
      <c r="B287" s="275"/>
      <c r="C287" s="275"/>
      <c r="D287" s="275"/>
      <c r="E287" s="275"/>
      <c r="F287" s="275"/>
      <c r="G287" s="275"/>
      <c r="H287" s="275"/>
      <c r="I287" s="275"/>
      <c r="J287" s="275"/>
      <c r="K287" s="306"/>
      <c r="L287" s="275"/>
      <c r="M287" s="275"/>
      <c r="N287" s="275"/>
      <c r="O287" s="275"/>
      <c r="P287" s="306"/>
      <c r="Q287" s="275"/>
      <c r="R287" s="275"/>
      <c r="S287" s="275"/>
      <c r="T287" s="275"/>
      <c r="U287" s="275"/>
      <c r="V287" s="275"/>
      <c r="W287" s="275"/>
      <c r="X287" s="275"/>
      <c r="Y287" s="275"/>
      <c r="Z287" s="275"/>
    </row>
    <row r="288" spans="1:26" ht="15.75" customHeight="1" x14ac:dyDescent="0.25">
      <c r="A288" s="303"/>
      <c r="B288" s="275"/>
      <c r="C288" s="275"/>
      <c r="D288" s="275"/>
      <c r="E288" s="275"/>
      <c r="F288" s="275"/>
      <c r="G288" s="275"/>
      <c r="H288" s="275"/>
      <c r="I288" s="275"/>
      <c r="J288" s="275"/>
      <c r="K288" s="306"/>
      <c r="L288" s="275"/>
      <c r="M288" s="275"/>
      <c r="N288" s="275"/>
      <c r="O288" s="275"/>
      <c r="P288" s="306"/>
      <c r="Q288" s="275"/>
      <c r="R288" s="275"/>
      <c r="S288" s="275"/>
      <c r="T288" s="275"/>
      <c r="U288" s="275"/>
      <c r="V288" s="275"/>
      <c r="W288" s="275"/>
      <c r="X288" s="275"/>
      <c r="Y288" s="275"/>
      <c r="Z288" s="275"/>
    </row>
    <row r="289" spans="1:26" ht="15.75" customHeight="1" x14ac:dyDescent="0.25">
      <c r="A289" s="303"/>
      <c r="B289" s="275"/>
      <c r="C289" s="275"/>
      <c r="D289" s="275"/>
      <c r="E289" s="275"/>
      <c r="F289" s="275"/>
      <c r="G289" s="275"/>
      <c r="H289" s="275"/>
      <c r="I289" s="275"/>
      <c r="J289" s="275"/>
      <c r="K289" s="306"/>
      <c r="L289" s="275"/>
      <c r="M289" s="275"/>
      <c r="N289" s="275"/>
      <c r="O289" s="275"/>
      <c r="P289" s="306"/>
      <c r="Q289" s="275"/>
      <c r="R289" s="275"/>
      <c r="S289" s="275"/>
      <c r="T289" s="275"/>
      <c r="U289" s="275"/>
      <c r="V289" s="275"/>
      <c r="W289" s="275"/>
      <c r="X289" s="275"/>
      <c r="Y289" s="275"/>
      <c r="Z289" s="275"/>
    </row>
    <row r="290" spans="1:26" ht="15.75" customHeight="1" x14ac:dyDescent="0.25">
      <c r="A290" s="303"/>
      <c r="B290" s="275"/>
      <c r="C290" s="275"/>
      <c r="D290" s="275"/>
      <c r="E290" s="275"/>
      <c r="F290" s="275"/>
      <c r="G290" s="275"/>
      <c r="H290" s="275"/>
      <c r="I290" s="275"/>
      <c r="J290" s="275"/>
      <c r="K290" s="306"/>
      <c r="L290" s="275"/>
      <c r="M290" s="275"/>
      <c r="N290" s="275"/>
      <c r="O290" s="275"/>
      <c r="P290" s="306"/>
      <c r="Q290" s="275"/>
      <c r="R290" s="275"/>
      <c r="S290" s="275"/>
      <c r="T290" s="275"/>
      <c r="U290" s="275"/>
      <c r="V290" s="275"/>
      <c r="W290" s="275"/>
      <c r="X290" s="275"/>
      <c r="Y290" s="275"/>
      <c r="Z290" s="275"/>
    </row>
    <row r="291" spans="1:26" ht="15.75" customHeight="1" x14ac:dyDescent="0.25">
      <c r="A291" s="303"/>
      <c r="B291" s="275"/>
      <c r="C291" s="275"/>
      <c r="D291" s="275"/>
      <c r="E291" s="275"/>
      <c r="F291" s="275"/>
      <c r="G291" s="275"/>
      <c r="H291" s="275"/>
      <c r="I291" s="275"/>
      <c r="J291" s="275"/>
      <c r="K291" s="306"/>
      <c r="L291" s="275"/>
      <c r="M291" s="275"/>
      <c r="N291" s="275"/>
      <c r="O291" s="275"/>
      <c r="P291" s="306"/>
      <c r="Q291" s="275"/>
      <c r="R291" s="275"/>
      <c r="S291" s="275"/>
      <c r="T291" s="275"/>
      <c r="U291" s="275"/>
      <c r="V291" s="275"/>
      <c r="W291" s="275"/>
      <c r="X291" s="275"/>
      <c r="Y291" s="275"/>
      <c r="Z291" s="275"/>
    </row>
    <row r="292" spans="1:26" ht="15.75" customHeight="1" x14ac:dyDescent="0.25">
      <c r="A292" s="303"/>
      <c r="B292" s="275"/>
      <c r="C292" s="275"/>
      <c r="D292" s="275"/>
      <c r="E292" s="275"/>
      <c r="F292" s="275"/>
      <c r="G292" s="275"/>
      <c r="H292" s="275"/>
      <c r="I292" s="275"/>
      <c r="J292" s="275"/>
      <c r="K292" s="306"/>
      <c r="L292" s="275"/>
      <c r="M292" s="275"/>
      <c r="N292" s="275"/>
      <c r="O292" s="275"/>
      <c r="P292" s="306"/>
      <c r="Q292" s="275"/>
      <c r="R292" s="275"/>
      <c r="S292" s="275"/>
      <c r="T292" s="275"/>
      <c r="U292" s="275"/>
      <c r="V292" s="275"/>
      <c r="W292" s="275"/>
      <c r="X292" s="275"/>
      <c r="Y292" s="275"/>
      <c r="Z292" s="275"/>
    </row>
    <row r="293" spans="1:26" ht="15.75" customHeight="1" x14ac:dyDescent="0.25">
      <c r="A293" s="303"/>
      <c r="B293" s="275"/>
      <c r="C293" s="275"/>
      <c r="D293" s="275"/>
      <c r="E293" s="275"/>
      <c r="F293" s="275"/>
      <c r="G293" s="275"/>
      <c r="H293" s="275"/>
      <c r="I293" s="275"/>
      <c r="J293" s="275"/>
      <c r="K293" s="306"/>
      <c r="L293" s="275"/>
      <c r="M293" s="275"/>
      <c r="N293" s="275"/>
      <c r="O293" s="275"/>
      <c r="P293" s="306"/>
      <c r="Q293" s="275"/>
      <c r="R293" s="275"/>
      <c r="S293" s="275"/>
      <c r="T293" s="275"/>
      <c r="U293" s="275"/>
      <c r="V293" s="275"/>
      <c r="W293" s="275"/>
      <c r="X293" s="275"/>
      <c r="Y293" s="275"/>
      <c r="Z293" s="275"/>
    </row>
    <row r="294" spans="1:26" ht="15.75" customHeight="1" x14ac:dyDescent="0.25">
      <c r="A294" s="303"/>
      <c r="B294" s="275"/>
      <c r="C294" s="275"/>
      <c r="D294" s="275"/>
      <c r="E294" s="275"/>
      <c r="F294" s="275"/>
      <c r="G294" s="275"/>
      <c r="H294" s="275"/>
      <c r="I294" s="275"/>
      <c r="J294" s="275"/>
      <c r="K294" s="306"/>
      <c r="L294" s="275"/>
      <c r="M294" s="275"/>
      <c r="N294" s="275"/>
      <c r="O294" s="275"/>
      <c r="P294" s="306"/>
      <c r="Q294" s="275"/>
      <c r="R294" s="275"/>
      <c r="S294" s="275"/>
      <c r="T294" s="275"/>
      <c r="U294" s="275"/>
      <c r="V294" s="275"/>
      <c r="W294" s="275"/>
      <c r="X294" s="275"/>
      <c r="Y294" s="275"/>
      <c r="Z294" s="275"/>
    </row>
    <row r="295" spans="1:26" ht="15.75" customHeight="1" x14ac:dyDescent="0.25">
      <c r="A295" s="303"/>
      <c r="B295" s="275"/>
      <c r="C295" s="275"/>
      <c r="D295" s="275"/>
      <c r="E295" s="275"/>
      <c r="F295" s="275"/>
      <c r="G295" s="275"/>
      <c r="H295" s="275"/>
      <c r="I295" s="275"/>
      <c r="J295" s="275"/>
      <c r="K295" s="306"/>
      <c r="L295" s="275"/>
      <c r="M295" s="275"/>
      <c r="N295" s="275"/>
      <c r="O295" s="275"/>
      <c r="P295" s="306"/>
      <c r="Q295" s="275"/>
      <c r="R295" s="275"/>
      <c r="S295" s="275"/>
      <c r="T295" s="275"/>
      <c r="U295" s="275"/>
      <c r="V295" s="275"/>
      <c r="W295" s="275"/>
      <c r="X295" s="275"/>
      <c r="Y295" s="275"/>
      <c r="Z295" s="275"/>
    </row>
    <row r="296" spans="1:26" ht="15.75" customHeight="1" x14ac:dyDescent="0.25">
      <c r="A296" s="303"/>
      <c r="B296" s="275"/>
      <c r="C296" s="275"/>
      <c r="D296" s="275"/>
      <c r="E296" s="275"/>
      <c r="F296" s="275"/>
      <c r="G296" s="275"/>
      <c r="H296" s="275"/>
      <c r="I296" s="275"/>
      <c r="J296" s="275"/>
      <c r="K296" s="306"/>
      <c r="L296" s="275"/>
      <c r="M296" s="275"/>
      <c r="N296" s="275"/>
      <c r="O296" s="275"/>
      <c r="P296" s="306"/>
      <c r="Q296" s="275"/>
      <c r="R296" s="275"/>
      <c r="S296" s="275"/>
      <c r="T296" s="275"/>
      <c r="U296" s="275"/>
      <c r="V296" s="275"/>
      <c r="W296" s="275"/>
      <c r="X296" s="275"/>
      <c r="Y296" s="275"/>
      <c r="Z296" s="275"/>
    </row>
    <row r="297" spans="1:26" ht="15.75" customHeight="1" x14ac:dyDescent="0.25">
      <c r="A297" s="303"/>
      <c r="B297" s="275"/>
      <c r="C297" s="275"/>
      <c r="D297" s="275"/>
      <c r="E297" s="275"/>
      <c r="F297" s="275"/>
      <c r="G297" s="275"/>
      <c r="H297" s="275"/>
      <c r="I297" s="275"/>
      <c r="J297" s="275"/>
      <c r="K297" s="306"/>
      <c r="L297" s="275"/>
      <c r="M297" s="275"/>
      <c r="N297" s="275"/>
      <c r="O297" s="275"/>
      <c r="P297" s="306"/>
      <c r="Q297" s="275"/>
      <c r="R297" s="275"/>
      <c r="S297" s="275"/>
      <c r="T297" s="275"/>
      <c r="U297" s="275"/>
      <c r="V297" s="275"/>
      <c r="W297" s="275"/>
      <c r="X297" s="275"/>
      <c r="Y297" s="275"/>
      <c r="Z297" s="275"/>
    </row>
    <row r="298" spans="1:26" ht="15.75" customHeight="1" x14ac:dyDescent="0.25">
      <c r="A298" s="303"/>
      <c r="B298" s="275"/>
      <c r="C298" s="275"/>
      <c r="D298" s="275"/>
      <c r="E298" s="275"/>
      <c r="F298" s="275"/>
      <c r="G298" s="275"/>
      <c r="H298" s="275"/>
      <c r="I298" s="275"/>
      <c r="J298" s="275"/>
      <c r="K298" s="306"/>
      <c r="L298" s="275"/>
      <c r="M298" s="275"/>
      <c r="N298" s="275"/>
      <c r="O298" s="275"/>
      <c r="P298" s="306"/>
      <c r="Q298" s="275"/>
      <c r="R298" s="275"/>
      <c r="S298" s="275"/>
      <c r="T298" s="275"/>
      <c r="U298" s="275"/>
      <c r="V298" s="275"/>
      <c r="W298" s="275"/>
      <c r="X298" s="275"/>
      <c r="Y298" s="275"/>
      <c r="Z298" s="275"/>
    </row>
    <row r="299" spans="1:26" ht="15.75" customHeight="1" x14ac:dyDescent="0.25">
      <c r="A299" s="303"/>
      <c r="B299" s="275"/>
      <c r="C299" s="275"/>
      <c r="D299" s="275"/>
      <c r="E299" s="275"/>
      <c r="F299" s="275"/>
      <c r="G299" s="275"/>
      <c r="H299" s="275"/>
      <c r="I299" s="275"/>
      <c r="J299" s="275"/>
      <c r="K299" s="306"/>
      <c r="L299" s="275"/>
      <c r="M299" s="275"/>
      <c r="N299" s="275"/>
      <c r="O299" s="275"/>
      <c r="P299" s="306"/>
      <c r="Q299" s="275"/>
      <c r="R299" s="275"/>
      <c r="S299" s="275"/>
      <c r="T299" s="275"/>
      <c r="U299" s="275"/>
      <c r="V299" s="275"/>
      <c r="W299" s="275"/>
      <c r="X299" s="275"/>
      <c r="Y299" s="275"/>
      <c r="Z299" s="275"/>
    </row>
    <row r="300" spans="1:26" ht="15.75" customHeight="1" x14ac:dyDescent="0.25">
      <c r="A300" s="303"/>
      <c r="B300" s="275"/>
      <c r="C300" s="275"/>
      <c r="D300" s="275"/>
      <c r="E300" s="275"/>
      <c r="F300" s="275"/>
      <c r="G300" s="275"/>
      <c r="H300" s="275"/>
      <c r="I300" s="275"/>
      <c r="J300" s="275"/>
      <c r="K300" s="306"/>
      <c r="L300" s="275"/>
      <c r="M300" s="275"/>
      <c r="N300" s="275"/>
      <c r="O300" s="275"/>
      <c r="P300" s="306"/>
      <c r="Q300" s="275"/>
      <c r="R300" s="275"/>
      <c r="S300" s="275"/>
      <c r="T300" s="275"/>
      <c r="U300" s="275"/>
      <c r="V300" s="275"/>
      <c r="W300" s="275"/>
      <c r="X300" s="275"/>
      <c r="Y300" s="275"/>
      <c r="Z300" s="275"/>
    </row>
    <row r="301" spans="1:26" ht="15.75" customHeight="1" x14ac:dyDescent="0.25">
      <c r="A301" s="303"/>
      <c r="B301" s="275"/>
      <c r="C301" s="275"/>
      <c r="D301" s="275"/>
      <c r="E301" s="275"/>
      <c r="F301" s="275"/>
      <c r="G301" s="275"/>
      <c r="H301" s="275"/>
      <c r="I301" s="275"/>
      <c r="J301" s="275"/>
      <c r="K301" s="306"/>
      <c r="L301" s="275"/>
      <c r="M301" s="275"/>
      <c r="N301" s="275"/>
      <c r="O301" s="275"/>
      <c r="P301" s="306"/>
      <c r="Q301" s="275"/>
      <c r="R301" s="275"/>
      <c r="S301" s="275"/>
      <c r="T301" s="275"/>
      <c r="U301" s="275"/>
      <c r="V301" s="275"/>
      <c r="W301" s="275"/>
      <c r="X301" s="275"/>
      <c r="Y301" s="275"/>
      <c r="Z301" s="275"/>
    </row>
    <row r="302" spans="1:26" ht="15.75" customHeight="1" x14ac:dyDescent="0.25">
      <c r="A302" s="303"/>
      <c r="B302" s="275"/>
      <c r="C302" s="275"/>
      <c r="D302" s="275"/>
      <c r="E302" s="275"/>
      <c r="F302" s="275"/>
      <c r="G302" s="275"/>
      <c r="H302" s="275"/>
      <c r="I302" s="275"/>
      <c r="J302" s="275"/>
      <c r="K302" s="306"/>
      <c r="L302" s="275"/>
      <c r="M302" s="275"/>
      <c r="N302" s="275"/>
      <c r="O302" s="275"/>
      <c r="P302" s="306"/>
      <c r="Q302" s="275"/>
      <c r="R302" s="275"/>
      <c r="S302" s="275"/>
      <c r="T302" s="275"/>
      <c r="U302" s="275"/>
      <c r="V302" s="275"/>
      <c r="W302" s="275"/>
      <c r="X302" s="275"/>
      <c r="Y302" s="275"/>
      <c r="Z302" s="275"/>
    </row>
    <row r="303" spans="1:26" ht="15.75" customHeight="1" x14ac:dyDescent="0.25">
      <c r="A303" s="303"/>
      <c r="B303" s="275"/>
      <c r="C303" s="275"/>
      <c r="D303" s="275"/>
      <c r="E303" s="275"/>
      <c r="F303" s="275"/>
      <c r="G303" s="275"/>
      <c r="H303" s="275"/>
      <c r="I303" s="275"/>
      <c r="J303" s="275"/>
      <c r="K303" s="306"/>
      <c r="L303" s="275"/>
      <c r="M303" s="275"/>
      <c r="N303" s="275"/>
      <c r="O303" s="275"/>
      <c r="P303" s="306"/>
      <c r="Q303" s="275"/>
      <c r="R303" s="275"/>
      <c r="S303" s="275"/>
      <c r="T303" s="275"/>
      <c r="U303" s="275"/>
      <c r="V303" s="275"/>
      <c r="W303" s="275"/>
      <c r="X303" s="275"/>
      <c r="Y303" s="275"/>
      <c r="Z303" s="275"/>
    </row>
    <row r="304" spans="1:26" ht="15.75" customHeight="1" x14ac:dyDescent="0.25">
      <c r="A304" s="303"/>
      <c r="B304" s="275"/>
      <c r="C304" s="275"/>
      <c r="D304" s="275"/>
      <c r="E304" s="275"/>
      <c r="F304" s="275"/>
      <c r="G304" s="275"/>
      <c r="H304" s="275"/>
      <c r="I304" s="275"/>
      <c r="J304" s="275"/>
      <c r="K304" s="306"/>
      <c r="L304" s="275"/>
      <c r="M304" s="275"/>
      <c r="N304" s="275"/>
      <c r="O304" s="275"/>
      <c r="P304" s="306"/>
      <c r="Q304" s="275"/>
      <c r="R304" s="275"/>
      <c r="S304" s="275"/>
      <c r="T304" s="275"/>
      <c r="U304" s="275"/>
      <c r="V304" s="275"/>
      <c r="W304" s="275"/>
      <c r="X304" s="275"/>
      <c r="Y304" s="275"/>
      <c r="Z304" s="275"/>
    </row>
    <row r="305" spans="1:26" ht="15.75" customHeight="1" x14ac:dyDescent="0.25">
      <c r="A305" s="303"/>
      <c r="B305" s="275"/>
      <c r="C305" s="275"/>
      <c r="D305" s="275"/>
      <c r="E305" s="275"/>
      <c r="F305" s="275"/>
      <c r="G305" s="275"/>
      <c r="H305" s="275"/>
      <c r="I305" s="275"/>
      <c r="J305" s="275"/>
      <c r="K305" s="306"/>
      <c r="L305" s="275"/>
      <c r="M305" s="275"/>
      <c r="N305" s="275"/>
      <c r="O305" s="275"/>
      <c r="P305" s="306"/>
      <c r="Q305" s="275"/>
      <c r="R305" s="275"/>
      <c r="S305" s="275"/>
      <c r="T305" s="275"/>
      <c r="U305" s="275"/>
      <c r="V305" s="275"/>
      <c r="W305" s="275"/>
      <c r="X305" s="275"/>
      <c r="Y305" s="275"/>
      <c r="Z305" s="275"/>
    </row>
    <row r="306" spans="1:26" ht="15.75" customHeight="1" x14ac:dyDescent="0.25">
      <c r="A306" s="303"/>
      <c r="B306" s="275"/>
      <c r="C306" s="275"/>
      <c r="D306" s="275"/>
      <c r="E306" s="275"/>
      <c r="F306" s="275"/>
      <c r="G306" s="275"/>
      <c r="H306" s="275"/>
      <c r="I306" s="275"/>
      <c r="J306" s="275"/>
      <c r="K306" s="306"/>
      <c r="L306" s="275"/>
      <c r="M306" s="275"/>
      <c r="N306" s="275"/>
      <c r="O306" s="275"/>
      <c r="P306" s="306"/>
      <c r="Q306" s="275"/>
      <c r="R306" s="275"/>
      <c r="S306" s="275"/>
      <c r="T306" s="275"/>
      <c r="U306" s="275"/>
      <c r="V306" s="275"/>
      <c r="W306" s="275"/>
      <c r="X306" s="275"/>
      <c r="Y306" s="275"/>
      <c r="Z306" s="275"/>
    </row>
    <row r="307" spans="1:26" ht="15.75" customHeight="1" x14ac:dyDescent="0.25">
      <c r="A307" s="303"/>
      <c r="B307" s="275"/>
      <c r="C307" s="275"/>
      <c r="D307" s="275"/>
      <c r="E307" s="275"/>
      <c r="F307" s="275"/>
      <c r="G307" s="275"/>
      <c r="H307" s="275"/>
      <c r="I307" s="275"/>
      <c r="J307" s="275"/>
      <c r="K307" s="306"/>
      <c r="L307" s="275"/>
      <c r="M307" s="275"/>
      <c r="N307" s="275"/>
      <c r="O307" s="275"/>
      <c r="P307" s="306"/>
      <c r="Q307" s="275"/>
      <c r="R307" s="275"/>
      <c r="S307" s="275"/>
      <c r="T307" s="275"/>
      <c r="U307" s="275"/>
      <c r="V307" s="275"/>
      <c r="W307" s="275"/>
      <c r="X307" s="275"/>
      <c r="Y307" s="275"/>
      <c r="Z307" s="275"/>
    </row>
    <row r="308" spans="1:26" ht="15.75" customHeight="1" x14ac:dyDescent="0.25">
      <c r="A308" s="303"/>
      <c r="B308" s="275"/>
      <c r="C308" s="275"/>
      <c r="D308" s="275"/>
      <c r="E308" s="275"/>
      <c r="F308" s="275"/>
      <c r="G308" s="275"/>
      <c r="H308" s="275"/>
      <c r="I308" s="275"/>
      <c r="J308" s="275"/>
      <c r="K308" s="306"/>
      <c r="L308" s="275"/>
      <c r="M308" s="275"/>
      <c r="N308" s="275"/>
      <c r="O308" s="275"/>
      <c r="P308" s="306"/>
      <c r="Q308" s="275"/>
      <c r="R308" s="275"/>
      <c r="S308" s="275"/>
      <c r="T308" s="275"/>
      <c r="U308" s="275"/>
      <c r="V308" s="275"/>
      <c r="W308" s="275"/>
      <c r="X308" s="275"/>
      <c r="Y308" s="275"/>
      <c r="Z308" s="275"/>
    </row>
    <row r="309" spans="1:26" ht="15.75" customHeight="1" x14ac:dyDescent="0.25">
      <c r="A309" s="303"/>
      <c r="B309" s="275"/>
      <c r="C309" s="275"/>
      <c r="D309" s="275"/>
      <c r="E309" s="275"/>
      <c r="F309" s="275"/>
      <c r="G309" s="275"/>
      <c r="H309" s="275"/>
      <c r="I309" s="275"/>
      <c r="J309" s="275"/>
      <c r="K309" s="306"/>
      <c r="L309" s="275"/>
      <c r="M309" s="275"/>
      <c r="N309" s="275"/>
      <c r="O309" s="275"/>
      <c r="P309" s="306"/>
      <c r="Q309" s="275"/>
      <c r="R309" s="275"/>
      <c r="S309" s="275"/>
      <c r="T309" s="275"/>
      <c r="U309" s="275"/>
      <c r="V309" s="275"/>
      <c r="W309" s="275"/>
      <c r="X309" s="275"/>
      <c r="Y309" s="275"/>
      <c r="Z309" s="275"/>
    </row>
    <row r="310" spans="1:26" ht="15.75" customHeight="1" x14ac:dyDescent="0.25">
      <c r="A310" s="303"/>
      <c r="B310" s="275"/>
      <c r="C310" s="275"/>
      <c r="D310" s="275"/>
      <c r="E310" s="275"/>
      <c r="F310" s="275"/>
      <c r="G310" s="275"/>
      <c r="H310" s="275"/>
      <c r="I310" s="275"/>
      <c r="J310" s="275"/>
      <c r="K310" s="306"/>
      <c r="L310" s="275"/>
      <c r="M310" s="275"/>
      <c r="N310" s="275"/>
      <c r="O310" s="275"/>
      <c r="P310" s="306"/>
      <c r="Q310" s="275"/>
      <c r="R310" s="275"/>
      <c r="S310" s="275"/>
      <c r="T310" s="275"/>
      <c r="U310" s="275"/>
      <c r="V310" s="275"/>
      <c r="W310" s="275"/>
      <c r="X310" s="275"/>
      <c r="Y310" s="275"/>
      <c r="Z310" s="275"/>
    </row>
    <row r="311" spans="1:26" ht="15.75" customHeight="1" x14ac:dyDescent="0.25">
      <c r="A311" s="303"/>
      <c r="B311" s="275"/>
      <c r="C311" s="275"/>
      <c r="D311" s="275"/>
      <c r="E311" s="275"/>
      <c r="F311" s="275"/>
      <c r="G311" s="275"/>
      <c r="H311" s="275"/>
      <c r="I311" s="275"/>
      <c r="J311" s="275"/>
      <c r="K311" s="306"/>
      <c r="L311" s="275"/>
      <c r="M311" s="275"/>
      <c r="N311" s="275"/>
      <c r="O311" s="275"/>
      <c r="P311" s="306"/>
      <c r="Q311" s="275"/>
      <c r="R311" s="275"/>
      <c r="S311" s="275"/>
      <c r="T311" s="275"/>
      <c r="U311" s="275"/>
      <c r="V311" s="275"/>
      <c r="W311" s="275"/>
      <c r="X311" s="275"/>
      <c r="Y311" s="275"/>
      <c r="Z311" s="275"/>
    </row>
    <row r="312" spans="1:26" ht="15.75" customHeight="1" x14ac:dyDescent="0.25">
      <c r="A312" s="303"/>
      <c r="B312" s="275"/>
      <c r="C312" s="275"/>
      <c r="D312" s="275"/>
      <c r="E312" s="275"/>
      <c r="F312" s="275"/>
      <c r="G312" s="275"/>
      <c r="H312" s="275"/>
      <c r="I312" s="275"/>
      <c r="J312" s="275"/>
      <c r="K312" s="306"/>
      <c r="L312" s="275"/>
      <c r="M312" s="275"/>
      <c r="N312" s="275"/>
      <c r="O312" s="275"/>
      <c r="P312" s="306"/>
      <c r="Q312" s="275"/>
      <c r="R312" s="275"/>
      <c r="S312" s="275"/>
      <c r="T312" s="275"/>
      <c r="U312" s="275"/>
      <c r="V312" s="275"/>
      <c r="W312" s="275"/>
      <c r="X312" s="275"/>
      <c r="Y312" s="275"/>
      <c r="Z312" s="275"/>
    </row>
    <row r="313" spans="1:26" ht="15.75" customHeight="1" x14ac:dyDescent="0.25">
      <c r="A313" s="303"/>
      <c r="B313" s="275"/>
      <c r="C313" s="275"/>
      <c r="D313" s="275"/>
      <c r="E313" s="275"/>
      <c r="F313" s="275"/>
      <c r="G313" s="275"/>
      <c r="H313" s="275"/>
      <c r="I313" s="275"/>
      <c r="J313" s="275"/>
      <c r="K313" s="306"/>
      <c r="L313" s="275"/>
      <c r="M313" s="275"/>
      <c r="N313" s="275"/>
      <c r="O313" s="275"/>
      <c r="P313" s="306"/>
      <c r="Q313" s="275"/>
      <c r="R313" s="275"/>
      <c r="S313" s="275"/>
      <c r="T313" s="275"/>
      <c r="U313" s="275"/>
      <c r="V313" s="275"/>
      <c r="W313" s="275"/>
      <c r="X313" s="275"/>
      <c r="Y313" s="275"/>
      <c r="Z313" s="275"/>
    </row>
    <row r="314" spans="1:26" ht="15.75" customHeight="1" x14ac:dyDescent="0.25">
      <c r="A314" s="303"/>
      <c r="B314" s="275"/>
      <c r="C314" s="275"/>
      <c r="D314" s="275"/>
      <c r="E314" s="275"/>
      <c r="F314" s="275"/>
      <c r="G314" s="275"/>
      <c r="H314" s="275"/>
      <c r="I314" s="275"/>
      <c r="J314" s="275"/>
      <c r="K314" s="306"/>
      <c r="L314" s="275"/>
      <c r="M314" s="275"/>
      <c r="N314" s="275"/>
      <c r="O314" s="275"/>
      <c r="P314" s="306"/>
      <c r="Q314" s="275"/>
      <c r="R314" s="275"/>
      <c r="S314" s="275"/>
      <c r="T314" s="275"/>
      <c r="U314" s="275"/>
      <c r="V314" s="275"/>
      <c r="W314" s="275"/>
      <c r="X314" s="275"/>
      <c r="Y314" s="275"/>
      <c r="Z314" s="275"/>
    </row>
    <row r="315" spans="1:26" ht="15.75" customHeight="1" x14ac:dyDescent="0.25">
      <c r="A315" s="303"/>
      <c r="B315" s="275"/>
      <c r="C315" s="275"/>
      <c r="D315" s="275"/>
      <c r="E315" s="275"/>
      <c r="F315" s="275"/>
      <c r="G315" s="275"/>
      <c r="H315" s="275"/>
      <c r="I315" s="275"/>
      <c r="J315" s="275"/>
      <c r="K315" s="306"/>
      <c r="L315" s="275"/>
      <c r="M315" s="275"/>
      <c r="N315" s="275"/>
      <c r="O315" s="275"/>
      <c r="P315" s="306"/>
      <c r="Q315" s="275"/>
      <c r="R315" s="275"/>
      <c r="S315" s="275"/>
      <c r="T315" s="275"/>
      <c r="U315" s="275"/>
      <c r="V315" s="275"/>
      <c r="W315" s="275"/>
      <c r="X315" s="275"/>
      <c r="Y315" s="275"/>
      <c r="Z315" s="275"/>
    </row>
    <row r="316" spans="1:26" ht="15.75" customHeight="1" x14ac:dyDescent="0.25">
      <c r="A316" s="303"/>
      <c r="B316" s="275"/>
      <c r="C316" s="275"/>
      <c r="D316" s="275"/>
      <c r="E316" s="275"/>
      <c r="F316" s="275"/>
      <c r="G316" s="275"/>
      <c r="H316" s="275"/>
      <c r="I316" s="275"/>
      <c r="J316" s="275"/>
      <c r="K316" s="306"/>
      <c r="L316" s="275"/>
      <c r="M316" s="275"/>
      <c r="N316" s="275"/>
      <c r="O316" s="275"/>
      <c r="P316" s="306"/>
      <c r="Q316" s="275"/>
      <c r="R316" s="275"/>
      <c r="S316" s="275"/>
      <c r="T316" s="275"/>
      <c r="U316" s="275"/>
      <c r="V316" s="275"/>
      <c r="W316" s="275"/>
      <c r="X316" s="275"/>
      <c r="Y316" s="275"/>
      <c r="Z316" s="275"/>
    </row>
    <row r="317" spans="1:26" ht="15.75" customHeight="1" x14ac:dyDescent="0.25">
      <c r="A317" s="303"/>
      <c r="B317" s="275"/>
      <c r="C317" s="275"/>
      <c r="D317" s="275"/>
      <c r="E317" s="275"/>
      <c r="F317" s="275"/>
      <c r="G317" s="275"/>
      <c r="H317" s="275"/>
      <c r="I317" s="275"/>
      <c r="J317" s="275"/>
      <c r="K317" s="306"/>
      <c r="L317" s="275"/>
      <c r="M317" s="275"/>
      <c r="N317" s="275"/>
      <c r="O317" s="275"/>
      <c r="P317" s="306"/>
      <c r="Q317" s="275"/>
      <c r="R317" s="275"/>
      <c r="S317" s="275"/>
      <c r="T317" s="275"/>
      <c r="U317" s="275"/>
      <c r="V317" s="275"/>
      <c r="W317" s="275"/>
      <c r="X317" s="275"/>
      <c r="Y317" s="275"/>
      <c r="Z317" s="275"/>
    </row>
    <row r="318" spans="1:26" ht="15.75" customHeight="1" x14ac:dyDescent="0.25">
      <c r="A318" s="303"/>
      <c r="B318" s="275"/>
      <c r="C318" s="275"/>
      <c r="D318" s="275"/>
      <c r="E318" s="275"/>
      <c r="F318" s="275"/>
      <c r="G318" s="275"/>
      <c r="H318" s="275"/>
      <c r="I318" s="275"/>
      <c r="J318" s="275"/>
      <c r="K318" s="306"/>
      <c r="L318" s="275"/>
      <c r="M318" s="275"/>
      <c r="N318" s="275"/>
      <c r="O318" s="275"/>
      <c r="P318" s="306"/>
      <c r="Q318" s="275"/>
      <c r="R318" s="275"/>
      <c r="S318" s="275"/>
      <c r="T318" s="275"/>
      <c r="U318" s="275"/>
      <c r="V318" s="275"/>
      <c r="W318" s="275"/>
      <c r="X318" s="275"/>
      <c r="Y318" s="275"/>
      <c r="Z318" s="275"/>
    </row>
    <row r="319" spans="1:26" ht="15.75" customHeight="1" x14ac:dyDescent="0.25">
      <c r="A319" s="303"/>
      <c r="B319" s="275"/>
      <c r="C319" s="275"/>
      <c r="D319" s="275"/>
      <c r="E319" s="275"/>
      <c r="F319" s="275"/>
      <c r="G319" s="275"/>
      <c r="H319" s="275"/>
      <c r="I319" s="275"/>
      <c r="J319" s="275"/>
      <c r="K319" s="306"/>
      <c r="L319" s="275"/>
      <c r="M319" s="275"/>
      <c r="N319" s="275"/>
      <c r="O319" s="275"/>
      <c r="P319" s="306"/>
      <c r="Q319" s="275"/>
      <c r="R319" s="275"/>
      <c r="S319" s="275"/>
      <c r="T319" s="275"/>
      <c r="U319" s="275"/>
      <c r="V319" s="275"/>
      <c r="W319" s="275"/>
      <c r="X319" s="275"/>
      <c r="Y319" s="275"/>
      <c r="Z319" s="275"/>
    </row>
    <row r="320" spans="1:26" ht="15.75" customHeight="1" x14ac:dyDescent="0.25">
      <c r="A320" s="303"/>
      <c r="B320" s="275"/>
      <c r="C320" s="275"/>
      <c r="D320" s="275"/>
      <c r="E320" s="275"/>
      <c r="F320" s="275"/>
      <c r="G320" s="275"/>
      <c r="H320" s="275"/>
      <c r="I320" s="275"/>
      <c r="J320" s="275"/>
      <c r="K320" s="306"/>
      <c r="L320" s="275"/>
      <c r="M320" s="275"/>
      <c r="N320" s="275"/>
      <c r="O320" s="275"/>
      <c r="P320" s="306"/>
      <c r="Q320" s="275"/>
      <c r="R320" s="275"/>
      <c r="S320" s="275"/>
      <c r="T320" s="275"/>
      <c r="U320" s="275"/>
      <c r="V320" s="275"/>
      <c r="W320" s="275"/>
      <c r="X320" s="275"/>
      <c r="Y320" s="275"/>
      <c r="Z320" s="275"/>
    </row>
    <row r="321" spans="1:26" ht="15.75" customHeight="1" x14ac:dyDescent="0.25">
      <c r="A321" s="303"/>
      <c r="B321" s="275"/>
      <c r="C321" s="275"/>
      <c r="D321" s="275"/>
      <c r="E321" s="275"/>
      <c r="F321" s="275"/>
      <c r="G321" s="275"/>
      <c r="H321" s="275"/>
      <c r="I321" s="275"/>
      <c r="J321" s="275"/>
      <c r="K321" s="306"/>
      <c r="L321" s="275"/>
      <c r="M321" s="275"/>
      <c r="N321" s="275"/>
      <c r="O321" s="275"/>
      <c r="P321" s="306"/>
      <c r="Q321" s="275"/>
      <c r="R321" s="275"/>
      <c r="S321" s="275"/>
      <c r="T321" s="275"/>
      <c r="U321" s="275"/>
      <c r="V321" s="275"/>
      <c r="W321" s="275"/>
      <c r="X321" s="275"/>
      <c r="Y321" s="275"/>
      <c r="Z321" s="275"/>
    </row>
    <row r="322" spans="1:26" ht="15.75" customHeight="1" x14ac:dyDescent="0.25">
      <c r="A322" s="303"/>
      <c r="B322" s="275"/>
      <c r="C322" s="275"/>
      <c r="D322" s="275"/>
      <c r="E322" s="275"/>
      <c r="F322" s="275"/>
      <c r="G322" s="275"/>
      <c r="H322" s="275"/>
      <c r="I322" s="275"/>
      <c r="J322" s="275"/>
      <c r="K322" s="306"/>
      <c r="L322" s="275"/>
      <c r="M322" s="275"/>
      <c r="N322" s="275"/>
      <c r="O322" s="275"/>
      <c r="P322" s="306"/>
      <c r="Q322" s="275"/>
      <c r="R322" s="275"/>
      <c r="S322" s="275"/>
      <c r="T322" s="275"/>
      <c r="U322" s="275"/>
      <c r="V322" s="275"/>
      <c r="W322" s="275"/>
      <c r="X322" s="275"/>
      <c r="Y322" s="275"/>
      <c r="Z322" s="275"/>
    </row>
    <row r="323" spans="1:26" ht="15.75" customHeight="1" x14ac:dyDescent="0.25">
      <c r="A323" s="303"/>
      <c r="B323" s="275"/>
      <c r="C323" s="275"/>
      <c r="D323" s="275"/>
      <c r="E323" s="275"/>
      <c r="F323" s="275"/>
      <c r="G323" s="275"/>
      <c r="H323" s="275"/>
      <c r="I323" s="275"/>
      <c r="J323" s="275"/>
      <c r="K323" s="306"/>
      <c r="L323" s="275"/>
      <c r="M323" s="275"/>
      <c r="N323" s="275"/>
      <c r="O323" s="275"/>
      <c r="P323" s="306"/>
      <c r="Q323" s="275"/>
      <c r="R323" s="275"/>
      <c r="S323" s="275"/>
      <c r="T323" s="275"/>
      <c r="U323" s="275"/>
      <c r="V323" s="275"/>
      <c r="W323" s="275"/>
      <c r="X323" s="275"/>
      <c r="Y323" s="275"/>
      <c r="Z323" s="275"/>
    </row>
    <row r="324" spans="1:26" ht="15.75" customHeight="1" x14ac:dyDescent="0.25">
      <c r="A324" s="303"/>
      <c r="B324" s="275"/>
      <c r="C324" s="275"/>
      <c r="D324" s="275"/>
      <c r="E324" s="275"/>
      <c r="F324" s="275"/>
      <c r="G324" s="275"/>
      <c r="H324" s="275"/>
      <c r="I324" s="275"/>
      <c r="J324" s="275"/>
      <c r="K324" s="306"/>
      <c r="L324" s="275"/>
      <c r="M324" s="275"/>
      <c r="N324" s="275"/>
      <c r="O324" s="275"/>
      <c r="P324" s="306"/>
      <c r="Q324" s="275"/>
      <c r="R324" s="275"/>
      <c r="S324" s="275"/>
      <c r="T324" s="275"/>
      <c r="U324" s="275"/>
      <c r="V324" s="275"/>
      <c r="W324" s="275"/>
      <c r="X324" s="275"/>
      <c r="Y324" s="275"/>
      <c r="Z324" s="275"/>
    </row>
    <row r="325" spans="1:26" ht="15.75" customHeight="1" x14ac:dyDescent="0.25">
      <c r="A325" s="303"/>
      <c r="B325" s="275"/>
      <c r="C325" s="275"/>
      <c r="D325" s="275"/>
      <c r="E325" s="275"/>
      <c r="F325" s="275"/>
      <c r="G325" s="275"/>
      <c r="H325" s="275"/>
      <c r="I325" s="275"/>
      <c r="J325" s="275"/>
      <c r="K325" s="306"/>
      <c r="L325" s="275"/>
      <c r="M325" s="275"/>
      <c r="N325" s="275"/>
      <c r="O325" s="275"/>
      <c r="P325" s="306"/>
      <c r="Q325" s="275"/>
      <c r="R325" s="275"/>
      <c r="S325" s="275"/>
      <c r="T325" s="275"/>
      <c r="U325" s="275"/>
      <c r="V325" s="275"/>
      <c r="W325" s="275"/>
      <c r="X325" s="275"/>
      <c r="Y325" s="275"/>
      <c r="Z325" s="275"/>
    </row>
    <row r="326" spans="1:26" ht="15.75" customHeight="1" x14ac:dyDescent="0.25">
      <c r="A326" s="303"/>
      <c r="B326" s="275"/>
      <c r="C326" s="275"/>
      <c r="D326" s="275"/>
      <c r="E326" s="275"/>
      <c r="F326" s="275"/>
      <c r="G326" s="275"/>
      <c r="H326" s="275"/>
      <c r="I326" s="275"/>
      <c r="J326" s="275"/>
      <c r="K326" s="306"/>
      <c r="L326" s="275"/>
      <c r="M326" s="275"/>
      <c r="N326" s="275"/>
      <c r="O326" s="275"/>
      <c r="P326" s="306"/>
      <c r="Q326" s="275"/>
      <c r="R326" s="275"/>
      <c r="S326" s="275"/>
      <c r="T326" s="275"/>
      <c r="U326" s="275"/>
      <c r="V326" s="275"/>
      <c r="W326" s="275"/>
      <c r="X326" s="275"/>
      <c r="Y326" s="275"/>
      <c r="Z326" s="275"/>
    </row>
    <row r="327" spans="1:26" ht="15.75" customHeight="1" x14ac:dyDescent="0.25">
      <c r="A327" s="303"/>
      <c r="B327" s="275"/>
      <c r="C327" s="275"/>
      <c r="D327" s="275"/>
      <c r="E327" s="275"/>
      <c r="F327" s="275"/>
      <c r="G327" s="275"/>
      <c r="H327" s="275"/>
      <c r="I327" s="275"/>
      <c r="J327" s="275"/>
      <c r="K327" s="306"/>
      <c r="L327" s="275"/>
      <c r="M327" s="275"/>
      <c r="N327" s="275"/>
      <c r="O327" s="275"/>
      <c r="P327" s="306"/>
      <c r="Q327" s="275"/>
      <c r="R327" s="275"/>
      <c r="S327" s="275"/>
      <c r="T327" s="275"/>
      <c r="U327" s="275"/>
      <c r="V327" s="275"/>
      <c r="W327" s="275"/>
      <c r="X327" s="275"/>
      <c r="Y327" s="275"/>
      <c r="Z327" s="275"/>
    </row>
    <row r="328" spans="1:26" ht="15.75" customHeight="1" x14ac:dyDescent="0.25">
      <c r="A328" s="303"/>
      <c r="B328" s="275"/>
      <c r="C328" s="275"/>
      <c r="D328" s="275"/>
      <c r="E328" s="275"/>
      <c r="F328" s="275"/>
      <c r="G328" s="275"/>
      <c r="H328" s="275"/>
      <c r="I328" s="275"/>
      <c r="J328" s="275"/>
      <c r="K328" s="306"/>
      <c r="L328" s="275"/>
      <c r="M328" s="275"/>
      <c r="N328" s="275"/>
      <c r="O328" s="275"/>
      <c r="P328" s="306"/>
      <c r="Q328" s="275"/>
      <c r="R328" s="275"/>
      <c r="S328" s="275"/>
      <c r="T328" s="275"/>
      <c r="U328" s="275"/>
      <c r="V328" s="275"/>
      <c r="W328" s="275"/>
      <c r="X328" s="275"/>
      <c r="Y328" s="275"/>
      <c r="Z328" s="275"/>
    </row>
    <row r="329" spans="1:26" ht="15.75" customHeight="1" x14ac:dyDescent="0.25">
      <c r="A329" s="303"/>
      <c r="B329" s="275"/>
      <c r="C329" s="275"/>
      <c r="D329" s="275"/>
      <c r="E329" s="275"/>
      <c r="F329" s="275"/>
      <c r="G329" s="275"/>
      <c r="H329" s="275"/>
      <c r="I329" s="275"/>
      <c r="J329" s="275"/>
      <c r="K329" s="306"/>
      <c r="L329" s="275"/>
      <c r="M329" s="275"/>
      <c r="N329" s="275"/>
      <c r="O329" s="275"/>
      <c r="P329" s="306"/>
      <c r="Q329" s="275"/>
      <c r="R329" s="275"/>
      <c r="S329" s="275"/>
      <c r="T329" s="275"/>
      <c r="U329" s="275"/>
      <c r="V329" s="275"/>
      <c r="W329" s="275"/>
      <c r="X329" s="275"/>
      <c r="Y329" s="275"/>
      <c r="Z329" s="275"/>
    </row>
    <row r="330" spans="1:26" ht="15.75" customHeight="1" x14ac:dyDescent="0.25">
      <c r="A330" s="303"/>
      <c r="B330" s="275"/>
      <c r="C330" s="275"/>
      <c r="D330" s="275"/>
      <c r="E330" s="275"/>
      <c r="F330" s="275"/>
      <c r="G330" s="275"/>
      <c r="H330" s="275"/>
      <c r="I330" s="275"/>
      <c r="J330" s="275"/>
      <c r="K330" s="306"/>
      <c r="L330" s="275"/>
      <c r="M330" s="275"/>
      <c r="N330" s="275"/>
      <c r="O330" s="275"/>
      <c r="P330" s="306"/>
      <c r="Q330" s="275"/>
      <c r="R330" s="275"/>
      <c r="S330" s="275"/>
      <c r="T330" s="275"/>
      <c r="U330" s="275"/>
      <c r="V330" s="275"/>
      <c r="W330" s="275"/>
      <c r="X330" s="275"/>
      <c r="Y330" s="275"/>
      <c r="Z330" s="275"/>
    </row>
    <row r="331" spans="1:26" ht="15.75" customHeight="1" x14ac:dyDescent="0.25">
      <c r="A331" s="303"/>
      <c r="B331" s="275"/>
      <c r="C331" s="275"/>
      <c r="D331" s="275"/>
      <c r="E331" s="275"/>
      <c r="F331" s="275"/>
      <c r="G331" s="275"/>
      <c r="H331" s="275"/>
      <c r="I331" s="275"/>
      <c r="J331" s="275"/>
      <c r="K331" s="306"/>
      <c r="L331" s="275"/>
      <c r="M331" s="275"/>
      <c r="N331" s="275"/>
      <c r="O331" s="275"/>
      <c r="P331" s="306"/>
      <c r="Q331" s="275"/>
      <c r="R331" s="275"/>
      <c r="S331" s="275"/>
      <c r="T331" s="275"/>
      <c r="U331" s="275"/>
      <c r="V331" s="275"/>
      <c r="W331" s="275"/>
      <c r="X331" s="275"/>
      <c r="Y331" s="275"/>
      <c r="Z331" s="275"/>
    </row>
    <row r="332" spans="1:26" ht="15.75" customHeight="1" x14ac:dyDescent="0.25">
      <c r="A332" s="303"/>
      <c r="B332" s="275"/>
      <c r="C332" s="275"/>
      <c r="D332" s="275"/>
      <c r="E332" s="275"/>
      <c r="F332" s="275"/>
      <c r="G332" s="275"/>
      <c r="H332" s="275"/>
      <c r="I332" s="275"/>
      <c r="J332" s="275"/>
      <c r="K332" s="306"/>
      <c r="L332" s="275"/>
      <c r="M332" s="275"/>
      <c r="N332" s="275"/>
      <c r="O332" s="275"/>
      <c r="P332" s="306"/>
      <c r="Q332" s="275"/>
      <c r="R332" s="275"/>
      <c r="S332" s="275"/>
      <c r="T332" s="275"/>
      <c r="U332" s="275"/>
      <c r="V332" s="275"/>
      <c r="W332" s="275"/>
      <c r="X332" s="275"/>
      <c r="Y332" s="275"/>
      <c r="Z332" s="275"/>
    </row>
    <row r="333" spans="1:26" ht="15.75" customHeight="1" x14ac:dyDescent="0.25">
      <c r="A333" s="303"/>
      <c r="B333" s="275"/>
      <c r="C333" s="275"/>
      <c r="D333" s="275"/>
      <c r="E333" s="275"/>
      <c r="F333" s="275"/>
      <c r="G333" s="275"/>
      <c r="H333" s="275"/>
      <c r="I333" s="275"/>
      <c r="J333" s="275"/>
      <c r="K333" s="306"/>
      <c r="L333" s="275"/>
      <c r="M333" s="275"/>
      <c r="N333" s="275"/>
      <c r="O333" s="275"/>
      <c r="P333" s="306"/>
      <c r="Q333" s="275"/>
      <c r="R333" s="275"/>
      <c r="S333" s="275"/>
      <c r="T333" s="275"/>
      <c r="U333" s="275"/>
      <c r="V333" s="275"/>
      <c r="W333" s="275"/>
      <c r="X333" s="275"/>
      <c r="Y333" s="275"/>
      <c r="Z333" s="275"/>
    </row>
    <row r="334" spans="1:26" ht="15.75" customHeight="1" x14ac:dyDescent="0.25">
      <c r="A334" s="303"/>
      <c r="B334" s="275"/>
      <c r="C334" s="275"/>
      <c r="D334" s="275"/>
      <c r="E334" s="275"/>
      <c r="F334" s="275"/>
      <c r="G334" s="275"/>
      <c r="H334" s="275"/>
      <c r="I334" s="275"/>
      <c r="J334" s="275"/>
      <c r="K334" s="306"/>
      <c r="L334" s="275"/>
      <c r="M334" s="275"/>
      <c r="N334" s="275"/>
      <c r="O334" s="275"/>
      <c r="P334" s="306"/>
      <c r="Q334" s="275"/>
      <c r="R334" s="275"/>
      <c r="S334" s="275"/>
      <c r="T334" s="275"/>
      <c r="U334" s="275"/>
      <c r="V334" s="275"/>
      <c r="W334" s="275"/>
      <c r="X334" s="275"/>
      <c r="Y334" s="275"/>
      <c r="Z334" s="275"/>
    </row>
    <row r="335" spans="1:26" ht="15.75" customHeight="1" x14ac:dyDescent="0.25">
      <c r="A335" s="303"/>
      <c r="B335" s="275"/>
      <c r="C335" s="275"/>
      <c r="D335" s="275"/>
      <c r="E335" s="275"/>
      <c r="F335" s="275"/>
      <c r="G335" s="275"/>
      <c r="H335" s="275"/>
      <c r="I335" s="275"/>
      <c r="J335" s="275"/>
      <c r="K335" s="306"/>
      <c r="L335" s="275"/>
      <c r="M335" s="275"/>
      <c r="N335" s="275"/>
      <c r="O335" s="275"/>
      <c r="P335" s="306"/>
      <c r="Q335" s="275"/>
      <c r="R335" s="275"/>
      <c r="S335" s="275"/>
      <c r="T335" s="275"/>
      <c r="U335" s="275"/>
      <c r="V335" s="275"/>
      <c r="W335" s="275"/>
      <c r="X335" s="275"/>
      <c r="Y335" s="275"/>
      <c r="Z335" s="275"/>
    </row>
    <row r="336" spans="1:26" ht="15.75" customHeight="1" x14ac:dyDescent="0.25">
      <c r="A336" s="303"/>
      <c r="B336" s="275"/>
      <c r="C336" s="275"/>
      <c r="D336" s="275"/>
      <c r="E336" s="275"/>
      <c r="F336" s="275"/>
      <c r="G336" s="275"/>
      <c r="H336" s="275"/>
      <c r="I336" s="275"/>
      <c r="J336" s="275"/>
      <c r="K336" s="306"/>
      <c r="L336" s="275"/>
      <c r="M336" s="275"/>
      <c r="N336" s="275"/>
      <c r="O336" s="275"/>
      <c r="P336" s="306"/>
      <c r="Q336" s="275"/>
      <c r="R336" s="275"/>
      <c r="S336" s="275"/>
      <c r="T336" s="275"/>
      <c r="U336" s="275"/>
      <c r="V336" s="275"/>
      <c r="W336" s="275"/>
      <c r="X336" s="275"/>
      <c r="Y336" s="275"/>
      <c r="Z336" s="275"/>
    </row>
    <row r="337" spans="1:26" ht="15.75" customHeight="1" x14ac:dyDescent="0.25">
      <c r="A337" s="303"/>
      <c r="B337" s="275"/>
      <c r="C337" s="275"/>
      <c r="D337" s="275"/>
      <c r="E337" s="275"/>
      <c r="F337" s="275"/>
      <c r="G337" s="275"/>
      <c r="H337" s="275"/>
      <c r="I337" s="275"/>
      <c r="J337" s="275"/>
      <c r="K337" s="306"/>
      <c r="L337" s="275"/>
      <c r="M337" s="275"/>
      <c r="N337" s="275"/>
      <c r="O337" s="275"/>
      <c r="P337" s="306"/>
      <c r="Q337" s="275"/>
      <c r="R337" s="275"/>
      <c r="S337" s="275"/>
      <c r="T337" s="275"/>
      <c r="U337" s="275"/>
      <c r="V337" s="275"/>
      <c r="W337" s="275"/>
      <c r="X337" s="275"/>
      <c r="Y337" s="275"/>
      <c r="Z337" s="275"/>
    </row>
    <row r="338" spans="1:26" ht="15.75" customHeight="1" x14ac:dyDescent="0.25">
      <c r="A338" s="303"/>
      <c r="B338" s="275"/>
      <c r="C338" s="275"/>
      <c r="D338" s="275"/>
      <c r="E338" s="275"/>
      <c r="F338" s="275"/>
      <c r="G338" s="275"/>
      <c r="H338" s="275"/>
      <c r="I338" s="275"/>
      <c r="J338" s="275"/>
      <c r="K338" s="306"/>
      <c r="L338" s="275"/>
      <c r="M338" s="275"/>
      <c r="N338" s="275"/>
      <c r="O338" s="275"/>
      <c r="P338" s="306"/>
      <c r="Q338" s="275"/>
      <c r="R338" s="275"/>
      <c r="S338" s="275"/>
      <c r="T338" s="275"/>
      <c r="U338" s="275"/>
      <c r="V338" s="275"/>
      <c r="W338" s="275"/>
      <c r="X338" s="275"/>
      <c r="Y338" s="275"/>
      <c r="Z338" s="275"/>
    </row>
    <row r="339" spans="1:26" ht="15.75" customHeight="1" x14ac:dyDescent="0.25">
      <c r="A339" s="303"/>
      <c r="B339" s="275"/>
      <c r="C339" s="275"/>
      <c r="D339" s="275"/>
      <c r="E339" s="275"/>
      <c r="F339" s="275"/>
      <c r="G339" s="275"/>
      <c r="H339" s="275"/>
      <c r="I339" s="275"/>
      <c r="J339" s="275"/>
      <c r="K339" s="306"/>
      <c r="L339" s="275"/>
      <c r="M339" s="275"/>
      <c r="N339" s="275"/>
      <c r="O339" s="275"/>
      <c r="P339" s="306"/>
      <c r="Q339" s="275"/>
      <c r="R339" s="275"/>
      <c r="S339" s="275"/>
      <c r="T339" s="275"/>
      <c r="U339" s="275"/>
      <c r="V339" s="275"/>
      <c r="W339" s="275"/>
      <c r="X339" s="275"/>
      <c r="Y339" s="275"/>
      <c r="Z339" s="275"/>
    </row>
    <row r="340" spans="1:26" ht="15.75" customHeight="1" x14ac:dyDescent="0.25">
      <c r="A340" s="303"/>
      <c r="B340" s="275"/>
      <c r="C340" s="275"/>
      <c r="D340" s="275"/>
      <c r="E340" s="275"/>
      <c r="F340" s="275"/>
      <c r="G340" s="275"/>
      <c r="H340" s="275"/>
      <c r="I340" s="275"/>
      <c r="J340" s="275"/>
      <c r="K340" s="306"/>
      <c r="L340" s="275"/>
      <c r="M340" s="275"/>
      <c r="N340" s="275"/>
      <c r="O340" s="275"/>
      <c r="P340" s="306"/>
      <c r="Q340" s="275"/>
      <c r="R340" s="275"/>
      <c r="S340" s="275"/>
      <c r="T340" s="275"/>
      <c r="U340" s="275"/>
      <c r="V340" s="275"/>
      <c r="W340" s="275"/>
      <c r="X340" s="275"/>
      <c r="Y340" s="275"/>
      <c r="Z340" s="275"/>
    </row>
    <row r="341" spans="1:26" ht="15.75" customHeight="1" x14ac:dyDescent="0.25">
      <c r="A341" s="303"/>
      <c r="B341" s="275"/>
      <c r="C341" s="275"/>
      <c r="D341" s="275"/>
      <c r="E341" s="275"/>
      <c r="F341" s="275"/>
      <c r="G341" s="275"/>
      <c r="H341" s="275"/>
      <c r="I341" s="275"/>
      <c r="J341" s="275"/>
      <c r="K341" s="306"/>
      <c r="L341" s="275"/>
      <c r="M341" s="275"/>
      <c r="N341" s="275"/>
      <c r="O341" s="275"/>
      <c r="P341" s="306"/>
      <c r="Q341" s="275"/>
      <c r="R341" s="275"/>
      <c r="S341" s="275"/>
      <c r="T341" s="275"/>
      <c r="U341" s="275"/>
      <c r="V341" s="275"/>
      <c r="W341" s="275"/>
      <c r="X341" s="275"/>
      <c r="Y341" s="275"/>
      <c r="Z341" s="275"/>
    </row>
    <row r="342" spans="1:26" ht="15.75" customHeight="1" x14ac:dyDescent="0.25">
      <c r="A342" s="303"/>
      <c r="B342" s="275"/>
      <c r="C342" s="275"/>
      <c r="D342" s="275"/>
      <c r="E342" s="275"/>
      <c r="F342" s="275"/>
      <c r="G342" s="275"/>
      <c r="H342" s="275"/>
      <c r="I342" s="275"/>
      <c r="J342" s="275"/>
      <c r="K342" s="306"/>
      <c r="L342" s="275"/>
      <c r="M342" s="275"/>
      <c r="N342" s="275"/>
      <c r="O342" s="275"/>
      <c r="P342" s="306"/>
      <c r="Q342" s="275"/>
      <c r="R342" s="275"/>
      <c r="S342" s="275"/>
      <c r="T342" s="275"/>
      <c r="U342" s="275"/>
      <c r="V342" s="275"/>
      <c r="W342" s="275"/>
      <c r="X342" s="275"/>
      <c r="Y342" s="275"/>
      <c r="Z342" s="275"/>
    </row>
    <row r="343" spans="1:26" ht="15.75" customHeight="1" x14ac:dyDescent="0.25">
      <c r="A343" s="303"/>
      <c r="B343" s="275"/>
      <c r="C343" s="275"/>
      <c r="D343" s="275"/>
      <c r="E343" s="275"/>
      <c r="F343" s="275"/>
      <c r="G343" s="275"/>
      <c r="H343" s="275"/>
      <c r="I343" s="275"/>
      <c r="J343" s="275"/>
      <c r="K343" s="306"/>
      <c r="L343" s="275"/>
      <c r="M343" s="275"/>
      <c r="N343" s="275"/>
      <c r="O343" s="275"/>
      <c r="P343" s="306"/>
      <c r="Q343" s="275"/>
      <c r="R343" s="275"/>
      <c r="S343" s="275"/>
      <c r="T343" s="275"/>
      <c r="U343" s="275"/>
      <c r="V343" s="275"/>
      <c r="W343" s="275"/>
      <c r="X343" s="275"/>
      <c r="Y343" s="275"/>
      <c r="Z343" s="275"/>
    </row>
    <row r="344" spans="1:26" ht="15.75" customHeight="1" x14ac:dyDescent="0.25">
      <c r="A344" s="303"/>
      <c r="B344" s="275"/>
      <c r="C344" s="275"/>
      <c r="D344" s="275"/>
      <c r="E344" s="275"/>
      <c r="F344" s="275"/>
      <c r="G344" s="275"/>
      <c r="H344" s="275"/>
      <c r="I344" s="275"/>
      <c r="J344" s="275"/>
      <c r="K344" s="306"/>
      <c r="L344" s="275"/>
      <c r="M344" s="275"/>
      <c r="N344" s="275"/>
      <c r="O344" s="275"/>
      <c r="P344" s="306"/>
      <c r="Q344" s="275"/>
      <c r="R344" s="275"/>
      <c r="S344" s="275"/>
      <c r="T344" s="275"/>
      <c r="U344" s="275"/>
      <c r="V344" s="275"/>
      <c r="W344" s="275"/>
      <c r="X344" s="275"/>
      <c r="Y344" s="275"/>
      <c r="Z344" s="275"/>
    </row>
    <row r="345" spans="1:26" ht="15.75" customHeight="1" x14ac:dyDescent="0.25">
      <c r="A345" s="303"/>
      <c r="B345" s="275"/>
      <c r="C345" s="275"/>
      <c r="D345" s="275"/>
      <c r="E345" s="275"/>
      <c r="F345" s="275"/>
      <c r="G345" s="275"/>
      <c r="H345" s="275"/>
      <c r="I345" s="275"/>
      <c r="J345" s="275"/>
      <c r="K345" s="306"/>
      <c r="L345" s="275"/>
      <c r="M345" s="275"/>
      <c r="N345" s="275"/>
      <c r="O345" s="275"/>
      <c r="P345" s="306"/>
      <c r="Q345" s="275"/>
      <c r="R345" s="275"/>
      <c r="S345" s="275"/>
      <c r="T345" s="275"/>
      <c r="U345" s="275"/>
      <c r="V345" s="275"/>
      <c r="W345" s="275"/>
      <c r="X345" s="275"/>
      <c r="Y345" s="275"/>
      <c r="Z345" s="275"/>
    </row>
    <row r="346" spans="1:26" ht="15.75" customHeight="1" x14ac:dyDescent="0.25">
      <c r="A346" s="303"/>
      <c r="B346" s="275"/>
      <c r="C346" s="275"/>
      <c r="D346" s="275"/>
      <c r="E346" s="275"/>
      <c r="F346" s="275"/>
      <c r="G346" s="275"/>
      <c r="H346" s="275"/>
      <c r="I346" s="275"/>
      <c r="J346" s="275"/>
      <c r="K346" s="306"/>
      <c r="L346" s="275"/>
      <c r="M346" s="275"/>
      <c r="N346" s="275"/>
      <c r="O346" s="275"/>
      <c r="P346" s="306"/>
      <c r="Q346" s="275"/>
      <c r="R346" s="275"/>
      <c r="S346" s="275"/>
      <c r="T346" s="275"/>
      <c r="U346" s="275"/>
      <c r="V346" s="275"/>
      <c r="W346" s="275"/>
      <c r="X346" s="275"/>
      <c r="Y346" s="275"/>
      <c r="Z346" s="275"/>
    </row>
    <row r="347" spans="1:26" ht="15.75" customHeight="1" x14ac:dyDescent="0.25">
      <c r="A347" s="303"/>
      <c r="B347" s="275"/>
      <c r="C347" s="275"/>
      <c r="D347" s="275"/>
      <c r="E347" s="275"/>
      <c r="F347" s="275"/>
      <c r="G347" s="275"/>
      <c r="H347" s="275"/>
      <c r="I347" s="275"/>
      <c r="J347" s="275"/>
      <c r="K347" s="306"/>
      <c r="L347" s="275"/>
      <c r="M347" s="275"/>
      <c r="N347" s="275"/>
      <c r="O347" s="275"/>
      <c r="P347" s="306"/>
      <c r="Q347" s="275"/>
      <c r="R347" s="275"/>
      <c r="S347" s="275"/>
      <c r="T347" s="275"/>
      <c r="U347" s="275"/>
      <c r="V347" s="275"/>
      <c r="W347" s="275"/>
      <c r="X347" s="275"/>
      <c r="Y347" s="275"/>
      <c r="Z347" s="275"/>
    </row>
    <row r="348" spans="1:26" ht="15.75" customHeight="1" x14ac:dyDescent="0.25">
      <c r="A348" s="303"/>
      <c r="B348" s="275"/>
      <c r="C348" s="275"/>
      <c r="D348" s="275"/>
      <c r="E348" s="275"/>
      <c r="F348" s="275"/>
      <c r="G348" s="275"/>
      <c r="H348" s="275"/>
      <c r="I348" s="275"/>
      <c r="J348" s="275"/>
      <c r="K348" s="306"/>
      <c r="L348" s="275"/>
      <c r="M348" s="275"/>
      <c r="N348" s="275"/>
      <c r="O348" s="275"/>
      <c r="P348" s="306"/>
      <c r="Q348" s="275"/>
      <c r="R348" s="275"/>
      <c r="S348" s="275"/>
      <c r="T348" s="275"/>
      <c r="U348" s="275"/>
      <c r="V348" s="275"/>
      <c r="W348" s="275"/>
      <c r="X348" s="275"/>
      <c r="Y348" s="275"/>
      <c r="Z348" s="275"/>
    </row>
    <row r="349" spans="1:26" ht="15.75" customHeight="1" x14ac:dyDescent="0.25">
      <c r="A349" s="303"/>
      <c r="B349" s="275"/>
      <c r="C349" s="275"/>
      <c r="D349" s="275"/>
      <c r="E349" s="275"/>
      <c r="F349" s="275"/>
      <c r="G349" s="275"/>
      <c r="H349" s="275"/>
      <c r="I349" s="275"/>
      <c r="J349" s="275"/>
      <c r="K349" s="306"/>
      <c r="L349" s="275"/>
      <c r="M349" s="275"/>
      <c r="N349" s="275"/>
      <c r="O349" s="275"/>
      <c r="P349" s="306"/>
      <c r="Q349" s="275"/>
      <c r="R349" s="275"/>
      <c r="S349" s="275"/>
      <c r="T349" s="275"/>
      <c r="U349" s="275"/>
      <c r="V349" s="275"/>
      <c r="W349" s="275"/>
      <c r="X349" s="275"/>
      <c r="Y349" s="275"/>
      <c r="Z349" s="275"/>
    </row>
    <row r="350" spans="1:26" ht="15.75" customHeight="1" x14ac:dyDescent="0.25">
      <c r="A350" s="303"/>
      <c r="B350" s="275"/>
      <c r="C350" s="275"/>
      <c r="D350" s="275"/>
      <c r="E350" s="275"/>
      <c r="F350" s="275"/>
      <c r="G350" s="275"/>
      <c r="H350" s="275"/>
      <c r="I350" s="275"/>
      <c r="J350" s="275"/>
      <c r="K350" s="306"/>
      <c r="L350" s="275"/>
      <c r="M350" s="275"/>
      <c r="N350" s="275"/>
      <c r="O350" s="275"/>
      <c r="P350" s="306"/>
      <c r="Q350" s="275"/>
      <c r="R350" s="275"/>
      <c r="S350" s="275"/>
      <c r="T350" s="275"/>
      <c r="U350" s="275"/>
      <c r="V350" s="275"/>
      <c r="W350" s="275"/>
      <c r="X350" s="275"/>
      <c r="Y350" s="275"/>
      <c r="Z350" s="275"/>
    </row>
    <row r="351" spans="1:26" ht="15.75" customHeight="1" x14ac:dyDescent="0.25">
      <c r="A351" s="303"/>
      <c r="B351" s="275"/>
      <c r="C351" s="275"/>
      <c r="D351" s="275"/>
      <c r="E351" s="275"/>
      <c r="F351" s="275"/>
      <c r="G351" s="275"/>
      <c r="H351" s="275"/>
      <c r="I351" s="275"/>
      <c r="J351" s="275"/>
      <c r="K351" s="306"/>
      <c r="L351" s="275"/>
      <c r="M351" s="275"/>
      <c r="N351" s="275"/>
      <c r="O351" s="275"/>
      <c r="P351" s="306"/>
      <c r="Q351" s="275"/>
      <c r="R351" s="275"/>
      <c r="S351" s="275"/>
      <c r="T351" s="275"/>
      <c r="U351" s="275"/>
      <c r="V351" s="275"/>
      <c r="W351" s="275"/>
      <c r="X351" s="275"/>
      <c r="Y351" s="275"/>
      <c r="Z351" s="275"/>
    </row>
    <row r="352" spans="1:26" ht="15.75" customHeight="1" x14ac:dyDescent="0.25">
      <c r="A352" s="303"/>
      <c r="B352" s="275"/>
      <c r="C352" s="275"/>
      <c r="D352" s="275"/>
      <c r="E352" s="275"/>
      <c r="F352" s="275"/>
      <c r="G352" s="275"/>
      <c r="H352" s="275"/>
      <c r="I352" s="275"/>
      <c r="J352" s="275"/>
      <c r="K352" s="306"/>
      <c r="L352" s="275"/>
      <c r="M352" s="275"/>
      <c r="N352" s="275"/>
      <c r="O352" s="275"/>
      <c r="P352" s="306"/>
      <c r="Q352" s="275"/>
      <c r="R352" s="275"/>
      <c r="S352" s="275"/>
      <c r="T352" s="275"/>
      <c r="U352" s="275"/>
      <c r="V352" s="275"/>
      <c r="W352" s="275"/>
      <c r="X352" s="275"/>
      <c r="Y352" s="275"/>
      <c r="Z352" s="275"/>
    </row>
    <row r="353" spans="1:26" ht="15.75" customHeight="1" x14ac:dyDescent="0.25">
      <c r="A353" s="303"/>
      <c r="B353" s="275"/>
      <c r="C353" s="275"/>
      <c r="D353" s="275"/>
      <c r="E353" s="275"/>
      <c r="F353" s="275"/>
      <c r="G353" s="275"/>
      <c r="H353" s="275"/>
      <c r="I353" s="275"/>
      <c r="J353" s="275"/>
      <c r="K353" s="306"/>
      <c r="L353" s="275"/>
      <c r="M353" s="275"/>
      <c r="N353" s="275"/>
      <c r="O353" s="275"/>
      <c r="P353" s="306"/>
      <c r="Q353" s="275"/>
      <c r="R353" s="275"/>
      <c r="S353" s="275"/>
      <c r="T353" s="275"/>
      <c r="U353" s="275"/>
      <c r="V353" s="275"/>
      <c r="W353" s="275"/>
      <c r="X353" s="275"/>
      <c r="Y353" s="275"/>
      <c r="Z353" s="275"/>
    </row>
    <row r="354" spans="1:26" ht="15.75" customHeight="1" x14ac:dyDescent="0.25">
      <c r="A354" s="303"/>
      <c r="B354" s="275"/>
      <c r="C354" s="275"/>
      <c r="D354" s="275"/>
      <c r="E354" s="275"/>
      <c r="F354" s="275"/>
      <c r="G354" s="275"/>
      <c r="H354" s="275"/>
      <c r="I354" s="275"/>
      <c r="J354" s="275"/>
      <c r="K354" s="306"/>
      <c r="L354" s="275"/>
      <c r="M354" s="275"/>
      <c r="N354" s="275"/>
      <c r="O354" s="275"/>
      <c r="P354" s="306"/>
      <c r="Q354" s="275"/>
      <c r="R354" s="275"/>
      <c r="S354" s="275"/>
      <c r="T354" s="275"/>
      <c r="U354" s="275"/>
      <c r="V354" s="275"/>
      <c r="W354" s="275"/>
      <c r="X354" s="275"/>
      <c r="Y354" s="275"/>
      <c r="Z354" s="275"/>
    </row>
    <row r="355" spans="1:26" ht="15.75" customHeight="1" x14ac:dyDescent="0.25">
      <c r="A355" s="303"/>
      <c r="B355" s="275"/>
      <c r="C355" s="275"/>
      <c r="D355" s="275"/>
      <c r="E355" s="275"/>
      <c r="F355" s="275"/>
      <c r="G355" s="275"/>
      <c r="H355" s="275"/>
      <c r="I355" s="275"/>
      <c r="J355" s="275"/>
      <c r="K355" s="306"/>
      <c r="L355" s="275"/>
      <c r="M355" s="275"/>
      <c r="N355" s="275"/>
      <c r="O355" s="275"/>
      <c r="P355" s="306"/>
      <c r="Q355" s="275"/>
      <c r="R355" s="275"/>
      <c r="S355" s="275"/>
      <c r="T355" s="275"/>
      <c r="U355" s="275"/>
      <c r="V355" s="275"/>
      <c r="W355" s="275"/>
      <c r="X355" s="275"/>
      <c r="Y355" s="275"/>
      <c r="Z355" s="275"/>
    </row>
    <row r="356" spans="1:26" ht="15.75" customHeight="1" x14ac:dyDescent="0.25">
      <c r="A356" s="303"/>
      <c r="B356" s="275"/>
      <c r="C356" s="275"/>
      <c r="D356" s="275"/>
      <c r="E356" s="275"/>
      <c r="F356" s="275"/>
      <c r="G356" s="275"/>
      <c r="H356" s="275"/>
      <c r="I356" s="275"/>
      <c r="J356" s="275"/>
      <c r="K356" s="306"/>
      <c r="L356" s="275"/>
      <c r="M356" s="275"/>
      <c r="N356" s="275"/>
      <c r="O356" s="275"/>
      <c r="P356" s="306"/>
      <c r="Q356" s="275"/>
      <c r="R356" s="275"/>
      <c r="S356" s="275"/>
      <c r="T356" s="275"/>
      <c r="U356" s="275"/>
      <c r="V356" s="275"/>
      <c r="W356" s="275"/>
      <c r="X356" s="275"/>
      <c r="Y356" s="275"/>
      <c r="Z356" s="275"/>
    </row>
    <row r="357" spans="1:26" ht="15.75" customHeight="1" x14ac:dyDescent="0.25">
      <c r="A357" s="303"/>
      <c r="B357" s="275"/>
      <c r="C357" s="275"/>
      <c r="D357" s="275"/>
      <c r="E357" s="275"/>
      <c r="F357" s="275"/>
      <c r="G357" s="275"/>
      <c r="H357" s="275"/>
      <c r="I357" s="275"/>
      <c r="J357" s="275"/>
      <c r="K357" s="306"/>
      <c r="L357" s="275"/>
      <c r="M357" s="275"/>
      <c r="N357" s="275"/>
      <c r="O357" s="275"/>
      <c r="P357" s="306"/>
      <c r="Q357" s="275"/>
      <c r="R357" s="275"/>
      <c r="S357" s="275"/>
      <c r="T357" s="275"/>
      <c r="U357" s="275"/>
      <c r="V357" s="275"/>
      <c r="W357" s="275"/>
      <c r="X357" s="275"/>
      <c r="Y357" s="275"/>
      <c r="Z357" s="275"/>
    </row>
    <row r="358" spans="1:26" ht="15.75" customHeight="1" x14ac:dyDescent="0.25">
      <c r="A358" s="303"/>
      <c r="B358" s="275"/>
      <c r="C358" s="275"/>
      <c r="D358" s="275"/>
      <c r="E358" s="275"/>
      <c r="F358" s="275"/>
      <c r="G358" s="275"/>
      <c r="H358" s="275"/>
      <c r="I358" s="275"/>
      <c r="J358" s="275"/>
      <c r="K358" s="306"/>
      <c r="L358" s="275"/>
      <c r="M358" s="275"/>
      <c r="N358" s="275"/>
      <c r="O358" s="275"/>
      <c r="P358" s="306"/>
      <c r="Q358" s="275"/>
      <c r="R358" s="275"/>
      <c r="S358" s="275"/>
      <c r="T358" s="275"/>
      <c r="U358" s="275"/>
      <c r="V358" s="275"/>
      <c r="W358" s="275"/>
      <c r="X358" s="275"/>
      <c r="Y358" s="275"/>
      <c r="Z358" s="275"/>
    </row>
    <row r="359" spans="1:26" ht="15.75" customHeight="1" x14ac:dyDescent="0.25">
      <c r="A359" s="303"/>
      <c r="B359" s="275"/>
      <c r="C359" s="275"/>
      <c r="D359" s="275"/>
      <c r="E359" s="275"/>
      <c r="F359" s="275"/>
      <c r="G359" s="275"/>
      <c r="H359" s="275"/>
      <c r="I359" s="275"/>
      <c r="J359" s="275"/>
      <c r="K359" s="306"/>
      <c r="L359" s="275"/>
      <c r="M359" s="275"/>
      <c r="N359" s="275"/>
      <c r="O359" s="275"/>
      <c r="P359" s="306"/>
      <c r="Q359" s="275"/>
      <c r="R359" s="275"/>
      <c r="S359" s="275"/>
      <c r="T359" s="275"/>
      <c r="U359" s="275"/>
      <c r="V359" s="275"/>
      <c r="W359" s="275"/>
      <c r="X359" s="275"/>
      <c r="Y359" s="275"/>
      <c r="Z359" s="275"/>
    </row>
    <row r="360" spans="1:26" ht="15.75" customHeight="1" x14ac:dyDescent="0.25">
      <c r="A360" s="303"/>
      <c r="B360" s="275"/>
      <c r="C360" s="275"/>
      <c r="D360" s="275"/>
      <c r="E360" s="275"/>
      <c r="F360" s="275"/>
      <c r="G360" s="275"/>
      <c r="H360" s="275"/>
      <c r="I360" s="275"/>
      <c r="J360" s="275"/>
      <c r="K360" s="306"/>
      <c r="L360" s="275"/>
      <c r="M360" s="275"/>
      <c r="N360" s="275"/>
      <c r="O360" s="275"/>
      <c r="P360" s="306"/>
      <c r="Q360" s="275"/>
      <c r="R360" s="275"/>
      <c r="S360" s="275"/>
      <c r="T360" s="275"/>
      <c r="U360" s="275"/>
      <c r="V360" s="275"/>
      <c r="W360" s="275"/>
      <c r="X360" s="275"/>
      <c r="Y360" s="275"/>
      <c r="Z360" s="275"/>
    </row>
    <row r="361" spans="1:26" ht="15.75" customHeight="1" x14ac:dyDescent="0.25">
      <c r="A361" s="303"/>
      <c r="B361" s="275"/>
      <c r="C361" s="275"/>
      <c r="D361" s="275"/>
      <c r="E361" s="275"/>
      <c r="F361" s="275"/>
      <c r="G361" s="275"/>
      <c r="H361" s="275"/>
      <c r="I361" s="275"/>
      <c r="J361" s="275"/>
      <c r="K361" s="306"/>
      <c r="L361" s="275"/>
      <c r="M361" s="275"/>
      <c r="N361" s="275"/>
      <c r="O361" s="275"/>
      <c r="P361" s="306"/>
      <c r="Q361" s="275"/>
      <c r="R361" s="275"/>
      <c r="S361" s="275"/>
      <c r="T361" s="275"/>
      <c r="U361" s="275"/>
      <c r="V361" s="275"/>
      <c r="W361" s="275"/>
      <c r="X361" s="275"/>
      <c r="Y361" s="275"/>
      <c r="Z361" s="275"/>
    </row>
    <row r="362" spans="1:26" ht="15.75" customHeight="1" x14ac:dyDescent="0.25">
      <c r="A362" s="303"/>
      <c r="B362" s="275"/>
      <c r="C362" s="275"/>
      <c r="D362" s="275"/>
      <c r="E362" s="275"/>
      <c r="F362" s="275"/>
      <c r="G362" s="275"/>
      <c r="H362" s="275"/>
      <c r="I362" s="275"/>
      <c r="J362" s="275"/>
      <c r="K362" s="306"/>
      <c r="L362" s="275"/>
      <c r="M362" s="275"/>
      <c r="N362" s="275"/>
      <c r="O362" s="275"/>
      <c r="P362" s="306"/>
      <c r="Q362" s="275"/>
      <c r="R362" s="275"/>
      <c r="S362" s="275"/>
      <c r="T362" s="275"/>
      <c r="U362" s="275"/>
      <c r="V362" s="275"/>
      <c r="W362" s="275"/>
      <c r="X362" s="275"/>
      <c r="Y362" s="275"/>
      <c r="Z362" s="275"/>
    </row>
    <row r="363" spans="1:26" ht="15.75" customHeight="1" x14ac:dyDescent="0.25">
      <c r="A363" s="303"/>
      <c r="B363" s="275"/>
      <c r="C363" s="275"/>
      <c r="D363" s="275"/>
      <c r="E363" s="275"/>
      <c r="F363" s="275"/>
      <c r="G363" s="275"/>
      <c r="H363" s="275"/>
      <c r="I363" s="275"/>
      <c r="J363" s="275"/>
      <c r="K363" s="306"/>
      <c r="L363" s="275"/>
      <c r="M363" s="275"/>
      <c r="N363" s="275"/>
      <c r="O363" s="275"/>
      <c r="P363" s="306"/>
      <c r="Q363" s="275"/>
      <c r="R363" s="275"/>
      <c r="S363" s="275"/>
      <c r="T363" s="275"/>
      <c r="U363" s="275"/>
      <c r="V363" s="275"/>
      <c r="W363" s="275"/>
      <c r="X363" s="275"/>
      <c r="Y363" s="275"/>
      <c r="Z363" s="275"/>
    </row>
    <row r="364" spans="1:26" ht="15.75" customHeight="1" x14ac:dyDescent="0.25">
      <c r="A364" s="303"/>
      <c r="B364" s="275"/>
      <c r="C364" s="275"/>
      <c r="D364" s="275"/>
      <c r="E364" s="275"/>
      <c r="F364" s="275"/>
      <c r="G364" s="275"/>
      <c r="H364" s="275"/>
      <c r="I364" s="275"/>
      <c r="J364" s="275"/>
      <c r="K364" s="306"/>
      <c r="L364" s="275"/>
      <c r="M364" s="275"/>
      <c r="N364" s="275"/>
      <c r="O364" s="275"/>
      <c r="P364" s="306"/>
      <c r="Q364" s="275"/>
      <c r="R364" s="275"/>
      <c r="S364" s="275"/>
      <c r="T364" s="275"/>
      <c r="U364" s="275"/>
      <c r="V364" s="275"/>
      <c r="W364" s="275"/>
      <c r="X364" s="275"/>
      <c r="Y364" s="275"/>
      <c r="Z364" s="275"/>
    </row>
    <row r="365" spans="1:26" ht="15.75" customHeight="1" x14ac:dyDescent="0.25">
      <c r="A365" s="303"/>
      <c r="B365" s="275"/>
      <c r="C365" s="275"/>
      <c r="D365" s="275"/>
      <c r="E365" s="275"/>
      <c r="F365" s="275"/>
      <c r="G365" s="275"/>
      <c r="H365" s="275"/>
      <c r="I365" s="275"/>
      <c r="J365" s="275"/>
      <c r="K365" s="306"/>
      <c r="L365" s="275"/>
      <c r="M365" s="275"/>
      <c r="N365" s="275"/>
      <c r="O365" s="275"/>
      <c r="P365" s="306"/>
      <c r="Q365" s="275"/>
      <c r="R365" s="275"/>
      <c r="S365" s="275"/>
      <c r="T365" s="275"/>
      <c r="U365" s="275"/>
      <c r="V365" s="275"/>
      <c r="W365" s="275"/>
      <c r="X365" s="275"/>
      <c r="Y365" s="275"/>
      <c r="Z365" s="275"/>
    </row>
    <row r="366" spans="1:26" ht="15.75" customHeight="1" x14ac:dyDescent="0.25">
      <c r="A366" s="303"/>
      <c r="B366" s="275"/>
      <c r="C366" s="275"/>
      <c r="D366" s="275"/>
      <c r="E366" s="275"/>
      <c r="F366" s="275"/>
      <c r="G366" s="275"/>
      <c r="H366" s="275"/>
      <c r="I366" s="275"/>
      <c r="J366" s="275"/>
      <c r="K366" s="306"/>
      <c r="L366" s="275"/>
      <c r="M366" s="275"/>
      <c r="N366" s="275"/>
      <c r="O366" s="275"/>
      <c r="P366" s="306"/>
      <c r="Q366" s="275"/>
      <c r="R366" s="275"/>
      <c r="S366" s="275"/>
      <c r="T366" s="275"/>
      <c r="U366" s="275"/>
      <c r="V366" s="275"/>
      <c r="W366" s="275"/>
      <c r="X366" s="275"/>
      <c r="Y366" s="275"/>
      <c r="Z366" s="275"/>
    </row>
    <row r="367" spans="1:26" ht="15.75" customHeight="1" x14ac:dyDescent="0.25">
      <c r="A367" s="303"/>
      <c r="B367" s="275"/>
      <c r="C367" s="275"/>
      <c r="D367" s="275"/>
      <c r="E367" s="275"/>
      <c r="F367" s="275"/>
      <c r="G367" s="275"/>
      <c r="H367" s="275"/>
      <c r="I367" s="275"/>
      <c r="J367" s="275"/>
      <c r="K367" s="306"/>
      <c r="L367" s="275"/>
      <c r="M367" s="275"/>
      <c r="N367" s="275"/>
      <c r="O367" s="275"/>
      <c r="P367" s="306"/>
      <c r="Q367" s="275"/>
      <c r="R367" s="275"/>
      <c r="S367" s="275"/>
      <c r="T367" s="275"/>
      <c r="U367" s="275"/>
      <c r="V367" s="275"/>
      <c r="W367" s="275"/>
      <c r="X367" s="275"/>
      <c r="Y367" s="275"/>
      <c r="Z367" s="275"/>
    </row>
    <row r="368" spans="1:26" ht="15.75" customHeight="1" x14ac:dyDescent="0.25">
      <c r="A368" s="303"/>
      <c r="B368" s="275"/>
      <c r="C368" s="275"/>
      <c r="D368" s="275"/>
      <c r="E368" s="275"/>
      <c r="F368" s="275"/>
      <c r="G368" s="275"/>
      <c r="H368" s="275"/>
      <c r="I368" s="275"/>
      <c r="J368" s="275"/>
      <c r="K368" s="306"/>
      <c r="L368" s="275"/>
      <c r="M368" s="275"/>
      <c r="N368" s="275"/>
      <c r="O368" s="275"/>
      <c r="P368" s="306"/>
      <c r="Q368" s="275"/>
      <c r="R368" s="275"/>
      <c r="S368" s="275"/>
      <c r="T368" s="275"/>
      <c r="U368" s="275"/>
      <c r="V368" s="275"/>
      <c r="W368" s="275"/>
      <c r="X368" s="275"/>
      <c r="Y368" s="275"/>
      <c r="Z368" s="275"/>
    </row>
    <row r="369" spans="1:26" ht="15.75" customHeight="1" x14ac:dyDescent="0.25">
      <c r="A369" s="303"/>
      <c r="B369" s="275"/>
      <c r="C369" s="275"/>
      <c r="D369" s="275"/>
      <c r="E369" s="275"/>
      <c r="F369" s="275"/>
      <c r="G369" s="275"/>
      <c r="H369" s="275"/>
      <c r="I369" s="275"/>
      <c r="J369" s="275"/>
      <c r="K369" s="306"/>
      <c r="L369" s="275"/>
      <c r="M369" s="275"/>
      <c r="N369" s="275"/>
      <c r="O369" s="275"/>
      <c r="P369" s="306"/>
      <c r="Q369" s="275"/>
      <c r="R369" s="275"/>
      <c r="S369" s="275"/>
      <c r="T369" s="275"/>
      <c r="U369" s="275"/>
      <c r="V369" s="275"/>
      <c r="W369" s="275"/>
      <c r="X369" s="275"/>
      <c r="Y369" s="275"/>
      <c r="Z369" s="275"/>
    </row>
    <row r="370" spans="1:26" ht="15.75" customHeight="1" x14ac:dyDescent="0.25">
      <c r="A370" s="303"/>
      <c r="B370" s="275"/>
      <c r="C370" s="275"/>
      <c r="D370" s="275"/>
      <c r="E370" s="275"/>
      <c r="F370" s="275"/>
      <c r="G370" s="275"/>
      <c r="H370" s="275"/>
      <c r="I370" s="275"/>
      <c r="J370" s="275"/>
      <c r="K370" s="306"/>
      <c r="L370" s="275"/>
      <c r="M370" s="275"/>
      <c r="N370" s="275"/>
      <c r="O370" s="275"/>
      <c r="P370" s="306"/>
      <c r="Q370" s="275"/>
      <c r="R370" s="275"/>
      <c r="S370" s="275"/>
      <c r="T370" s="275"/>
      <c r="U370" s="275"/>
      <c r="V370" s="275"/>
      <c r="W370" s="275"/>
      <c r="X370" s="275"/>
      <c r="Y370" s="275"/>
      <c r="Z370" s="275"/>
    </row>
    <row r="371" spans="1:26" ht="15.75" customHeight="1" x14ac:dyDescent="0.25">
      <c r="A371" s="303"/>
      <c r="B371" s="275"/>
      <c r="C371" s="275"/>
      <c r="D371" s="275"/>
      <c r="E371" s="275"/>
      <c r="F371" s="275"/>
      <c r="G371" s="275"/>
      <c r="H371" s="275"/>
      <c r="I371" s="275"/>
      <c r="J371" s="275"/>
      <c r="K371" s="306"/>
      <c r="L371" s="275"/>
      <c r="M371" s="275"/>
      <c r="N371" s="275"/>
      <c r="O371" s="275"/>
      <c r="P371" s="306"/>
      <c r="Q371" s="275"/>
      <c r="R371" s="275"/>
      <c r="S371" s="275"/>
      <c r="T371" s="275"/>
      <c r="U371" s="275"/>
      <c r="V371" s="275"/>
      <c r="W371" s="275"/>
      <c r="X371" s="275"/>
      <c r="Y371" s="275"/>
      <c r="Z371" s="275"/>
    </row>
    <row r="372" spans="1:26" ht="15.75" customHeight="1" x14ac:dyDescent="0.25">
      <c r="A372" s="303"/>
      <c r="B372" s="275"/>
      <c r="C372" s="275"/>
      <c r="D372" s="275"/>
      <c r="E372" s="275"/>
      <c r="F372" s="275"/>
      <c r="G372" s="275"/>
      <c r="H372" s="275"/>
      <c r="I372" s="275"/>
      <c r="J372" s="275"/>
      <c r="K372" s="306"/>
      <c r="L372" s="275"/>
      <c r="M372" s="275"/>
      <c r="N372" s="275"/>
      <c r="O372" s="275"/>
      <c r="P372" s="306"/>
      <c r="Q372" s="275"/>
      <c r="R372" s="275"/>
      <c r="S372" s="275"/>
      <c r="T372" s="275"/>
      <c r="U372" s="275"/>
      <c r="V372" s="275"/>
      <c r="W372" s="275"/>
      <c r="X372" s="275"/>
      <c r="Y372" s="275"/>
      <c r="Z372" s="275"/>
    </row>
    <row r="373" spans="1:26" ht="15.75" customHeight="1" x14ac:dyDescent="0.25">
      <c r="A373" s="303"/>
      <c r="B373" s="275"/>
      <c r="C373" s="275"/>
      <c r="D373" s="275"/>
      <c r="E373" s="275"/>
      <c r="F373" s="275"/>
      <c r="G373" s="275"/>
      <c r="H373" s="275"/>
      <c r="I373" s="275"/>
      <c r="J373" s="275"/>
      <c r="K373" s="306"/>
      <c r="L373" s="275"/>
      <c r="M373" s="275"/>
      <c r="N373" s="275"/>
      <c r="O373" s="275"/>
      <c r="P373" s="306"/>
      <c r="Q373" s="275"/>
      <c r="R373" s="275"/>
      <c r="S373" s="275"/>
      <c r="T373" s="275"/>
      <c r="U373" s="275"/>
      <c r="V373" s="275"/>
      <c r="W373" s="275"/>
      <c r="X373" s="275"/>
      <c r="Y373" s="275"/>
      <c r="Z373" s="275"/>
    </row>
    <row r="374" spans="1:26" ht="15.75" customHeight="1" x14ac:dyDescent="0.25">
      <c r="A374" s="303"/>
      <c r="B374" s="275"/>
      <c r="C374" s="275"/>
      <c r="D374" s="275"/>
      <c r="E374" s="275"/>
      <c r="F374" s="275"/>
      <c r="G374" s="275"/>
      <c r="H374" s="275"/>
      <c r="I374" s="275"/>
      <c r="J374" s="275"/>
      <c r="K374" s="306"/>
      <c r="L374" s="275"/>
      <c r="M374" s="275"/>
      <c r="N374" s="275"/>
      <c r="O374" s="275"/>
      <c r="P374" s="306"/>
      <c r="Q374" s="275"/>
      <c r="R374" s="275"/>
      <c r="S374" s="275"/>
      <c r="T374" s="275"/>
      <c r="U374" s="275"/>
      <c r="V374" s="275"/>
      <c r="W374" s="275"/>
      <c r="X374" s="275"/>
      <c r="Y374" s="275"/>
      <c r="Z374" s="275"/>
    </row>
    <row r="375" spans="1:26" ht="15.75" customHeight="1" x14ac:dyDescent="0.25">
      <c r="A375" s="303"/>
      <c r="B375" s="275"/>
      <c r="C375" s="275"/>
      <c r="D375" s="275"/>
      <c r="E375" s="275"/>
      <c r="F375" s="275"/>
      <c r="G375" s="275"/>
      <c r="H375" s="275"/>
      <c r="I375" s="275"/>
      <c r="J375" s="275"/>
      <c r="K375" s="306"/>
      <c r="L375" s="275"/>
      <c r="M375" s="275"/>
      <c r="N375" s="275"/>
      <c r="O375" s="275"/>
      <c r="P375" s="306"/>
      <c r="Q375" s="275"/>
      <c r="R375" s="275"/>
      <c r="S375" s="275"/>
      <c r="T375" s="275"/>
      <c r="U375" s="275"/>
      <c r="V375" s="275"/>
      <c r="W375" s="275"/>
      <c r="X375" s="275"/>
      <c r="Y375" s="275"/>
      <c r="Z375" s="275"/>
    </row>
    <row r="376" spans="1:26" ht="15.75" customHeight="1" x14ac:dyDescent="0.25">
      <c r="A376" s="303"/>
      <c r="B376" s="275"/>
      <c r="C376" s="275"/>
      <c r="D376" s="275"/>
      <c r="E376" s="275"/>
      <c r="F376" s="275"/>
      <c r="G376" s="275"/>
      <c r="H376" s="275"/>
      <c r="I376" s="275"/>
      <c r="J376" s="275"/>
      <c r="K376" s="306"/>
      <c r="L376" s="275"/>
      <c r="M376" s="275"/>
      <c r="N376" s="275"/>
      <c r="O376" s="275"/>
      <c r="P376" s="306"/>
      <c r="Q376" s="275"/>
      <c r="R376" s="275"/>
      <c r="S376" s="275"/>
      <c r="T376" s="275"/>
      <c r="U376" s="275"/>
      <c r="V376" s="275"/>
      <c r="W376" s="275"/>
      <c r="X376" s="275"/>
      <c r="Y376" s="275"/>
      <c r="Z376" s="275"/>
    </row>
    <row r="377" spans="1:26" ht="15.75" customHeight="1" x14ac:dyDescent="0.25">
      <c r="A377" s="303"/>
      <c r="B377" s="275"/>
      <c r="C377" s="275"/>
      <c r="D377" s="275"/>
      <c r="E377" s="275"/>
      <c r="F377" s="275"/>
      <c r="G377" s="275"/>
      <c r="H377" s="275"/>
      <c r="I377" s="275"/>
      <c r="J377" s="275"/>
      <c r="K377" s="306"/>
      <c r="L377" s="275"/>
      <c r="M377" s="275"/>
      <c r="N377" s="275"/>
      <c r="O377" s="275"/>
      <c r="P377" s="306"/>
      <c r="Q377" s="275"/>
      <c r="R377" s="275"/>
      <c r="S377" s="275"/>
      <c r="T377" s="275"/>
      <c r="U377" s="275"/>
      <c r="V377" s="275"/>
      <c r="W377" s="275"/>
      <c r="X377" s="275"/>
      <c r="Y377" s="275"/>
      <c r="Z377" s="275"/>
    </row>
    <row r="378" spans="1:26" ht="15.75" customHeight="1" x14ac:dyDescent="0.25">
      <c r="A378" s="303"/>
      <c r="B378" s="275"/>
      <c r="C378" s="275"/>
      <c r="D378" s="275"/>
      <c r="E378" s="275"/>
      <c r="F378" s="275"/>
      <c r="G378" s="275"/>
      <c r="H378" s="275"/>
      <c r="I378" s="275"/>
      <c r="J378" s="275"/>
      <c r="K378" s="306"/>
      <c r="L378" s="275"/>
      <c r="M378" s="275"/>
      <c r="N378" s="275"/>
      <c r="O378" s="275"/>
      <c r="P378" s="306"/>
      <c r="Q378" s="275"/>
      <c r="R378" s="275"/>
      <c r="S378" s="275"/>
      <c r="T378" s="275"/>
      <c r="U378" s="275"/>
      <c r="V378" s="275"/>
      <c r="W378" s="275"/>
      <c r="X378" s="275"/>
      <c r="Y378" s="275"/>
      <c r="Z378" s="275"/>
    </row>
    <row r="379" spans="1:26" ht="15.75" customHeight="1" x14ac:dyDescent="0.25">
      <c r="A379" s="303"/>
      <c r="B379" s="275"/>
      <c r="C379" s="275"/>
      <c r="D379" s="275"/>
      <c r="E379" s="275"/>
      <c r="F379" s="275"/>
      <c r="G379" s="275"/>
      <c r="H379" s="275"/>
      <c r="I379" s="275"/>
      <c r="J379" s="275"/>
      <c r="K379" s="306"/>
      <c r="L379" s="275"/>
      <c r="M379" s="275"/>
      <c r="N379" s="275"/>
      <c r="O379" s="275"/>
      <c r="P379" s="306"/>
      <c r="Q379" s="275"/>
      <c r="R379" s="275"/>
      <c r="S379" s="275"/>
      <c r="T379" s="275"/>
      <c r="U379" s="275"/>
      <c r="V379" s="275"/>
      <c r="W379" s="275"/>
      <c r="X379" s="275"/>
      <c r="Y379" s="275"/>
      <c r="Z379" s="275"/>
    </row>
    <row r="380" spans="1:26" ht="15.75" customHeight="1" x14ac:dyDescent="0.25">
      <c r="A380" s="303"/>
      <c r="B380" s="275"/>
      <c r="C380" s="275"/>
      <c r="D380" s="275"/>
      <c r="E380" s="275"/>
      <c r="F380" s="275"/>
      <c r="G380" s="275"/>
      <c r="H380" s="275"/>
      <c r="I380" s="275"/>
      <c r="J380" s="275"/>
      <c r="K380" s="306"/>
      <c r="L380" s="275"/>
      <c r="M380" s="275"/>
      <c r="N380" s="275"/>
      <c r="O380" s="275"/>
      <c r="P380" s="306"/>
      <c r="Q380" s="275"/>
      <c r="R380" s="275"/>
      <c r="S380" s="275"/>
      <c r="T380" s="275"/>
      <c r="U380" s="275"/>
      <c r="V380" s="275"/>
      <c r="W380" s="275"/>
      <c r="X380" s="275"/>
      <c r="Y380" s="275"/>
      <c r="Z380" s="275"/>
    </row>
    <row r="381" spans="1:26" ht="15.75" customHeight="1" x14ac:dyDescent="0.25">
      <c r="A381" s="303"/>
      <c r="B381" s="275"/>
      <c r="C381" s="275"/>
      <c r="D381" s="275"/>
      <c r="E381" s="275"/>
      <c r="F381" s="275"/>
      <c r="G381" s="275"/>
      <c r="H381" s="275"/>
      <c r="I381" s="275"/>
      <c r="J381" s="275"/>
      <c r="K381" s="306"/>
      <c r="L381" s="275"/>
      <c r="M381" s="275"/>
      <c r="N381" s="275"/>
      <c r="O381" s="275"/>
      <c r="P381" s="306"/>
      <c r="Q381" s="275"/>
      <c r="R381" s="275"/>
      <c r="S381" s="275"/>
      <c r="T381" s="275"/>
      <c r="U381" s="275"/>
      <c r="V381" s="275"/>
      <c r="W381" s="275"/>
      <c r="X381" s="275"/>
      <c r="Y381" s="275"/>
      <c r="Z381" s="275"/>
    </row>
    <row r="382" spans="1:26" ht="15.75" customHeight="1" x14ac:dyDescent="0.25">
      <c r="A382" s="303"/>
      <c r="B382" s="275"/>
      <c r="C382" s="275"/>
      <c r="D382" s="275"/>
      <c r="E382" s="275"/>
      <c r="F382" s="275"/>
      <c r="G382" s="275"/>
      <c r="H382" s="275"/>
      <c r="I382" s="275"/>
      <c r="J382" s="275"/>
      <c r="K382" s="306"/>
      <c r="L382" s="275"/>
      <c r="M382" s="275"/>
      <c r="N382" s="275"/>
      <c r="O382" s="275"/>
      <c r="P382" s="306"/>
      <c r="Q382" s="275"/>
      <c r="R382" s="275"/>
      <c r="S382" s="275"/>
      <c r="T382" s="275"/>
      <c r="U382" s="275"/>
      <c r="V382" s="275"/>
      <c r="W382" s="275"/>
      <c r="X382" s="275"/>
      <c r="Y382" s="275"/>
      <c r="Z382" s="275"/>
    </row>
    <row r="383" spans="1:26" ht="15.75" customHeight="1" x14ac:dyDescent="0.25">
      <c r="A383" s="303"/>
      <c r="B383" s="275"/>
      <c r="C383" s="275"/>
      <c r="D383" s="275"/>
      <c r="E383" s="275"/>
      <c r="F383" s="275"/>
      <c r="G383" s="275"/>
      <c r="H383" s="275"/>
      <c r="I383" s="275"/>
      <c r="J383" s="275"/>
      <c r="K383" s="306"/>
      <c r="L383" s="275"/>
      <c r="M383" s="275"/>
      <c r="N383" s="275"/>
      <c r="O383" s="275"/>
      <c r="P383" s="306"/>
      <c r="Q383" s="275"/>
      <c r="R383" s="275"/>
      <c r="S383" s="275"/>
      <c r="T383" s="275"/>
      <c r="U383" s="275"/>
      <c r="V383" s="275"/>
      <c r="W383" s="275"/>
      <c r="X383" s="275"/>
      <c r="Y383" s="275"/>
      <c r="Z383" s="275"/>
    </row>
    <row r="384" spans="1:26" ht="15.75" customHeight="1" x14ac:dyDescent="0.25">
      <c r="A384" s="303"/>
      <c r="B384" s="275"/>
      <c r="C384" s="275"/>
      <c r="D384" s="275"/>
      <c r="E384" s="275"/>
      <c r="F384" s="275"/>
      <c r="G384" s="275"/>
      <c r="H384" s="275"/>
      <c r="I384" s="275"/>
      <c r="J384" s="275"/>
      <c r="K384" s="306"/>
      <c r="L384" s="275"/>
      <c r="M384" s="275"/>
      <c r="N384" s="275"/>
      <c r="O384" s="275"/>
      <c r="P384" s="306"/>
      <c r="Q384" s="275"/>
      <c r="R384" s="275"/>
      <c r="S384" s="275"/>
      <c r="T384" s="275"/>
      <c r="U384" s="275"/>
      <c r="V384" s="275"/>
      <c r="W384" s="275"/>
      <c r="X384" s="275"/>
      <c r="Y384" s="275"/>
      <c r="Z384" s="275"/>
    </row>
    <row r="385" spans="1:26" ht="15.75" customHeight="1" x14ac:dyDescent="0.25">
      <c r="A385" s="303"/>
      <c r="B385" s="275"/>
      <c r="C385" s="275"/>
      <c r="D385" s="275"/>
      <c r="E385" s="275"/>
      <c r="F385" s="275"/>
      <c r="G385" s="275"/>
      <c r="H385" s="275"/>
      <c r="I385" s="275"/>
      <c r="J385" s="275"/>
      <c r="K385" s="306"/>
      <c r="L385" s="275"/>
      <c r="M385" s="275"/>
      <c r="N385" s="275"/>
      <c r="O385" s="275"/>
      <c r="P385" s="306"/>
      <c r="Q385" s="275"/>
      <c r="R385" s="275"/>
      <c r="S385" s="275"/>
      <c r="T385" s="275"/>
      <c r="U385" s="275"/>
      <c r="V385" s="275"/>
      <c r="W385" s="275"/>
      <c r="X385" s="275"/>
      <c r="Y385" s="275"/>
      <c r="Z385" s="275"/>
    </row>
    <row r="386" spans="1:26" ht="15.75" customHeight="1" x14ac:dyDescent="0.25">
      <c r="A386" s="303"/>
      <c r="B386" s="275"/>
      <c r="C386" s="275"/>
      <c r="D386" s="275"/>
      <c r="E386" s="275"/>
      <c r="F386" s="275"/>
      <c r="G386" s="275"/>
      <c r="H386" s="275"/>
      <c r="I386" s="275"/>
      <c r="J386" s="275"/>
      <c r="K386" s="306"/>
      <c r="L386" s="275"/>
      <c r="M386" s="275"/>
      <c r="N386" s="275"/>
      <c r="O386" s="275"/>
      <c r="P386" s="306"/>
      <c r="Q386" s="275"/>
      <c r="R386" s="275"/>
      <c r="S386" s="275"/>
      <c r="T386" s="275"/>
      <c r="U386" s="275"/>
      <c r="V386" s="275"/>
      <c r="W386" s="275"/>
      <c r="X386" s="275"/>
      <c r="Y386" s="275"/>
      <c r="Z386" s="275"/>
    </row>
    <row r="387" spans="1:26" ht="15.75" customHeight="1" x14ac:dyDescent="0.25">
      <c r="A387" s="303"/>
      <c r="B387" s="275"/>
      <c r="C387" s="275"/>
      <c r="D387" s="275"/>
      <c r="E387" s="275"/>
      <c r="F387" s="275"/>
      <c r="G387" s="275"/>
      <c r="H387" s="275"/>
      <c r="I387" s="275"/>
      <c r="J387" s="275"/>
      <c r="K387" s="306"/>
      <c r="L387" s="275"/>
      <c r="M387" s="275"/>
      <c r="N387" s="275"/>
      <c r="O387" s="275"/>
      <c r="P387" s="306"/>
      <c r="Q387" s="275"/>
      <c r="R387" s="275"/>
      <c r="S387" s="275"/>
      <c r="T387" s="275"/>
      <c r="U387" s="275"/>
      <c r="V387" s="275"/>
      <c r="W387" s="275"/>
      <c r="X387" s="275"/>
      <c r="Y387" s="275"/>
      <c r="Z387" s="275"/>
    </row>
    <row r="388" spans="1:26" ht="15.75" customHeight="1" x14ac:dyDescent="0.25">
      <c r="A388" s="303"/>
      <c r="B388" s="275"/>
      <c r="C388" s="275"/>
      <c r="D388" s="275"/>
      <c r="E388" s="275"/>
      <c r="F388" s="275"/>
      <c r="G388" s="275"/>
      <c r="H388" s="275"/>
      <c r="I388" s="275"/>
      <c r="J388" s="275"/>
      <c r="K388" s="306"/>
      <c r="L388" s="275"/>
      <c r="M388" s="275"/>
      <c r="N388" s="275"/>
      <c r="O388" s="275"/>
      <c r="P388" s="306"/>
      <c r="Q388" s="275"/>
      <c r="R388" s="275"/>
      <c r="S388" s="275"/>
      <c r="T388" s="275"/>
      <c r="U388" s="275"/>
      <c r="V388" s="275"/>
      <c r="W388" s="275"/>
      <c r="X388" s="275"/>
      <c r="Y388" s="275"/>
      <c r="Z388" s="275"/>
    </row>
    <row r="389" spans="1:26" ht="15.75" customHeight="1" x14ac:dyDescent="0.25">
      <c r="A389" s="303"/>
      <c r="B389" s="275"/>
      <c r="C389" s="275"/>
      <c r="D389" s="275"/>
      <c r="E389" s="275"/>
      <c r="F389" s="275"/>
      <c r="G389" s="275"/>
      <c r="H389" s="275"/>
      <c r="I389" s="275"/>
      <c r="J389" s="275"/>
      <c r="K389" s="306"/>
      <c r="L389" s="275"/>
      <c r="M389" s="275"/>
      <c r="N389" s="275"/>
      <c r="O389" s="275"/>
      <c r="P389" s="306"/>
      <c r="Q389" s="275"/>
      <c r="R389" s="275"/>
      <c r="S389" s="275"/>
      <c r="T389" s="275"/>
      <c r="U389" s="275"/>
      <c r="V389" s="275"/>
      <c r="W389" s="275"/>
      <c r="X389" s="275"/>
      <c r="Y389" s="275"/>
      <c r="Z389" s="275"/>
    </row>
    <row r="390" spans="1:26" ht="15.75" customHeight="1" x14ac:dyDescent="0.25">
      <c r="A390" s="303"/>
      <c r="B390" s="275"/>
      <c r="C390" s="275"/>
      <c r="D390" s="275"/>
      <c r="E390" s="275"/>
      <c r="F390" s="275"/>
      <c r="G390" s="275"/>
      <c r="H390" s="275"/>
      <c r="I390" s="275"/>
      <c r="J390" s="275"/>
      <c r="K390" s="306"/>
      <c r="L390" s="275"/>
      <c r="M390" s="275"/>
      <c r="N390" s="275"/>
      <c r="O390" s="275"/>
      <c r="P390" s="306"/>
      <c r="Q390" s="275"/>
      <c r="R390" s="275"/>
      <c r="S390" s="275"/>
      <c r="T390" s="275"/>
      <c r="U390" s="275"/>
      <c r="V390" s="275"/>
      <c r="W390" s="275"/>
      <c r="X390" s="275"/>
      <c r="Y390" s="275"/>
      <c r="Z390" s="275"/>
    </row>
    <row r="391" spans="1:26" ht="15.75" customHeight="1" x14ac:dyDescent="0.25">
      <c r="A391" s="303"/>
      <c r="B391" s="275"/>
      <c r="C391" s="275"/>
      <c r="D391" s="275"/>
      <c r="E391" s="275"/>
      <c r="F391" s="275"/>
      <c r="G391" s="275"/>
      <c r="H391" s="275"/>
      <c r="I391" s="275"/>
      <c r="J391" s="275"/>
      <c r="K391" s="306"/>
      <c r="L391" s="275"/>
      <c r="M391" s="275"/>
      <c r="N391" s="275"/>
      <c r="O391" s="275"/>
      <c r="P391" s="306"/>
      <c r="Q391" s="275"/>
      <c r="R391" s="275"/>
      <c r="S391" s="275"/>
      <c r="T391" s="275"/>
      <c r="U391" s="275"/>
      <c r="V391" s="275"/>
      <c r="W391" s="275"/>
      <c r="X391" s="275"/>
      <c r="Y391" s="275"/>
      <c r="Z391" s="275"/>
    </row>
    <row r="392" spans="1:26" ht="15.75" customHeight="1" x14ac:dyDescent="0.25">
      <c r="A392" s="303"/>
      <c r="B392" s="275"/>
      <c r="C392" s="275"/>
      <c r="D392" s="275"/>
      <c r="E392" s="275"/>
      <c r="F392" s="275"/>
      <c r="G392" s="275"/>
      <c r="H392" s="275"/>
      <c r="I392" s="275"/>
      <c r="J392" s="275"/>
      <c r="K392" s="306"/>
      <c r="L392" s="275"/>
      <c r="M392" s="275"/>
      <c r="N392" s="275"/>
      <c r="O392" s="275"/>
      <c r="P392" s="306"/>
      <c r="Q392" s="275"/>
      <c r="R392" s="275"/>
      <c r="S392" s="275"/>
      <c r="T392" s="275"/>
      <c r="U392" s="275"/>
      <c r="V392" s="275"/>
      <c r="W392" s="275"/>
      <c r="X392" s="275"/>
      <c r="Y392" s="275"/>
      <c r="Z392" s="275"/>
    </row>
    <row r="393" spans="1:26" ht="15.75" customHeight="1" x14ac:dyDescent="0.25">
      <c r="A393" s="303"/>
      <c r="B393" s="275"/>
      <c r="C393" s="275"/>
      <c r="D393" s="275"/>
      <c r="E393" s="275"/>
      <c r="F393" s="275"/>
      <c r="G393" s="275"/>
      <c r="H393" s="275"/>
      <c r="I393" s="275"/>
      <c r="J393" s="275"/>
      <c r="K393" s="306"/>
      <c r="L393" s="275"/>
      <c r="M393" s="275"/>
      <c r="N393" s="275"/>
      <c r="O393" s="275"/>
      <c r="P393" s="306"/>
      <c r="Q393" s="275"/>
      <c r="R393" s="275"/>
      <c r="S393" s="275"/>
      <c r="T393" s="275"/>
      <c r="U393" s="275"/>
      <c r="V393" s="275"/>
      <c r="W393" s="275"/>
      <c r="X393" s="275"/>
      <c r="Y393" s="275"/>
      <c r="Z393" s="275"/>
    </row>
    <row r="394" spans="1:26" ht="15.75" customHeight="1" x14ac:dyDescent="0.25">
      <c r="A394" s="303"/>
      <c r="B394" s="275"/>
      <c r="C394" s="275"/>
      <c r="D394" s="275"/>
      <c r="E394" s="275"/>
      <c r="F394" s="275"/>
      <c r="G394" s="275"/>
      <c r="H394" s="275"/>
      <c r="I394" s="275"/>
      <c r="J394" s="275"/>
      <c r="K394" s="306"/>
      <c r="L394" s="275"/>
      <c r="M394" s="275"/>
      <c r="N394" s="275"/>
      <c r="O394" s="275"/>
      <c r="P394" s="306"/>
      <c r="Q394" s="275"/>
      <c r="R394" s="275"/>
      <c r="S394" s="275"/>
      <c r="T394" s="275"/>
      <c r="U394" s="275"/>
      <c r="V394" s="275"/>
      <c r="W394" s="275"/>
      <c r="X394" s="275"/>
      <c r="Y394" s="275"/>
      <c r="Z394" s="275"/>
    </row>
    <row r="395" spans="1:26" ht="15.75" customHeight="1" x14ac:dyDescent="0.25">
      <c r="A395" s="303"/>
      <c r="B395" s="275"/>
      <c r="C395" s="275"/>
      <c r="D395" s="275"/>
      <c r="E395" s="275"/>
      <c r="F395" s="275"/>
      <c r="G395" s="275"/>
      <c r="H395" s="275"/>
      <c r="I395" s="275"/>
      <c r="J395" s="275"/>
      <c r="K395" s="306"/>
      <c r="L395" s="275"/>
      <c r="M395" s="275"/>
      <c r="N395" s="275"/>
      <c r="O395" s="275"/>
      <c r="P395" s="306"/>
      <c r="Q395" s="275"/>
      <c r="R395" s="275"/>
      <c r="S395" s="275"/>
      <c r="T395" s="275"/>
      <c r="U395" s="275"/>
      <c r="V395" s="275"/>
      <c r="W395" s="275"/>
      <c r="X395" s="275"/>
      <c r="Y395" s="275"/>
      <c r="Z395" s="275"/>
    </row>
    <row r="396" spans="1:26" ht="15.75" customHeight="1" x14ac:dyDescent="0.25">
      <c r="A396" s="303"/>
      <c r="B396" s="275"/>
      <c r="C396" s="275"/>
      <c r="D396" s="275"/>
      <c r="E396" s="275"/>
      <c r="F396" s="275"/>
      <c r="G396" s="275"/>
      <c r="H396" s="275"/>
      <c r="I396" s="275"/>
      <c r="J396" s="275"/>
      <c r="K396" s="306"/>
      <c r="L396" s="275"/>
      <c r="M396" s="275"/>
      <c r="N396" s="275"/>
      <c r="O396" s="275"/>
      <c r="P396" s="306"/>
      <c r="Q396" s="275"/>
      <c r="R396" s="275"/>
      <c r="S396" s="275"/>
      <c r="T396" s="275"/>
      <c r="U396" s="275"/>
      <c r="V396" s="275"/>
      <c r="W396" s="275"/>
      <c r="X396" s="275"/>
      <c r="Y396" s="275"/>
      <c r="Z396" s="275"/>
    </row>
    <row r="397" spans="1:26" ht="15.75" customHeight="1" x14ac:dyDescent="0.25">
      <c r="A397" s="303"/>
      <c r="B397" s="275"/>
      <c r="C397" s="275"/>
      <c r="D397" s="275"/>
      <c r="E397" s="275"/>
      <c r="F397" s="275"/>
      <c r="G397" s="275"/>
      <c r="H397" s="275"/>
      <c r="I397" s="275"/>
      <c r="J397" s="275"/>
      <c r="K397" s="306"/>
      <c r="L397" s="275"/>
      <c r="M397" s="275"/>
      <c r="N397" s="275"/>
      <c r="O397" s="275"/>
      <c r="P397" s="306"/>
      <c r="Q397" s="275"/>
      <c r="R397" s="275"/>
      <c r="S397" s="275"/>
      <c r="T397" s="275"/>
      <c r="U397" s="275"/>
      <c r="V397" s="275"/>
      <c r="W397" s="275"/>
      <c r="X397" s="275"/>
      <c r="Y397" s="275"/>
      <c r="Z397" s="275"/>
    </row>
    <row r="398" spans="1:26" ht="15.75" customHeight="1" x14ac:dyDescent="0.25">
      <c r="A398" s="303"/>
      <c r="B398" s="275"/>
      <c r="C398" s="275"/>
      <c r="D398" s="275"/>
      <c r="E398" s="275"/>
      <c r="F398" s="275"/>
      <c r="G398" s="275"/>
      <c r="H398" s="275"/>
      <c r="I398" s="275"/>
      <c r="J398" s="275"/>
      <c r="K398" s="306"/>
      <c r="L398" s="275"/>
      <c r="M398" s="275"/>
      <c r="N398" s="275"/>
      <c r="O398" s="275"/>
      <c r="P398" s="306"/>
      <c r="Q398" s="275"/>
      <c r="R398" s="275"/>
      <c r="S398" s="275"/>
      <c r="T398" s="275"/>
      <c r="U398" s="275"/>
      <c r="V398" s="275"/>
      <c r="W398" s="275"/>
      <c r="X398" s="275"/>
      <c r="Y398" s="275"/>
      <c r="Z398" s="275"/>
    </row>
    <row r="399" spans="1:26" ht="15.75" customHeight="1" x14ac:dyDescent="0.25">
      <c r="A399" s="303"/>
      <c r="B399" s="275"/>
      <c r="C399" s="275"/>
      <c r="D399" s="275"/>
      <c r="E399" s="275"/>
      <c r="F399" s="275"/>
      <c r="G399" s="275"/>
      <c r="H399" s="275"/>
      <c r="I399" s="275"/>
      <c r="J399" s="275"/>
      <c r="K399" s="306"/>
      <c r="L399" s="275"/>
      <c r="M399" s="275"/>
      <c r="N399" s="275"/>
      <c r="O399" s="275"/>
      <c r="P399" s="306"/>
      <c r="Q399" s="275"/>
      <c r="R399" s="275"/>
      <c r="S399" s="275"/>
      <c r="T399" s="275"/>
      <c r="U399" s="275"/>
      <c r="V399" s="275"/>
      <c r="W399" s="275"/>
      <c r="X399" s="275"/>
      <c r="Y399" s="275"/>
      <c r="Z399" s="275"/>
    </row>
    <row r="400" spans="1:26" ht="15.75" customHeight="1" x14ac:dyDescent="0.25">
      <c r="A400" s="303"/>
      <c r="B400" s="275"/>
      <c r="C400" s="275"/>
      <c r="D400" s="275"/>
      <c r="E400" s="275"/>
      <c r="F400" s="275"/>
      <c r="G400" s="275"/>
      <c r="H400" s="275"/>
      <c r="I400" s="275"/>
      <c r="J400" s="275"/>
      <c r="K400" s="306"/>
      <c r="L400" s="275"/>
      <c r="M400" s="275"/>
      <c r="N400" s="275"/>
      <c r="O400" s="275"/>
      <c r="P400" s="306"/>
      <c r="Q400" s="275"/>
      <c r="R400" s="275"/>
      <c r="S400" s="275"/>
      <c r="T400" s="275"/>
      <c r="U400" s="275"/>
      <c r="V400" s="275"/>
      <c r="W400" s="275"/>
      <c r="X400" s="275"/>
      <c r="Y400" s="275"/>
      <c r="Z400" s="275"/>
    </row>
    <row r="401" spans="1:26" ht="15.75" customHeight="1" x14ac:dyDescent="0.25">
      <c r="A401" s="303"/>
      <c r="B401" s="275"/>
      <c r="C401" s="275"/>
      <c r="D401" s="275"/>
      <c r="E401" s="275"/>
      <c r="F401" s="275"/>
      <c r="G401" s="275"/>
      <c r="H401" s="275"/>
      <c r="I401" s="275"/>
      <c r="J401" s="275"/>
      <c r="K401" s="306"/>
      <c r="L401" s="275"/>
      <c r="M401" s="275"/>
      <c r="N401" s="275"/>
      <c r="O401" s="275"/>
      <c r="P401" s="306"/>
      <c r="Q401" s="275"/>
      <c r="R401" s="275"/>
      <c r="S401" s="275"/>
      <c r="T401" s="275"/>
      <c r="U401" s="275"/>
      <c r="V401" s="275"/>
      <c r="W401" s="275"/>
      <c r="X401" s="275"/>
      <c r="Y401" s="275"/>
      <c r="Z401" s="275"/>
    </row>
    <row r="402" spans="1:26" ht="15.75" customHeight="1" x14ac:dyDescent="0.25">
      <c r="A402" s="303"/>
      <c r="B402" s="275"/>
      <c r="C402" s="275"/>
      <c r="D402" s="275"/>
      <c r="E402" s="275"/>
      <c r="F402" s="275"/>
      <c r="G402" s="275"/>
      <c r="H402" s="275"/>
      <c r="I402" s="275"/>
      <c r="J402" s="275"/>
      <c r="K402" s="306"/>
      <c r="L402" s="275"/>
      <c r="M402" s="275"/>
      <c r="N402" s="275"/>
      <c r="O402" s="275"/>
      <c r="P402" s="306"/>
      <c r="Q402" s="275"/>
      <c r="R402" s="275"/>
      <c r="S402" s="275"/>
      <c r="T402" s="275"/>
      <c r="U402" s="275"/>
      <c r="V402" s="275"/>
      <c r="W402" s="275"/>
      <c r="X402" s="275"/>
      <c r="Y402" s="275"/>
      <c r="Z402" s="275"/>
    </row>
    <row r="403" spans="1:26" ht="15.75" customHeight="1" x14ac:dyDescent="0.25">
      <c r="A403" s="303"/>
      <c r="B403" s="275"/>
      <c r="C403" s="275"/>
      <c r="D403" s="275"/>
      <c r="E403" s="275"/>
      <c r="F403" s="275"/>
      <c r="G403" s="275"/>
      <c r="H403" s="275"/>
      <c r="I403" s="275"/>
      <c r="J403" s="275"/>
      <c r="K403" s="306"/>
      <c r="L403" s="275"/>
      <c r="M403" s="275"/>
      <c r="N403" s="275"/>
      <c r="O403" s="275"/>
      <c r="P403" s="306"/>
      <c r="Q403" s="275"/>
      <c r="R403" s="275"/>
      <c r="S403" s="275"/>
      <c r="T403" s="275"/>
      <c r="U403" s="275"/>
      <c r="V403" s="275"/>
      <c r="W403" s="275"/>
      <c r="X403" s="275"/>
      <c r="Y403" s="275"/>
      <c r="Z403" s="275"/>
    </row>
    <row r="404" spans="1:26" ht="15.75" customHeight="1" x14ac:dyDescent="0.25">
      <c r="A404" s="303"/>
      <c r="B404" s="275"/>
      <c r="C404" s="275"/>
      <c r="D404" s="275"/>
      <c r="E404" s="275"/>
      <c r="F404" s="275"/>
      <c r="G404" s="275"/>
      <c r="H404" s="275"/>
      <c r="I404" s="275"/>
      <c r="J404" s="275"/>
      <c r="K404" s="306"/>
      <c r="L404" s="275"/>
      <c r="M404" s="275"/>
      <c r="N404" s="275"/>
      <c r="O404" s="275"/>
      <c r="P404" s="306"/>
      <c r="Q404" s="275"/>
      <c r="R404" s="275"/>
      <c r="S404" s="275"/>
      <c r="T404" s="275"/>
      <c r="U404" s="275"/>
      <c r="V404" s="275"/>
      <c r="W404" s="275"/>
      <c r="X404" s="275"/>
      <c r="Y404" s="275"/>
      <c r="Z404" s="275"/>
    </row>
    <row r="405" spans="1:26" ht="15.75" customHeight="1" x14ac:dyDescent="0.25">
      <c r="A405" s="303"/>
      <c r="B405" s="275"/>
      <c r="C405" s="275"/>
      <c r="D405" s="275"/>
      <c r="E405" s="275"/>
      <c r="F405" s="275"/>
      <c r="G405" s="275"/>
      <c r="H405" s="275"/>
      <c r="I405" s="275"/>
      <c r="J405" s="275"/>
      <c r="K405" s="306"/>
      <c r="L405" s="275"/>
      <c r="M405" s="275"/>
      <c r="N405" s="275"/>
      <c r="O405" s="275"/>
      <c r="P405" s="306"/>
      <c r="Q405" s="275"/>
      <c r="R405" s="275"/>
      <c r="S405" s="275"/>
      <c r="T405" s="275"/>
      <c r="U405" s="275"/>
      <c r="V405" s="275"/>
      <c r="W405" s="275"/>
      <c r="X405" s="275"/>
      <c r="Y405" s="275"/>
      <c r="Z405" s="275"/>
    </row>
    <row r="406" spans="1:26" ht="15.75" customHeight="1" x14ac:dyDescent="0.25">
      <c r="A406" s="303"/>
      <c r="B406" s="275"/>
      <c r="C406" s="275"/>
      <c r="D406" s="275"/>
      <c r="E406" s="275"/>
      <c r="F406" s="275"/>
      <c r="G406" s="275"/>
      <c r="H406" s="275"/>
      <c r="I406" s="275"/>
      <c r="J406" s="275"/>
      <c r="K406" s="306"/>
      <c r="L406" s="275"/>
      <c r="M406" s="275"/>
      <c r="N406" s="275"/>
      <c r="O406" s="275"/>
      <c r="P406" s="306"/>
      <c r="Q406" s="275"/>
      <c r="R406" s="275"/>
      <c r="S406" s="275"/>
      <c r="T406" s="275"/>
      <c r="U406" s="275"/>
      <c r="V406" s="275"/>
      <c r="W406" s="275"/>
      <c r="X406" s="275"/>
      <c r="Y406" s="275"/>
      <c r="Z406" s="275"/>
    </row>
    <row r="407" spans="1:26" ht="15.75" customHeight="1" x14ac:dyDescent="0.25">
      <c r="A407" s="303"/>
      <c r="B407" s="275"/>
      <c r="C407" s="275"/>
      <c r="D407" s="275"/>
      <c r="E407" s="275"/>
      <c r="F407" s="275"/>
      <c r="G407" s="275"/>
      <c r="H407" s="275"/>
      <c r="I407" s="275"/>
      <c r="J407" s="275"/>
      <c r="K407" s="306"/>
      <c r="L407" s="275"/>
      <c r="M407" s="275"/>
      <c r="N407" s="275"/>
      <c r="O407" s="275"/>
      <c r="P407" s="306"/>
      <c r="Q407" s="275"/>
      <c r="R407" s="275"/>
      <c r="S407" s="275"/>
      <c r="T407" s="275"/>
      <c r="U407" s="275"/>
      <c r="V407" s="275"/>
      <c r="W407" s="275"/>
      <c r="X407" s="275"/>
      <c r="Y407" s="275"/>
      <c r="Z407" s="275"/>
    </row>
    <row r="408" spans="1:26" ht="15.75" customHeight="1" x14ac:dyDescent="0.25">
      <c r="A408" s="303"/>
      <c r="B408" s="275"/>
      <c r="C408" s="275"/>
      <c r="D408" s="275"/>
      <c r="E408" s="275"/>
      <c r="F408" s="275"/>
      <c r="G408" s="275"/>
      <c r="H408" s="275"/>
      <c r="I408" s="275"/>
      <c r="J408" s="275"/>
      <c r="K408" s="306"/>
      <c r="L408" s="275"/>
      <c r="M408" s="275"/>
      <c r="N408" s="275"/>
      <c r="O408" s="275"/>
      <c r="P408" s="306"/>
      <c r="Q408" s="275"/>
      <c r="R408" s="275"/>
      <c r="S408" s="275"/>
      <c r="T408" s="275"/>
      <c r="U408" s="275"/>
      <c r="V408" s="275"/>
      <c r="W408" s="275"/>
      <c r="X408" s="275"/>
      <c r="Y408" s="275"/>
      <c r="Z408" s="275"/>
    </row>
    <row r="409" spans="1:26" ht="15.75" customHeight="1" x14ac:dyDescent="0.25">
      <c r="A409" s="303"/>
      <c r="B409" s="275"/>
      <c r="C409" s="275"/>
      <c r="D409" s="275"/>
      <c r="E409" s="275"/>
      <c r="F409" s="275"/>
      <c r="G409" s="275"/>
      <c r="H409" s="275"/>
      <c r="I409" s="275"/>
      <c r="J409" s="275"/>
      <c r="K409" s="306"/>
      <c r="L409" s="275"/>
      <c r="M409" s="275"/>
      <c r="N409" s="275"/>
      <c r="O409" s="275"/>
      <c r="P409" s="306"/>
      <c r="Q409" s="275"/>
      <c r="R409" s="275"/>
      <c r="S409" s="275"/>
      <c r="T409" s="275"/>
      <c r="U409" s="275"/>
      <c r="V409" s="275"/>
      <c r="W409" s="275"/>
      <c r="X409" s="275"/>
      <c r="Y409" s="275"/>
      <c r="Z409" s="275"/>
    </row>
    <row r="410" spans="1:26" ht="15.75" customHeight="1" x14ac:dyDescent="0.25">
      <c r="A410" s="303"/>
      <c r="B410" s="275"/>
      <c r="C410" s="275"/>
      <c r="D410" s="275"/>
      <c r="E410" s="275"/>
      <c r="F410" s="275"/>
      <c r="G410" s="275"/>
      <c r="H410" s="275"/>
      <c r="I410" s="275"/>
      <c r="J410" s="275"/>
      <c r="K410" s="306"/>
      <c r="L410" s="275"/>
      <c r="M410" s="275"/>
      <c r="N410" s="275"/>
      <c r="O410" s="275"/>
      <c r="P410" s="306"/>
      <c r="Q410" s="275"/>
      <c r="R410" s="275"/>
      <c r="S410" s="275"/>
      <c r="T410" s="275"/>
      <c r="U410" s="275"/>
      <c r="V410" s="275"/>
      <c r="W410" s="275"/>
      <c r="X410" s="275"/>
      <c r="Y410" s="275"/>
      <c r="Z410" s="275"/>
    </row>
    <row r="411" spans="1:26" ht="15.75" customHeight="1" x14ac:dyDescent="0.25">
      <c r="A411" s="303"/>
      <c r="B411" s="275"/>
      <c r="C411" s="275"/>
      <c r="D411" s="275"/>
      <c r="E411" s="275"/>
      <c r="F411" s="275"/>
      <c r="G411" s="275"/>
      <c r="H411" s="275"/>
      <c r="I411" s="275"/>
      <c r="J411" s="275"/>
      <c r="K411" s="306"/>
      <c r="L411" s="275"/>
      <c r="M411" s="275"/>
      <c r="N411" s="275"/>
      <c r="O411" s="275"/>
      <c r="P411" s="306"/>
      <c r="Q411" s="275"/>
      <c r="R411" s="275"/>
      <c r="S411" s="275"/>
      <c r="T411" s="275"/>
      <c r="U411" s="275"/>
      <c r="V411" s="275"/>
      <c r="W411" s="275"/>
      <c r="X411" s="275"/>
      <c r="Y411" s="275"/>
      <c r="Z411" s="275"/>
    </row>
    <row r="412" spans="1:26" ht="15.75" customHeight="1" x14ac:dyDescent="0.25">
      <c r="A412" s="303"/>
      <c r="B412" s="275"/>
      <c r="C412" s="275"/>
      <c r="D412" s="275"/>
      <c r="E412" s="275"/>
      <c r="F412" s="275"/>
      <c r="G412" s="275"/>
      <c r="H412" s="275"/>
      <c r="I412" s="275"/>
      <c r="J412" s="275"/>
      <c r="K412" s="306"/>
      <c r="L412" s="275"/>
      <c r="M412" s="275"/>
      <c r="N412" s="275"/>
      <c r="O412" s="275"/>
      <c r="P412" s="306"/>
      <c r="Q412" s="275"/>
      <c r="R412" s="275"/>
      <c r="S412" s="275"/>
      <c r="T412" s="275"/>
      <c r="U412" s="275"/>
      <c r="V412" s="275"/>
      <c r="W412" s="275"/>
      <c r="X412" s="275"/>
      <c r="Y412" s="275"/>
      <c r="Z412" s="275"/>
    </row>
    <row r="413" spans="1:26" ht="15.75" customHeight="1" x14ac:dyDescent="0.25">
      <c r="A413" s="303"/>
      <c r="B413" s="275"/>
      <c r="C413" s="275"/>
      <c r="D413" s="275"/>
      <c r="E413" s="275"/>
      <c r="F413" s="275"/>
      <c r="G413" s="275"/>
      <c r="H413" s="275"/>
      <c r="I413" s="275"/>
      <c r="J413" s="275"/>
      <c r="K413" s="306"/>
      <c r="L413" s="275"/>
      <c r="M413" s="275"/>
      <c r="N413" s="275"/>
      <c r="O413" s="275"/>
      <c r="P413" s="306"/>
      <c r="Q413" s="275"/>
      <c r="R413" s="275"/>
      <c r="S413" s="275"/>
      <c r="T413" s="275"/>
      <c r="U413" s="275"/>
      <c r="V413" s="275"/>
      <c r="W413" s="275"/>
      <c r="X413" s="275"/>
      <c r="Y413" s="275"/>
      <c r="Z413" s="275"/>
    </row>
    <row r="414" spans="1:26" ht="15.75" customHeight="1" x14ac:dyDescent="0.25">
      <c r="A414" s="303"/>
      <c r="B414" s="275"/>
      <c r="C414" s="275"/>
      <c r="D414" s="275"/>
      <c r="E414" s="275"/>
      <c r="F414" s="275"/>
      <c r="G414" s="275"/>
      <c r="H414" s="275"/>
      <c r="I414" s="275"/>
      <c r="J414" s="275"/>
      <c r="K414" s="306"/>
      <c r="L414" s="275"/>
      <c r="M414" s="275"/>
      <c r="N414" s="275"/>
      <c r="O414" s="275"/>
      <c r="P414" s="306"/>
      <c r="Q414" s="275"/>
      <c r="R414" s="275"/>
      <c r="S414" s="275"/>
      <c r="T414" s="275"/>
      <c r="U414" s="275"/>
      <c r="V414" s="275"/>
      <c r="W414" s="275"/>
      <c r="X414" s="275"/>
      <c r="Y414" s="275"/>
      <c r="Z414" s="275"/>
    </row>
    <row r="415" spans="1:26" ht="15.75" customHeight="1" x14ac:dyDescent="0.25">
      <c r="A415" s="303"/>
      <c r="B415" s="275"/>
      <c r="C415" s="275"/>
      <c r="D415" s="275"/>
      <c r="E415" s="275"/>
      <c r="F415" s="275"/>
      <c r="G415" s="275"/>
      <c r="H415" s="275"/>
      <c r="I415" s="275"/>
      <c r="J415" s="275"/>
      <c r="K415" s="306"/>
      <c r="L415" s="275"/>
      <c r="M415" s="275"/>
      <c r="N415" s="275"/>
      <c r="O415" s="275"/>
      <c r="P415" s="306"/>
      <c r="Q415" s="275"/>
      <c r="R415" s="275"/>
      <c r="S415" s="275"/>
      <c r="T415" s="275"/>
      <c r="U415" s="275"/>
      <c r="V415" s="275"/>
      <c r="W415" s="275"/>
      <c r="X415" s="275"/>
      <c r="Y415" s="275"/>
      <c r="Z415" s="275"/>
    </row>
    <row r="416" spans="1:26" ht="15.75" customHeight="1" x14ac:dyDescent="0.25">
      <c r="A416" s="303"/>
      <c r="B416" s="275"/>
      <c r="C416" s="275"/>
      <c r="D416" s="275"/>
      <c r="E416" s="275"/>
      <c r="F416" s="275"/>
      <c r="G416" s="275"/>
      <c r="H416" s="275"/>
      <c r="I416" s="275"/>
      <c r="J416" s="275"/>
      <c r="K416" s="306"/>
      <c r="L416" s="275"/>
      <c r="M416" s="275"/>
      <c r="N416" s="275"/>
      <c r="O416" s="275"/>
      <c r="P416" s="306"/>
      <c r="Q416" s="275"/>
      <c r="R416" s="275"/>
      <c r="S416" s="275"/>
      <c r="T416" s="275"/>
      <c r="U416" s="275"/>
      <c r="V416" s="275"/>
      <c r="W416" s="275"/>
      <c r="X416" s="275"/>
      <c r="Y416" s="275"/>
      <c r="Z416" s="275"/>
    </row>
    <row r="417" spans="1:26" ht="15.75" customHeight="1" x14ac:dyDescent="0.25">
      <c r="A417" s="303"/>
      <c r="B417" s="275"/>
      <c r="C417" s="275"/>
      <c r="D417" s="275"/>
      <c r="E417" s="275"/>
      <c r="F417" s="275"/>
      <c r="G417" s="275"/>
      <c r="H417" s="275"/>
      <c r="I417" s="275"/>
      <c r="J417" s="275"/>
      <c r="K417" s="306"/>
      <c r="L417" s="275"/>
      <c r="M417" s="275"/>
      <c r="N417" s="275"/>
      <c r="O417" s="275"/>
      <c r="P417" s="306"/>
      <c r="Q417" s="275"/>
      <c r="R417" s="275"/>
      <c r="S417" s="275"/>
      <c r="T417" s="275"/>
      <c r="U417" s="275"/>
      <c r="V417" s="275"/>
      <c r="W417" s="275"/>
      <c r="X417" s="275"/>
      <c r="Y417" s="275"/>
      <c r="Z417" s="275"/>
    </row>
    <row r="418" spans="1:26" ht="15.75" customHeight="1" x14ac:dyDescent="0.25">
      <c r="A418" s="303"/>
      <c r="B418" s="275"/>
      <c r="C418" s="275"/>
      <c r="D418" s="275"/>
      <c r="E418" s="275"/>
      <c r="F418" s="275"/>
      <c r="G418" s="275"/>
      <c r="H418" s="275"/>
      <c r="I418" s="275"/>
      <c r="J418" s="275"/>
      <c r="K418" s="306"/>
      <c r="L418" s="275"/>
      <c r="M418" s="275"/>
      <c r="N418" s="275"/>
      <c r="O418" s="275"/>
      <c r="P418" s="306"/>
      <c r="Q418" s="275"/>
      <c r="R418" s="275"/>
      <c r="S418" s="275"/>
      <c r="T418" s="275"/>
      <c r="U418" s="275"/>
      <c r="V418" s="275"/>
      <c r="W418" s="275"/>
      <c r="X418" s="275"/>
      <c r="Y418" s="275"/>
      <c r="Z418" s="275"/>
    </row>
    <row r="419" spans="1:26" ht="15.75" customHeight="1" x14ac:dyDescent="0.25">
      <c r="A419" s="303"/>
      <c r="B419" s="275"/>
      <c r="C419" s="275"/>
      <c r="D419" s="275"/>
      <c r="E419" s="275"/>
      <c r="F419" s="275"/>
      <c r="G419" s="275"/>
      <c r="H419" s="275"/>
      <c r="I419" s="275"/>
      <c r="J419" s="275"/>
      <c r="K419" s="306"/>
      <c r="L419" s="275"/>
      <c r="M419" s="275"/>
      <c r="N419" s="275"/>
      <c r="O419" s="275"/>
      <c r="P419" s="306"/>
      <c r="Q419" s="275"/>
      <c r="R419" s="275"/>
      <c r="S419" s="275"/>
      <c r="T419" s="275"/>
      <c r="U419" s="275"/>
      <c r="V419" s="275"/>
      <c r="W419" s="275"/>
      <c r="X419" s="275"/>
      <c r="Y419" s="275"/>
      <c r="Z419" s="275"/>
    </row>
    <row r="420" spans="1:26" ht="15.75" customHeight="1" x14ac:dyDescent="0.25">
      <c r="A420" s="303"/>
      <c r="B420" s="275"/>
      <c r="C420" s="275"/>
      <c r="D420" s="275"/>
      <c r="E420" s="275"/>
      <c r="F420" s="275"/>
      <c r="G420" s="275"/>
      <c r="H420" s="275"/>
      <c r="I420" s="275"/>
      <c r="J420" s="275"/>
      <c r="K420" s="306"/>
      <c r="L420" s="275"/>
      <c r="M420" s="275"/>
      <c r="N420" s="275"/>
      <c r="O420" s="275"/>
      <c r="P420" s="306"/>
      <c r="Q420" s="275"/>
      <c r="R420" s="275"/>
      <c r="S420" s="275"/>
      <c r="T420" s="275"/>
      <c r="U420" s="275"/>
      <c r="V420" s="275"/>
      <c r="W420" s="275"/>
      <c r="X420" s="275"/>
      <c r="Y420" s="275"/>
      <c r="Z420" s="275"/>
    </row>
    <row r="421" spans="1:26" ht="15.75" customHeight="1" x14ac:dyDescent="0.25">
      <c r="A421" s="303"/>
      <c r="B421" s="275"/>
      <c r="C421" s="275"/>
      <c r="D421" s="275"/>
      <c r="E421" s="275"/>
      <c r="F421" s="275"/>
      <c r="G421" s="275"/>
      <c r="H421" s="275"/>
      <c r="I421" s="275"/>
      <c r="J421" s="275"/>
      <c r="K421" s="306"/>
      <c r="L421" s="275"/>
      <c r="M421" s="275"/>
      <c r="N421" s="275"/>
      <c r="O421" s="275"/>
      <c r="P421" s="306"/>
      <c r="Q421" s="275"/>
      <c r="R421" s="275"/>
      <c r="S421" s="275"/>
      <c r="T421" s="275"/>
      <c r="U421" s="275"/>
      <c r="V421" s="275"/>
      <c r="W421" s="275"/>
      <c r="X421" s="275"/>
      <c r="Y421" s="275"/>
      <c r="Z421" s="275"/>
    </row>
    <row r="422" spans="1:26" ht="15.75" customHeight="1" x14ac:dyDescent="0.25">
      <c r="A422" s="303"/>
      <c r="B422" s="275"/>
      <c r="C422" s="275"/>
      <c r="D422" s="275"/>
      <c r="E422" s="275"/>
      <c r="F422" s="275"/>
      <c r="G422" s="275"/>
      <c r="H422" s="275"/>
      <c r="I422" s="275"/>
      <c r="J422" s="275"/>
      <c r="K422" s="306"/>
      <c r="L422" s="275"/>
      <c r="M422" s="275"/>
      <c r="N422" s="275"/>
      <c r="O422" s="275"/>
      <c r="P422" s="306"/>
      <c r="Q422" s="275"/>
      <c r="R422" s="275"/>
      <c r="S422" s="275"/>
      <c r="T422" s="275"/>
      <c r="U422" s="275"/>
      <c r="V422" s="275"/>
      <c r="W422" s="275"/>
      <c r="X422" s="275"/>
      <c r="Y422" s="275"/>
      <c r="Z422" s="275"/>
    </row>
    <row r="423" spans="1:26" ht="15.75" customHeight="1" x14ac:dyDescent="0.25">
      <c r="A423" s="303"/>
      <c r="B423" s="275"/>
      <c r="C423" s="275"/>
      <c r="D423" s="275"/>
      <c r="E423" s="275"/>
      <c r="F423" s="275"/>
      <c r="G423" s="275"/>
      <c r="H423" s="275"/>
      <c r="I423" s="275"/>
      <c r="J423" s="275"/>
      <c r="K423" s="306"/>
      <c r="L423" s="275"/>
      <c r="M423" s="275"/>
      <c r="N423" s="275"/>
      <c r="O423" s="275"/>
      <c r="P423" s="306"/>
      <c r="Q423" s="275"/>
      <c r="R423" s="275"/>
      <c r="S423" s="275"/>
      <c r="T423" s="275"/>
      <c r="U423" s="275"/>
      <c r="V423" s="275"/>
      <c r="W423" s="275"/>
      <c r="X423" s="275"/>
      <c r="Y423" s="275"/>
      <c r="Z423" s="275"/>
    </row>
    <row r="424" spans="1:26" ht="15.75" customHeight="1" x14ac:dyDescent="0.25">
      <c r="A424" s="303"/>
      <c r="B424" s="275"/>
      <c r="C424" s="275"/>
      <c r="D424" s="275"/>
      <c r="E424" s="275"/>
      <c r="F424" s="275"/>
      <c r="G424" s="275"/>
      <c r="H424" s="275"/>
      <c r="I424" s="275"/>
      <c r="J424" s="275"/>
      <c r="K424" s="306"/>
      <c r="L424" s="275"/>
      <c r="M424" s="275"/>
      <c r="N424" s="275"/>
      <c r="O424" s="275"/>
      <c r="P424" s="306"/>
      <c r="Q424" s="275"/>
      <c r="R424" s="275"/>
      <c r="S424" s="275"/>
      <c r="T424" s="275"/>
      <c r="U424" s="275"/>
      <c r="V424" s="275"/>
      <c r="W424" s="275"/>
      <c r="X424" s="275"/>
      <c r="Y424" s="275"/>
      <c r="Z424" s="275"/>
    </row>
    <row r="425" spans="1:26" ht="15.75" customHeight="1" x14ac:dyDescent="0.25">
      <c r="A425" s="303"/>
      <c r="B425" s="275"/>
      <c r="C425" s="275"/>
      <c r="D425" s="275"/>
      <c r="E425" s="275"/>
      <c r="F425" s="275"/>
      <c r="G425" s="275"/>
      <c r="H425" s="275"/>
      <c r="I425" s="275"/>
      <c r="J425" s="275"/>
      <c r="K425" s="306"/>
      <c r="L425" s="275"/>
      <c r="M425" s="275"/>
      <c r="N425" s="275"/>
      <c r="O425" s="275"/>
      <c r="P425" s="306"/>
      <c r="Q425" s="275"/>
      <c r="R425" s="275"/>
      <c r="S425" s="275"/>
      <c r="T425" s="275"/>
      <c r="U425" s="275"/>
      <c r="V425" s="275"/>
      <c r="W425" s="275"/>
      <c r="X425" s="275"/>
      <c r="Y425" s="275"/>
      <c r="Z425" s="275"/>
    </row>
    <row r="426" spans="1:26" ht="15.75" customHeight="1" x14ac:dyDescent="0.25">
      <c r="A426" s="303"/>
      <c r="B426" s="275"/>
      <c r="C426" s="275"/>
      <c r="D426" s="275"/>
      <c r="E426" s="275"/>
      <c r="F426" s="275"/>
      <c r="G426" s="275"/>
      <c r="H426" s="275"/>
      <c r="I426" s="275"/>
      <c r="J426" s="275"/>
      <c r="K426" s="306"/>
      <c r="L426" s="275"/>
      <c r="M426" s="275"/>
      <c r="N426" s="275"/>
      <c r="O426" s="275"/>
      <c r="P426" s="306"/>
      <c r="Q426" s="275"/>
      <c r="R426" s="275"/>
      <c r="S426" s="275"/>
      <c r="T426" s="275"/>
      <c r="U426" s="275"/>
      <c r="V426" s="275"/>
      <c r="W426" s="275"/>
      <c r="X426" s="275"/>
      <c r="Y426" s="275"/>
      <c r="Z426" s="275"/>
    </row>
    <row r="427" spans="1:26" ht="15.75" customHeight="1" x14ac:dyDescent="0.25">
      <c r="A427" s="303"/>
      <c r="B427" s="275"/>
      <c r="C427" s="275"/>
      <c r="D427" s="275"/>
      <c r="E427" s="275"/>
      <c r="F427" s="275"/>
      <c r="G427" s="275"/>
      <c r="H427" s="275"/>
      <c r="I427" s="275"/>
      <c r="J427" s="275"/>
      <c r="K427" s="306"/>
      <c r="L427" s="275"/>
      <c r="M427" s="275"/>
      <c r="N427" s="275"/>
      <c r="O427" s="275"/>
      <c r="P427" s="306"/>
      <c r="Q427" s="275"/>
      <c r="R427" s="275"/>
      <c r="S427" s="275"/>
      <c r="T427" s="275"/>
      <c r="U427" s="275"/>
      <c r="V427" s="275"/>
      <c r="W427" s="275"/>
      <c r="X427" s="275"/>
      <c r="Y427" s="275"/>
      <c r="Z427" s="275"/>
    </row>
    <row r="428" spans="1:26" ht="15.75" customHeight="1" x14ac:dyDescent="0.25">
      <c r="A428" s="303"/>
      <c r="B428" s="275"/>
      <c r="C428" s="275"/>
      <c r="D428" s="275"/>
      <c r="E428" s="275"/>
      <c r="F428" s="275"/>
      <c r="G428" s="275"/>
      <c r="H428" s="275"/>
      <c r="I428" s="275"/>
      <c r="J428" s="275"/>
      <c r="K428" s="306"/>
      <c r="L428" s="275"/>
      <c r="M428" s="275"/>
      <c r="N428" s="275"/>
      <c r="O428" s="275"/>
      <c r="P428" s="306"/>
      <c r="Q428" s="275"/>
      <c r="R428" s="275"/>
      <c r="S428" s="275"/>
      <c r="T428" s="275"/>
      <c r="U428" s="275"/>
      <c r="V428" s="275"/>
      <c r="W428" s="275"/>
      <c r="X428" s="275"/>
      <c r="Y428" s="275"/>
      <c r="Z428" s="275"/>
    </row>
    <row r="429" spans="1:26" ht="15.75" customHeight="1" x14ac:dyDescent="0.25">
      <c r="A429" s="303"/>
      <c r="B429" s="275"/>
      <c r="C429" s="275"/>
      <c r="D429" s="275"/>
      <c r="E429" s="275"/>
      <c r="F429" s="275"/>
      <c r="G429" s="275"/>
      <c r="H429" s="275"/>
      <c r="I429" s="275"/>
      <c r="J429" s="275"/>
      <c r="K429" s="306"/>
      <c r="L429" s="275"/>
      <c r="M429" s="275"/>
      <c r="N429" s="275"/>
      <c r="O429" s="275"/>
      <c r="P429" s="306"/>
      <c r="Q429" s="275"/>
      <c r="R429" s="275"/>
      <c r="S429" s="275"/>
      <c r="T429" s="275"/>
      <c r="U429" s="275"/>
      <c r="V429" s="275"/>
      <c r="W429" s="275"/>
      <c r="X429" s="275"/>
      <c r="Y429" s="275"/>
      <c r="Z429" s="275"/>
    </row>
    <row r="430" spans="1:26" ht="15.75" customHeight="1" x14ac:dyDescent="0.25">
      <c r="A430" s="303"/>
      <c r="B430" s="275"/>
      <c r="C430" s="275"/>
      <c r="D430" s="275"/>
      <c r="E430" s="275"/>
      <c r="F430" s="275"/>
      <c r="G430" s="275"/>
      <c r="H430" s="275"/>
      <c r="I430" s="275"/>
      <c r="J430" s="275"/>
      <c r="K430" s="306"/>
      <c r="L430" s="275"/>
      <c r="M430" s="275"/>
      <c r="N430" s="275"/>
      <c r="O430" s="275"/>
      <c r="P430" s="306"/>
      <c r="Q430" s="275"/>
      <c r="R430" s="275"/>
      <c r="S430" s="275"/>
      <c r="T430" s="275"/>
      <c r="U430" s="275"/>
      <c r="V430" s="275"/>
      <c r="W430" s="275"/>
      <c r="X430" s="275"/>
      <c r="Y430" s="275"/>
      <c r="Z430" s="275"/>
    </row>
    <row r="431" spans="1:26" ht="15.75" customHeight="1" x14ac:dyDescent="0.25">
      <c r="A431" s="303"/>
      <c r="B431" s="275"/>
      <c r="C431" s="275"/>
      <c r="D431" s="275"/>
      <c r="E431" s="275"/>
      <c r="F431" s="275"/>
      <c r="G431" s="275"/>
      <c r="H431" s="275"/>
      <c r="I431" s="275"/>
      <c r="J431" s="275"/>
      <c r="K431" s="306"/>
      <c r="L431" s="275"/>
      <c r="M431" s="275"/>
      <c r="N431" s="275"/>
      <c r="O431" s="275"/>
      <c r="P431" s="306"/>
      <c r="Q431" s="275"/>
      <c r="R431" s="275"/>
      <c r="S431" s="275"/>
      <c r="T431" s="275"/>
      <c r="U431" s="275"/>
      <c r="V431" s="275"/>
      <c r="W431" s="275"/>
      <c r="X431" s="275"/>
      <c r="Y431" s="275"/>
      <c r="Z431" s="275"/>
    </row>
    <row r="432" spans="1:26" ht="15.75" customHeight="1" x14ac:dyDescent="0.25">
      <c r="A432" s="303"/>
      <c r="B432" s="275"/>
      <c r="C432" s="275"/>
      <c r="D432" s="275"/>
      <c r="E432" s="275"/>
      <c r="F432" s="275"/>
      <c r="G432" s="275"/>
      <c r="H432" s="275"/>
      <c r="I432" s="275"/>
      <c r="J432" s="275"/>
      <c r="K432" s="306"/>
      <c r="L432" s="275"/>
      <c r="M432" s="275"/>
      <c r="N432" s="275"/>
      <c r="O432" s="275"/>
      <c r="P432" s="306"/>
      <c r="Q432" s="275"/>
      <c r="R432" s="275"/>
      <c r="S432" s="275"/>
      <c r="T432" s="275"/>
      <c r="U432" s="275"/>
      <c r="V432" s="275"/>
      <c r="W432" s="275"/>
      <c r="X432" s="275"/>
      <c r="Y432" s="275"/>
      <c r="Z432" s="275"/>
    </row>
    <row r="433" spans="1:26" ht="15.75" customHeight="1" x14ac:dyDescent="0.25">
      <c r="A433" s="303"/>
      <c r="B433" s="275"/>
      <c r="C433" s="275"/>
      <c r="D433" s="275"/>
      <c r="E433" s="275"/>
      <c r="F433" s="275"/>
      <c r="G433" s="275"/>
      <c r="H433" s="275"/>
      <c r="I433" s="275"/>
      <c r="J433" s="275"/>
      <c r="K433" s="306"/>
      <c r="L433" s="275"/>
      <c r="M433" s="275"/>
      <c r="N433" s="275"/>
      <c r="O433" s="275"/>
      <c r="P433" s="306"/>
      <c r="Q433" s="275"/>
      <c r="R433" s="275"/>
      <c r="S433" s="275"/>
      <c r="T433" s="275"/>
      <c r="U433" s="275"/>
      <c r="V433" s="275"/>
      <c r="W433" s="275"/>
      <c r="X433" s="275"/>
      <c r="Y433" s="275"/>
      <c r="Z433" s="275"/>
    </row>
    <row r="434" spans="1:26" ht="15.75" customHeight="1" x14ac:dyDescent="0.25">
      <c r="A434" s="303"/>
      <c r="B434" s="275"/>
      <c r="C434" s="275"/>
      <c r="D434" s="275"/>
      <c r="E434" s="275"/>
      <c r="F434" s="275"/>
      <c r="G434" s="275"/>
      <c r="H434" s="275"/>
      <c r="I434" s="275"/>
      <c r="J434" s="275"/>
      <c r="K434" s="306"/>
      <c r="L434" s="275"/>
      <c r="M434" s="275"/>
      <c r="N434" s="275"/>
      <c r="O434" s="275"/>
      <c r="P434" s="306"/>
      <c r="Q434" s="275"/>
      <c r="R434" s="275"/>
      <c r="S434" s="275"/>
      <c r="T434" s="275"/>
      <c r="U434" s="275"/>
      <c r="V434" s="275"/>
      <c r="W434" s="275"/>
      <c r="X434" s="275"/>
      <c r="Y434" s="275"/>
      <c r="Z434" s="275"/>
    </row>
    <row r="435" spans="1:26" ht="15.75" customHeight="1" x14ac:dyDescent="0.25">
      <c r="A435" s="303"/>
      <c r="B435" s="275"/>
      <c r="C435" s="275"/>
      <c r="D435" s="275"/>
      <c r="E435" s="275"/>
      <c r="F435" s="275"/>
      <c r="G435" s="275"/>
      <c r="H435" s="275"/>
      <c r="I435" s="275"/>
      <c r="J435" s="275"/>
      <c r="K435" s="306"/>
      <c r="L435" s="275"/>
      <c r="M435" s="275"/>
      <c r="N435" s="275"/>
      <c r="O435" s="275"/>
      <c r="P435" s="306"/>
      <c r="Q435" s="275"/>
      <c r="R435" s="275"/>
      <c r="S435" s="275"/>
      <c r="T435" s="275"/>
      <c r="U435" s="275"/>
      <c r="V435" s="275"/>
      <c r="W435" s="275"/>
      <c r="X435" s="275"/>
      <c r="Y435" s="275"/>
      <c r="Z435" s="275"/>
    </row>
    <row r="436" spans="1:26" ht="15.75" customHeight="1" x14ac:dyDescent="0.25">
      <c r="A436" s="303"/>
      <c r="B436" s="275"/>
      <c r="C436" s="275"/>
      <c r="D436" s="275"/>
      <c r="E436" s="275"/>
      <c r="F436" s="275"/>
      <c r="G436" s="275"/>
      <c r="H436" s="275"/>
      <c r="I436" s="275"/>
      <c r="J436" s="275"/>
      <c r="K436" s="306"/>
      <c r="L436" s="275"/>
      <c r="M436" s="275"/>
      <c r="N436" s="275"/>
      <c r="O436" s="275"/>
      <c r="P436" s="306"/>
      <c r="Q436" s="275"/>
      <c r="R436" s="275"/>
      <c r="S436" s="275"/>
      <c r="T436" s="275"/>
      <c r="U436" s="275"/>
      <c r="V436" s="275"/>
      <c r="W436" s="275"/>
      <c r="X436" s="275"/>
      <c r="Y436" s="275"/>
      <c r="Z436" s="275"/>
    </row>
    <row r="437" spans="1:26" ht="15.75" customHeight="1" x14ac:dyDescent="0.25">
      <c r="A437" s="303"/>
      <c r="B437" s="275"/>
      <c r="C437" s="275"/>
      <c r="D437" s="275"/>
      <c r="E437" s="275"/>
      <c r="F437" s="275"/>
      <c r="G437" s="275"/>
      <c r="H437" s="275"/>
      <c r="I437" s="275"/>
      <c r="J437" s="275"/>
      <c r="K437" s="306"/>
      <c r="L437" s="275"/>
      <c r="M437" s="275"/>
      <c r="N437" s="275"/>
      <c r="O437" s="275"/>
      <c r="P437" s="306"/>
      <c r="Q437" s="275"/>
      <c r="R437" s="275"/>
      <c r="S437" s="275"/>
      <c r="T437" s="275"/>
      <c r="U437" s="275"/>
      <c r="V437" s="275"/>
      <c r="W437" s="275"/>
      <c r="X437" s="275"/>
      <c r="Y437" s="275"/>
      <c r="Z437" s="275"/>
    </row>
    <row r="438" spans="1:26" ht="15.75" customHeight="1" x14ac:dyDescent="0.25">
      <c r="A438" s="303"/>
      <c r="B438" s="275"/>
      <c r="C438" s="275"/>
      <c r="D438" s="275"/>
      <c r="E438" s="275"/>
      <c r="F438" s="275"/>
      <c r="G438" s="275"/>
      <c r="H438" s="275"/>
      <c r="I438" s="275"/>
      <c r="J438" s="275"/>
      <c r="K438" s="306"/>
      <c r="L438" s="275"/>
      <c r="M438" s="275"/>
      <c r="N438" s="275"/>
      <c r="O438" s="275"/>
      <c r="P438" s="306"/>
      <c r="Q438" s="275"/>
      <c r="R438" s="275"/>
      <c r="S438" s="275"/>
      <c r="T438" s="275"/>
      <c r="U438" s="275"/>
      <c r="V438" s="275"/>
      <c r="W438" s="275"/>
      <c r="X438" s="275"/>
      <c r="Y438" s="275"/>
      <c r="Z438" s="275"/>
    </row>
    <row r="439" spans="1:26" ht="15.75" customHeight="1" x14ac:dyDescent="0.25">
      <c r="A439" s="303"/>
      <c r="B439" s="275"/>
      <c r="C439" s="275"/>
      <c r="D439" s="275"/>
      <c r="E439" s="275"/>
      <c r="F439" s="275"/>
      <c r="G439" s="275"/>
      <c r="H439" s="275"/>
      <c r="I439" s="275"/>
      <c r="J439" s="275"/>
      <c r="K439" s="306"/>
      <c r="L439" s="275"/>
      <c r="M439" s="275"/>
      <c r="N439" s="275"/>
      <c r="O439" s="275"/>
      <c r="P439" s="306"/>
      <c r="Q439" s="275"/>
      <c r="R439" s="275"/>
      <c r="S439" s="275"/>
      <c r="T439" s="275"/>
      <c r="U439" s="275"/>
      <c r="V439" s="275"/>
      <c r="W439" s="275"/>
      <c r="X439" s="275"/>
      <c r="Y439" s="275"/>
      <c r="Z439" s="275"/>
    </row>
    <row r="440" spans="1:26" ht="15.75" customHeight="1" x14ac:dyDescent="0.25">
      <c r="A440" s="303"/>
      <c r="B440" s="275"/>
      <c r="C440" s="275"/>
      <c r="D440" s="275"/>
      <c r="E440" s="275"/>
      <c r="F440" s="275"/>
      <c r="G440" s="275"/>
      <c r="H440" s="275"/>
      <c r="I440" s="275"/>
      <c r="J440" s="275"/>
      <c r="K440" s="306"/>
      <c r="L440" s="275"/>
      <c r="M440" s="275"/>
      <c r="N440" s="275"/>
      <c r="O440" s="275"/>
      <c r="P440" s="306"/>
      <c r="Q440" s="275"/>
      <c r="R440" s="275"/>
      <c r="S440" s="275"/>
      <c r="T440" s="275"/>
      <c r="U440" s="275"/>
      <c r="V440" s="275"/>
      <c r="W440" s="275"/>
      <c r="X440" s="275"/>
      <c r="Y440" s="275"/>
      <c r="Z440" s="275"/>
    </row>
    <row r="441" spans="1:26" ht="15.75" customHeight="1" x14ac:dyDescent="0.25">
      <c r="A441" s="303"/>
      <c r="B441" s="275"/>
      <c r="C441" s="275"/>
      <c r="D441" s="275"/>
      <c r="E441" s="275"/>
      <c r="F441" s="275"/>
      <c r="G441" s="275"/>
      <c r="H441" s="275"/>
      <c r="I441" s="275"/>
      <c r="J441" s="275"/>
      <c r="K441" s="306"/>
      <c r="L441" s="275"/>
      <c r="M441" s="275"/>
      <c r="N441" s="275"/>
      <c r="O441" s="275"/>
      <c r="P441" s="306"/>
      <c r="Q441" s="275"/>
      <c r="R441" s="275"/>
      <c r="S441" s="275"/>
      <c r="T441" s="275"/>
      <c r="U441" s="275"/>
      <c r="V441" s="275"/>
      <c r="W441" s="275"/>
      <c r="X441" s="275"/>
      <c r="Y441" s="275"/>
      <c r="Z441" s="275"/>
    </row>
    <row r="442" spans="1:26" ht="15.75" customHeight="1" x14ac:dyDescent="0.25">
      <c r="A442" s="303"/>
      <c r="B442" s="275"/>
      <c r="C442" s="275"/>
      <c r="D442" s="275"/>
      <c r="E442" s="275"/>
      <c r="F442" s="275"/>
      <c r="G442" s="275"/>
      <c r="H442" s="275"/>
      <c r="I442" s="275"/>
      <c r="J442" s="275"/>
      <c r="K442" s="306"/>
      <c r="L442" s="275"/>
      <c r="M442" s="275"/>
      <c r="N442" s="275"/>
      <c r="O442" s="275"/>
      <c r="P442" s="306"/>
      <c r="Q442" s="275"/>
      <c r="R442" s="275"/>
      <c r="S442" s="275"/>
      <c r="T442" s="275"/>
      <c r="U442" s="275"/>
      <c r="V442" s="275"/>
      <c r="W442" s="275"/>
      <c r="X442" s="275"/>
      <c r="Y442" s="275"/>
      <c r="Z442" s="275"/>
    </row>
    <row r="443" spans="1:26" ht="15.75" customHeight="1" x14ac:dyDescent="0.25">
      <c r="A443" s="303"/>
      <c r="B443" s="275"/>
      <c r="C443" s="275"/>
      <c r="D443" s="275"/>
      <c r="E443" s="275"/>
      <c r="F443" s="275"/>
      <c r="G443" s="275"/>
      <c r="H443" s="275"/>
      <c r="I443" s="275"/>
      <c r="J443" s="275"/>
      <c r="K443" s="306"/>
      <c r="L443" s="275"/>
      <c r="M443" s="275"/>
      <c r="N443" s="275"/>
      <c r="O443" s="275"/>
      <c r="P443" s="306"/>
      <c r="Q443" s="275"/>
      <c r="R443" s="275"/>
      <c r="S443" s="275"/>
      <c r="T443" s="275"/>
      <c r="U443" s="275"/>
      <c r="V443" s="275"/>
      <c r="W443" s="275"/>
      <c r="X443" s="275"/>
      <c r="Y443" s="275"/>
      <c r="Z443" s="275"/>
    </row>
    <row r="444" spans="1:26" ht="15.75" customHeight="1" x14ac:dyDescent="0.25">
      <c r="A444" s="303"/>
      <c r="B444" s="275"/>
      <c r="C444" s="275"/>
      <c r="D444" s="275"/>
      <c r="E444" s="275"/>
      <c r="F444" s="275"/>
      <c r="G444" s="275"/>
      <c r="H444" s="275"/>
      <c r="I444" s="275"/>
      <c r="J444" s="275"/>
      <c r="K444" s="306"/>
      <c r="L444" s="275"/>
      <c r="M444" s="275"/>
      <c r="N444" s="275"/>
      <c r="O444" s="275"/>
      <c r="P444" s="306"/>
      <c r="Q444" s="275"/>
      <c r="R444" s="275"/>
      <c r="S444" s="275"/>
      <c r="T444" s="275"/>
      <c r="U444" s="275"/>
      <c r="V444" s="275"/>
      <c r="W444" s="275"/>
      <c r="X444" s="275"/>
      <c r="Y444" s="275"/>
      <c r="Z444" s="275"/>
    </row>
    <row r="445" spans="1:26" ht="15.75" customHeight="1" x14ac:dyDescent="0.25">
      <c r="A445" s="303"/>
      <c r="B445" s="275"/>
      <c r="C445" s="275"/>
      <c r="D445" s="275"/>
      <c r="E445" s="275"/>
      <c r="F445" s="275"/>
      <c r="G445" s="275"/>
      <c r="H445" s="275"/>
      <c r="I445" s="275"/>
      <c r="J445" s="275"/>
      <c r="K445" s="306"/>
      <c r="L445" s="275"/>
      <c r="M445" s="275"/>
      <c r="N445" s="275"/>
      <c r="O445" s="275"/>
      <c r="P445" s="306"/>
      <c r="Q445" s="275"/>
      <c r="R445" s="275"/>
      <c r="S445" s="275"/>
      <c r="T445" s="275"/>
      <c r="U445" s="275"/>
      <c r="V445" s="275"/>
      <c r="W445" s="275"/>
      <c r="X445" s="275"/>
      <c r="Y445" s="275"/>
      <c r="Z445" s="275"/>
    </row>
    <row r="446" spans="1:26" ht="15.75" customHeight="1" x14ac:dyDescent="0.25">
      <c r="A446" s="303"/>
      <c r="B446" s="275"/>
      <c r="C446" s="275"/>
      <c r="D446" s="275"/>
      <c r="E446" s="275"/>
      <c r="F446" s="275"/>
      <c r="G446" s="275"/>
      <c r="H446" s="275"/>
      <c r="I446" s="275"/>
      <c r="J446" s="275"/>
      <c r="K446" s="306"/>
      <c r="L446" s="275"/>
      <c r="M446" s="275"/>
      <c r="N446" s="275"/>
      <c r="O446" s="275"/>
      <c r="P446" s="306"/>
      <c r="Q446" s="275"/>
      <c r="R446" s="275"/>
      <c r="S446" s="275"/>
      <c r="T446" s="275"/>
      <c r="U446" s="275"/>
      <c r="V446" s="275"/>
      <c r="W446" s="275"/>
      <c r="X446" s="275"/>
      <c r="Y446" s="275"/>
      <c r="Z446" s="275"/>
    </row>
    <row r="447" spans="1:26" ht="15.75" customHeight="1" x14ac:dyDescent="0.25">
      <c r="A447" s="303"/>
      <c r="B447" s="275"/>
      <c r="C447" s="275"/>
      <c r="D447" s="275"/>
      <c r="E447" s="275"/>
      <c r="F447" s="275"/>
      <c r="G447" s="275"/>
      <c r="H447" s="275"/>
      <c r="I447" s="275"/>
      <c r="J447" s="275"/>
      <c r="K447" s="306"/>
      <c r="L447" s="275"/>
      <c r="M447" s="275"/>
      <c r="N447" s="275"/>
      <c r="O447" s="275"/>
      <c r="P447" s="306"/>
      <c r="Q447" s="275"/>
      <c r="R447" s="275"/>
      <c r="S447" s="275"/>
      <c r="T447" s="275"/>
      <c r="U447" s="275"/>
      <c r="V447" s="275"/>
      <c r="W447" s="275"/>
      <c r="X447" s="275"/>
      <c r="Y447" s="275"/>
      <c r="Z447" s="275"/>
    </row>
    <row r="448" spans="1:26" ht="15.75" customHeight="1" x14ac:dyDescent="0.25">
      <c r="A448" s="303"/>
      <c r="B448" s="275"/>
      <c r="C448" s="275"/>
      <c r="D448" s="275"/>
      <c r="E448" s="275"/>
      <c r="F448" s="275"/>
      <c r="G448" s="275"/>
      <c r="H448" s="275"/>
      <c r="I448" s="275"/>
      <c r="J448" s="275"/>
      <c r="K448" s="306"/>
      <c r="L448" s="275"/>
      <c r="M448" s="275"/>
      <c r="N448" s="275"/>
      <c r="O448" s="275"/>
      <c r="P448" s="306"/>
      <c r="Q448" s="275"/>
      <c r="R448" s="275"/>
      <c r="S448" s="275"/>
      <c r="T448" s="275"/>
      <c r="U448" s="275"/>
      <c r="V448" s="275"/>
      <c r="W448" s="275"/>
      <c r="X448" s="275"/>
      <c r="Y448" s="275"/>
      <c r="Z448" s="275"/>
    </row>
    <row r="449" spans="1:26" ht="15.75" customHeight="1" x14ac:dyDescent="0.25">
      <c r="A449" s="303"/>
      <c r="B449" s="275"/>
      <c r="C449" s="275"/>
      <c r="D449" s="275"/>
      <c r="E449" s="275"/>
      <c r="F449" s="275"/>
      <c r="G449" s="275"/>
      <c r="H449" s="275"/>
      <c r="I449" s="275"/>
      <c r="J449" s="275"/>
      <c r="K449" s="306"/>
      <c r="L449" s="275"/>
      <c r="M449" s="275"/>
      <c r="N449" s="275"/>
      <c r="O449" s="275"/>
      <c r="P449" s="306"/>
      <c r="Q449" s="275"/>
      <c r="R449" s="275"/>
      <c r="S449" s="275"/>
      <c r="T449" s="275"/>
      <c r="U449" s="275"/>
      <c r="V449" s="275"/>
      <c r="W449" s="275"/>
      <c r="X449" s="275"/>
      <c r="Y449" s="275"/>
      <c r="Z449" s="275"/>
    </row>
    <row r="450" spans="1:26" ht="15.75" customHeight="1" x14ac:dyDescent="0.25">
      <c r="A450" s="303"/>
      <c r="B450" s="275"/>
      <c r="C450" s="275"/>
      <c r="D450" s="275"/>
      <c r="E450" s="275"/>
      <c r="F450" s="275"/>
      <c r="G450" s="275"/>
      <c r="H450" s="275"/>
      <c r="I450" s="275"/>
      <c r="J450" s="275"/>
      <c r="K450" s="306"/>
      <c r="L450" s="275"/>
      <c r="M450" s="275"/>
      <c r="N450" s="275"/>
      <c r="O450" s="275"/>
      <c r="P450" s="306"/>
      <c r="Q450" s="275"/>
      <c r="R450" s="275"/>
      <c r="S450" s="275"/>
      <c r="T450" s="275"/>
      <c r="U450" s="275"/>
      <c r="V450" s="275"/>
      <c r="W450" s="275"/>
      <c r="X450" s="275"/>
      <c r="Y450" s="275"/>
      <c r="Z450" s="275"/>
    </row>
    <row r="451" spans="1:26" ht="15.75" customHeight="1" x14ac:dyDescent="0.25">
      <c r="A451" s="303"/>
      <c r="B451" s="275"/>
      <c r="C451" s="275"/>
      <c r="D451" s="275"/>
      <c r="E451" s="275"/>
      <c r="F451" s="275"/>
      <c r="G451" s="275"/>
      <c r="H451" s="275"/>
      <c r="I451" s="275"/>
      <c r="J451" s="275"/>
      <c r="K451" s="306"/>
      <c r="L451" s="275"/>
      <c r="M451" s="275"/>
      <c r="N451" s="275"/>
      <c r="O451" s="275"/>
      <c r="P451" s="306"/>
      <c r="Q451" s="275"/>
      <c r="R451" s="275"/>
      <c r="S451" s="275"/>
      <c r="T451" s="275"/>
      <c r="U451" s="275"/>
      <c r="V451" s="275"/>
      <c r="W451" s="275"/>
      <c r="X451" s="275"/>
      <c r="Y451" s="275"/>
      <c r="Z451" s="275"/>
    </row>
    <row r="452" spans="1:26" ht="15.75" customHeight="1" x14ac:dyDescent="0.25">
      <c r="A452" s="303"/>
      <c r="B452" s="275"/>
      <c r="C452" s="275"/>
      <c r="D452" s="275"/>
      <c r="E452" s="275"/>
      <c r="F452" s="275"/>
      <c r="G452" s="275"/>
      <c r="H452" s="275"/>
      <c r="I452" s="275"/>
      <c r="J452" s="275"/>
      <c r="K452" s="306"/>
      <c r="L452" s="275"/>
      <c r="M452" s="275"/>
      <c r="N452" s="275"/>
      <c r="O452" s="275"/>
      <c r="P452" s="306"/>
      <c r="Q452" s="275"/>
      <c r="R452" s="275"/>
      <c r="S452" s="275"/>
      <c r="T452" s="275"/>
      <c r="U452" s="275"/>
      <c r="V452" s="275"/>
      <c r="W452" s="275"/>
      <c r="X452" s="275"/>
      <c r="Y452" s="275"/>
      <c r="Z452" s="275"/>
    </row>
    <row r="453" spans="1:26" ht="15.75" customHeight="1" x14ac:dyDescent="0.25">
      <c r="A453" s="303"/>
      <c r="B453" s="275"/>
      <c r="C453" s="275"/>
      <c r="D453" s="275"/>
      <c r="E453" s="275"/>
      <c r="F453" s="275"/>
      <c r="G453" s="275"/>
      <c r="H453" s="275"/>
      <c r="I453" s="275"/>
      <c r="J453" s="275"/>
      <c r="K453" s="306"/>
      <c r="L453" s="275"/>
      <c r="M453" s="275"/>
      <c r="N453" s="275"/>
      <c r="O453" s="275"/>
      <c r="P453" s="306"/>
      <c r="Q453" s="275"/>
      <c r="R453" s="275"/>
      <c r="S453" s="275"/>
      <c r="T453" s="275"/>
      <c r="U453" s="275"/>
      <c r="V453" s="275"/>
      <c r="W453" s="275"/>
      <c r="X453" s="275"/>
      <c r="Y453" s="275"/>
      <c r="Z453" s="275"/>
    </row>
    <row r="454" spans="1:26" ht="15.75" customHeight="1" x14ac:dyDescent="0.25">
      <c r="A454" s="303"/>
      <c r="B454" s="275"/>
      <c r="C454" s="275"/>
      <c r="D454" s="275"/>
      <c r="E454" s="275"/>
      <c r="F454" s="275"/>
      <c r="G454" s="275"/>
      <c r="H454" s="275"/>
      <c r="I454" s="275"/>
      <c r="J454" s="275"/>
      <c r="K454" s="306"/>
      <c r="L454" s="275"/>
      <c r="M454" s="275"/>
      <c r="N454" s="275"/>
      <c r="O454" s="275"/>
      <c r="P454" s="306"/>
      <c r="Q454" s="275"/>
      <c r="R454" s="275"/>
      <c r="S454" s="275"/>
      <c r="T454" s="275"/>
      <c r="U454" s="275"/>
      <c r="V454" s="275"/>
      <c r="W454" s="275"/>
      <c r="X454" s="275"/>
      <c r="Y454" s="275"/>
      <c r="Z454" s="275"/>
    </row>
    <row r="455" spans="1:26" ht="15.75" customHeight="1" x14ac:dyDescent="0.25">
      <c r="A455" s="303"/>
      <c r="B455" s="275"/>
      <c r="C455" s="275"/>
      <c r="D455" s="275"/>
      <c r="E455" s="275"/>
      <c r="F455" s="275"/>
      <c r="G455" s="275"/>
      <c r="H455" s="275"/>
      <c r="I455" s="275"/>
      <c r="J455" s="275"/>
      <c r="K455" s="306"/>
      <c r="L455" s="275"/>
      <c r="M455" s="275"/>
      <c r="N455" s="275"/>
      <c r="O455" s="275"/>
      <c r="P455" s="306"/>
      <c r="Q455" s="275"/>
      <c r="R455" s="275"/>
      <c r="S455" s="275"/>
      <c r="T455" s="275"/>
      <c r="U455" s="275"/>
      <c r="V455" s="275"/>
      <c r="W455" s="275"/>
      <c r="X455" s="275"/>
      <c r="Y455" s="275"/>
      <c r="Z455" s="275"/>
    </row>
    <row r="456" spans="1:26" ht="15.75" customHeight="1" x14ac:dyDescent="0.25">
      <c r="A456" s="303"/>
      <c r="B456" s="275"/>
      <c r="C456" s="275"/>
      <c r="D456" s="275"/>
      <c r="E456" s="275"/>
      <c r="F456" s="275"/>
      <c r="G456" s="275"/>
      <c r="H456" s="275"/>
      <c r="I456" s="275"/>
      <c r="J456" s="275"/>
      <c r="K456" s="306"/>
      <c r="L456" s="275"/>
      <c r="M456" s="275"/>
      <c r="N456" s="275"/>
      <c r="O456" s="275"/>
      <c r="P456" s="306"/>
      <c r="Q456" s="275"/>
      <c r="R456" s="275"/>
      <c r="S456" s="275"/>
      <c r="T456" s="275"/>
      <c r="U456" s="275"/>
      <c r="V456" s="275"/>
      <c r="W456" s="275"/>
      <c r="X456" s="275"/>
      <c r="Y456" s="275"/>
      <c r="Z456" s="275"/>
    </row>
    <row r="457" spans="1:26" ht="15.75" customHeight="1" x14ac:dyDescent="0.25">
      <c r="A457" s="303"/>
      <c r="B457" s="275"/>
      <c r="C457" s="275"/>
      <c r="D457" s="275"/>
      <c r="E457" s="275"/>
      <c r="F457" s="275"/>
      <c r="G457" s="275"/>
      <c r="H457" s="275"/>
      <c r="I457" s="275"/>
      <c r="J457" s="275"/>
      <c r="K457" s="306"/>
      <c r="L457" s="275"/>
      <c r="M457" s="275"/>
      <c r="N457" s="275"/>
      <c r="O457" s="275"/>
      <c r="P457" s="306"/>
      <c r="Q457" s="275"/>
      <c r="R457" s="275"/>
      <c r="S457" s="275"/>
      <c r="T457" s="275"/>
      <c r="U457" s="275"/>
      <c r="V457" s="275"/>
      <c r="W457" s="275"/>
      <c r="X457" s="275"/>
      <c r="Y457" s="275"/>
      <c r="Z457" s="275"/>
    </row>
    <row r="458" spans="1:26" ht="15.75" customHeight="1" x14ac:dyDescent="0.25">
      <c r="A458" s="303"/>
      <c r="B458" s="275"/>
      <c r="C458" s="275"/>
      <c r="D458" s="275"/>
      <c r="E458" s="275"/>
      <c r="F458" s="275"/>
      <c r="G458" s="275"/>
      <c r="H458" s="275"/>
      <c r="I458" s="275"/>
      <c r="J458" s="275"/>
      <c r="K458" s="306"/>
      <c r="L458" s="275"/>
      <c r="M458" s="275"/>
      <c r="N458" s="275"/>
      <c r="O458" s="275"/>
      <c r="P458" s="306"/>
      <c r="Q458" s="275"/>
      <c r="R458" s="275"/>
      <c r="S458" s="275"/>
      <c r="T458" s="275"/>
      <c r="U458" s="275"/>
      <c r="V458" s="275"/>
      <c r="W458" s="275"/>
      <c r="X458" s="275"/>
      <c r="Y458" s="275"/>
      <c r="Z458" s="275"/>
    </row>
    <row r="459" spans="1:26" ht="15.75" customHeight="1" x14ac:dyDescent="0.25">
      <c r="A459" s="303"/>
      <c r="B459" s="275"/>
      <c r="C459" s="275"/>
      <c r="D459" s="275"/>
      <c r="E459" s="275"/>
      <c r="F459" s="275"/>
      <c r="G459" s="275"/>
      <c r="H459" s="275"/>
      <c r="I459" s="275"/>
      <c r="J459" s="275"/>
      <c r="K459" s="306"/>
      <c r="L459" s="275"/>
      <c r="M459" s="275"/>
      <c r="N459" s="275"/>
      <c r="O459" s="275"/>
      <c r="P459" s="306"/>
      <c r="Q459" s="275"/>
      <c r="R459" s="275"/>
      <c r="S459" s="275"/>
      <c r="T459" s="275"/>
      <c r="U459" s="275"/>
      <c r="V459" s="275"/>
      <c r="W459" s="275"/>
      <c r="X459" s="275"/>
      <c r="Y459" s="275"/>
      <c r="Z459" s="275"/>
    </row>
    <row r="460" spans="1:26" ht="15.75" customHeight="1" x14ac:dyDescent="0.25">
      <c r="A460" s="303"/>
      <c r="B460" s="275"/>
      <c r="C460" s="275"/>
      <c r="D460" s="275"/>
      <c r="E460" s="275"/>
      <c r="F460" s="275"/>
      <c r="G460" s="275"/>
      <c r="H460" s="275"/>
      <c r="I460" s="275"/>
      <c r="J460" s="275"/>
      <c r="K460" s="306"/>
      <c r="L460" s="275"/>
      <c r="M460" s="275"/>
      <c r="N460" s="275"/>
      <c r="O460" s="275"/>
      <c r="P460" s="306"/>
      <c r="Q460" s="275"/>
      <c r="R460" s="275"/>
      <c r="S460" s="275"/>
      <c r="T460" s="275"/>
      <c r="U460" s="275"/>
      <c r="V460" s="275"/>
      <c r="W460" s="275"/>
      <c r="X460" s="275"/>
      <c r="Y460" s="275"/>
      <c r="Z460" s="275"/>
    </row>
    <row r="461" spans="1:26" ht="15.75" customHeight="1" x14ac:dyDescent="0.25">
      <c r="A461" s="303"/>
      <c r="B461" s="275"/>
      <c r="C461" s="275"/>
      <c r="D461" s="275"/>
      <c r="E461" s="275"/>
      <c r="F461" s="275"/>
      <c r="G461" s="275"/>
      <c r="H461" s="275"/>
      <c r="I461" s="275"/>
      <c r="J461" s="275"/>
      <c r="K461" s="306"/>
      <c r="L461" s="275"/>
      <c r="M461" s="275"/>
      <c r="N461" s="275"/>
      <c r="O461" s="275"/>
      <c r="P461" s="306"/>
      <c r="Q461" s="275"/>
      <c r="R461" s="275"/>
      <c r="S461" s="275"/>
      <c r="T461" s="275"/>
      <c r="U461" s="275"/>
      <c r="V461" s="275"/>
      <c r="W461" s="275"/>
      <c r="X461" s="275"/>
      <c r="Y461" s="275"/>
      <c r="Z461" s="275"/>
    </row>
    <row r="462" spans="1:26" ht="15.75" customHeight="1" x14ac:dyDescent="0.25">
      <c r="A462" s="303"/>
      <c r="B462" s="275"/>
      <c r="C462" s="275"/>
      <c r="D462" s="275"/>
      <c r="E462" s="275"/>
      <c r="F462" s="275"/>
      <c r="G462" s="275"/>
      <c r="H462" s="275"/>
      <c r="I462" s="275"/>
      <c r="J462" s="275"/>
      <c r="K462" s="306"/>
      <c r="L462" s="275"/>
      <c r="M462" s="275"/>
      <c r="N462" s="275"/>
      <c r="O462" s="275"/>
      <c r="P462" s="306"/>
      <c r="Q462" s="275"/>
      <c r="R462" s="275"/>
      <c r="S462" s="275"/>
      <c r="T462" s="275"/>
      <c r="U462" s="275"/>
      <c r="V462" s="275"/>
      <c r="W462" s="275"/>
      <c r="X462" s="275"/>
      <c r="Y462" s="275"/>
      <c r="Z462" s="275"/>
    </row>
    <row r="463" spans="1:26" ht="15.75" customHeight="1" x14ac:dyDescent="0.25">
      <c r="A463" s="303"/>
      <c r="B463" s="275"/>
      <c r="C463" s="275"/>
      <c r="D463" s="275"/>
      <c r="E463" s="275"/>
      <c r="F463" s="275"/>
      <c r="G463" s="275"/>
      <c r="H463" s="275"/>
      <c r="I463" s="275"/>
      <c r="J463" s="275"/>
      <c r="K463" s="306"/>
      <c r="L463" s="275"/>
      <c r="M463" s="275"/>
      <c r="N463" s="275"/>
      <c r="O463" s="275"/>
      <c r="P463" s="306"/>
      <c r="Q463" s="275"/>
      <c r="R463" s="275"/>
      <c r="S463" s="275"/>
      <c r="T463" s="275"/>
      <c r="U463" s="275"/>
      <c r="V463" s="275"/>
      <c r="W463" s="275"/>
      <c r="X463" s="275"/>
      <c r="Y463" s="275"/>
      <c r="Z463" s="275"/>
    </row>
    <row r="464" spans="1:26" ht="15.75" customHeight="1" x14ac:dyDescent="0.25">
      <c r="A464" s="303"/>
      <c r="B464" s="275"/>
      <c r="C464" s="275"/>
      <c r="D464" s="275"/>
      <c r="E464" s="275"/>
      <c r="F464" s="275"/>
      <c r="G464" s="275"/>
      <c r="H464" s="275"/>
      <c r="I464" s="275"/>
      <c r="J464" s="275"/>
      <c r="K464" s="306"/>
      <c r="L464" s="275"/>
      <c r="M464" s="275"/>
      <c r="N464" s="275"/>
      <c r="O464" s="275"/>
      <c r="P464" s="306"/>
      <c r="Q464" s="275"/>
      <c r="R464" s="275"/>
      <c r="S464" s="275"/>
      <c r="T464" s="275"/>
      <c r="U464" s="275"/>
      <c r="V464" s="275"/>
      <c r="W464" s="275"/>
      <c r="X464" s="275"/>
      <c r="Y464" s="275"/>
      <c r="Z464" s="275"/>
    </row>
    <row r="465" spans="1:26" ht="15.75" customHeight="1" x14ac:dyDescent="0.25">
      <c r="A465" s="303"/>
      <c r="B465" s="275"/>
      <c r="C465" s="275"/>
      <c r="D465" s="275"/>
      <c r="E465" s="275"/>
      <c r="F465" s="275"/>
      <c r="G465" s="275"/>
      <c r="H465" s="275"/>
      <c r="I465" s="275"/>
      <c r="J465" s="275"/>
      <c r="K465" s="306"/>
      <c r="L465" s="275"/>
      <c r="M465" s="275"/>
      <c r="N465" s="275"/>
      <c r="O465" s="275"/>
      <c r="P465" s="306"/>
      <c r="Q465" s="275"/>
      <c r="R465" s="275"/>
      <c r="S465" s="275"/>
      <c r="T465" s="275"/>
      <c r="U465" s="275"/>
      <c r="V465" s="275"/>
      <c r="W465" s="275"/>
      <c r="X465" s="275"/>
      <c r="Y465" s="275"/>
      <c r="Z465" s="275"/>
    </row>
    <row r="466" spans="1:26" ht="15.75" customHeight="1" x14ac:dyDescent="0.25">
      <c r="A466" s="303"/>
      <c r="B466" s="275"/>
      <c r="C466" s="275"/>
      <c r="D466" s="275"/>
      <c r="E466" s="275"/>
      <c r="F466" s="275"/>
      <c r="G466" s="275"/>
      <c r="H466" s="275"/>
      <c r="I466" s="275"/>
      <c r="J466" s="275"/>
      <c r="K466" s="306"/>
      <c r="L466" s="275"/>
      <c r="M466" s="275"/>
      <c r="N466" s="275"/>
      <c r="O466" s="275"/>
      <c r="P466" s="306"/>
      <c r="Q466" s="275"/>
      <c r="R466" s="275"/>
      <c r="S466" s="275"/>
      <c r="T466" s="275"/>
      <c r="U466" s="275"/>
      <c r="V466" s="275"/>
      <c r="W466" s="275"/>
      <c r="X466" s="275"/>
      <c r="Y466" s="275"/>
      <c r="Z466" s="275"/>
    </row>
    <row r="467" spans="1:26" ht="15.75" customHeight="1" x14ac:dyDescent="0.25">
      <c r="A467" s="303"/>
      <c r="B467" s="275"/>
      <c r="C467" s="275"/>
      <c r="D467" s="275"/>
      <c r="E467" s="275"/>
      <c r="F467" s="275"/>
      <c r="G467" s="275"/>
      <c r="H467" s="275"/>
      <c r="I467" s="275"/>
      <c r="J467" s="275"/>
      <c r="K467" s="306"/>
      <c r="L467" s="275"/>
      <c r="M467" s="275"/>
      <c r="N467" s="275"/>
      <c r="O467" s="275"/>
      <c r="P467" s="306"/>
      <c r="Q467" s="275"/>
      <c r="R467" s="275"/>
      <c r="S467" s="275"/>
      <c r="T467" s="275"/>
      <c r="U467" s="275"/>
      <c r="V467" s="275"/>
      <c r="W467" s="275"/>
      <c r="X467" s="275"/>
      <c r="Y467" s="275"/>
      <c r="Z467" s="275"/>
    </row>
    <row r="468" spans="1:26" ht="15.75" customHeight="1" x14ac:dyDescent="0.25">
      <c r="A468" s="303"/>
      <c r="B468" s="275"/>
      <c r="C468" s="275"/>
      <c r="D468" s="275"/>
      <c r="E468" s="275"/>
      <c r="F468" s="275"/>
      <c r="G468" s="275"/>
      <c r="H468" s="275"/>
      <c r="I468" s="275"/>
      <c r="J468" s="275"/>
      <c r="K468" s="306"/>
      <c r="L468" s="275"/>
      <c r="M468" s="275"/>
      <c r="N468" s="275"/>
      <c r="O468" s="275"/>
      <c r="P468" s="306"/>
      <c r="Q468" s="275"/>
      <c r="R468" s="275"/>
      <c r="S468" s="275"/>
      <c r="T468" s="275"/>
      <c r="U468" s="275"/>
      <c r="V468" s="275"/>
      <c r="W468" s="275"/>
      <c r="X468" s="275"/>
      <c r="Y468" s="275"/>
      <c r="Z468" s="275"/>
    </row>
    <row r="469" spans="1:26" ht="15.75" customHeight="1" x14ac:dyDescent="0.25">
      <c r="A469" s="303"/>
      <c r="B469" s="275"/>
      <c r="C469" s="275"/>
      <c r="D469" s="275"/>
      <c r="E469" s="275"/>
      <c r="F469" s="275"/>
      <c r="G469" s="275"/>
      <c r="H469" s="275"/>
      <c r="I469" s="275"/>
      <c r="J469" s="275"/>
      <c r="K469" s="306"/>
      <c r="L469" s="275"/>
      <c r="M469" s="275"/>
      <c r="N469" s="275"/>
      <c r="O469" s="275"/>
      <c r="P469" s="306"/>
      <c r="Q469" s="275"/>
      <c r="R469" s="275"/>
      <c r="S469" s="275"/>
      <c r="T469" s="275"/>
      <c r="U469" s="275"/>
      <c r="V469" s="275"/>
      <c r="W469" s="275"/>
      <c r="X469" s="275"/>
      <c r="Y469" s="275"/>
      <c r="Z469" s="275"/>
    </row>
    <row r="470" spans="1:26" ht="15.75" customHeight="1" x14ac:dyDescent="0.25">
      <c r="A470" s="303"/>
      <c r="B470" s="275"/>
      <c r="C470" s="275"/>
      <c r="D470" s="275"/>
      <c r="E470" s="275"/>
      <c r="F470" s="275"/>
      <c r="G470" s="275"/>
      <c r="H470" s="275"/>
      <c r="I470" s="275"/>
      <c r="J470" s="275"/>
      <c r="K470" s="306"/>
      <c r="L470" s="275"/>
      <c r="M470" s="275"/>
      <c r="N470" s="275"/>
      <c r="O470" s="275"/>
      <c r="P470" s="306"/>
      <c r="Q470" s="275"/>
      <c r="R470" s="275"/>
      <c r="S470" s="275"/>
      <c r="T470" s="275"/>
      <c r="U470" s="275"/>
      <c r="V470" s="275"/>
      <c r="W470" s="275"/>
      <c r="X470" s="275"/>
      <c r="Y470" s="275"/>
      <c r="Z470" s="275"/>
    </row>
    <row r="471" spans="1:26" ht="15.75" customHeight="1" x14ac:dyDescent="0.25">
      <c r="A471" s="303"/>
      <c r="B471" s="275"/>
      <c r="C471" s="275"/>
      <c r="D471" s="275"/>
      <c r="E471" s="275"/>
      <c r="F471" s="275"/>
      <c r="G471" s="275"/>
      <c r="H471" s="275"/>
      <c r="I471" s="275"/>
      <c r="J471" s="275"/>
      <c r="K471" s="306"/>
      <c r="L471" s="275"/>
      <c r="M471" s="275"/>
      <c r="N471" s="275"/>
      <c r="O471" s="275"/>
      <c r="P471" s="306"/>
      <c r="Q471" s="275"/>
      <c r="R471" s="275"/>
      <c r="S471" s="275"/>
      <c r="T471" s="275"/>
      <c r="U471" s="275"/>
      <c r="V471" s="275"/>
      <c r="W471" s="275"/>
      <c r="X471" s="275"/>
      <c r="Y471" s="275"/>
      <c r="Z471" s="275"/>
    </row>
    <row r="472" spans="1:26" ht="15.75" customHeight="1" x14ac:dyDescent="0.25">
      <c r="A472" s="303"/>
      <c r="B472" s="275"/>
      <c r="C472" s="275"/>
      <c r="D472" s="275"/>
      <c r="E472" s="275"/>
      <c r="F472" s="275"/>
      <c r="G472" s="275"/>
      <c r="H472" s="275"/>
      <c r="I472" s="275"/>
      <c r="J472" s="275"/>
      <c r="K472" s="306"/>
      <c r="L472" s="275"/>
      <c r="M472" s="275"/>
      <c r="N472" s="275"/>
      <c r="O472" s="275"/>
      <c r="P472" s="306"/>
      <c r="Q472" s="275"/>
      <c r="R472" s="275"/>
      <c r="S472" s="275"/>
      <c r="T472" s="275"/>
      <c r="U472" s="275"/>
      <c r="V472" s="275"/>
      <c r="W472" s="275"/>
      <c r="X472" s="275"/>
      <c r="Y472" s="275"/>
      <c r="Z472" s="275"/>
    </row>
    <row r="473" spans="1:26" ht="15.75" customHeight="1" x14ac:dyDescent="0.25">
      <c r="A473" s="303"/>
      <c r="B473" s="275"/>
      <c r="C473" s="275"/>
      <c r="D473" s="275"/>
      <c r="E473" s="275"/>
      <c r="F473" s="275"/>
      <c r="G473" s="275"/>
      <c r="H473" s="275"/>
      <c r="I473" s="275"/>
      <c r="J473" s="275"/>
      <c r="K473" s="306"/>
      <c r="L473" s="275"/>
      <c r="M473" s="275"/>
      <c r="N473" s="275"/>
      <c r="O473" s="275"/>
      <c r="P473" s="306"/>
      <c r="Q473" s="275"/>
      <c r="R473" s="275"/>
      <c r="S473" s="275"/>
      <c r="T473" s="275"/>
      <c r="U473" s="275"/>
      <c r="V473" s="275"/>
      <c r="W473" s="275"/>
      <c r="X473" s="275"/>
      <c r="Y473" s="275"/>
      <c r="Z473" s="275"/>
    </row>
    <row r="474" spans="1:26" ht="15.75" customHeight="1" x14ac:dyDescent="0.25">
      <c r="A474" s="303"/>
      <c r="B474" s="275"/>
      <c r="C474" s="275"/>
      <c r="D474" s="275"/>
      <c r="E474" s="275"/>
      <c r="F474" s="275"/>
      <c r="G474" s="275"/>
      <c r="H474" s="275"/>
      <c r="I474" s="275"/>
      <c r="J474" s="275"/>
      <c r="K474" s="306"/>
      <c r="L474" s="275"/>
      <c r="M474" s="275"/>
      <c r="N474" s="275"/>
      <c r="O474" s="275"/>
      <c r="P474" s="306"/>
      <c r="Q474" s="275"/>
      <c r="R474" s="275"/>
      <c r="S474" s="275"/>
      <c r="T474" s="275"/>
      <c r="U474" s="275"/>
      <c r="V474" s="275"/>
      <c r="W474" s="275"/>
      <c r="X474" s="275"/>
      <c r="Y474" s="275"/>
      <c r="Z474" s="275"/>
    </row>
    <row r="475" spans="1:26" ht="15.75" customHeight="1" x14ac:dyDescent="0.25">
      <c r="A475" s="303"/>
      <c r="B475" s="275"/>
      <c r="C475" s="275"/>
      <c r="D475" s="275"/>
      <c r="E475" s="275"/>
      <c r="F475" s="275"/>
      <c r="G475" s="275"/>
      <c r="H475" s="275"/>
      <c r="I475" s="275"/>
      <c r="J475" s="275"/>
      <c r="K475" s="306"/>
      <c r="L475" s="275"/>
      <c r="M475" s="275"/>
      <c r="N475" s="275"/>
      <c r="O475" s="275"/>
      <c r="P475" s="306"/>
      <c r="Q475" s="275"/>
      <c r="R475" s="275"/>
      <c r="S475" s="275"/>
      <c r="T475" s="275"/>
      <c r="U475" s="275"/>
      <c r="V475" s="275"/>
      <c r="W475" s="275"/>
      <c r="X475" s="275"/>
      <c r="Y475" s="275"/>
      <c r="Z475" s="275"/>
    </row>
    <row r="476" spans="1:26" ht="15.75" customHeight="1" x14ac:dyDescent="0.25">
      <c r="A476" s="303"/>
      <c r="B476" s="275"/>
      <c r="C476" s="275"/>
      <c r="D476" s="275"/>
      <c r="E476" s="275"/>
      <c r="F476" s="275"/>
      <c r="G476" s="275"/>
      <c r="H476" s="275"/>
      <c r="I476" s="275"/>
      <c r="J476" s="275"/>
      <c r="K476" s="306"/>
      <c r="L476" s="275"/>
      <c r="M476" s="275"/>
      <c r="N476" s="275"/>
      <c r="O476" s="275"/>
      <c r="P476" s="306"/>
      <c r="Q476" s="275"/>
      <c r="R476" s="275"/>
      <c r="S476" s="275"/>
      <c r="T476" s="275"/>
      <c r="U476" s="275"/>
      <c r="V476" s="275"/>
      <c r="W476" s="275"/>
      <c r="X476" s="275"/>
      <c r="Y476" s="275"/>
      <c r="Z476" s="275"/>
    </row>
    <row r="477" spans="1:26" ht="15.75" customHeight="1" x14ac:dyDescent="0.25">
      <c r="A477" s="303"/>
      <c r="B477" s="275"/>
      <c r="C477" s="275"/>
      <c r="D477" s="275"/>
      <c r="E477" s="275"/>
      <c r="F477" s="275"/>
      <c r="G477" s="275"/>
      <c r="H477" s="275"/>
      <c r="I477" s="275"/>
      <c r="J477" s="275"/>
      <c r="K477" s="306"/>
      <c r="L477" s="275"/>
      <c r="M477" s="275"/>
      <c r="N477" s="275"/>
      <c r="O477" s="275"/>
      <c r="P477" s="306"/>
      <c r="Q477" s="275"/>
      <c r="R477" s="275"/>
      <c r="S477" s="275"/>
      <c r="T477" s="275"/>
      <c r="U477" s="275"/>
      <c r="V477" s="275"/>
      <c r="W477" s="275"/>
      <c r="X477" s="275"/>
      <c r="Y477" s="275"/>
      <c r="Z477" s="275"/>
    </row>
    <row r="478" spans="1:26" ht="15.75" customHeight="1" x14ac:dyDescent="0.25">
      <c r="A478" s="303"/>
      <c r="B478" s="275"/>
      <c r="C478" s="275"/>
      <c r="D478" s="275"/>
      <c r="E478" s="275"/>
      <c r="F478" s="275"/>
      <c r="G478" s="275"/>
      <c r="H478" s="275"/>
      <c r="I478" s="275"/>
      <c r="J478" s="275"/>
      <c r="K478" s="306"/>
      <c r="L478" s="275"/>
      <c r="M478" s="275"/>
      <c r="N478" s="275"/>
      <c r="O478" s="275"/>
      <c r="P478" s="306"/>
      <c r="Q478" s="275"/>
      <c r="R478" s="275"/>
      <c r="S478" s="275"/>
      <c r="T478" s="275"/>
      <c r="U478" s="275"/>
      <c r="V478" s="275"/>
      <c r="W478" s="275"/>
      <c r="X478" s="275"/>
      <c r="Y478" s="275"/>
      <c r="Z478" s="275"/>
    </row>
    <row r="479" spans="1:26" ht="15.75" customHeight="1" x14ac:dyDescent="0.25">
      <c r="A479" s="303"/>
      <c r="B479" s="275"/>
      <c r="C479" s="275"/>
      <c r="D479" s="275"/>
      <c r="E479" s="275"/>
      <c r="F479" s="275"/>
      <c r="G479" s="275"/>
      <c r="H479" s="275"/>
      <c r="I479" s="275"/>
      <c r="J479" s="275"/>
      <c r="K479" s="306"/>
      <c r="L479" s="275"/>
      <c r="M479" s="275"/>
      <c r="N479" s="275"/>
      <c r="O479" s="275"/>
      <c r="P479" s="306"/>
      <c r="Q479" s="275"/>
      <c r="R479" s="275"/>
      <c r="S479" s="275"/>
      <c r="T479" s="275"/>
      <c r="U479" s="275"/>
      <c r="V479" s="275"/>
      <c r="W479" s="275"/>
      <c r="X479" s="275"/>
      <c r="Y479" s="275"/>
      <c r="Z479" s="275"/>
    </row>
    <row r="480" spans="1:26" ht="15.75" customHeight="1" x14ac:dyDescent="0.25">
      <c r="A480" s="303"/>
      <c r="B480" s="275"/>
      <c r="C480" s="275"/>
      <c r="D480" s="275"/>
      <c r="E480" s="275"/>
      <c r="F480" s="275"/>
      <c r="G480" s="275"/>
      <c r="H480" s="275"/>
      <c r="I480" s="275"/>
      <c r="J480" s="275"/>
      <c r="K480" s="306"/>
      <c r="L480" s="275"/>
      <c r="M480" s="275"/>
      <c r="N480" s="275"/>
      <c r="O480" s="275"/>
      <c r="P480" s="306"/>
      <c r="Q480" s="275"/>
      <c r="R480" s="275"/>
      <c r="S480" s="275"/>
      <c r="T480" s="275"/>
      <c r="U480" s="275"/>
      <c r="V480" s="275"/>
      <c r="W480" s="275"/>
      <c r="X480" s="275"/>
      <c r="Y480" s="275"/>
      <c r="Z480" s="275"/>
    </row>
    <row r="481" spans="1:26" ht="15.75" customHeight="1" x14ac:dyDescent="0.25">
      <c r="A481" s="303"/>
      <c r="B481" s="275"/>
      <c r="C481" s="275"/>
      <c r="D481" s="275"/>
      <c r="E481" s="275"/>
      <c r="F481" s="275"/>
      <c r="G481" s="275"/>
      <c r="H481" s="275"/>
      <c r="I481" s="275"/>
      <c r="J481" s="275"/>
      <c r="K481" s="306"/>
      <c r="L481" s="275"/>
      <c r="M481" s="275"/>
      <c r="N481" s="275"/>
      <c r="O481" s="275"/>
      <c r="P481" s="306"/>
      <c r="Q481" s="275"/>
      <c r="R481" s="275"/>
      <c r="S481" s="275"/>
      <c r="T481" s="275"/>
      <c r="U481" s="275"/>
      <c r="V481" s="275"/>
      <c r="W481" s="275"/>
      <c r="X481" s="275"/>
      <c r="Y481" s="275"/>
      <c r="Z481" s="275"/>
    </row>
    <row r="482" spans="1:26" ht="15.75" customHeight="1" x14ac:dyDescent="0.25">
      <c r="A482" s="303"/>
      <c r="B482" s="275"/>
      <c r="C482" s="275"/>
      <c r="D482" s="275"/>
      <c r="E482" s="275"/>
      <c r="F482" s="275"/>
      <c r="G482" s="275"/>
      <c r="H482" s="275"/>
      <c r="I482" s="275"/>
      <c r="J482" s="275"/>
      <c r="K482" s="306"/>
      <c r="L482" s="275"/>
      <c r="M482" s="275"/>
      <c r="N482" s="275"/>
      <c r="O482" s="275"/>
      <c r="P482" s="306"/>
      <c r="Q482" s="275"/>
      <c r="R482" s="275"/>
      <c r="S482" s="275"/>
      <c r="T482" s="275"/>
      <c r="U482" s="275"/>
      <c r="V482" s="275"/>
      <c r="W482" s="275"/>
      <c r="X482" s="275"/>
      <c r="Y482" s="275"/>
      <c r="Z482" s="275"/>
    </row>
    <row r="483" spans="1:26" ht="15.75" customHeight="1" x14ac:dyDescent="0.25">
      <c r="A483" s="303"/>
      <c r="B483" s="275"/>
      <c r="C483" s="275"/>
      <c r="D483" s="275"/>
      <c r="E483" s="275"/>
      <c r="F483" s="275"/>
      <c r="G483" s="275"/>
      <c r="H483" s="275"/>
      <c r="I483" s="275"/>
      <c r="J483" s="275"/>
      <c r="K483" s="306"/>
      <c r="L483" s="275"/>
      <c r="M483" s="275"/>
      <c r="N483" s="275"/>
      <c r="O483" s="275"/>
      <c r="P483" s="306"/>
      <c r="Q483" s="275"/>
      <c r="R483" s="275"/>
      <c r="S483" s="275"/>
      <c r="T483" s="275"/>
      <c r="U483" s="275"/>
      <c r="V483" s="275"/>
      <c r="W483" s="275"/>
      <c r="X483" s="275"/>
      <c r="Y483" s="275"/>
      <c r="Z483" s="275"/>
    </row>
    <row r="484" spans="1:26" ht="15.75" customHeight="1" x14ac:dyDescent="0.25">
      <c r="A484" s="303"/>
      <c r="B484" s="275"/>
      <c r="C484" s="275"/>
      <c r="D484" s="275"/>
      <c r="E484" s="275"/>
      <c r="F484" s="275"/>
      <c r="G484" s="275"/>
      <c r="H484" s="275"/>
      <c r="I484" s="275"/>
      <c r="J484" s="275"/>
      <c r="K484" s="306"/>
      <c r="L484" s="275"/>
      <c r="M484" s="275"/>
      <c r="N484" s="275"/>
      <c r="O484" s="275"/>
      <c r="P484" s="306"/>
      <c r="Q484" s="275"/>
      <c r="R484" s="275"/>
      <c r="S484" s="275"/>
      <c r="T484" s="275"/>
      <c r="U484" s="275"/>
      <c r="V484" s="275"/>
      <c r="W484" s="275"/>
      <c r="X484" s="275"/>
      <c r="Y484" s="275"/>
      <c r="Z484" s="275"/>
    </row>
    <row r="485" spans="1:26" ht="15.75" customHeight="1" x14ac:dyDescent="0.25">
      <c r="A485" s="303"/>
      <c r="B485" s="275"/>
      <c r="C485" s="275"/>
      <c r="D485" s="275"/>
      <c r="E485" s="275"/>
      <c r="F485" s="275"/>
      <c r="G485" s="275"/>
      <c r="H485" s="275"/>
      <c r="I485" s="275"/>
      <c r="J485" s="275"/>
      <c r="K485" s="306"/>
      <c r="L485" s="275"/>
      <c r="M485" s="275"/>
      <c r="N485" s="275"/>
      <c r="O485" s="275"/>
      <c r="P485" s="306"/>
      <c r="Q485" s="275"/>
      <c r="R485" s="275"/>
      <c r="S485" s="275"/>
      <c r="T485" s="275"/>
      <c r="U485" s="275"/>
      <c r="V485" s="275"/>
      <c r="W485" s="275"/>
      <c r="X485" s="275"/>
      <c r="Y485" s="275"/>
      <c r="Z485" s="275"/>
    </row>
    <row r="486" spans="1:26" ht="15.75" customHeight="1" x14ac:dyDescent="0.25">
      <c r="A486" s="303"/>
      <c r="B486" s="275"/>
      <c r="C486" s="275"/>
      <c r="D486" s="275"/>
      <c r="E486" s="275"/>
      <c r="F486" s="275"/>
      <c r="G486" s="275"/>
      <c r="H486" s="275"/>
      <c r="I486" s="275"/>
      <c r="J486" s="275"/>
      <c r="K486" s="306"/>
      <c r="L486" s="275"/>
      <c r="M486" s="275"/>
      <c r="N486" s="275"/>
      <c r="O486" s="275"/>
      <c r="P486" s="306"/>
      <c r="Q486" s="275"/>
      <c r="R486" s="275"/>
      <c r="S486" s="275"/>
      <c r="T486" s="275"/>
      <c r="U486" s="275"/>
      <c r="V486" s="275"/>
      <c r="W486" s="275"/>
      <c r="X486" s="275"/>
      <c r="Y486" s="275"/>
      <c r="Z486" s="275"/>
    </row>
    <row r="487" spans="1:26" ht="15.75" customHeight="1" x14ac:dyDescent="0.25">
      <c r="A487" s="303"/>
      <c r="B487" s="275"/>
      <c r="C487" s="275"/>
      <c r="D487" s="275"/>
      <c r="E487" s="275"/>
      <c r="F487" s="275"/>
      <c r="G487" s="275"/>
      <c r="H487" s="275"/>
      <c r="I487" s="275"/>
      <c r="J487" s="275"/>
      <c r="K487" s="306"/>
      <c r="L487" s="275"/>
      <c r="M487" s="275"/>
      <c r="N487" s="275"/>
      <c r="O487" s="275"/>
      <c r="P487" s="306"/>
      <c r="Q487" s="275"/>
      <c r="R487" s="275"/>
      <c r="S487" s="275"/>
      <c r="T487" s="275"/>
      <c r="U487" s="275"/>
      <c r="V487" s="275"/>
      <c r="W487" s="275"/>
      <c r="X487" s="275"/>
      <c r="Y487" s="275"/>
      <c r="Z487" s="275"/>
    </row>
    <row r="488" spans="1:26" ht="15.75" customHeight="1" x14ac:dyDescent="0.25">
      <c r="A488" s="303"/>
      <c r="B488" s="275"/>
      <c r="C488" s="275"/>
      <c r="D488" s="275"/>
      <c r="E488" s="275"/>
      <c r="F488" s="275"/>
      <c r="G488" s="275"/>
      <c r="H488" s="275"/>
      <c r="I488" s="275"/>
      <c r="J488" s="275"/>
      <c r="K488" s="306"/>
      <c r="L488" s="275"/>
      <c r="M488" s="275"/>
      <c r="N488" s="275"/>
      <c r="O488" s="275"/>
      <c r="P488" s="306"/>
      <c r="Q488" s="275"/>
      <c r="R488" s="275"/>
      <c r="S488" s="275"/>
      <c r="T488" s="275"/>
      <c r="U488" s="275"/>
      <c r="V488" s="275"/>
      <c r="W488" s="275"/>
      <c r="X488" s="275"/>
      <c r="Y488" s="275"/>
      <c r="Z488" s="275"/>
    </row>
    <row r="489" spans="1:26" ht="15.75" customHeight="1" x14ac:dyDescent="0.25">
      <c r="A489" s="303"/>
      <c r="B489" s="275"/>
      <c r="C489" s="275"/>
      <c r="D489" s="275"/>
      <c r="E489" s="275"/>
      <c r="F489" s="275"/>
      <c r="G489" s="275"/>
      <c r="H489" s="275"/>
      <c r="I489" s="275"/>
      <c r="J489" s="275"/>
      <c r="K489" s="306"/>
      <c r="L489" s="275"/>
      <c r="M489" s="275"/>
      <c r="N489" s="275"/>
      <c r="O489" s="275"/>
      <c r="P489" s="306"/>
      <c r="Q489" s="275"/>
      <c r="R489" s="275"/>
      <c r="S489" s="275"/>
      <c r="T489" s="275"/>
      <c r="U489" s="275"/>
      <c r="V489" s="275"/>
      <c r="W489" s="275"/>
      <c r="X489" s="275"/>
      <c r="Y489" s="275"/>
      <c r="Z489" s="275"/>
    </row>
    <row r="490" spans="1:26" ht="15.75" customHeight="1" x14ac:dyDescent="0.25">
      <c r="A490" s="303"/>
      <c r="B490" s="275"/>
      <c r="C490" s="275"/>
      <c r="D490" s="275"/>
      <c r="E490" s="275"/>
      <c r="F490" s="275"/>
      <c r="G490" s="275"/>
      <c r="H490" s="275"/>
      <c r="I490" s="275"/>
      <c r="J490" s="275"/>
      <c r="K490" s="306"/>
      <c r="L490" s="275"/>
      <c r="M490" s="275"/>
      <c r="N490" s="275"/>
      <c r="O490" s="275"/>
      <c r="P490" s="306"/>
      <c r="Q490" s="275"/>
      <c r="R490" s="275"/>
      <c r="S490" s="275"/>
      <c r="T490" s="275"/>
      <c r="U490" s="275"/>
      <c r="V490" s="275"/>
      <c r="W490" s="275"/>
      <c r="X490" s="275"/>
      <c r="Y490" s="275"/>
      <c r="Z490" s="275"/>
    </row>
    <row r="491" spans="1:26" ht="15.75" customHeight="1" x14ac:dyDescent="0.25">
      <c r="A491" s="303"/>
      <c r="B491" s="275"/>
      <c r="C491" s="275"/>
      <c r="D491" s="275"/>
      <c r="E491" s="275"/>
      <c r="F491" s="275"/>
      <c r="G491" s="275"/>
      <c r="H491" s="275"/>
      <c r="I491" s="275"/>
      <c r="J491" s="275"/>
      <c r="K491" s="306"/>
      <c r="L491" s="275"/>
      <c r="M491" s="275"/>
      <c r="N491" s="275"/>
      <c r="O491" s="275"/>
      <c r="P491" s="306"/>
      <c r="Q491" s="275"/>
      <c r="R491" s="275"/>
      <c r="S491" s="275"/>
      <c r="T491" s="275"/>
      <c r="U491" s="275"/>
      <c r="V491" s="275"/>
      <c r="W491" s="275"/>
      <c r="X491" s="275"/>
      <c r="Y491" s="275"/>
      <c r="Z491" s="275"/>
    </row>
    <row r="492" spans="1:26" ht="15.75" customHeight="1" x14ac:dyDescent="0.25">
      <c r="A492" s="303"/>
      <c r="B492" s="275"/>
      <c r="C492" s="275"/>
      <c r="D492" s="275"/>
      <c r="E492" s="275"/>
      <c r="F492" s="275"/>
      <c r="G492" s="275"/>
      <c r="H492" s="275"/>
      <c r="I492" s="275"/>
      <c r="J492" s="275"/>
      <c r="K492" s="306"/>
      <c r="L492" s="275"/>
      <c r="M492" s="275"/>
      <c r="N492" s="275"/>
      <c r="O492" s="275"/>
      <c r="P492" s="306"/>
      <c r="Q492" s="275"/>
      <c r="R492" s="275"/>
      <c r="S492" s="275"/>
      <c r="T492" s="275"/>
      <c r="U492" s="275"/>
      <c r="V492" s="275"/>
      <c r="W492" s="275"/>
      <c r="X492" s="275"/>
      <c r="Y492" s="275"/>
      <c r="Z492" s="275"/>
    </row>
    <row r="493" spans="1:26" ht="15.75" customHeight="1" x14ac:dyDescent="0.25">
      <c r="A493" s="303"/>
      <c r="B493" s="275"/>
      <c r="C493" s="275"/>
      <c r="D493" s="275"/>
      <c r="E493" s="275"/>
      <c r="F493" s="275"/>
      <c r="G493" s="275"/>
      <c r="H493" s="275"/>
      <c r="I493" s="275"/>
      <c r="J493" s="275"/>
      <c r="K493" s="306"/>
      <c r="L493" s="275"/>
      <c r="M493" s="275"/>
      <c r="N493" s="275"/>
      <c r="O493" s="275"/>
      <c r="P493" s="306"/>
      <c r="Q493" s="275"/>
      <c r="R493" s="275"/>
      <c r="S493" s="275"/>
      <c r="T493" s="275"/>
      <c r="U493" s="275"/>
      <c r="V493" s="275"/>
      <c r="W493" s="275"/>
      <c r="X493" s="275"/>
      <c r="Y493" s="275"/>
      <c r="Z493" s="275"/>
    </row>
    <row r="494" spans="1:26" ht="15.75" customHeight="1" x14ac:dyDescent="0.25">
      <c r="A494" s="303"/>
      <c r="B494" s="275"/>
      <c r="C494" s="275"/>
      <c r="D494" s="275"/>
      <c r="E494" s="275"/>
      <c r="F494" s="275"/>
      <c r="G494" s="275"/>
      <c r="H494" s="275"/>
      <c r="I494" s="275"/>
      <c r="J494" s="275"/>
      <c r="K494" s="306"/>
      <c r="L494" s="275"/>
      <c r="M494" s="275"/>
      <c r="N494" s="275"/>
      <c r="O494" s="275"/>
      <c r="P494" s="306"/>
      <c r="Q494" s="275"/>
      <c r="R494" s="275"/>
      <c r="S494" s="275"/>
      <c r="T494" s="275"/>
      <c r="U494" s="275"/>
      <c r="V494" s="275"/>
      <c r="W494" s="275"/>
      <c r="X494" s="275"/>
      <c r="Y494" s="275"/>
      <c r="Z494" s="275"/>
    </row>
    <row r="495" spans="1:26" ht="15.75" customHeight="1" x14ac:dyDescent="0.25">
      <c r="A495" s="303"/>
      <c r="B495" s="275"/>
      <c r="C495" s="275"/>
      <c r="D495" s="275"/>
      <c r="E495" s="275"/>
      <c r="F495" s="275"/>
      <c r="G495" s="275"/>
      <c r="H495" s="275"/>
      <c r="I495" s="275"/>
      <c r="J495" s="275"/>
      <c r="K495" s="306"/>
      <c r="L495" s="275"/>
      <c r="M495" s="275"/>
      <c r="N495" s="275"/>
      <c r="O495" s="275"/>
      <c r="P495" s="306"/>
      <c r="Q495" s="275"/>
      <c r="R495" s="275"/>
      <c r="S495" s="275"/>
      <c r="T495" s="275"/>
      <c r="U495" s="275"/>
      <c r="V495" s="275"/>
      <c r="W495" s="275"/>
      <c r="X495" s="275"/>
      <c r="Y495" s="275"/>
      <c r="Z495" s="275"/>
    </row>
    <row r="496" spans="1:26" ht="15.75" customHeight="1" x14ac:dyDescent="0.25">
      <c r="A496" s="303"/>
      <c r="B496" s="275"/>
      <c r="C496" s="275"/>
      <c r="D496" s="275"/>
      <c r="E496" s="275"/>
      <c r="F496" s="275"/>
      <c r="G496" s="275"/>
      <c r="H496" s="275"/>
      <c r="I496" s="275"/>
      <c r="J496" s="275"/>
      <c r="K496" s="306"/>
      <c r="L496" s="275"/>
      <c r="M496" s="275"/>
      <c r="N496" s="275"/>
      <c r="O496" s="275"/>
      <c r="P496" s="306"/>
      <c r="Q496" s="275"/>
      <c r="R496" s="275"/>
      <c r="S496" s="275"/>
      <c r="T496" s="275"/>
      <c r="U496" s="275"/>
      <c r="V496" s="275"/>
      <c r="W496" s="275"/>
      <c r="X496" s="275"/>
      <c r="Y496" s="275"/>
      <c r="Z496" s="275"/>
    </row>
    <row r="497" spans="1:26" ht="15.75" customHeight="1" x14ac:dyDescent="0.25">
      <c r="A497" s="303"/>
      <c r="B497" s="275"/>
      <c r="C497" s="275"/>
      <c r="D497" s="275"/>
      <c r="E497" s="275"/>
      <c r="F497" s="275"/>
      <c r="G497" s="275"/>
      <c r="H497" s="275"/>
      <c r="I497" s="275"/>
      <c r="J497" s="275"/>
      <c r="K497" s="306"/>
      <c r="L497" s="275"/>
      <c r="M497" s="275"/>
      <c r="N497" s="275"/>
      <c r="O497" s="275"/>
      <c r="P497" s="306"/>
      <c r="Q497" s="275"/>
      <c r="R497" s="275"/>
      <c r="S497" s="275"/>
      <c r="T497" s="275"/>
      <c r="U497" s="275"/>
      <c r="V497" s="275"/>
      <c r="W497" s="275"/>
      <c r="X497" s="275"/>
      <c r="Y497" s="275"/>
      <c r="Z497" s="275"/>
    </row>
    <row r="498" spans="1:26" ht="15.75" customHeight="1" x14ac:dyDescent="0.25">
      <c r="A498" s="303"/>
      <c r="B498" s="275"/>
      <c r="C498" s="275"/>
      <c r="D498" s="275"/>
      <c r="E498" s="275"/>
      <c r="F498" s="275"/>
      <c r="G498" s="275"/>
      <c r="H498" s="275"/>
      <c r="I498" s="275"/>
      <c r="J498" s="275"/>
      <c r="K498" s="306"/>
      <c r="L498" s="275"/>
      <c r="M498" s="275"/>
      <c r="N498" s="275"/>
      <c r="O498" s="275"/>
      <c r="P498" s="306"/>
      <c r="Q498" s="275"/>
      <c r="R498" s="275"/>
      <c r="S498" s="275"/>
      <c r="T498" s="275"/>
      <c r="U498" s="275"/>
      <c r="V498" s="275"/>
      <c r="W498" s="275"/>
      <c r="X498" s="275"/>
      <c r="Y498" s="275"/>
      <c r="Z498" s="275"/>
    </row>
    <row r="499" spans="1:26" ht="15.75" customHeight="1" x14ac:dyDescent="0.25">
      <c r="A499" s="303"/>
      <c r="B499" s="275"/>
      <c r="C499" s="275"/>
      <c r="D499" s="275"/>
      <c r="E499" s="275"/>
      <c r="F499" s="275"/>
      <c r="G499" s="275"/>
      <c r="H499" s="275"/>
      <c r="I499" s="275"/>
      <c r="J499" s="275"/>
      <c r="K499" s="306"/>
      <c r="L499" s="275"/>
      <c r="M499" s="275"/>
      <c r="N499" s="275"/>
      <c r="O499" s="275"/>
      <c r="P499" s="306"/>
      <c r="Q499" s="275"/>
      <c r="R499" s="275"/>
      <c r="S499" s="275"/>
      <c r="T499" s="275"/>
      <c r="U499" s="275"/>
      <c r="V499" s="275"/>
      <c r="W499" s="275"/>
      <c r="X499" s="275"/>
      <c r="Y499" s="275"/>
      <c r="Z499" s="275"/>
    </row>
    <row r="500" spans="1:26" ht="15.75" customHeight="1" x14ac:dyDescent="0.25">
      <c r="A500" s="303"/>
      <c r="B500" s="275"/>
      <c r="C500" s="275"/>
      <c r="D500" s="275"/>
      <c r="E500" s="275"/>
      <c r="F500" s="275"/>
      <c r="G500" s="275"/>
      <c r="H500" s="275"/>
      <c r="I500" s="275"/>
      <c r="J500" s="275"/>
      <c r="K500" s="306"/>
      <c r="L500" s="275"/>
      <c r="M500" s="275"/>
      <c r="N500" s="275"/>
      <c r="O500" s="275"/>
      <c r="P500" s="306"/>
      <c r="Q500" s="275"/>
      <c r="R500" s="275"/>
      <c r="S500" s="275"/>
      <c r="T500" s="275"/>
      <c r="U500" s="275"/>
      <c r="V500" s="275"/>
      <c r="W500" s="275"/>
      <c r="X500" s="275"/>
      <c r="Y500" s="275"/>
      <c r="Z500" s="275"/>
    </row>
    <row r="501" spans="1:26" ht="15.75" customHeight="1" x14ac:dyDescent="0.25">
      <c r="A501" s="303"/>
      <c r="B501" s="275"/>
      <c r="C501" s="275"/>
      <c r="D501" s="275"/>
      <c r="E501" s="275"/>
      <c r="F501" s="275"/>
      <c r="G501" s="275"/>
      <c r="H501" s="275"/>
      <c r="I501" s="275"/>
      <c r="J501" s="275"/>
      <c r="K501" s="306"/>
      <c r="L501" s="275"/>
      <c r="M501" s="275"/>
      <c r="N501" s="275"/>
      <c r="O501" s="275"/>
      <c r="P501" s="306"/>
      <c r="Q501" s="275"/>
      <c r="R501" s="275"/>
      <c r="S501" s="275"/>
      <c r="T501" s="275"/>
      <c r="U501" s="275"/>
      <c r="V501" s="275"/>
      <c r="W501" s="275"/>
      <c r="X501" s="275"/>
      <c r="Y501" s="275"/>
      <c r="Z501" s="275"/>
    </row>
    <row r="502" spans="1:26" ht="15.75" customHeight="1" x14ac:dyDescent="0.25">
      <c r="A502" s="303"/>
      <c r="B502" s="275"/>
      <c r="C502" s="275"/>
      <c r="D502" s="275"/>
      <c r="E502" s="275"/>
      <c r="F502" s="275"/>
      <c r="G502" s="275"/>
      <c r="H502" s="275"/>
      <c r="I502" s="275"/>
      <c r="J502" s="275"/>
      <c r="K502" s="306"/>
      <c r="L502" s="275"/>
      <c r="M502" s="275"/>
      <c r="N502" s="275"/>
      <c r="O502" s="275"/>
      <c r="P502" s="306"/>
      <c r="Q502" s="275"/>
      <c r="R502" s="275"/>
      <c r="S502" s="275"/>
      <c r="T502" s="275"/>
      <c r="U502" s="275"/>
      <c r="V502" s="275"/>
      <c r="W502" s="275"/>
      <c r="X502" s="275"/>
      <c r="Y502" s="275"/>
      <c r="Z502" s="275"/>
    </row>
    <row r="503" spans="1:26" ht="15.75" customHeight="1" x14ac:dyDescent="0.25">
      <c r="A503" s="303"/>
      <c r="B503" s="275"/>
      <c r="C503" s="275"/>
      <c r="D503" s="275"/>
      <c r="E503" s="275"/>
      <c r="F503" s="275"/>
      <c r="G503" s="275"/>
      <c r="H503" s="275"/>
      <c r="I503" s="275"/>
      <c r="J503" s="275"/>
      <c r="K503" s="306"/>
      <c r="L503" s="275"/>
      <c r="M503" s="275"/>
      <c r="N503" s="275"/>
      <c r="O503" s="275"/>
      <c r="P503" s="306"/>
      <c r="Q503" s="275"/>
      <c r="R503" s="275"/>
      <c r="S503" s="275"/>
      <c r="T503" s="275"/>
      <c r="U503" s="275"/>
      <c r="V503" s="275"/>
      <c r="W503" s="275"/>
      <c r="X503" s="275"/>
      <c r="Y503" s="275"/>
      <c r="Z503" s="275"/>
    </row>
    <row r="504" spans="1:26" ht="15.75" customHeight="1" x14ac:dyDescent="0.25">
      <c r="A504" s="303"/>
      <c r="B504" s="275"/>
      <c r="C504" s="275"/>
      <c r="D504" s="275"/>
      <c r="E504" s="275"/>
      <c r="F504" s="275"/>
      <c r="G504" s="275"/>
      <c r="H504" s="275"/>
      <c r="I504" s="275"/>
      <c r="J504" s="275"/>
      <c r="K504" s="306"/>
      <c r="L504" s="275"/>
      <c r="M504" s="275"/>
      <c r="N504" s="275"/>
      <c r="O504" s="275"/>
      <c r="P504" s="306"/>
      <c r="Q504" s="275"/>
      <c r="R504" s="275"/>
      <c r="S504" s="275"/>
      <c r="T504" s="275"/>
      <c r="U504" s="275"/>
      <c r="V504" s="275"/>
      <c r="W504" s="275"/>
      <c r="X504" s="275"/>
      <c r="Y504" s="275"/>
      <c r="Z504" s="275"/>
    </row>
    <row r="505" spans="1:26" ht="15.75" customHeight="1" x14ac:dyDescent="0.25">
      <c r="A505" s="303"/>
      <c r="B505" s="275"/>
      <c r="C505" s="275"/>
      <c r="D505" s="275"/>
      <c r="E505" s="275"/>
      <c r="F505" s="275"/>
      <c r="G505" s="275"/>
      <c r="H505" s="275"/>
      <c r="I505" s="275"/>
      <c r="J505" s="275"/>
      <c r="K505" s="306"/>
      <c r="L505" s="275"/>
      <c r="M505" s="275"/>
      <c r="N505" s="275"/>
      <c r="O505" s="275"/>
      <c r="P505" s="306"/>
      <c r="Q505" s="275"/>
      <c r="R505" s="275"/>
      <c r="S505" s="275"/>
      <c r="T505" s="275"/>
      <c r="U505" s="275"/>
      <c r="V505" s="275"/>
      <c r="W505" s="275"/>
      <c r="X505" s="275"/>
      <c r="Y505" s="275"/>
      <c r="Z505" s="275"/>
    </row>
    <row r="506" spans="1:26" ht="15.75" customHeight="1" x14ac:dyDescent="0.25">
      <c r="A506" s="303"/>
      <c r="B506" s="275"/>
      <c r="C506" s="275"/>
      <c r="D506" s="275"/>
      <c r="E506" s="275"/>
      <c r="F506" s="275"/>
      <c r="G506" s="275"/>
      <c r="H506" s="275"/>
      <c r="I506" s="275"/>
      <c r="J506" s="275"/>
      <c r="K506" s="306"/>
      <c r="L506" s="275"/>
      <c r="M506" s="275"/>
      <c r="N506" s="275"/>
      <c r="O506" s="275"/>
      <c r="P506" s="306"/>
      <c r="Q506" s="275"/>
      <c r="R506" s="275"/>
      <c r="S506" s="275"/>
      <c r="T506" s="275"/>
      <c r="U506" s="275"/>
      <c r="V506" s="275"/>
      <c r="W506" s="275"/>
      <c r="X506" s="275"/>
      <c r="Y506" s="275"/>
      <c r="Z506" s="275"/>
    </row>
    <row r="507" spans="1:26" ht="15.75" customHeight="1" x14ac:dyDescent="0.25">
      <c r="A507" s="303"/>
      <c r="B507" s="275"/>
      <c r="C507" s="275"/>
      <c r="D507" s="275"/>
      <c r="E507" s="275"/>
      <c r="F507" s="275"/>
      <c r="G507" s="275"/>
      <c r="H507" s="275"/>
      <c r="I507" s="275"/>
      <c r="J507" s="275"/>
      <c r="K507" s="306"/>
      <c r="L507" s="275"/>
      <c r="M507" s="275"/>
      <c r="N507" s="275"/>
      <c r="O507" s="275"/>
      <c r="P507" s="306"/>
      <c r="Q507" s="275"/>
      <c r="R507" s="275"/>
      <c r="S507" s="275"/>
      <c r="T507" s="275"/>
      <c r="U507" s="275"/>
      <c r="V507" s="275"/>
      <c r="W507" s="275"/>
      <c r="X507" s="275"/>
      <c r="Y507" s="275"/>
      <c r="Z507" s="275"/>
    </row>
    <row r="508" spans="1:26" ht="15.75" customHeight="1" x14ac:dyDescent="0.25">
      <c r="A508" s="303"/>
      <c r="B508" s="275"/>
      <c r="C508" s="275"/>
      <c r="D508" s="275"/>
      <c r="E508" s="275"/>
      <c r="F508" s="275"/>
      <c r="G508" s="275"/>
      <c r="H508" s="275"/>
      <c r="I508" s="275"/>
      <c r="J508" s="275"/>
      <c r="K508" s="306"/>
      <c r="L508" s="275"/>
      <c r="M508" s="275"/>
      <c r="N508" s="275"/>
      <c r="O508" s="275"/>
      <c r="P508" s="306"/>
      <c r="Q508" s="275"/>
      <c r="R508" s="275"/>
      <c r="S508" s="275"/>
      <c r="T508" s="275"/>
      <c r="U508" s="275"/>
      <c r="V508" s="275"/>
      <c r="W508" s="275"/>
      <c r="X508" s="275"/>
      <c r="Y508" s="275"/>
      <c r="Z508" s="275"/>
    </row>
    <row r="509" spans="1:26" ht="15.75" customHeight="1" x14ac:dyDescent="0.25">
      <c r="A509" s="303"/>
      <c r="B509" s="275"/>
      <c r="C509" s="275"/>
      <c r="D509" s="275"/>
      <c r="E509" s="275"/>
      <c r="F509" s="275"/>
      <c r="G509" s="275"/>
      <c r="H509" s="275"/>
      <c r="I509" s="275"/>
      <c r="J509" s="275"/>
      <c r="K509" s="306"/>
      <c r="L509" s="275"/>
      <c r="M509" s="275"/>
      <c r="N509" s="275"/>
      <c r="O509" s="275"/>
      <c r="P509" s="306"/>
      <c r="Q509" s="275"/>
      <c r="R509" s="275"/>
      <c r="S509" s="275"/>
      <c r="T509" s="275"/>
      <c r="U509" s="275"/>
      <c r="V509" s="275"/>
      <c r="W509" s="275"/>
      <c r="X509" s="275"/>
      <c r="Y509" s="275"/>
      <c r="Z509" s="275"/>
    </row>
    <row r="510" spans="1:26" ht="15.75" customHeight="1" x14ac:dyDescent="0.25">
      <c r="A510" s="303"/>
      <c r="B510" s="275"/>
      <c r="C510" s="275"/>
      <c r="D510" s="275"/>
      <c r="E510" s="275"/>
      <c r="F510" s="275"/>
      <c r="G510" s="275"/>
      <c r="H510" s="275"/>
      <c r="I510" s="275"/>
      <c r="J510" s="275"/>
      <c r="K510" s="306"/>
      <c r="L510" s="275"/>
      <c r="M510" s="275"/>
      <c r="N510" s="275"/>
      <c r="O510" s="275"/>
      <c r="P510" s="306"/>
      <c r="Q510" s="275"/>
      <c r="R510" s="275"/>
      <c r="S510" s="275"/>
      <c r="T510" s="275"/>
      <c r="U510" s="275"/>
      <c r="V510" s="275"/>
      <c r="W510" s="275"/>
      <c r="X510" s="275"/>
      <c r="Y510" s="275"/>
      <c r="Z510" s="275"/>
    </row>
    <row r="511" spans="1:26" ht="15.75" customHeight="1" x14ac:dyDescent="0.25">
      <c r="A511" s="303"/>
      <c r="B511" s="275"/>
      <c r="C511" s="275"/>
      <c r="D511" s="275"/>
      <c r="E511" s="275"/>
      <c r="F511" s="275"/>
      <c r="G511" s="275"/>
      <c r="H511" s="275"/>
      <c r="I511" s="275"/>
      <c r="J511" s="275"/>
      <c r="K511" s="306"/>
      <c r="L511" s="275"/>
      <c r="M511" s="275"/>
      <c r="N511" s="275"/>
      <c r="O511" s="275"/>
      <c r="P511" s="306"/>
      <c r="Q511" s="275"/>
      <c r="R511" s="275"/>
      <c r="S511" s="275"/>
      <c r="T511" s="275"/>
      <c r="U511" s="275"/>
      <c r="V511" s="275"/>
      <c r="W511" s="275"/>
      <c r="X511" s="275"/>
      <c r="Y511" s="275"/>
      <c r="Z511" s="275"/>
    </row>
    <row r="512" spans="1:26" ht="15.75" customHeight="1" x14ac:dyDescent="0.25">
      <c r="A512" s="303"/>
      <c r="B512" s="275"/>
      <c r="C512" s="275"/>
      <c r="D512" s="275"/>
      <c r="E512" s="275"/>
      <c r="F512" s="275"/>
      <c r="G512" s="275"/>
      <c r="H512" s="275"/>
      <c r="I512" s="275"/>
      <c r="J512" s="275"/>
      <c r="K512" s="306"/>
      <c r="L512" s="275"/>
      <c r="M512" s="275"/>
      <c r="N512" s="275"/>
      <c r="O512" s="275"/>
      <c r="P512" s="306"/>
      <c r="Q512" s="275"/>
      <c r="R512" s="275"/>
      <c r="S512" s="275"/>
      <c r="T512" s="275"/>
      <c r="U512" s="275"/>
      <c r="V512" s="275"/>
      <c r="W512" s="275"/>
      <c r="X512" s="275"/>
      <c r="Y512" s="275"/>
      <c r="Z512" s="275"/>
    </row>
    <row r="513" spans="1:26" ht="15.75" customHeight="1" x14ac:dyDescent="0.25">
      <c r="A513" s="303"/>
      <c r="B513" s="275"/>
      <c r="C513" s="275"/>
      <c r="D513" s="275"/>
      <c r="E513" s="275"/>
      <c r="F513" s="275"/>
      <c r="G513" s="275"/>
      <c r="H513" s="275"/>
      <c r="I513" s="275"/>
      <c r="J513" s="275"/>
      <c r="K513" s="306"/>
      <c r="L513" s="275"/>
      <c r="M513" s="275"/>
      <c r="N513" s="275"/>
      <c r="O513" s="275"/>
      <c r="P513" s="306"/>
      <c r="Q513" s="275"/>
      <c r="R513" s="275"/>
      <c r="S513" s="275"/>
      <c r="T513" s="275"/>
      <c r="U513" s="275"/>
      <c r="V513" s="275"/>
      <c r="W513" s="275"/>
      <c r="X513" s="275"/>
      <c r="Y513" s="275"/>
      <c r="Z513" s="275"/>
    </row>
    <row r="514" spans="1:26" ht="15.75" customHeight="1" x14ac:dyDescent="0.25">
      <c r="A514" s="303"/>
      <c r="B514" s="275"/>
      <c r="C514" s="275"/>
      <c r="D514" s="275"/>
      <c r="E514" s="275"/>
      <c r="F514" s="275"/>
      <c r="G514" s="275"/>
      <c r="H514" s="275"/>
      <c r="I514" s="275"/>
      <c r="J514" s="275"/>
      <c r="K514" s="306"/>
      <c r="L514" s="275"/>
      <c r="M514" s="275"/>
      <c r="N514" s="275"/>
      <c r="O514" s="275"/>
      <c r="P514" s="306"/>
      <c r="Q514" s="275"/>
      <c r="R514" s="275"/>
      <c r="S514" s="275"/>
      <c r="T514" s="275"/>
      <c r="U514" s="275"/>
      <c r="V514" s="275"/>
      <c r="W514" s="275"/>
      <c r="X514" s="275"/>
      <c r="Y514" s="275"/>
      <c r="Z514" s="275"/>
    </row>
    <row r="515" spans="1:26" ht="15.75" customHeight="1" x14ac:dyDescent="0.25">
      <c r="A515" s="303"/>
      <c r="B515" s="275"/>
      <c r="C515" s="275"/>
      <c r="D515" s="275"/>
      <c r="E515" s="275"/>
      <c r="F515" s="275"/>
      <c r="G515" s="275"/>
      <c r="H515" s="275"/>
      <c r="I515" s="275"/>
      <c r="J515" s="275"/>
      <c r="K515" s="306"/>
      <c r="L515" s="275"/>
      <c r="M515" s="275"/>
      <c r="N515" s="275"/>
      <c r="O515" s="275"/>
      <c r="P515" s="306"/>
      <c r="Q515" s="275"/>
      <c r="R515" s="275"/>
      <c r="S515" s="275"/>
      <c r="T515" s="275"/>
      <c r="U515" s="275"/>
      <c r="V515" s="275"/>
      <c r="W515" s="275"/>
      <c r="X515" s="275"/>
      <c r="Y515" s="275"/>
      <c r="Z515" s="275"/>
    </row>
    <row r="516" spans="1:26" ht="15.75" customHeight="1" x14ac:dyDescent="0.25">
      <c r="A516" s="303"/>
      <c r="B516" s="275"/>
      <c r="C516" s="275"/>
      <c r="D516" s="275"/>
      <c r="E516" s="275"/>
      <c r="F516" s="275"/>
      <c r="G516" s="275"/>
      <c r="H516" s="275"/>
      <c r="I516" s="275"/>
      <c r="J516" s="275"/>
      <c r="K516" s="306"/>
      <c r="L516" s="275"/>
      <c r="M516" s="275"/>
      <c r="N516" s="275"/>
      <c r="O516" s="275"/>
      <c r="P516" s="306"/>
      <c r="Q516" s="275"/>
      <c r="R516" s="275"/>
      <c r="S516" s="275"/>
      <c r="T516" s="275"/>
      <c r="U516" s="275"/>
      <c r="V516" s="275"/>
      <c r="W516" s="275"/>
      <c r="X516" s="275"/>
      <c r="Y516" s="275"/>
      <c r="Z516" s="275"/>
    </row>
    <row r="517" spans="1:26" ht="15.75" customHeight="1" x14ac:dyDescent="0.25">
      <c r="A517" s="303"/>
      <c r="B517" s="275"/>
      <c r="C517" s="275"/>
      <c r="D517" s="275"/>
      <c r="E517" s="275"/>
      <c r="F517" s="275"/>
      <c r="G517" s="275"/>
      <c r="H517" s="275"/>
      <c r="I517" s="275"/>
      <c r="J517" s="275"/>
      <c r="K517" s="306"/>
      <c r="L517" s="275"/>
      <c r="M517" s="275"/>
      <c r="N517" s="275"/>
      <c r="O517" s="275"/>
      <c r="P517" s="306"/>
      <c r="Q517" s="275"/>
      <c r="R517" s="275"/>
      <c r="S517" s="275"/>
      <c r="T517" s="275"/>
      <c r="U517" s="275"/>
      <c r="V517" s="275"/>
      <c r="W517" s="275"/>
      <c r="X517" s="275"/>
      <c r="Y517" s="275"/>
      <c r="Z517" s="275"/>
    </row>
    <row r="518" spans="1:26" ht="15.75" customHeight="1" x14ac:dyDescent="0.25">
      <c r="A518" s="303"/>
      <c r="B518" s="275"/>
      <c r="C518" s="275"/>
      <c r="D518" s="275"/>
      <c r="E518" s="275"/>
      <c r="F518" s="275"/>
      <c r="G518" s="275"/>
      <c r="H518" s="275"/>
      <c r="I518" s="275"/>
      <c r="J518" s="275"/>
      <c r="K518" s="306"/>
      <c r="L518" s="275"/>
      <c r="M518" s="275"/>
      <c r="N518" s="275"/>
      <c r="O518" s="275"/>
      <c r="P518" s="306"/>
      <c r="Q518" s="275"/>
      <c r="R518" s="275"/>
      <c r="S518" s="275"/>
      <c r="T518" s="275"/>
      <c r="U518" s="275"/>
      <c r="V518" s="275"/>
      <c r="W518" s="275"/>
      <c r="X518" s="275"/>
      <c r="Y518" s="275"/>
      <c r="Z518" s="275"/>
    </row>
    <row r="519" spans="1:26" ht="15.75" customHeight="1" x14ac:dyDescent="0.25">
      <c r="A519" s="303"/>
      <c r="B519" s="275"/>
      <c r="C519" s="275"/>
      <c r="D519" s="275"/>
      <c r="E519" s="275"/>
      <c r="F519" s="275"/>
      <c r="G519" s="275"/>
      <c r="H519" s="275"/>
      <c r="I519" s="275"/>
      <c r="J519" s="275"/>
      <c r="K519" s="306"/>
      <c r="L519" s="275"/>
      <c r="M519" s="275"/>
      <c r="N519" s="275"/>
      <c r="O519" s="275"/>
      <c r="P519" s="306"/>
      <c r="Q519" s="275"/>
      <c r="R519" s="275"/>
      <c r="S519" s="275"/>
      <c r="T519" s="275"/>
      <c r="U519" s="275"/>
      <c r="V519" s="275"/>
      <c r="W519" s="275"/>
      <c r="X519" s="275"/>
      <c r="Y519" s="275"/>
      <c r="Z519" s="275"/>
    </row>
    <row r="520" spans="1:26" ht="15.75" customHeight="1" x14ac:dyDescent="0.25">
      <c r="A520" s="303"/>
      <c r="B520" s="275"/>
      <c r="C520" s="275"/>
      <c r="D520" s="275"/>
      <c r="E520" s="275"/>
      <c r="F520" s="275"/>
      <c r="G520" s="275"/>
      <c r="H520" s="275"/>
      <c r="I520" s="275"/>
      <c r="J520" s="275"/>
      <c r="K520" s="306"/>
      <c r="L520" s="275"/>
      <c r="M520" s="275"/>
      <c r="N520" s="275"/>
      <c r="O520" s="275"/>
      <c r="P520" s="306"/>
      <c r="Q520" s="275"/>
      <c r="R520" s="275"/>
      <c r="S520" s="275"/>
      <c r="T520" s="275"/>
      <c r="U520" s="275"/>
      <c r="V520" s="275"/>
      <c r="W520" s="275"/>
      <c r="X520" s="275"/>
      <c r="Y520" s="275"/>
      <c r="Z520" s="275"/>
    </row>
    <row r="521" spans="1:26" ht="15.75" customHeight="1" x14ac:dyDescent="0.25">
      <c r="A521" s="303"/>
      <c r="B521" s="275"/>
      <c r="C521" s="275"/>
      <c r="D521" s="275"/>
      <c r="E521" s="275"/>
      <c r="F521" s="275"/>
      <c r="G521" s="275"/>
      <c r="H521" s="275"/>
      <c r="I521" s="275"/>
      <c r="J521" s="275"/>
      <c r="K521" s="306"/>
      <c r="L521" s="275"/>
      <c r="M521" s="275"/>
      <c r="N521" s="275"/>
      <c r="O521" s="275"/>
      <c r="P521" s="306"/>
      <c r="Q521" s="275"/>
      <c r="R521" s="275"/>
      <c r="S521" s="275"/>
      <c r="T521" s="275"/>
      <c r="U521" s="275"/>
      <c r="V521" s="275"/>
      <c r="W521" s="275"/>
      <c r="X521" s="275"/>
      <c r="Y521" s="275"/>
      <c r="Z521" s="275"/>
    </row>
    <row r="522" spans="1:26" ht="15.75" customHeight="1" x14ac:dyDescent="0.25">
      <c r="A522" s="303"/>
      <c r="B522" s="275"/>
      <c r="C522" s="275"/>
      <c r="D522" s="275"/>
      <c r="E522" s="275"/>
      <c r="F522" s="275"/>
      <c r="G522" s="275"/>
      <c r="H522" s="275"/>
      <c r="I522" s="275"/>
      <c r="J522" s="275"/>
      <c r="K522" s="306"/>
      <c r="L522" s="275"/>
      <c r="M522" s="275"/>
      <c r="N522" s="275"/>
      <c r="O522" s="275"/>
      <c r="P522" s="306"/>
      <c r="Q522" s="275"/>
      <c r="R522" s="275"/>
      <c r="S522" s="275"/>
      <c r="T522" s="275"/>
      <c r="U522" s="275"/>
      <c r="V522" s="275"/>
      <c r="W522" s="275"/>
      <c r="X522" s="275"/>
      <c r="Y522" s="275"/>
      <c r="Z522" s="275"/>
    </row>
    <row r="523" spans="1:26" ht="15.75" customHeight="1" x14ac:dyDescent="0.25">
      <c r="A523" s="303"/>
      <c r="B523" s="275"/>
      <c r="C523" s="275"/>
      <c r="D523" s="275"/>
      <c r="E523" s="275"/>
      <c r="F523" s="275"/>
      <c r="G523" s="275"/>
      <c r="H523" s="275"/>
      <c r="I523" s="275"/>
      <c r="J523" s="275"/>
      <c r="K523" s="306"/>
      <c r="L523" s="275"/>
      <c r="M523" s="275"/>
      <c r="N523" s="275"/>
      <c r="O523" s="275"/>
      <c r="P523" s="306"/>
      <c r="Q523" s="275"/>
      <c r="R523" s="275"/>
      <c r="S523" s="275"/>
      <c r="T523" s="275"/>
      <c r="U523" s="275"/>
      <c r="V523" s="275"/>
      <c r="W523" s="275"/>
      <c r="X523" s="275"/>
      <c r="Y523" s="275"/>
      <c r="Z523" s="275"/>
    </row>
    <row r="524" spans="1:26" ht="15.75" customHeight="1" x14ac:dyDescent="0.25">
      <c r="A524" s="303"/>
      <c r="B524" s="275"/>
      <c r="C524" s="275"/>
      <c r="D524" s="275"/>
      <c r="E524" s="275"/>
      <c r="F524" s="275"/>
      <c r="G524" s="275"/>
      <c r="H524" s="275"/>
      <c r="I524" s="275"/>
      <c r="J524" s="275"/>
      <c r="K524" s="306"/>
      <c r="L524" s="275"/>
      <c r="M524" s="275"/>
      <c r="N524" s="275"/>
      <c r="O524" s="275"/>
      <c r="P524" s="306"/>
      <c r="Q524" s="275"/>
      <c r="R524" s="275"/>
      <c r="S524" s="275"/>
      <c r="T524" s="275"/>
      <c r="U524" s="275"/>
      <c r="V524" s="275"/>
      <c r="W524" s="275"/>
      <c r="X524" s="275"/>
      <c r="Y524" s="275"/>
      <c r="Z524" s="275"/>
    </row>
    <row r="525" spans="1:26" ht="15.75" customHeight="1" x14ac:dyDescent="0.25">
      <c r="A525" s="303"/>
      <c r="B525" s="275"/>
      <c r="C525" s="275"/>
      <c r="D525" s="275"/>
      <c r="E525" s="275"/>
      <c r="F525" s="275"/>
      <c r="G525" s="275"/>
      <c r="H525" s="275"/>
      <c r="I525" s="275"/>
      <c r="J525" s="275"/>
      <c r="K525" s="306"/>
      <c r="L525" s="275"/>
      <c r="M525" s="275"/>
      <c r="N525" s="275"/>
      <c r="O525" s="275"/>
      <c r="P525" s="306"/>
      <c r="Q525" s="275"/>
      <c r="R525" s="275"/>
      <c r="S525" s="275"/>
      <c r="T525" s="275"/>
      <c r="U525" s="275"/>
      <c r="V525" s="275"/>
      <c r="W525" s="275"/>
      <c r="X525" s="275"/>
      <c r="Y525" s="275"/>
      <c r="Z525" s="275"/>
    </row>
    <row r="526" spans="1:26" ht="15.75" customHeight="1" x14ac:dyDescent="0.25">
      <c r="A526" s="303"/>
      <c r="B526" s="275"/>
      <c r="C526" s="275"/>
      <c r="D526" s="275"/>
      <c r="E526" s="275"/>
      <c r="F526" s="275"/>
      <c r="G526" s="275"/>
      <c r="H526" s="275"/>
      <c r="I526" s="275"/>
      <c r="J526" s="275"/>
      <c r="K526" s="306"/>
      <c r="L526" s="275"/>
      <c r="M526" s="275"/>
      <c r="N526" s="275"/>
      <c r="O526" s="275"/>
      <c r="P526" s="306"/>
      <c r="Q526" s="275"/>
      <c r="R526" s="275"/>
      <c r="S526" s="275"/>
      <c r="T526" s="275"/>
      <c r="U526" s="275"/>
      <c r="V526" s="275"/>
      <c r="W526" s="275"/>
      <c r="X526" s="275"/>
      <c r="Y526" s="275"/>
      <c r="Z526" s="275"/>
    </row>
    <row r="527" spans="1:26" ht="15.75" customHeight="1" x14ac:dyDescent="0.25">
      <c r="A527" s="303"/>
      <c r="B527" s="275"/>
      <c r="C527" s="275"/>
      <c r="D527" s="275"/>
      <c r="E527" s="275"/>
      <c r="F527" s="275"/>
      <c r="G527" s="275"/>
      <c r="H527" s="275"/>
      <c r="I527" s="275"/>
      <c r="J527" s="275"/>
      <c r="K527" s="306"/>
      <c r="L527" s="275"/>
      <c r="M527" s="275"/>
      <c r="N527" s="275"/>
      <c r="O527" s="275"/>
      <c r="P527" s="306"/>
      <c r="Q527" s="275"/>
      <c r="R527" s="275"/>
      <c r="S527" s="275"/>
      <c r="T527" s="275"/>
      <c r="U527" s="275"/>
      <c r="V527" s="275"/>
      <c r="W527" s="275"/>
      <c r="X527" s="275"/>
      <c r="Y527" s="275"/>
      <c r="Z527" s="275"/>
    </row>
    <row r="528" spans="1:26" ht="15.75" customHeight="1" x14ac:dyDescent="0.25">
      <c r="A528" s="303"/>
      <c r="B528" s="275"/>
      <c r="C528" s="275"/>
      <c r="D528" s="275"/>
      <c r="E528" s="275"/>
      <c r="F528" s="275"/>
      <c r="G528" s="275"/>
      <c r="H528" s="275"/>
      <c r="I528" s="275"/>
      <c r="J528" s="275"/>
      <c r="K528" s="306"/>
      <c r="L528" s="275"/>
      <c r="M528" s="275"/>
      <c r="N528" s="275"/>
      <c r="O528" s="275"/>
      <c r="P528" s="306"/>
      <c r="Q528" s="275"/>
      <c r="R528" s="275"/>
      <c r="S528" s="275"/>
      <c r="T528" s="275"/>
      <c r="U528" s="275"/>
      <c r="V528" s="275"/>
      <c r="W528" s="275"/>
      <c r="X528" s="275"/>
      <c r="Y528" s="275"/>
      <c r="Z528" s="275"/>
    </row>
    <row r="529" spans="1:26" ht="15.75" customHeight="1" x14ac:dyDescent="0.25">
      <c r="A529" s="303"/>
      <c r="B529" s="275"/>
      <c r="C529" s="275"/>
      <c r="D529" s="275"/>
      <c r="E529" s="275"/>
      <c r="F529" s="275"/>
      <c r="G529" s="275"/>
      <c r="H529" s="275"/>
      <c r="I529" s="275"/>
      <c r="J529" s="275"/>
      <c r="K529" s="306"/>
      <c r="L529" s="275"/>
      <c r="M529" s="275"/>
      <c r="N529" s="275"/>
      <c r="O529" s="275"/>
      <c r="P529" s="306"/>
      <c r="Q529" s="275"/>
      <c r="R529" s="275"/>
      <c r="S529" s="275"/>
      <c r="T529" s="275"/>
      <c r="U529" s="275"/>
      <c r="V529" s="275"/>
      <c r="W529" s="275"/>
      <c r="X529" s="275"/>
      <c r="Y529" s="275"/>
      <c r="Z529" s="275"/>
    </row>
    <row r="530" spans="1:26" ht="15.75" customHeight="1" x14ac:dyDescent="0.25">
      <c r="A530" s="303"/>
      <c r="B530" s="275"/>
      <c r="C530" s="275"/>
      <c r="D530" s="275"/>
      <c r="E530" s="275"/>
      <c r="F530" s="275"/>
      <c r="G530" s="275"/>
      <c r="H530" s="275"/>
      <c r="I530" s="275"/>
      <c r="J530" s="275"/>
      <c r="K530" s="306"/>
      <c r="L530" s="275"/>
      <c r="M530" s="275"/>
      <c r="N530" s="275"/>
      <c r="O530" s="275"/>
      <c r="P530" s="306"/>
      <c r="Q530" s="275"/>
      <c r="R530" s="275"/>
      <c r="S530" s="275"/>
      <c r="T530" s="275"/>
      <c r="U530" s="275"/>
      <c r="V530" s="275"/>
      <c r="W530" s="275"/>
      <c r="X530" s="275"/>
      <c r="Y530" s="275"/>
      <c r="Z530" s="275"/>
    </row>
    <row r="531" spans="1:26" ht="15.75" customHeight="1" x14ac:dyDescent="0.25">
      <c r="A531" s="303"/>
      <c r="B531" s="275"/>
      <c r="C531" s="275"/>
      <c r="D531" s="275"/>
      <c r="E531" s="275"/>
      <c r="F531" s="275"/>
      <c r="G531" s="275"/>
      <c r="H531" s="275"/>
      <c r="I531" s="275"/>
      <c r="J531" s="275"/>
      <c r="K531" s="306"/>
      <c r="L531" s="275"/>
      <c r="M531" s="275"/>
      <c r="N531" s="275"/>
      <c r="O531" s="275"/>
      <c r="P531" s="306"/>
      <c r="Q531" s="275"/>
      <c r="R531" s="275"/>
      <c r="S531" s="275"/>
      <c r="T531" s="275"/>
      <c r="U531" s="275"/>
      <c r="V531" s="275"/>
      <c r="W531" s="275"/>
      <c r="X531" s="275"/>
      <c r="Y531" s="275"/>
      <c r="Z531" s="275"/>
    </row>
    <row r="532" spans="1:26" ht="15.75" customHeight="1" x14ac:dyDescent="0.25">
      <c r="A532" s="303"/>
      <c r="B532" s="275"/>
      <c r="C532" s="275"/>
      <c r="D532" s="275"/>
      <c r="E532" s="275"/>
      <c r="F532" s="275"/>
      <c r="G532" s="275"/>
      <c r="H532" s="275"/>
      <c r="I532" s="275"/>
      <c r="J532" s="275"/>
      <c r="K532" s="306"/>
      <c r="L532" s="275"/>
      <c r="M532" s="275"/>
      <c r="N532" s="275"/>
      <c r="O532" s="275"/>
      <c r="P532" s="306"/>
      <c r="Q532" s="275"/>
      <c r="R532" s="275"/>
      <c r="S532" s="275"/>
      <c r="T532" s="275"/>
      <c r="U532" s="275"/>
      <c r="V532" s="275"/>
      <c r="W532" s="275"/>
      <c r="X532" s="275"/>
      <c r="Y532" s="275"/>
      <c r="Z532" s="275"/>
    </row>
    <row r="533" spans="1:26" ht="15.75" customHeight="1" x14ac:dyDescent="0.25">
      <c r="A533" s="303"/>
      <c r="B533" s="275"/>
      <c r="C533" s="275"/>
      <c r="D533" s="275"/>
      <c r="E533" s="275"/>
      <c r="F533" s="275"/>
      <c r="G533" s="275"/>
      <c r="H533" s="275"/>
      <c r="I533" s="275"/>
      <c r="J533" s="275"/>
      <c r="K533" s="306"/>
      <c r="L533" s="275"/>
      <c r="M533" s="275"/>
      <c r="N533" s="275"/>
      <c r="O533" s="275"/>
      <c r="P533" s="306"/>
      <c r="Q533" s="275"/>
      <c r="R533" s="275"/>
      <c r="S533" s="275"/>
      <c r="T533" s="275"/>
      <c r="U533" s="275"/>
      <c r="V533" s="275"/>
      <c r="W533" s="275"/>
      <c r="X533" s="275"/>
      <c r="Y533" s="275"/>
      <c r="Z533" s="275"/>
    </row>
    <row r="534" spans="1:26" ht="15.75" customHeight="1" x14ac:dyDescent="0.25">
      <c r="A534" s="303"/>
      <c r="B534" s="275"/>
      <c r="C534" s="275"/>
      <c r="D534" s="275"/>
      <c r="E534" s="275"/>
      <c r="F534" s="275"/>
      <c r="G534" s="275"/>
      <c r="H534" s="275"/>
      <c r="I534" s="275"/>
      <c r="J534" s="275"/>
      <c r="K534" s="306"/>
      <c r="L534" s="275"/>
      <c r="M534" s="275"/>
      <c r="N534" s="275"/>
      <c r="O534" s="275"/>
      <c r="P534" s="306"/>
      <c r="Q534" s="275"/>
      <c r="R534" s="275"/>
      <c r="S534" s="275"/>
      <c r="T534" s="275"/>
      <c r="U534" s="275"/>
      <c r="V534" s="275"/>
      <c r="W534" s="275"/>
      <c r="X534" s="275"/>
      <c r="Y534" s="275"/>
      <c r="Z534" s="275"/>
    </row>
    <row r="535" spans="1:26" ht="15.75" customHeight="1" x14ac:dyDescent="0.25">
      <c r="A535" s="303"/>
      <c r="B535" s="275"/>
      <c r="C535" s="275"/>
      <c r="D535" s="275"/>
      <c r="E535" s="275"/>
      <c r="F535" s="275"/>
      <c r="G535" s="275"/>
      <c r="H535" s="275"/>
      <c r="I535" s="275"/>
      <c r="J535" s="275"/>
      <c r="K535" s="306"/>
      <c r="L535" s="275"/>
      <c r="M535" s="275"/>
      <c r="N535" s="275"/>
      <c r="O535" s="275"/>
      <c r="P535" s="306"/>
      <c r="Q535" s="275"/>
      <c r="R535" s="275"/>
      <c r="S535" s="275"/>
      <c r="T535" s="275"/>
      <c r="U535" s="275"/>
      <c r="V535" s="275"/>
      <c r="W535" s="275"/>
      <c r="X535" s="275"/>
      <c r="Y535" s="275"/>
      <c r="Z535" s="275"/>
    </row>
    <row r="536" spans="1:26" ht="15.75" customHeight="1" x14ac:dyDescent="0.25">
      <c r="A536" s="303"/>
      <c r="B536" s="275"/>
      <c r="C536" s="275"/>
      <c r="D536" s="275"/>
      <c r="E536" s="275"/>
      <c r="F536" s="275"/>
      <c r="G536" s="275"/>
      <c r="H536" s="275"/>
      <c r="I536" s="275"/>
      <c r="J536" s="275"/>
      <c r="K536" s="306"/>
      <c r="L536" s="275"/>
      <c r="M536" s="275"/>
      <c r="N536" s="275"/>
      <c r="O536" s="275"/>
      <c r="P536" s="306"/>
      <c r="Q536" s="275"/>
      <c r="R536" s="275"/>
      <c r="S536" s="275"/>
      <c r="T536" s="275"/>
      <c r="U536" s="275"/>
      <c r="V536" s="275"/>
      <c r="W536" s="275"/>
      <c r="X536" s="275"/>
      <c r="Y536" s="275"/>
      <c r="Z536" s="275"/>
    </row>
    <row r="537" spans="1:26" ht="15.75" customHeight="1" x14ac:dyDescent="0.25">
      <c r="A537" s="303"/>
      <c r="B537" s="275"/>
      <c r="C537" s="275"/>
      <c r="D537" s="275"/>
      <c r="E537" s="275"/>
      <c r="F537" s="275"/>
      <c r="G537" s="275"/>
      <c r="H537" s="275"/>
      <c r="I537" s="275"/>
      <c r="J537" s="275"/>
      <c r="K537" s="306"/>
      <c r="L537" s="275"/>
      <c r="M537" s="275"/>
      <c r="N537" s="275"/>
      <c r="O537" s="275"/>
      <c r="P537" s="306"/>
      <c r="Q537" s="275"/>
      <c r="R537" s="275"/>
      <c r="S537" s="275"/>
      <c r="T537" s="275"/>
      <c r="U537" s="275"/>
      <c r="V537" s="275"/>
      <c r="W537" s="275"/>
      <c r="X537" s="275"/>
      <c r="Y537" s="275"/>
      <c r="Z537" s="275"/>
    </row>
    <row r="538" spans="1:26" ht="15.75" customHeight="1" x14ac:dyDescent="0.25">
      <c r="A538" s="303"/>
      <c r="B538" s="275"/>
      <c r="C538" s="275"/>
      <c r="D538" s="275"/>
      <c r="E538" s="275"/>
      <c r="F538" s="275"/>
      <c r="G538" s="275"/>
      <c r="H538" s="275"/>
      <c r="I538" s="275"/>
      <c r="J538" s="275"/>
      <c r="K538" s="306"/>
      <c r="L538" s="275"/>
      <c r="M538" s="275"/>
      <c r="N538" s="275"/>
      <c r="O538" s="275"/>
      <c r="P538" s="306"/>
      <c r="Q538" s="275"/>
      <c r="R538" s="275"/>
      <c r="S538" s="275"/>
      <c r="T538" s="275"/>
      <c r="U538" s="275"/>
      <c r="V538" s="275"/>
      <c r="W538" s="275"/>
      <c r="X538" s="275"/>
      <c r="Y538" s="275"/>
      <c r="Z538" s="275"/>
    </row>
    <row r="539" spans="1:26" ht="15.75" customHeight="1" x14ac:dyDescent="0.25">
      <c r="A539" s="303"/>
      <c r="B539" s="275"/>
      <c r="C539" s="275"/>
      <c r="D539" s="275"/>
      <c r="E539" s="275"/>
      <c r="F539" s="275"/>
      <c r="G539" s="275"/>
      <c r="H539" s="275"/>
      <c r="I539" s="275"/>
      <c r="J539" s="275"/>
      <c r="K539" s="306"/>
      <c r="L539" s="275"/>
      <c r="M539" s="275"/>
      <c r="N539" s="275"/>
      <c r="O539" s="275"/>
      <c r="P539" s="306"/>
      <c r="Q539" s="275"/>
      <c r="R539" s="275"/>
      <c r="S539" s="275"/>
      <c r="T539" s="275"/>
      <c r="U539" s="275"/>
      <c r="V539" s="275"/>
      <c r="W539" s="275"/>
      <c r="X539" s="275"/>
      <c r="Y539" s="275"/>
      <c r="Z539" s="275"/>
    </row>
    <row r="540" spans="1:26" ht="15.75" customHeight="1" x14ac:dyDescent="0.25">
      <c r="A540" s="303"/>
      <c r="B540" s="275"/>
      <c r="C540" s="275"/>
      <c r="D540" s="275"/>
      <c r="E540" s="275"/>
      <c r="F540" s="275"/>
      <c r="G540" s="275"/>
      <c r="H540" s="275"/>
      <c r="I540" s="275"/>
      <c r="J540" s="275"/>
      <c r="K540" s="306"/>
      <c r="L540" s="275"/>
      <c r="M540" s="275"/>
      <c r="N540" s="275"/>
      <c r="O540" s="275"/>
      <c r="P540" s="306"/>
      <c r="Q540" s="275"/>
      <c r="R540" s="275"/>
      <c r="S540" s="275"/>
      <c r="T540" s="275"/>
      <c r="U540" s="275"/>
      <c r="V540" s="275"/>
      <c r="W540" s="275"/>
      <c r="X540" s="275"/>
      <c r="Y540" s="275"/>
      <c r="Z540" s="275"/>
    </row>
    <row r="541" spans="1:26" ht="15.75" customHeight="1" x14ac:dyDescent="0.25">
      <c r="A541" s="303"/>
      <c r="B541" s="275"/>
      <c r="C541" s="275"/>
      <c r="D541" s="275"/>
      <c r="E541" s="275"/>
      <c r="F541" s="275"/>
      <c r="G541" s="275"/>
      <c r="H541" s="275"/>
      <c r="I541" s="275"/>
      <c r="J541" s="275"/>
      <c r="K541" s="306"/>
      <c r="L541" s="275"/>
      <c r="M541" s="275"/>
      <c r="N541" s="275"/>
      <c r="O541" s="275"/>
      <c r="P541" s="306"/>
      <c r="Q541" s="275"/>
      <c r="R541" s="275"/>
      <c r="S541" s="275"/>
      <c r="T541" s="275"/>
      <c r="U541" s="275"/>
      <c r="V541" s="275"/>
      <c r="W541" s="275"/>
      <c r="X541" s="275"/>
      <c r="Y541" s="275"/>
      <c r="Z541" s="275"/>
    </row>
    <row r="542" spans="1:26" ht="15.75" customHeight="1" x14ac:dyDescent="0.25">
      <c r="A542" s="303"/>
      <c r="B542" s="275"/>
      <c r="C542" s="275"/>
      <c r="D542" s="275"/>
      <c r="E542" s="275"/>
      <c r="F542" s="275"/>
      <c r="G542" s="275"/>
      <c r="H542" s="275"/>
      <c r="I542" s="275"/>
      <c r="J542" s="275"/>
      <c r="K542" s="306"/>
      <c r="L542" s="275"/>
      <c r="M542" s="275"/>
      <c r="N542" s="275"/>
      <c r="O542" s="275"/>
      <c r="P542" s="306"/>
      <c r="Q542" s="275"/>
      <c r="R542" s="275"/>
      <c r="S542" s="275"/>
      <c r="T542" s="275"/>
      <c r="U542" s="275"/>
      <c r="V542" s="275"/>
      <c r="W542" s="275"/>
      <c r="X542" s="275"/>
      <c r="Y542" s="275"/>
      <c r="Z542" s="275"/>
    </row>
    <row r="543" spans="1:26" ht="15.75" customHeight="1" x14ac:dyDescent="0.25">
      <c r="A543" s="303"/>
      <c r="B543" s="275"/>
      <c r="C543" s="275"/>
      <c r="D543" s="275"/>
      <c r="E543" s="275"/>
      <c r="F543" s="275"/>
      <c r="G543" s="275"/>
      <c r="H543" s="275"/>
      <c r="I543" s="275"/>
      <c r="J543" s="275"/>
      <c r="K543" s="306"/>
      <c r="L543" s="275"/>
      <c r="M543" s="275"/>
      <c r="N543" s="275"/>
      <c r="O543" s="275"/>
      <c r="P543" s="306"/>
      <c r="Q543" s="275"/>
      <c r="R543" s="275"/>
      <c r="S543" s="275"/>
      <c r="T543" s="275"/>
      <c r="U543" s="275"/>
      <c r="V543" s="275"/>
      <c r="W543" s="275"/>
      <c r="X543" s="275"/>
      <c r="Y543" s="275"/>
      <c r="Z543" s="275"/>
    </row>
    <row r="544" spans="1:26" ht="15.75" customHeight="1" x14ac:dyDescent="0.25">
      <c r="A544" s="303"/>
      <c r="B544" s="275"/>
      <c r="C544" s="275"/>
      <c r="D544" s="275"/>
      <c r="E544" s="275"/>
      <c r="F544" s="275"/>
      <c r="G544" s="275"/>
      <c r="H544" s="275"/>
      <c r="I544" s="275"/>
      <c r="J544" s="275"/>
      <c r="K544" s="306"/>
      <c r="L544" s="275"/>
      <c r="M544" s="275"/>
      <c r="N544" s="275"/>
      <c r="O544" s="275"/>
      <c r="P544" s="306"/>
      <c r="Q544" s="275"/>
      <c r="R544" s="275"/>
      <c r="S544" s="275"/>
      <c r="T544" s="275"/>
      <c r="U544" s="275"/>
      <c r="V544" s="275"/>
      <c r="W544" s="275"/>
      <c r="X544" s="275"/>
      <c r="Y544" s="275"/>
      <c r="Z544" s="275"/>
    </row>
    <row r="545" spans="1:26" ht="15.75" customHeight="1" x14ac:dyDescent="0.25">
      <c r="A545" s="303"/>
      <c r="B545" s="275"/>
      <c r="C545" s="275"/>
      <c r="D545" s="275"/>
      <c r="E545" s="275"/>
      <c r="F545" s="275"/>
      <c r="G545" s="275"/>
      <c r="H545" s="275"/>
      <c r="I545" s="275"/>
      <c r="J545" s="275"/>
      <c r="K545" s="306"/>
      <c r="L545" s="275"/>
      <c r="M545" s="275"/>
      <c r="N545" s="275"/>
      <c r="O545" s="275"/>
      <c r="P545" s="306"/>
      <c r="Q545" s="275"/>
      <c r="R545" s="275"/>
      <c r="S545" s="275"/>
      <c r="T545" s="275"/>
      <c r="U545" s="275"/>
      <c r="V545" s="275"/>
      <c r="W545" s="275"/>
      <c r="X545" s="275"/>
      <c r="Y545" s="275"/>
      <c r="Z545" s="275"/>
    </row>
    <row r="546" spans="1:26" ht="15.75" customHeight="1" x14ac:dyDescent="0.25">
      <c r="A546" s="303"/>
      <c r="B546" s="275"/>
      <c r="C546" s="275"/>
      <c r="D546" s="275"/>
      <c r="E546" s="275"/>
      <c r="F546" s="275"/>
      <c r="G546" s="275"/>
      <c r="H546" s="275"/>
      <c r="I546" s="275"/>
      <c r="J546" s="275"/>
      <c r="K546" s="306"/>
      <c r="L546" s="275"/>
      <c r="M546" s="275"/>
      <c r="N546" s="275"/>
      <c r="O546" s="275"/>
      <c r="P546" s="306"/>
      <c r="Q546" s="275"/>
      <c r="R546" s="275"/>
      <c r="S546" s="275"/>
      <c r="T546" s="275"/>
      <c r="U546" s="275"/>
      <c r="V546" s="275"/>
      <c r="W546" s="275"/>
      <c r="X546" s="275"/>
      <c r="Y546" s="275"/>
      <c r="Z546" s="275"/>
    </row>
    <row r="547" spans="1:26" ht="15.75" customHeight="1" x14ac:dyDescent="0.25">
      <c r="A547" s="303"/>
      <c r="B547" s="275"/>
      <c r="C547" s="275"/>
      <c r="D547" s="275"/>
      <c r="E547" s="275"/>
      <c r="F547" s="275"/>
      <c r="G547" s="275"/>
      <c r="H547" s="275"/>
      <c r="I547" s="275"/>
      <c r="J547" s="275"/>
      <c r="K547" s="306"/>
      <c r="L547" s="275"/>
      <c r="M547" s="275"/>
      <c r="N547" s="275"/>
      <c r="O547" s="275"/>
      <c r="P547" s="306"/>
      <c r="Q547" s="275"/>
      <c r="R547" s="275"/>
      <c r="S547" s="275"/>
      <c r="T547" s="275"/>
      <c r="U547" s="275"/>
      <c r="V547" s="275"/>
      <c r="W547" s="275"/>
      <c r="X547" s="275"/>
      <c r="Y547" s="275"/>
      <c r="Z547" s="275"/>
    </row>
    <row r="548" spans="1:26" ht="15.75" customHeight="1" x14ac:dyDescent="0.25">
      <c r="A548" s="303"/>
      <c r="B548" s="275"/>
      <c r="C548" s="275"/>
      <c r="D548" s="275"/>
      <c r="E548" s="275"/>
      <c r="F548" s="275"/>
      <c r="G548" s="275"/>
      <c r="H548" s="275"/>
      <c r="I548" s="275"/>
      <c r="J548" s="275"/>
      <c r="K548" s="306"/>
      <c r="L548" s="275"/>
      <c r="M548" s="275"/>
      <c r="N548" s="275"/>
      <c r="O548" s="275"/>
      <c r="P548" s="306"/>
      <c r="Q548" s="275"/>
      <c r="R548" s="275"/>
      <c r="S548" s="275"/>
      <c r="T548" s="275"/>
      <c r="U548" s="275"/>
      <c r="V548" s="275"/>
      <c r="W548" s="275"/>
      <c r="X548" s="275"/>
      <c r="Y548" s="275"/>
      <c r="Z548" s="275"/>
    </row>
    <row r="549" spans="1:26" ht="15.75" customHeight="1" x14ac:dyDescent="0.25">
      <c r="A549" s="303"/>
      <c r="B549" s="275"/>
      <c r="C549" s="275"/>
      <c r="D549" s="275"/>
      <c r="E549" s="275"/>
      <c r="F549" s="275"/>
      <c r="G549" s="275"/>
      <c r="H549" s="275"/>
      <c r="I549" s="275"/>
      <c r="J549" s="275"/>
      <c r="K549" s="306"/>
      <c r="L549" s="275"/>
      <c r="M549" s="275"/>
      <c r="N549" s="275"/>
      <c r="O549" s="275"/>
      <c r="P549" s="306"/>
      <c r="Q549" s="275"/>
      <c r="R549" s="275"/>
      <c r="S549" s="275"/>
      <c r="T549" s="275"/>
      <c r="U549" s="275"/>
      <c r="V549" s="275"/>
      <c r="W549" s="275"/>
      <c r="X549" s="275"/>
      <c r="Y549" s="275"/>
      <c r="Z549" s="275"/>
    </row>
    <row r="550" spans="1:26" ht="15.75" customHeight="1" x14ac:dyDescent="0.25">
      <c r="A550" s="303"/>
      <c r="B550" s="275"/>
      <c r="C550" s="275"/>
      <c r="D550" s="275"/>
      <c r="E550" s="275"/>
      <c r="F550" s="275"/>
      <c r="G550" s="275"/>
      <c r="H550" s="275"/>
      <c r="I550" s="275"/>
      <c r="J550" s="275"/>
      <c r="K550" s="306"/>
      <c r="L550" s="275"/>
      <c r="M550" s="275"/>
      <c r="N550" s="275"/>
      <c r="O550" s="275"/>
      <c r="P550" s="306"/>
      <c r="Q550" s="275"/>
      <c r="R550" s="275"/>
      <c r="S550" s="275"/>
      <c r="T550" s="275"/>
      <c r="U550" s="275"/>
      <c r="V550" s="275"/>
      <c r="W550" s="275"/>
      <c r="X550" s="275"/>
      <c r="Y550" s="275"/>
      <c r="Z550" s="275"/>
    </row>
    <row r="551" spans="1:26" ht="15.75" customHeight="1" x14ac:dyDescent="0.25">
      <c r="A551" s="303"/>
      <c r="B551" s="275"/>
      <c r="C551" s="275"/>
      <c r="D551" s="275"/>
      <c r="E551" s="275"/>
      <c r="F551" s="275"/>
      <c r="G551" s="275"/>
      <c r="H551" s="275"/>
      <c r="I551" s="275"/>
      <c r="J551" s="275"/>
      <c r="K551" s="306"/>
      <c r="L551" s="275"/>
      <c r="M551" s="275"/>
      <c r="N551" s="275"/>
      <c r="O551" s="275"/>
      <c r="P551" s="306"/>
      <c r="Q551" s="275"/>
      <c r="R551" s="275"/>
      <c r="S551" s="275"/>
      <c r="T551" s="275"/>
      <c r="U551" s="275"/>
      <c r="V551" s="275"/>
      <c r="W551" s="275"/>
      <c r="X551" s="275"/>
      <c r="Y551" s="275"/>
      <c r="Z551" s="275"/>
    </row>
    <row r="552" spans="1:26" ht="15.75" customHeight="1" x14ac:dyDescent="0.25">
      <c r="A552" s="303"/>
      <c r="B552" s="275"/>
      <c r="C552" s="275"/>
      <c r="D552" s="275"/>
      <c r="E552" s="275"/>
      <c r="F552" s="275"/>
      <c r="G552" s="275"/>
      <c r="H552" s="275"/>
      <c r="I552" s="275"/>
      <c r="J552" s="275"/>
      <c r="K552" s="306"/>
      <c r="L552" s="275"/>
      <c r="M552" s="275"/>
      <c r="N552" s="275"/>
      <c r="O552" s="275"/>
      <c r="P552" s="306"/>
      <c r="Q552" s="275"/>
      <c r="R552" s="275"/>
      <c r="S552" s="275"/>
      <c r="T552" s="275"/>
      <c r="U552" s="275"/>
      <c r="V552" s="275"/>
      <c r="W552" s="275"/>
      <c r="X552" s="275"/>
      <c r="Y552" s="275"/>
      <c r="Z552" s="275"/>
    </row>
    <row r="553" spans="1:26" ht="15.75" customHeight="1" x14ac:dyDescent="0.25">
      <c r="A553" s="303"/>
      <c r="B553" s="275"/>
      <c r="C553" s="275"/>
      <c r="D553" s="275"/>
      <c r="E553" s="275"/>
      <c r="F553" s="275"/>
      <c r="G553" s="275"/>
      <c r="H553" s="275"/>
      <c r="I553" s="275"/>
      <c r="J553" s="275"/>
      <c r="K553" s="306"/>
      <c r="L553" s="275"/>
      <c r="M553" s="275"/>
      <c r="N553" s="275"/>
      <c r="O553" s="275"/>
      <c r="P553" s="306"/>
      <c r="Q553" s="275"/>
      <c r="R553" s="275"/>
      <c r="S553" s="275"/>
      <c r="T553" s="275"/>
      <c r="U553" s="275"/>
      <c r="V553" s="275"/>
      <c r="W553" s="275"/>
      <c r="X553" s="275"/>
      <c r="Y553" s="275"/>
      <c r="Z553" s="275"/>
    </row>
    <row r="554" spans="1:26" ht="15.75" customHeight="1" x14ac:dyDescent="0.25">
      <c r="A554" s="303"/>
      <c r="B554" s="275"/>
      <c r="C554" s="275"/>
      <c r="D554" s="275"/>
      <c r="E554" s="275"/>
      <c r="F554" s="275"/>
      <c r="G554" s="275"/>
      <c r="H554" s="275"/>
      <c r="I554" s="275"/>
      <c r="J554" s="275"/>
      <c r="K554" s="306"/>
      <c r="L554" s="275"/>
      <c r="M554" s="275"/>
      <c r="N554" s="275"/>
      <c r="O554" s="275"/>
      <c r="P554" s="306"/>
      <c r="Q554" s="275"/>
      <c r="R554" s="275"/>
      <c r="S554" s="275"/>
      <c r="T554" s="275"/>
      <c r="U554" s="275"/>
      <c r="V554" s="275"/>
      <c r="W554" s="275"/>
      <c r="X554" s="275"/>
      <c r="Y554" s="275"/>
      <c r="Z554" s="275"/>
    </row>
    <row r="555" spans="1:26" ht="15.75" customHeight="1" x14ac:dyDescent="0.25">
      <c r="A555" s="303"/>
      <c r="B555" s="275"/>
      <c r="C555" s="275"/>
      <c r="D555" s="275"/>
      <c r="E555" s="275"/>
      <c r="F555" s="275"/>
      <c r="G555" s="275"/>
      <c r="H555" s="275"/>
      <c r="I555" s="275"/>
      <c r="J555" s="275"/>
      <c r="K555" s="306"/>
      <c r="L555" s="275"/>
      <c r="M555" s="275"/>
      <c r="N555" s="275"/>
      <c r="O555" s="275"/>
      <c r="P555" s="306"/>
      <c r="Q555" s="275"/>
      <c r="R555" s="275"/>
      <c r="S555" s="275"/>
      <c r="T555" s="275"/>
      <c r="U555" s="275"/>
      <c r="V555" s="275"/>
      <c r="W555" s="275"/>
      <c r="X555" s="275"/>
      <c r="Y555" s="275"/>
      <c r="Z555" s="275"/>
    </row>
    <row r="556" spans="1:26" ht="15.75" customHeight="1" x14ac:dyDescent="0.25">
      <c r="A556" s="303"/>
      <c r="B556" s="275"/>
      <c r="C556" s="275"/>
      <c r="D556" s="275"/>
      <c r="E556" s="275"/>
      <c r="F556" s="275"/>
      <c r="G556" s="275"/>
      <c r="H556" s="275"/>
      <c r="I556" s="275"/>
      <c r="J556" s="275"/>
      <c r="K556" s="306"/>
      <c r="L556" s="275"/>
      <c r="M556" s="275"/>
      <c r="N556" s="275"/>
      <c r="O556" s="275"/>
      <c r="P556" s="306"/>
      <c r="Q556" s="275"/>
      <c r="R556" s="275"/>
      <c r="S556" s="275"/>
      <c r="T556" s="275"/>
      <c r="U556" s="275"/>
      <c r="V556" s="275"/>
      <c r="W556" s="275"/>
      <c r="X556" s="275"/>
      <c r="Y556" s="275"/>
      <c r="Z556" s="275"/>
    </row>
    <row r="557" spans="1:26" ht="15.75" customHeight="1" x14ac:dyDescent="0.25">
      <c r="A557" s="303"/>
      <c r="B557" s="275"/>
      <c r="C557" s="275"/>
      <c r="D557" s="275"/>
      <c r="E557" s="275"/>
      <c r="F557" s="275"/>
      <c r="G557" s="275"/>
      <c r="H557" s="275"/>
      <c r="I557" s="275"/>
      <c r="J557" s="275"/>
      <c r="K557" s="306"/>
      <c r="L557" s="275"/>
      <c r="M557" s="275"/>
      <c r="N557" s="275"/>
      <c r="O557" s="275"/>
      <c r="P557" s="306"/>
      <c r="Q557" s="275"/>
      <c r="R557" s="275"/>
      <c r="S557" s="275"/>
      <c r="T557" s="275"/>
      <c r="U557" s="275"/>
      <c r="V557" s="275"/>
      <c r="W557" s="275"/>
      <c r="X557" s="275"/>
      <c r="Y557" s="275"/>
      <c r="Z557" s="275"/>
    </row>
    <row r="558" spans="1:26" ht="15.75" customHeight="1" x14ac:dyDescent="0.25">
      <c r="A558" s="303"/>
      <c r="B558" s="275"/>
      <c r="C558" s="275"/>
      <c r="D558" s="275"/>
      <c r="E558" s="275"/>
      <c r="F558" s="275"/>
      <c r="G558" s="275"/>
      <c r="H558" s="275"/>
      <c r="I558" s="275"/>
      <c r="J558" s="275"/>
      <c r="K558" s="306"/>
      <c r="L558" s="275"/>
      <c r="M558" s="275"/>
      <c r="N558" s="275"/>
      <c r="O558" s="275"/>
      <c r="P558" s="306"/>
      <c r="Q558" s="275"/>
      <c r="R558" s="275"/>
      <c r="S558" s="275"/>
      <c r="T558" s="275"/>
      <c r="U558" s="275"/>
      <c r="V558" s="275"/>
      <c r="W558" s="275"/>
      <c r="X558" s="275"/>
      <c r="Y558" s="275"/>
      <c r="Z558" s="275"/>
    </row>
    <row r="559" spans="1:26" ht="15.75" customHeight="1" x14ac:dyDescent="0.25">
      <c r="A559" s="303"/>
      <c r="B559" s="275"/>
      <c r="C559" s="275"/>
      <c r="D559" s="275"/>
      <c r="E559" s="275"/>
      <c r="F559" s="275"/>
      <c r="G559" s="275"/>
      <c r="H559" s="275"/>
      <c r="I559" s="275"/>
      <c r="J559" s="275"/>
      <c r="K559" s="306"/>
      <c r="L559" s="275"/>
      <c r="M559" s="275"/>
      <c r="N559" s="275"/>
      <c r="O559" s="275"/>
      <c r="P559" s="306"/>
      <c r="Q559" s="275"/>
      <c r="R559" s="275"/>
      <c r="S559" s="275"/>
      <c r="T559" s="275"/>
      <c r="U559" s="275"/>
      <c r="V559" s="275"/>
      <c r="W559" s="275"/>
      <c r="X559" s="275"/>
      <c r="Y559" s="275"/>
      <c r="Z559" s="275"/>
    </row>
    <row r="560" spans="1:26" ht="15.75" customHeight="1" x14ac:dyDescent="0.25">
      <c r="A560" s="303"/>
      <c r="B560" s="275"/>
      <c r="C560" s="275"/>
      <c r="D560" s="275"/>
      <c r="E560" s="275"/>
      <c r="F560" s="275"/>
      <c r="G560" s="275"/>
      <c r="H560" s="275"/>
      <c r="I560" s="275"/>
      <c r="J560" s="275"/>
      <c r="K560" s="306"/>
      <c r="L560" s="275"/>
      <c r="M560" s="275"/>
      <c r="N560" s="275"/>
      <c r="O560" s="275"/>
      <c r="P560" s="306"/>
      <c r="Q560" s="275"/>
      <c r="R560" s="275"/>
      <c r="S560" s="275"/>
      <c r="T560" s="275"/>
      <c r="U560" s="275"/>
      <c r="V560" s="275"/>
      <c r="W560" s="275"/>
      <c r="X560" s="275"/>
      <c r="Y560" s="275"/>
      <c r="Z560" s="275"/>
    </row>
    <row r="561" spans="1:26" ht="15.75" customHeight="1" x14ac:dyDescent="0.25">
      <c r="A561" s="303"/>
      <c r="B561" s="275"/>
      <c r="C561" s="275"/>
      <c r="D561" s="275"/>
      <c r="E561" s="275"/>
      <c r="F561" s="275"/>
      <c r="G561" s="275"/>
      <c r="H561" s="275"/>
      <c r="I561" s="275"/>
      <c r="J561" s="275"/>
      <c r="K561" s="306"/>
      <c r="L561" s="275"/>
      <c r="M561" s="275"/>
      <c r="N561" s="275"/>
      <c r="O561" s="275"/>
      <c r="P561" s="306"/>
      <c r="Q561" s="275"/>
      <c r="R561" s="275"/>
      <c r="S561" s="275"/>
      <c r="T561" s="275"/>
      <c r="U561" s="275"/>
      <c r="V561" s="275"/>
      <c r="W561" s="275"/>
      <c r="X561" s="275"/>
      <c r="Y561" s="275"/>
      <c r="Z561" s="275"/>
    </row>
    <row r="562" spans="1:26" ht="15.75" customHeight="1" x14ac:dyDescent="0.25">
      <c r="A562" s="303"/>
      <c r="B562" s="275"/>
      <c r="C562" s="275"/>
      <c r="D562" s="275"/>
      <c r="E562" s="275"/>
      <c r="F562" s="275"/>
      <c r="G562" s="275"/>
      <c r="H562" s="275"/>
      <c r="I562" s="275"/>
      <c r="J562" s="275"/>
      <c r="K562" s="306"/>
      <c r="L562" s="275"/>
      <c r="M562" s="275"/>
      <c r="N562" s="275"/>
      <c r="O562" s="275"/>
      <c r="P562" s="306"/>
      <c r="Q562" s="275"/>
      <c r="R562" s="275"/>
      <c r="S562" s="275"/>
      <c r="T562" s="275"/>
      <c r="U562" s="275"/>
      <c r="V562" s="275"/>
      <c r="W562" s="275"/>
      <c r="X562" s="275"/>
      <c r="Y562" s="275"/>
      <c r="Z562" s="275"/>
    </row>
    <row r="563" spans="1:26" ht="15.75" customHeight="1" x14ac:dyDescent="0.25">
      <c r="A563" s="303"/>
      <c r="B563" s="275"/>
      <c r="C563" s="275"/>
      <c r="D563" s="275"/>
      <c r="E563" s="275"/>
      <c r="F563" s="275"/>
      <c r="G563" s="275"/>
      <c r="H563" s="275"/>
      <c r="I563" s="275"/>
      <c r="J563" s="275"/>
      <c r="K563" s="306"/>
      <c r="L563" s="275"/>
      <c r="M563" s="275"/>
      <c r="N563" s="275"/>
      <c r="O563" s="275"/>
      <c r="P563" s="306"/>
      <c r="Q563" s="275"/>
      <c r="R563" s="275"/>
      <c r="S563" s="275"/>
      <c r="T563" s="275"/>
      <c r="U563" s="275"/>
      <c r="V563" s="275"/>
      <c r="W563" s="275"/>
      <c r="X563" s="275"/>
      <c r="Y563" s="275"/>
      <c r="Z563" s="275"/>
    </row>
    <row r="564" spans="1:26" ht="15.75" customHeight="1" x14ac:dyDescent="0.25">
      <c r="A564" s="303"/>
      <c r="B564" s="275"/>
      <c r="C564" s="275"/>
      <c r="D564" s="275"/>
      <c r="E564" s="275"/>
      <c r="F564" s="275"/>
      <c r="G564" s="275"/>
      <c r="H564" s="275"/>
      <c r="I564" s="275"/>
      <c r="J564" s="275"/>
      <c r="K564" s="306"/>
      <c r="L564" s="275"/>
      <c r="M564" s="275"/>
      <c r="N564" s="275"/>
      <c r="O564" s="275"/>
      <c r="P564" s="306"/>
      <c r="Q564" s="275"/>
      <c r="R564" s="275"/>
      <c r="S564" s="275"/>
      <c r="T564" s="275"/>
      <c r="U564" s="275"/>
      <c r="V564" s="275"/>
      <c r="W564" s="275"/>
      <c r="X564" s="275"/>
      <c r="Y564" s="275"/>
      <c r="Z564" s="275"/>
    </row>
    <row r="565" spans="1:26" ht="15.75" customHeight="1" x14ac:dyDescent="0.25">
      <c r="A565" s="303"/>
      <c r="B565" s="275"/>
      <c r="C565" s="275"/>
      <c r="D565" s="275"/>
      <c r="E565" s="275"/>
      <c r="F565" s="275"/>
      <c r="G565" s="275"/>
      <c r="H565" s="275"/>
      <c r="I565" s="275"/>
      <c r="J565" s="275"/>
      <c r="K565" s="306"/>
      <c r="L565" s="275"/>
      <c r="M565" s="275"/>
      <c r="N565" s="275"/>
      <c r="O565" s="275"/>
      <c r="P565" s="306"/>
      <c r="Q565" s="275"/>
      <c r="R565" s="275"/>
      <c r="S565" s="275"/>
      <c r="T565" s="275"/>
      <c r="U565" s="275"/>
      <c r="V565" s="275"/>
      <c r="W565" s="275"/>
      <c r="X565" s="275"/>
      <c r="Y565" s="275"/>
      <c r="Z565" s="275"/>
    </row>
    <row r="566" spans="1:26" ht="15.75" customHeight="1" x14ac:dyDescent="0.25">
      <c r="A566" s="303"/>
      <c r="B566" s="275"/>
      <c r="C566" s="275"/>
      <c r="D566" s="275"/>
      <c r="E566" s="275"/>
      <c r="F566" s="275"/>
      <c r="G566" s="275"/>
      <c r="H566" s="275"/>
      <c r="I566" s="275"/>
      <c r="J566" s="275"/>
      <c r="K566" s="306"/>
      <c r="L566" s="275"/>
      <c r="M566" s="275"/>
      <c r="N566" s="275"/>
      <c r="O566" s="275"/>
      <c r="P566" s="306"/>
      <c r="Q566" s="275"/>
      <c r="R566" s="275"/>
      <c r="S566" s="275"/>
      <c r="T566" s="275"/>
      <c r="U566" s="275"/>
      <c r="V566" s="275"/>
      <c r="W566" s="275"/>
      <c r="X566" s="275"/>
      <c r="Y566" s="275"/>
      <c r="Z566" s="275"/>
    </row>
    <row r="567" spans="1:26" ht="15.75" customHeight="1" x14ac:dyDescent="0.25">
      <c r="A567" s="303"/>
      <c r="B567" s="275"/>
      <c r="C567" s="275"/>
      <c r="D567" s="275"/>
      <c r="E567" s="275"/>
      <c r="F567" s="275"/>
      <c r="G567" s="275"/>
      <c r="H567" s="275"/>
      <c r="I567" s="275"/>
      <c r="J567" s="275"/>
      <c r="K567" s="306"/>
      <c r="L567" s="275"/>
      <c r="M567" s="275"/>
      <c r="N567" s="275"/>
      <c r="O567" s="275"/>
      <c r="P567" s="306"/>
      <c r="Q567" s="275"/>
      <c r="R567" s="275"/>
      <c r="S567" s="275"/>
      <c r="T567" s="275"/>
      <c r="U567" s="275"/>
      <c r="V567" s="275"/>
      <c r="W567" s="275"/>
      <c r="X567" s="275"/>
      <c r="Y567" s="275"/>
      <c r="Z567" s="275"/>
    </row>
    <row r="568" spans="1:26" ht="15.75" customHeight="1" x14ac:dyDescent="0.25">
      <c r="A568" s="303"/>
      <c r="B568" s="275"/>
      <c r="C568" s="275"/>
      <c r="D568" s="275"/>
      <c r="E568" s="275"/>
      <c r="F568" s="275"/>
      <c r="G568" s="275"/>
      <c r="H568" s="275"/>
      <c r="I568" s="275"/>
      <c r="J568" s="275"/>
      <c r="K568" s="306"/>
      <c r="L568" s="275"/>
      <c r="M568" s="275"/>
      <c r="N568" s="275"/>
      <c r="O568" s="275"/>
      <c r="P568" s="306"/>
      <c r="Q568" s="275"/>
      <c r="R568" s="275"/>
      <c r="S568" s="275"/>
      <c r="T568" s="275"/>
      <c r="U568" s="275"/>
      <c r="V568" s="275"/>
      <c r="W568" s="275"/>
      <c r="X568" s="275"/>
      <c r="Y568" s="275"/>
      <c r="Z568" s="275"/>
    </row>
    <row r="569" spans="1:26" ht="15.75" customHeight="1" x14ac:dyDescent="0.25">
      <c r="A569" s="303"/>
      <c r="B569" s="275"/>
      <c r="C569" s="275"/>
      <c r="D569" s="275"/>
      <c r="E569" s="275"/>
      <c r="F569" s="275"/>
      <c r="G569" s="275"/>
      <c r="H569" s="275"/>
      <c r="I569" s="275"/>
      <c r="J569" s="275"/>
      <c r="K569" s="306"/>
      <c r="L569" s="275"/>
      <c r="M569" s="275"/>
      <c r="N569" s="275"/>
      <c r="O569" s="275"/>
      <c r="P569" s="306"/>
      <c r="Q569" s="275"/>
      <c r="R569" s="275"/>
      <c r="S569" s="275"/>
      <c r="T569" s="275"/>
      <c r="U569" s="275"/>
      <c r="V569" s="275"/>
      <c r="W569" s="275"/>
      <c r="X569" s="275"/>
      <c r="Y569" s="275"/>
      <c r="Z569" s="275"/>
    </row>
    <row r="570" spans="1:26" ht="15.75" customHeight="1" x14ac:dyDescent="0.25">
      <c r="A570" s="303"/>
      <c r="B570" s="275"/>
      <c r="C570" s="275"/>
      <c r="D570" s="275"/>
      <c r="E570" s="275"/>
      <c r="F570" s="275"/>
      <c r="G570" s="275"/>
      <c r="H570" s="275"/>
      <c r="I570" s="275"/>
      <c r="J570" s="275"/>
      <c r="K570" s="306"/>
      <c r="L570" s="275"/>
      <c r="M570" s="275"/>
      <c r="N570" s="275"/>
      <c r="O570" s="275"/>
      <c r="P570" s="306"/>
      <c r="Q570" s="275"/>
      <c r="R570" s="275"/>
      <c r="S570" s="275"/>
      <c r="T570" s="275"/>
      <c r="U570" s="275"/>
      <c r="V570" s="275"/>
      <c r="W570" s="275"/>
      <c r="X570" s="275"/>
      <c r="Y570" s="275"/>
      <c r="Z570" s="275"/>
    </row>
    <row r="571" spans="1:26" ht="15.75" customHeight="1" x14ac:dyDescent="0.25">
      <c r="A571" s="303"/>
      <c r="B571" s="275"/>
      <c r="C571" s="275"/>
      <c r="D571" s="275"/>
      <c r="E571" s="275"/>
      <c r="F571" s="275"/>
      <c r="G571" s="275"/>
      <c r="H571" s="275"/>
      <c r="I571" s="275"/>
      <c r="J571" s="275"/>
      <c r="K571" s="306"/>
      <c r="L571" s="275"/>
      <c r="M571" s="275"/>
      <c r="N571" s="275"/>
      <c r="O571" s="275"/>
      <c r="P571" s="306"/>
      <c r="Q571" s="275"/>
      <c r="R571" s="275"/>
      <c r="S571" s="275"/>
      <c r="T571" s="275"/>
      <c r="U571" s="275"/>
      <c r="V571" s="275"/>
      <c r="W571" s="275"/>
      <c r="X571" s="275"/>
      <c r="Y571" s="275"/>
      <c r="Z571" s="275"/>
    </row>
    <row r="572" spans="1:26" ht="15.75" customHeight="1" x14ac:dyDescent="0.25">
      <c r="A572" s="303"/>
      <c r="B572" s="275"/>
      <c r="C572" s="275"/>
      <c r="D572" s="275"/>
      <c r="E572" s="275"/>
      <c r="F572" s="275"/>
      <c r="G572" s="275"/>
      <c r="H572" s="275"/>
      <c r="I572" s="275"/>
      <c r="J572" s="275"/>
      <c r="K572" s="306"/>
      <c r="L572" s="275"/>
      <c r="M572" s="275"/>
      <c r="N572" s="275"/>
      <c r="O572" s="275"/>
      <c r="P572" s="306"/>
      <c r="Q572" s="275"/>
      <c r="R572" s="275"/>
      <c r="S572" s="275"/>
      <c r="T572" s="275"/>
      <c r="U572" s="275"/>
      <c r="V572" s="275"/>
      <c r="W572" s="275"/>
      <c r="X572" s="275"/>
      <c r="Y572" s="275"/>
      <c r="Z572" s="275"/>
    </row>
    <row r="573" spans="1:26" ht="15.75" customHeight="1" x14ac:dyDescent="0.25">
      <c r="A573" s="303"/>
      <c r="B573" s="275"/>
      <c r="C573" s="275"/>
      <c r="D573" s="275"/>
      <c r="E573" s="275"/>
      <c r="F573" s="275"/>
      <c r="G573" s="275"/>
      <c r="H573" s="275"/>
      <c r="I573" s="275"/>
      <c r="J573" s="275"/>
      <c r="K573" s="306"/>
      <c r="L573" s="275"/>
      <c r="M573" s="275"/>
      <c r="N573" s="275"/>
      <c r="O573" s="275"/>
      <c r="P573" s="306"/>
      <c r="Q573" s="275"/>
      <c r="R573" s="275"/>
      <c r="S573" s="275"/>
      <c r="T573" s="275"/>
      <c r="U573" s="275"/>
      <c r="V573" s="275"/>
      <c r="W573" s="275"/>
      <c r="X573" s="275"/>
      <c r="Y573" s="275"/>
      <c r="Z573" s="275"/>
    </row>
    <row r="574" spans="1:26" ht="15.75" customHeight="1" x14ac:dyDescent="0.25">
      <c r="A574" s="303"/>
      <c r="B574" s="275"/>
      <c r="C574" s="275"/>
      <c r="D574" s="275"/>
      <c r="E574" s="275"/>
      <c r="F574" s="275"/>
      <c r="G574" s="275"/>
      <c r="H574" s="275"/>
      <c r="I574" s="275"/>
      <c r="J574" s="275"/>
      <c r="K574" s="306"/>
      <c r="L574" s="275"/>
      <c r="M574" s="275"/>
      <c r="N574" s="275"/>
      <c r="O574" s="275"/>
      <c r="P574" s="306"/>
      <c r="Q574" s="275"/>
      <c r="R574" s="275"/>
      <c r="S574" s="275"/>
      <c r="T574" s="275"/>
      <c r="U574" s="275"/>
      <c r="V574" s="275"/>
      <c r="W574" s="275"/>
      <c r="X574" s="275"/>
      <c r="Y574" s="275"/>
      <c r="Z574" s="275"/>
    </row>
    <row r="575" spans="1:26" ht="15.75" customHeight="1" x14ac:dyDescent="0.25">
      <c r="A575" s="303"/>
      <c r="B575" s="275"/>
      <c r="C575" s="275"/>
      <c r="D575" s="275"/>
      <c r="E575" s="275"/>
      <c r="F575" s="275"/>
      <c r="G575" s="275"/>
      <c r="H575" s="275"/>
      <c r="I575" s="275"/>
      <c r="J575" s="275"/>
      <c r="K575" s="306"/>
      <c r="L575" s="275"/>
      <c r="M575" s="275"/>
      <c r="N575" s="275"/>
      <c r="O575" s="275"/>
      <c r="P575" s="306"/>
      <c r="Q575" s="275"/>
      <c r="R575" s="275"/>
      <c r="S575" s="275"/>
      <c r="T575" s="275"/>
      <c r="U575" s="275"/>
      <c r="V575" s="275"/>
      <c r="W575" s="275"/>
      <c r="X575" s="275"/>
      <c r="Y575" s="275"/>
      <c r="Z575" s="275"/>
    </row>
    <row r="576" spans="1:26" ht="15.75" customHeight="1" x14ac:dyDescent="0.25">
      <c r="A576" s="303"/>
      <c r="B576" s="275"/>
      <c r="C576" s="275"/>
      <c r="D576" s="275"/>
      <c r="E576" s="275"/>
      <c r="F576" s="275"/>
      <c r="G576" s="275"/>
      <c r="H576" s="275"/>
      <c r="I576" s="275"/>
      <c r="J576" s="275"/>
      <c r="K576" s="306"/>
      <c r="L576" s="275"/>
      <c r="M576" s="275"/>
      <c r="N576" s="275"/>
      <c r="O576" s="275"/>
      <c r="P576" s="306"/>
      <c r="Q576" s="275"/>
      <c r="R576" s="275"/>
      <c r="S576" s="275"/>
      <c r="T576" s="275"/>
      <c r="U576" s="275"/>
      <c r="V576" s="275"/>
      <c r="W576" s="275"/>
      <c r="X576" s="275"/>
      <c r="Y576" s="275"/>
      <c r="Z576" s="275"/>
    </row>
    <row r="577" spans="1:26" ht="15.75" customHeight="1" x14ac:dyDescent="0.25">
      <c r="A577" s="303"/>
      <c r="B577" s="275"/>
      <c r="C577" s="275"/>
      <c r="D577" s="275"/>
      <c r="E577" s="275"/>
      <c r="F577" s="275"/>
      <c r="G577" s="275"/>
      <c r="H577" s="275"/>
      <c r="I577" s="275"/>
      <c r="J577" s="275"/>
      <c r="K577" s="306"/>
      <c r="L577" s="275"/>
      <c r="M577" s="275"/>
      <c r="N577" s="275"/>
      <c r="O577" s="275"/>
      <c r="P577" s="306"/>
      <c r="Q577" s="275"/>
      <c r="R577" s="275"/>
      <c r="S577" s="275"/>
      <c r="T577" s="275"/>
      <c r="U577" s="275"/>
      <c r="V577" s="275"/>
      <c r="W577" s="275"/>
      <c r="X577" s="275"/>
      <c r="Y577" s="275"/>
      <c r="Z577" s="275"/>
    </row>
    <row r="578" spans="1:26" ht="15.75" customHeight="1" x14ac:dyDescent="0.25">
      <c r="A578" s="303"/>
      <c r="B578" s="275"/>
      <c r="C578" s="275"/>
      <c r="D578" s="275"/>
      <c r="E578" s="275"/>
      <c r="F578" s="275"/>
      <c r="G578" s="275"/>
      <c r="H578" s="275"/>
      <c r="I578" s="275"/>
      <c r="J578" s="275"/>
      <c r="K578" s="306"/>
      <c r="L578" s="275"/>
      <c r="M578" s="275"/>
      <c r="N578" s="275"/>
      <c r="O578" s="275"/>
      <c r="P578" s="306"/>
      <c r="Q578" s="275"/>
      <c r="R578" s="275"/>
      <c r="S578" s="275"/>
      <c r="T578" s="275"/>
      <c r="U578" s="275"/>
      <c r="V578" s="275"/>
      <c r="W578" s="275"/>
      <c r="X578" s="275"/>
      <c r="Y578" s="275"/>
      <c r="Z578" s="275"/>
    </row>
    <row r="579" spans="1:26" ht="15.75" customHeight="1" x14ac:dyDescent="0.25">
      <c r="A579" s="303"/>
      <c r="B579" s="275"/>
      <c r="C579" s="275"/>
      <c r="D579" s="275"/>
      <c r="E579" s="275"/>
      <c r="F579" s="275"/>
      <c r="G579" s="275"/>
      <c r="H579" s="275"/>
      <c r="I579" s="275"/>
      <c r="J579" s="275"/>
      <c r="K579" s="306"/>
      <c r="L579" s="275"/>
      <c r="M579" s="275"/>
      <c r="N579" s="275"/>
      <c r="O579" s="275"/>
      <c r="P579" s="306"/>
      <c r="Q579" s="275"/>
      <c r="R579" s="275"/>
      <c r="S579" s="275"/>
      <c r="T579" s="275"/>
      <c r="U579" s="275"/>
      <c r="V579" s="275"/>
      <c r="W579" s="275"/>
      <c r="X579" s="275"/>
      <c r="Y579" s="275"/>
      <c r="Z579" s="275"/>
    </row>
    <row r="580" spans="1:26" ht="15.75" customHeight="1" x14ac:dyDescent="0.25">
      <c r="A580" s="303"/>
      <c r="B580" s="275"/>
      <c r="C580" s="275"/>
      <c r="D580" s="275"/>
      <c r="E580" s="275"/>
      <c r="F580" s="275"/>
      <c r="G580" s="275"/>
      <c r="H580" s="275"/>
      <c r="I580" s="275"/>
      <c r="J580" s="275"/>
      <c r="K580" s="306"/>
      <c r="L580" s="275"/>
      <c r="M580" s="275"/>
      <c r="N580" s="275"/>
      <c r="O580" s="275"/>
      <c r="P580" s="306"/>
      <c r="Q580" s="275"/>
      <c r="R580" s="275"/>
      <c r="S580" s="275"/>
      <c r="T580" s="275"/>
      <c r="U580" s="275"/>
      <c r="V580" s="275"/>
      <c r="W580" s="275"/>
      <c r="X580" s="275"/>
      <c r="Y580" s="275"/>
      <c r="Z580" s="275"/>
    </row>
    <row r="581" spans="1:26" ht="15.75" customHeight="1" x14ac:dyDescent="0.25">
      <c r="A581" s="303"/>
      <c r="B581" s="275"/>
      <c r="C581" s="275"/>
      <c r="D581" s="275"/>
      <c r="E581" s="275"/>
      <c r="F581" s="275"/>
      <c r="G581" s="275"/>
      <c r="H581" s="275"/>
      <c r="I581" s="275"/>
      <c r="J581" s="275"/>
      <c r="K581" s="306"/>
      <c r="L581" s="275"/>
      <c r="M581" s="275"/>
      <c r="N581" s="275"/>
      <c r="O581" s="275"/>
      <c r="P581" s="306"/>
      <c r="Q581" s="275"/>
      <c r="R581" s="275"/>
      <c r="S581" s="275"/>
      <c r="T581" s="275"/>
      <c r="U581" s="275"/>
      <c r="V581" s="275"/>
      <c r="W581" s="275"/>
      <c r="X581" s="275"/>
      <c r="Y581" s="275"/>
      <c r="Z581" s="275"/>
    </row>
    <row r="582" spans="1:26" ht="15.75" customHeight="1" x14ac:dyDescent="0.25">
      <c r="A582" s="303"/>
      <c r="B582" s="275"/>
      <c r="C582" s="275"/>
      <c r="D582" s="275"/>
      <c r="E582" s="275"/>
      <c r="F582" s="275"/>
      <c r="G582" s="275"/>
      <c r="H582" s="275"/>
      <c r="I582" s="275"/>
      <c r="J582" s="275"/>
      <c r="K582" s="306"/>
      <c r="L582" s="275"/>
      <c r="M582" s="275"/>
      <c r="N582" s="275"/>
      <c r="O582" s="275"/>
      <c r="P582" s="306"/>
      <c r="Q582" s="275"/>
      <c r="R582" s="275"/>
      <c r="S582" s="275"/>
      <c r="T582" s="275"/>
      <c r="U582" s="275"/>
      <c r="V582" s="275"/>
      <c r="W582" s="275"/>
      <c r="X582" s="275"/>
      <c r="Y582" s="275"/>
      <c r="Z582" s="275"/>
    </row>
    <row r="583" spans="1:26" ht="15.75" customHeight="1" x14ac:dyDescent="0.25">
      <c r="A583" s="303"/>
      <c r="B583" s="275"/>
      <c r="C583" s="275"/>
      <c r="D583" s="275"/>
      <c r="E583" s="275"/>
      <c r="F583" s="275"/>
      <c r="G583" s="275"/>
      <c r="H583" s="275"/>
      <c r="I583" s="275"/>
      <c r="J583" s="275"/>
      <c r="K583" s="306"/>
      <c r="L583" s="275"/>
      <c r="M583" s="275"/>
      <c r="N583" s="275"/>
      <c r="O583" s="275"/>
      <c r="P583" s="306"/>
      <c r="Q583" s="275"/>
      <c r="R583" s="275"/>
      <c r="S583" s="275"/>
      <c r="T583" s="275"/>
      <c r="U583" s="275"/>
      <c r="V583" s="275"/>
      <c r="W583" s="275"/>
      <c r="X583" s="275"/>
      <c r="Y583" s="275"/>
      <c r="Z583" s="275"/>
    </row>
    <row r="584" spans="1:26" ht="15.75" customHeight="1" x14ac:dyDescent="0.25">
      <c r="A584" s="303"/>
      <c r="B584" s="275"/>
      <c r="C584" s="275"/>
      <c r="D584" s="275"/>
      <c r="E584" s="275"/>
      <c r="F584" s="275"/>
      <c r="G584" s="275"/>
      <c r="H584" s="275"/>
      <c r="I584" s="275"/>
      <c r="J584" s="275"/>
      <c r="K584" s="306"/>
      <c r="L584" s="275"/>
      <c r="M584" s="275"/>
      <c r="N584" s="275"/>
      <c r="O584" s="275"/>
      <c r="P584" s="306"/>
      <c r="Q584" s="275"/>
      <c r="R584" s="275"/>
      <c r="S584" s="275"/>
      <c r="T584" s="275"/>
      <c r="U584" s="275"/>
      <c r="V584" s="275"/>
      <c r="W584" s="275"/>
      <c r="X584" s="275"/>
      <c r="Y584" s="275"/>
      <c r="Z584" s="275"/>
    </row>
    <row r="585" spans="1:26" ht="15.75" customHeight="1" x14ac:dyDescent="0.25">
      <c r="A585" s="303"/>
      <c r="B585" s="275"/>
      <c r="C585" s="275"/>
      <c r="D585" s="275"/>
      <c r="E585" s="275"/>
      <c r="F585" s="275"/>
      <c r="G585" s="275"/>
      <c r="H585" s="275"/>
      <c r="I585" s="275"/>
      <c r="J585" s="275"/>
      <c r="K585" s="306"/>
      <c r="L585" s="275"/>
      <c r="M585" s="275"/>
      <c r="N585" s="275"/>
      <c r="O585" s="275"/>
      <c r="P585" s="306"/>
      <c r="Q585" s="275"/>
      <c r="R585" s="275"/>
      <c r="S585" s="275"/>
      <c r="T585" s="275"/>
      <c r="U585" s="275"/>
      <c r="V585" s="275"/>
      <c r="W585" s="275"/>
      <c r="X585" s="275"/>
      <c r="Y585" s="275"/>
      <c r="Z585" s="275"/>
    </row>
    <row r="586" spans="1:26" ht="15.75" customHeight="1" x14ac:dyDescent="0.25">
      <c r="A586" s="303"/>
      <c r="B586" s="275"/>
      <c r="C586" s="275"/>
      <c r="D586" s="275"/>
      <c r="E586" s="275"/>
      <c r="F586" s="275"/>
      <c r="G586" s="275"/>
      <c r="H586" s="275"/>
      <c r="I586" s="275"/>
      <c r="J586" s="275"/>
      <c r="K586" s="306"/>
      <c r="L586" s="275"/>
      <c r="M586" s="275"/>
      <c r="N586" s="275"/>
      <c r="O586" s="275"/>
      <c r="P586" s="306"/>
      <c r="Q586" s="275"/>
      <c r="R586" s="275"/>
      <c r="S586" s="275"/>
      <c r="T586" s="275"/>
      <c r="U586" s="275"/>
      <c r="V586" s="275"/>
      <c r="W586" s="275"/>
      <c r="X586" s="275"/>
      <c r="Y586" s="275"/>
      <c r="Z586" s="275"/>
    </row>
    <row r="587" spans="1:26" ht="15.75" customHeight="1" x14ac:dyDescent="0.25">
      <c r="A587" s="303"/>
      <c r="B587" s="275"/>
      <c r="C587" s="275"/>
      <c r="D587" s="275"/>
      <c r="E587" s="275"/>
      <c r="F587" s="275"/>
      <c r="G587" s="275"/>
      <c r="H587" s="275"/>
      <c r="I587" s="275"/>
      <c r="J587" s="275"/>
      <c r="K587" s="306"/>
      <c r="L587" s="275"/>
      <c r="M587" s="275"/>
      <c r="N587" s="275"/>
      <c r="O587" s="275"/>
      <c r="P587" s="306"/>
      <c r="Q587" s="275"/>
      <c r="R587" s="275"/>
      <c r="S587" s="275"/>
      <c r="T587" s="275"/>
      <c r="U587" s="275"/>
      <c r="V587" s="275"/>
      <c r="W587" s="275"/>
      <c r="X587" s="275"/>
      <c r="Y587" s="275"/>
      <c r="Z587" s="275"/>
    </row>
    <row r="588" spans="1:26" ht="15.75" customHeight="1" x14ac:dyDescent="0.25">
      <c r="A588" s="303"/>
      <c r="B588" s="275"/>
      <c r="C588" s="275"/>
      <c r="D588" s="275"/>
      <c r="E588" s="275"/>
      <c r="F588" s="275"/>
      <c r="G588" s="275"/>
      <c r="H588" s="275"/>
      <c r="I588" s="275"/>
      <c r="J588" s="275"/>
      <c r="K588" s="306"/>
      <c r="L588" s="275"/>
      <c r="M588" s="275"/>
      <c r="N588" s="275"/>
      <c r="O588" s="275"/>
      <c r="P588" s="306"/>
      <c r="Q588" s="275"/>
      <c r="R588" s="275"/>
      <c r="S588" s="275"/>
      <c r="T588" s="275"/>
      <c r="U588" s="275"/>
      <c r="V588" s="275"/>
      <c r="W588" s="275"/>
      <c r="X588" s="275"/>
      <c r="Y588" s="275"/>
      <c r="Z588" s="275"/>
    </row>
    <row r="589" spans="1:26" ht="15.75" customHeight="1" x14ac:dyDescent="0.25">
      <c r="A589" s="303"/>
      <c r="B589" s="275"/>
      <c r="C589" s="275"/>
      <c r="D589" s="275"/>
      <c r="E589" s="275"/>
      <c r="F589" s="275"/>
      <c r="G589" s="275"/>
      <c r="H589" s="275"/>
      <c r="I589" s="275"/>
      <c r="J589" s="275"/>
      <c r="K589" s="306"/>
      <c r="L589" s="275"/>
      <c r="M589" s="275"/>
      <c r="N589" s="275"/>
      <c r="O589" s="275"/>
      <c r="P589" s="306"/>
      <c r="Q589" s="275"/>
      <c r="R589" s="275"/>
      <c r="S589" s="275"/>
      <c r="T589" s="275"/>
      <c r="U589" s="275"/>
      <c r="V589" s="275"/>
      <c r="W589" s="275"/>
      <c r="X589" s="275"/>
      <c r="Y589" s="275"/>
      <c r="Z589" s="275"/>
    </row>
    <row r="590" spans="1:26" ht="15.75" customHeight="1" x14ac:dyDescent="0.25">
      <c r="A590" s="303"/>
      <c r="B590" s="275"/>
      <c r="C590" s="275"/>
      <c r="D590" s="275"/>
      <c r="E590" s="275"/>
      <c r="F590" s="275"/>
      <c r="G590" s="275"/>
      <c r="H590" s="275"/>
      <c r="I590" s="275"/>
      <c r="J590" s="275"/>
      <c r="K590" s="306"/>
      <c r="L590" s="275"/>
      <c r="M590" s="275"/>
      <c r="N590" s="275"/>
      <c r="O590" s="275"/>
      <c r="P590" s="306"/>
      <c r="Q590" s="275"/>
      <c r="R590" s="275"/>
      <c r="S590" s="275"/>
      <c r="T590" s="275"/>
      <c r="U590" s="275"/>
      <c r="V590" s="275"/>
      <c r="W590" s="275"/>
      <c r="X590" s="275"/>
      <c r="Y590" s="275"/>
      <c r="Z590" s="275"/>
    </row>
    <row r="591" spans="1:26" ht="15.75" customHeight="1" x14ac:dyDescent="0.25">
      <c r="A591" s="303"/>
      <c r="B591" s="275"/>
      <c r="C591" s="275"/>
      <c r="D591" s="275"/>
      <c r="E591" s="275"/>
      <c r="F591" s="275"/>
      <c r="G591" s="275"/>
      <c r="H591" s="275"/>
      <c r="I591" s="275"/>
      <c r="J591" s="275"/>
      <c r="K591" s="306"/>
      <c r="L591" s="275"/>
      <c r="M591" s="275"/>
      <c r="N591" s="275"/>
      <c r="O591" s="275"/>
      <c r="P591" s="306"/>
      <c r="Q591" s="275"/>
      <c r="R591" s="275"/>
      <c r="S591" s="275"/>
      <c r="T591" s="275"/>
      <c r="U591" s="275"/>
      <c r="V591" s="275"/>
      <c r="W591" s="275"/>
      <c r="X591" s="275"/>
      <c r="Y591" s="275"/>
      <c r="Z591" s="275"/>
    </row>
    <row r="592" spans="1:26" ht="15.75" customHeight="1" x14ac:dyDescent="0.25">
      <c r="A592" s="303"/>
      <c r="B592" s="275"/>
      <c r="C592" s="275"/>
      <c r="D592" s="275"/>
      <c r="E592" s="275"/>
      <c r="F592" s="275"/>
      <c r="G592" s="275"/>
      <c r="H592" s="275"/>
      <c r="I592" s="275"/>
      <c r="J592" s="275"/>
      <c r="K592" s="306"/>
      <c r="L592" s="275"/>
      <c r="M592" s="275"/>
      <c r="N592" s="275"/>
      <c r="O592" s="275"/>
      <c r="P592" s="306"/>
      <c r="Q592" s="275"/>
      <c r="R592" s="275"/>
      <c r="S592" s="275"/>
      <c r="T592" s="275"/>
      <c r="U592" s="275"/>
      <c r="V592" s="275"/>
      <c r="W592" s="275"/>
      <c r="X592" s="275"/>
      <c r="Y592" s="275"/>
      <c r="Z592" s="275"/>
    </row>
    <row r="593" spans="1:26" ht="15.75" customHeight="1" x14ac:dyDescent="0.25">
      <c r="A593" s="303"/>
      <c r="B593" s="275"/>
      <c r="C593" s="275"/>
      <c r="D593" s="275"/>
      <c r="E593" s="275"/>
      <c r="F593" s="275"/>
      <c r="G593" s="275"/>
      <c r="H593" s="275"/>
      <c r="I593" s="275"/>
      <c r="J593" s="275"/>
      <c r="K593" s="306"/>
      <c r="L593" s="275"/>
      <c r="M593" s="275"/>
      <c r="N593" s="275"/>
      <c r="O593" s="275"/>
      <c r="P593" s="306"/>
      <c r="Q593" s="275"/>
      <c r="R593" s="275"/>
      <c r="S593" s="275"/>
      <c r="T593" s="275"/>
      <c r="U593" s="275"/>
      <c r="V593" s="275"/>
      <c r="W593" s="275"/>
      <c r="X593" s="275"/>
      <c r="Y593" s="275"/>
      <c r="Z593" s="275"/>
    </row>
    <row r="594" spans="1:26" ht="15.75" customHeight="1" x14ac:dyDescent="0.25">
      <c r="A594" s="303"/>
      <c r="B594" s="275"/>
      <c r="C594" s="275"/>
      <c r="D594" s="275"/>
      <c r="E594" s="275"/>
      <c r="F594" s="275"/>
      <c r="G594" s="275"/>
      <c r="H594" s="275"/>
      <c r="I594" s="275"/>
      <c r="J594" s="275"/>
      <c r="K594" s="306"/>
      <c r="L594" s="275"/>
      <c r="M594" s="275"/>
      <c r="N594" s="275"/>
      <c r="O594" s="275"/>
      <c r="P594" s="306"/>
      <c r="Q594" s="275"/>
      <c r="R594" s="275"/>
      <c r="S594" s="275"/>
      <c r="T594" s="275"/>
      <c r="U594" s="275"/>
      <c r="V594" s="275"/>
      <c r="W594" s="275"/>
      <c r="X594" s="275"/>
      <c r="Y594" s="275"/>
      <c r="Z594" s="275"/>
    </row>
    <row r="595" spans="1:26" ht="15.75" customHeight="1" x14ac:dyDescent="0.25">
      <c r="A595" s="303"/>
      <c r="B595" s="275"/>
      <c r="C595" s="275"/>
      <c r="D595" s="275"/>
      <c r="E595" s="275"/>
      <c r="F595" s="275"/>
      <c r="G595" s="275"/>
      <c r="H595" s="275"/>
      <c r="I595" s="275"/>
      <c r="J595" s="275"/>
      <c r="K595" s="306"/>
      <c r="L595" s="275"/>
      <c r="M595" s="275"/>
      <c r="N595" s="275"/>
      <c r="O595" s="275"/>
      <c r="P595" s="306"/>
      <c r="Q595" s="275"/>
      <c r="R595" s="275"/>
      <c r="S595" s="275"/>
      <c r="T595" s="275"/>
      <c r="U595" s="275"/>
      <c r="V595" s="275"/>
      <c r="W595" s="275"/>
      <c r="X595" s="275"/>
      <c r="Y595" s="275"/>
      <c r="Z595" s="275"/>
    </row>
    <row r="596" spans="1:26" ht="15.75" customHeight="1" x14ac:dyDescent="0.25">
      <c r="A596" s="303"/>
      <c r="B596" s="275"/>
      <c r="C596" s="275"/>
      <c r="D596" s="275"/>
      <c r="E596" s="275"/>
      <c r="F596" s="275"/>
      <c r="G596" s="275"/>
      <c r="H596" s="275"/>
      <c r="I596" s="275"/>
      <c r="J596" s="275"/>
      <c r="K596" s="306"/>
      <c r="L596" s="275"/>
      <c r="M596" s="275"/>
      <c r="N596" s="275"/>
      <c r="O596" s="275"/>
      <c r="P596" s="306"/>
      <c r="Q596" s="275"/>
      <c r="R596" s="275"/>
      <c r="S596" s="275"/>
      <c r="T596" s="275"/>
      <c r="U596" s="275"/>
      <c r="V596" s="275"/>
      <c r="W596" s="275"/>
      <c r="X596" s="275"/>
      <c r="Y596" s="275"/>
      <c r="Z596" s="275"/>
    </row>
    <row r="597" spans="1:26" ht="15.75" customHeight="1" x14ac:dyDescent="0.25">
      <c r="A597" s="303"/>
      <c r="B597" s="275"/>
      <c r="C597" s="275"/>
      <c r="D597" s="275"/>
      <c r="E597" s="275"/>
      <c r="F597" s="275"/>
      <c r="G597" s="275"/>
      <c r="H597" s="275"/>
      <c r="I597" s="275"/>
      <c r="J597" s="275"/>
      <c r="K597" s="306"/>
      <c r="L597" s="275"/>
      <c r="M597" s="275"/>
      <c r="N597" s="275"/>
      <c r="O597" s="275"/>
      <c r="P597" s="306"/>
      <c r="Q597" s="275"/>
      <c r="R597" s="275"/>
      <c r="S597" s="275"/>
      <c r="T597" s="275"/>
      <c r="U597" s="275"/>
      <c r="V597" s="275"/>
      <c r="W597" s="275"/>
      <c r="X597" s="275"/>
      <c r="Y597" s="275"/>
      <c r="Z597" s="275"/>
    </row>
    <row r="598" spans="1:26" ht="15.75" customHeight="1" x14ac:dyDescent="0.25">
      <c r="A598" s="303"/>
      <c r="B598" s="275"/>
      <c r="C598" s="275"/>
      <c r="D598" s="275"/>
      <c r="E598" s="275"/>
      <c r="F598" s="275"/>
      <c r="G598" s="275"/>
      <c r="H598" s="275"/>
      <c r="I598" s="275"/>
      <c r="J598" s="275"/>
      <c r="K598" s="306"/>
      <c r="L598" s="275"/>
      <c r="M598" s="275"/>
      <c r="N598" s="275"/>
      <c r="O598" s="275"/>
      <c r="P598" s="306"/>
      <c r="Q598" s="275"/>
      <c r="R598" s="275"/>
      <c r="S598" s="275"/>
      <c r="T598" s="275"/>
      <c r="U598" s="275"/>
      <c r="V598" s="275"/>
      <c r="W598" s="275"/>
      <c r="X598" s="275"/>
      <c r="Y598" s="275"/>
      <c r="Z598" s="275"/>
    </row>
    <row r="599" spans="1:26" ht="15.75" customHeight="1" x14ac:dyDescent="0.25">
      <c r="A599" s="303"/>
      <c r="B599" s="275"/>
      <c r="C599" s="275"/>
      <c r="D599" s="275"/>
      <c r="E599" s="275"/>
      <c r="F599" s="275"/>
      <c r="G599" s="275"/>
      <c r="H599" s="275"/>
      <c r="I599" s="275"/>
      <c r="J599" s="275"/>
      <c r="K599" s="306"/>
      <c r="L599" s="275"/>
      <c r="M599" s="275"/>
      <c r="N599" s="275"/>
      <c r="O599" s="275"/>
      <c r="P599" s="306"/>
      <c r="Q599" s="275"/>
      <c r="R599" s="275"/>
      <c r="S599" s="275"/>
      <c r="T599" s="275"/>
      <c r="U599" s="275"/>
      <c r="V599" s="275"/>
      <c r="W599" s="275"/>
      <c r="X599" s="275"/>
      <c r="Y599" s="275"/>
      <c r="Z599" s="275"/>
    </row>
    <row r="600" spans="1:26" ht="15.75" customHeight="1" x14ac:dyDescent="0.25">
      <c r="A600" s="303"/>
      <c r="B600" s="275"/>
      <c r="C600" s="275"/>
      <c r="D600" s="275"/>
      <c r="E600" s="275"/>
      <c r="F600" s="275"/>
      <c r="G600" s="275"/>
      <c r="H600" s="275"/>
      <c r="I600" s="275"/>
      <c r="J600" s="275"/>
      <c r="K600" s="306"/>
      <c r="L600" s="275"/>
      <c r="M600" s="275"/>
      <c r="N600" s="275"/>
      <c r="O600" s="275"/>
      <c r="P600" s="306"/>
      <c r="Q600" s="275"/>
      <c r="R600" s="275"/>
      <c r="S600" s="275"/>
      <c r="T600" s="275"/>
      <c r="U600" s="275"/>
      <c r="V600" s="275"/>
      <c r="W600" s="275"/>
      <c r="X600" s="275"/>
      <c r="Y600" s="275"/>
      <c r="Z600" s="275"/>
    </row>
    <row r="601" spans="1:26" ht="15.75" customHeight="1" x14ac:dyDescent="0.25">
      <c r="A601" s="303"/>
      <c r="B601" s="275"/>
      <c r="C601" s="275"/>
      <c r="D601" s="275"/>
      <c r="E601" s="275"/>
      <c r="F601" s="275"/>
      <c r="G601" s="275"/>
      <c r="H601" s="275"/>
      <c r="I601" s="275"/>
      <c r="J601" s="275"/>
      <c r="K601" s="306"/>
      <c r="L601" s="275"/>
      <c r="M601" s="275"/>
      <c r="N601" s="275"/>
      <c r="O601" s="275"/>
      <c r="P601" s="306"/>
      <c r="Q601" s="275"/>
      <c r="R601" s="275"/>
      <c r="S601" s="275"/>
      <c r="T601" s="275"/>
      <c r="U601" s="275"/>
      <c r="V601" s="275"/>
      <c r="W601" s="275"/>
      <c r="X601" s="275"/>
      <c r="Y601" s="275"/>
      <c r="Z601" s="275"/>
    </row>
    <row r="602" spans="1:26" ht="15.75" customHeight="1" x14ac:dyDescent="0.25">
      <c r="A602" s="303"/>
      <c r="B602" s="275"/>
      <c r="C602" s="275"/>
      <c r="D602" s="275"/>
      <c r="E602" s="275"/>
      <c r="F602" s="275"/>
      <c r="G602" s="275"/>
      <c r="H602" s="275"/>
      <c r="I602" s="275"/>
      <c r="J602" s="275"/>
      <c r="K602" s="306"/>
      <c r="L602" s="275"/>
      <c r="M602" s="275"/>
      <c r="N602" s="275"/>
      <c r="O602" s="275"/>
      <c r="P602" s="306"/>
      <c r="Q602" s="275"/>
      <c r="R602" s="275"/>
      <c r="S602" s="275"/>
      <c r="T602" s="275"/>
      <c r="U602" s="275"/>
      <c r="V602" s="275"/>
      <c r="W602" s="275"/>
      <c r="X602" s="275"/>
      <c r="Y602" s="275"/>
      <c r="Z602" s="275"/>
    </row>
    <row r="603" spans="1:26" ht="15.75" customHeight="1" x14ac:dyDescent="0.25">
      <c r="A603" s="303"/>
      <c r="B603" s="275"/>
      <c r="C603" s="275"/>
      <c r="D603" s="275"/>
      <c r="E603" s="275"/>
      <c r="F603" s="275"/>
      <c r="G603" s="275"/>
      <c r="H603" s="275"/>
      <c r="I603" s="275"/>
      <c r="J603" s="275"/>
      <c r="K603" s="306"/>
      <c r="L603" s="275"/>
      <c r="M603" s="275"/>
      <c r="N603" s="275"/>
      <c r="O603" s="275"/>
      <c r="P603" s="306"/>
      <c r="Q603" s="275"/>
      <c r="R603" s="275"/>
      <c r="S603" s="275"/>
      <c r="T603" s="275"/>
      <c r="U603" s="275"/>
      <c r="V603" s="275"/>
      <c r="W603" s="275"/>
      <c r="X603" s="275"/>
      <c r="Y603" s="275"/>
      <c r="Z603" s="275"/>
    </row>
    <row r="604" spans="1:26" ht="15.75" customHeight="1" x14ac:dyDescent="0.25">
      <c r="A604" s="303"/>
      <c r="B604" s="275"/>
      <c r="C604" s="275"/>
      <c r="D604" s="275"/>
      <c r="E604" s="275"/>
      <c r="F604" s="275"/>
      <c r="G604" s="275"/>
      <c r="H604" s="275"/>
      <c r="I604" s="275"/>
      <c r="J604" s="275"/>
      <c r="K604" s="306"/>
      <c r="L604" s="275"/>
      <c r="M604" s="275"/>
      <c r="N604" s="275"/>
      <c r="O604" s="275"/>
      <c r="P604" s="306"/>
      <c r="Q604" s="275"/>
      <c r="R604" s="275"/>
      <c r="S604" s="275"/>
      <c r="T604" s="275"/>
      <c r="U604" s="275"/>
      <c r="V604" s="275"/>
      <c r="W604" s="275"/>
      <c r="X604" s="275"/>
      <c r="Y604" s="275"/>
      <c r="Z604" s="275"/>
    </row>
    <row r="605" spans="1:26" ht="15.75" customHeight="1" x14ac:dyDescent="0.25">
      <c r="A605" s="303"/>
      <c r="B605" s="275"/>
      <c r="C605" s="275"/>
      <c r="D605" s="275"/>
      <c r="E605" s="275"/>
      <c r="F605" s="275"/>
      <c r="G605" s="275"/>
      <c r="H605" s="275"/>
      <c r="I605" s="275"/>
      <c r="J605" s="275"/>
      <c r="K605" s="306"/>
      <c r="L605" s="275"/>
      <c r="M605" s="275"/>
      <c r="N605" s="275"/>
      <c r="O605" s="275"/>
      <c r="P605" s="306"/>
      <c r="Q605" s="275"/>
      <c r="R605" s="275"/>
      <c r="S605" s="275"/>
      <c r="T605" s="275"/>
      <c r="U605" s="275"/>
      <c r="V605" s="275"/>
      <c r="W605" s="275"/>
      <c r="X605" s="275"/>
      <c r="Y605" s="275"/>
      <c r="Z605" s="275"/>
    </row>
    <row r="606" spans="1:26" ht="15.75" customHeight="1" x14ac:dyDescent="0.25">
      <c r="A606" s="303"/>
      <c r="B606" s="275"/>
      <c r="C606" s="275"/>
      <c r="D606" s="275"/>
      <c r="E606" s="275"/>
      <c r="F606" s="275"/>
      <c r="G606" s="275"/>
      <c r="H606" s="275"/>
      <c r="I606" s="275"/>
      <c r="J606" s="275"/>
      <c r="K606" s="306"/>
      <c r="L606" s="275"/>
      <c r="M606" s="275"/>
      <c r="N606" s="275"/>
      <c r="O606" s="275"/>
      <c r="P606" s="306"/>
      <c r="Q606" s="275"/>
      <c r="R606" s="275"/>
      <c r="S606" s="275"/>
      <c r="T606" s="275"/>
      <c r="U606" s="275"/>
      <c r="V606" s="275"/>
      <c r="W606" s="275"/>
      <c r="X606" s="275"/>
      <c r="Y606" s="275"/>
      <c r="Z606" s="275"/>
    </row>
    <row r="607" spans="1:26" ht="15.75" customHeight="1" x14ac:dyDescent="0.25">
      <c r="A607" s="303"/>
      <c r="B607" s="275"/>
      <c r="C607" s="275"/>
      <c r="D607" s="275"/>
      <c r="E607" s="275"/>
      <c r="F607" s="275"/>
      <c r="G607" s="275"/>
      <c r="H607" s="275"/>
      <c r="I607" s="275"/>
      <c r="J607" s="275"/>
      <c r="K607" s="306"/>
      <c r="L607" s="275"/>
      <c r="M607" s="275"/>
      <c r="N607" s="275"/>
      <c r="O607" s="275"/>
      <c r="P607" s="306"/>
      <c r="Q607" s="275"/>
      <c r="R607" s="275"/>
      <c r="S607" s="275"/>
      <c r="T607" s="275"/>
      <c r="U607" s="275"/>
      <c r="V607" s="275"/>
      <c r="W607" s="275"/>
      <c r="X607" s="275"/>
      <c r="Y607" s="275"/>
      <c r="Z607" s="275"/>
    </row>
    <row r="608" spans="1:26" ht="15.75" customHeight="1" x14ac:dyDescent="0.25">
      <c r="A608" s="303"/>
      <c r="B608" s="275"/>
      <c r="C608" s="275"/>
      <c r="D608" s="275"/>
      <c r="E608" s="275"/>
      <c r="F608" s="275"/>
      <c r="G608" s="275"/>
      <c r="H608" s="275"/>
      <c r="I608" s="275"/>
      <c r="J608" s="275"/>
      <c r="K608" s="306"/>
      <c r="L608" s="275"/>
      <c r="M608" s="275"/>
      <c r="N608" s="275"/>
      <c r="O608" s="275"/>
      <c r="P608" s="306"/>
      <c r="Q608" s="275"/>
      <c r="R608" s="275"/>
      <c r="S608" s="275"/>
      <c r="T608" s="275"/>
      <c r="U608" s="275"/>
      <c r="V608" s="275"/>
      <c r="W608" s="275"/>
      <c r="X608" s="275"/>
      <c r="Y608" s="275"/>
      <c r="Z608" s="275"/>
    </row>
    <row r="609" spans="1:26" ht="15.75" customHeight="1" x14ac:dyDescent="0.25">
      <c r="A609" s="303"/>
      <c r="B609" s="275"/>
      <c r="C609" s="275"/>
      <c r="D609" s="275"/>
      <c r="E609" s="275"/>
      <c r="F609" s="275"/>
      <c r="G609" s="275"/>
      <c r="H609" s="275"/>
      <c r="I609" s="275"/>
      <c r="J609" s="275"/>
      <c r="K609" s="306"/>
      <c r="L609" s="275"/>
      <c r="M609" s="275"/>
      <c r="N609" s="275"/>
      <c r="O609" s="275"/>
      <c r="P609" s="306"/>
      <c r="Q609" s="275"/>
      <c r="R609" s="275"/>
      <c r="S609" s="275"/>
      <c r="T609" s="275"/>
      <c r="U609" s="275"/>
      <c r="V609" s="275"/>
      <c r="W609" s="275"/>
      <c r="X609" s="275"/>
      <c r="Y609" s="275"/>
      <c r="Z609" s="275"/>
    </row>
    <row r="610" spans="1:26" ht="15.75" customHeight="1" x14ac:dyDescent="0.25">
      <c r="A610" s="303"/>
      <c r="B610" s="275"/>
      <c r="C610" s="275"/>
      <c r="D610" s="275"/>
      <c r="E610" s="275"/>
      <c r="F610" s="275"/>
      <c r="G610" s="275"/>
      <c r="H610" s="275"/>
      <c r="I610" s="275"/>
      <c r="J610" s="275"/>
      <c r="K610" s="306"/>
      <c r="L610" s="275"/>
      <c r="M610" s="275"/>
      <c r="N610" s="275"/>
      <c r="O610" s="275"/>
      <c r="P610" s="306"/>
      <c r="Q610" s="275"/>
      <c r="R610" s="275"/>
      <c r="S610" s="275"/>
      <c r="T610" s="275"/>
      <c r="U610" s="275"/>
      <c r="V610" s="275"/>
      <c r="W610" s="275"/>
      <c r="X610" s="275"/>
      <c r="Y610" s="275"/>
      <c r="Z610" s="275"/>
    </row>
    <row r="611" spans="1:26" ht="15.75" customHeight="1" x14ac:dyDescent="0.25">
      <c r="A611" s="303"/>
      <c r="B611" s="275"/>
      <c r="C611" s="275"/>
      <c r="D611" s="275"/>
      <c r="E611" s="275"/>
      <c r="F611" s="275"/>
      <c r="G611" s="275"/>
      <c r="H611" s="275"/>
      <c r="I611" s="275"/>
      <c r="J611" s="275"/>
      <c r="K611" s="306"/>
      <c r="L611" s="275"/>
      <c r="M611" s="275"/>
      <c r="N611" s="275"/>
      <c r="O611" s="275"/>
      <c r="P611" s="306"/>
      <c r="Q611" s="275"/>
      <c r="R611" s="275"/>
      <c r="S611" s="275"/>
      <c r="T611" s="275"/>
      <c r="U611" s="275"/>
      <c r="V611" s="275"/>
      <c r="W611" s="275"/>
      <c r="X611" s="275"/>
      <c r="Y611" s="275"/>
      <c r="Z611" s="275"/>
    </row>
    <row r="612" spans="1:26" ht="15.75" customHeight="1" x14ac:dyDescent="0.25">
      <c r="A612" s="303"/>
      <c r="B612" s="275"/>
      <c r="C612" s="275"/>
      <c r="D612" s="275"/>
      <c r="E612" s="275"/>
      <c r="F612" s="275"/>
      <c r="G612" s="275"/>
      <c r="H612" s="275"/>
      <c r="I612" s="275"/>
      <c r="J612" s="275"/>
      <c r="K612" s="306"/>
      <c r="L612" s="275"/>
      <c r="M612" s="275"/>
      <c r="N612" s="275"/>
      <c r="O612" s="275"/>
      <c r="P612" s="306"/>
      <c r="Q612" s="275"/>
      <c r="R612" s="275"/>
      <c r="S612" s="275"/>
      <c r="T612" s="275"/>
      <c r="U612" s="275"/>
      <c r="V612" s="275"/>
      <c r="W612" s="275"/>
      <c r="X612" s="275"/>
      <c r="Y612" s="275"/>
      <c r="Z612" s="275"/>
    </row>
    <row r="613" spans="1:26" ht="15.75" customHeight="1" x14ac:dyDescent="0.25">
      <c r="A613" s="303"/>
      <c r="B613" s="275"/>
      <c r="C613" s="275"/>
      <c r="D613" s="275"/>
      <c r="E613" s="275"/>
      <c r="F613" s="275"/>
      <c r="G613" s="275"/>
      <c r="H613" s="275"/>
      <c r="I613" s="275"/>
      <c r="J613" s="275"/>
      <c r="K613" s="306"/>
      <c r="L613" s="275"/>
      <c r="M613" s="275"/>
      <c r="N613" s="275"/>
      <c r="O613" s="275"/>
      <c r="P613" s="306"/>
      <c r="Q613" s="275"/>
      <c r="R613" s="275"/>
      <c r="S613" s="275"/>
      <c r="T613" s="275"/>
      <c r="U613" s="275"/>
      <c r="V613" s="275"/>
      <c r="W613" s="275"/>
      <c r="X613" s="275"/>
      <c r="Y613" s="275"/>
      <c r="Z613" s="275"/>
    </row>
    <row r="614" spans="1:26" ht="15.75" customHeight="1" x14ac:dyDescent="0.25">
      <c r="A614" s="303"/>
      <c r="B614" s="275"/>
      <c r="C614" s="275"/>
      <c r="D614" s="275"/>
      <c r="E614" s="275"/>
      <c r="F614" s="275"/>
      <c r="G614" s="275"/>
      <c r="H614" s="275"/>
      <c r="I614" s="275"/>
      <c r="J614" s="275"/>
      <c r="K614" s="306"/>
      <c r="L614" s="275"/>
      <c r="M614" s="275"/>
      <c r="N614" s="275"/>
      <c r="O614" s="275"/>
      <c r="P614" s="306"/>
      <c r="Q614" s="275"/>
      <c r="R614" s="275"/>
      <c r="S614" s="275"/>
      <c r="T614" s="275"/>
      <c r="U614" s="275"/>
      <c r="V614" s="275"/>
      <c r="W614" s="275"/>
      <c r="X614" s="275"/>
      <c r="Y614" s="275"/>
      <c r="Z614" s="275"/>
    </row>
    <row r="615" spans="1:26" ht="15.75" customHeight="1" x14ac:dyDescent="0.25">
      <c r="A615" s="303"/>
      <c r="B615" s="275"/>
      <c r="C615" s="275"/>
      <c r="D615" s="275"/>
      <c r="E615" s="275"/>
      <c r="F615" s="275"/>
      <c r="G615" s="275"/>
      <c r="H615" s="275"/>
      <c r="I615" s="275"/>
      <c r="J615" s="275"/>
      <c r="K615" s="306"/>
      <c r="L615" s="275"/>
      <c r="M615" s="275"/>
      <c r="N615" s="275"/>
      <c r="O615" s="275"/>
      <c r="P615" s="306"/>
      <c r="Q615" s="275"/>
      <c r="R615" s="275"/>
      <c r="S615" s="275"/>
      <c r="T615" s="275"/>
      <c r="U615" s="275"/>
      <c r="V615" s="275"/>
      <c r="W615" s="275"/>
      <c r="X615" s="275"/>
      <c r="Y615" s="275"/>
      <c r="Z615" s="275"/>
    </row>
    <row r="616" spans="1:26" ht="15.75" customHeight="1" x14ac:dyDescent="0.25">
      <c r="A616" s="303"/>
      <c r="B616" s="275"/>
      <c r="C616" s="275"/>
      <c r="D616" s="275"/>
      <c r="E616" s="275"/>
      <c r="F616" s="275"/>
      <c r="G616" s="275"/>
      <c r="H616" s="275"/>
      <c r="I616" s="275"/>
      <c r="J616" s="275"/>
      <c r="K616" s="306"/>
      <c r="L616" s="275"/>
      <c r="M616" s="275"/>
      <c r="N616" s="275"/>
      <c r="O616" s="275"/>
      <c r="P616" s="306"/>
      <c r="Q616" s="275"/>
      <c r="R616" s="275"/>
      <c r="S616" s="275"/>
      <c r="T616" s="275"/>
      <c r="U616" s="275"/>
      <c r="V616" s="275"/>
      <c r="W616" s="275"/>
      <c r="X616" s="275"/>
      <c r="Y616" s="275"/>
      <c r="Z616" s="275"/>
    </row>
    <row r="617" spans="1:26" ht="15.75" customHeight="1" x14ac:dyDescent="0.25">
      <c r="A617" s="303"/>
      <c r="B617" s="275"/>
      <c r="C617" s="275"/>
      <c r="D617" s="275"/>
      <c r="E617" s="275"/>
      <c r="F617" s="275"/>
      <c r="G617" s="275"/>
      <c r="H617" s="275"/>
      <c r="I617" s="275"/>
      <c r="J617" s="275"/>
      <c r="K617" s="306"/>
      <c r="L617" s="275"/>
      <c r="M617" s="275"/>
      <c r="N617" s="275"/>
      <c r="O617" s="275"/>
      <c r="P617" s="306"/>
      <c r="Q617" s="275"/>
      <c r="R617" s="275"/>
      <c r="S617" s="275"/>
      <c r="T617" s="275"/>
      <c r="U617" s="275"/>
      <c r="V617" s="275"/>
      <c r="W617" s="275"/>
      <c r="X617" s="275"/>
      <c r="Y617" s="275"/>
      <c r="Z617" s="275"/>
    </row>
    <row r="618" spans="1:26" ht="15.75" customHeight="1" x14ac:dyDescent="0.25">
      <c r="A618" s="303"/>
      <c r="B618" s="275"/>
      <c r="C618" s="275"/>
      <c r="D618" s="275"/>
      <c r="E618" s="275"/>
      <c r="F618" s="275"/>
      <c r="G618" s="275"/>
      <c r="H618" s="275"/>
      <c r="I618" s="275"/>
      <c r="J618" s="275"/>
      <c r="K618" s="306"/>
      <c r="L618" s="275"/>
      <c r="M618" s="275"/>
      <c r="N618" s="275"/>
      <c r="O618" s="275"/>
      <c r="P618" s="306"/>
      <c r="Q618" s="275"/>
      <c r="R618" s="275"/>
      <c r="S618" s="275"/>
      <c r="T618" s="275"/>
      <c r="U618" s="275"/>
      <c r="V618" s="275"/>
      <c r="W618" s="275"/>
      <c r="X618" s="275"/>
      <c r="Y618" s="275"/>
      <c r="Z618" s="275"/>
    </row>
    <row r="619" spans="1:26" ht="15.75" customHeight="1" x14ac:dyDescent="0.25">
      <c r="A619" s="303"/>
      <c r="B619" s="275"/>
      <c r="C619" s="275"/>
      <c r="D619" s="275"/>
      <c r="E619" s="275"/>
      <c r="F619" s="275"/>
      <c r="G619" s="275"/>
      <c r="H619" s="275"/>
      <c r="I619" s="275"/>
      <c r="J619" s="275"/>
      <c r="K619" s="306"/>
      <c r="L619" s="275"/>
      <c r="M619" s="275"/>
      <c r="N619" s="275"/>
      <c r="O619" s="275"/>
      <c r="P619" s="306"/>
      <c r="Q619" s="275"/>
      <c r="R619" s="275"/>
      <c r="S619" s="275"/>
      <c r="T619" s="275"/>
      <c r="U619" s="275"/>
      <c r="V619" s="275"/>
      <c r="W619" s="275"/>
      <c r="X619" s="275"/>
      <c r="Y619" s="275"/>
      <c r="Z619" s="275"/>
    </row>
    <row r="620" spans="1:26" ht="15.75" customHeight="1" x14ac:dyDescent="0.25">
      <c r="A620" s="303"/>
      <c r="B620" s="275"/>
      <c r="C620" s="275"/>
      <c r="D620" s="275"/>
      <c r="E620" s="275"/>
      <c r="F620" s="275"/>
      <c r="G620" s="275"/>
      <c r="H620" s="275"/>
      <c r="I620" s="275"/>
      <c r="J620" s="275"/>
      <c r="K620" s="306"/>
      <c r="L620" s="275"/>
      <c r="M620" s="275"/>
      <c r="N620" s="275"/>
      <c r="O620" s="275"/>
      <c r="P620" s="306"/>
      <c r="Q620" s="275"/>
      <c r="R620" s="275"/>
      <c r="S620" s="275"/>
      <c r="T620" s="275"/>
      <c r="U620" s="275"/>
      <c r="V620" s="275"/>
      <c r="W620" s="275"/>
      <c r="X620" s="275"/>
      <c r="Y620" s="275"/>
      <c r="Z620" s="275"/>
    </row>
    <row r="621" spans="1:26" ht="15.75" customHeight="1" x14ac:dyDescent="0.25">
      <c r="A621" s="303"/>
      <c r="B621" s="275"/>
      <c r="C621" s="275"/>
      <c r="D621" s="275"/>
      <c r="E621" s="275"/>
      <c r="F621" s="275"/>
      <c r="G621" s="275"/>
      <c r="H621" s="275"/>
      <c r="I621" s="275"/>
      <c r="J621" s="275"/>
      <c r="K621" s="306"/>
      <c r="L621" s="275"/>
      <c r="M621" s="275"/>
      <c r="N621" s="275"/>
      <c r="O621" s="275"/>
      <c r="P621" s="306"/>
      <c r="Q621" s="275"/>
      <c r="R621" s="275"/>
      <c r="S621" s="275"/>
      <c r="T621" s="275"/>
      <c r="U621" s="275"/>
      <c r="V621" s="275"/>
      <c r="W621" s="275"/>
      <c r="X621" s="275"/>
      <c r="Y621" s="275"/>
      <c r="Z621" s="275"/>
    </row>
    <row r="622" spans="1:26" ht="15.75" customHeight="1" x14ac:dyDescent="0.25">
      <c r="A622" s="303"/>
      <c r="B622" s="275"/>
      <c r="C622" s="275"/>
      <c r="D622" s="275"/>
      <c r="E622" s="275"/>
      <c r="F622" s="275"/>
      <c r="G622" s="275"/>
      <c r="H622" s="275"/>
      <c r="I622" s="275"/>
      <c r="J622" s="275"/>
      <c r="K622" s="306"/>
      <c r="L622" s="275"/>
      <c r="M622" s="275"/>
      <c r="N622" s="275"/>
      <c r="O622" s="275"/>
      <c r="P622" s="306"/>
      <c r="Q622" s="275"/>
      <c r="R622" s="275"/>
      <c r="S622" s="275"/>
      <c r="T622" s="275"/>
      <c r="U622" s="275"/>
      <c r="V622" s="275"/>
      <c r="W622" s="275"/>
      <c r="X622" s="275"/>
      <c r="Y622" s="275"/>
      <c r="Z622" s="275"/>
    </row>
    <row r="623" spans="1:26" ht="15.75" customHeight="1" x14ac:dyDescent="0.25">
      <c r="A623" s="303"/>
      <c r="B623" s="275"/>
      <c r="C623" s="275"/>
      <c r="D623" s="275"/>
      <c r="E623" s="275"/>
      <c r="F623" s="275"/>
      <c r="G623" s="275"/>
      <c r="H623" s="275"/>
      <c r="I623" s="275"/>
      <c r="J623" s="275"/>
      <c r="K623" s="306"/>
      <c r="L623" s="275"/>
      <c r="M623" s="275"/>
      <c r="N623" s="275"/>
      <c r="O623" s="275"/>
      <c r="P623" s="306"/>
      <c r="Q623" s="275"/>
      <c r="R623" s="275"/>
      <c r="S623" s="275"/>
      <c r="T623" s="275"/>
      <c r="U623" s="275"/>
      <c r="V623" s="275"/>
      <c r="W623" s="275"/>
      <c r="X623" s="275"/>
      <c r="Y623" s="275"/>
      <c r="Z623" s="275"/>
    </row>
    <row r="624" spans="1:26" ht="15.75" customHeight="1" x14ac:dyDescent="0.25">
      <c r="A624" s="303"/>
      <c r="B624" s="275"/>
      <c r="C624" s="275"/>
      <c r="D624" s="275"/>
      <c r="E624" s="275"/>
      <c r="F624" s="275"/>
      <c r="G624" s="275"/>
      <c r="H624" s="275"/>
      <c r="I624" s="275"/>
      <c r="J624" s="275"/>
      <c r="K624" s="306"/>
      <c r="L624" s="275"/>
      <c r="M624" s="275"/>
      <c r="N624" s="275"/>
      <c r="O624" s="275"/>
      <c r="P624" s="306"/>
      <c r="Q624" s="275"/>
      <c r="R624" s="275"/>
      <c r="S624" s="275"/>
      <c r="T624" s="275"/>
      <c r="U624" s="275"/>
      <c r="V624" s="275"/>
      <c r="W624" s="275"/>
      <c r="X624" s="275"/>
      <c r="Y624" s="275"/>
      <c r="Z624" s="275"/>
    </row>
    <row r="625" spans="1:26" ht="15.75" customHeight="1" x14ac:dyDescent="0.25">
      <c r="A625" s="303"/>
      <c r="B625" s="275"/>
      <c r="C625" s="275"/>
      <c r="D625" s="275"/>
      <c r="E625" s="275"/>
      <c r="F625" s="275"/>
      <c r="G625" s="275"/>
      <c r="H625" s="275"/>
      <c r="I625" s="275"/>
      <c r="J625" s="275"/>
      <c r="K625" s="306"/>
      <c r="L625" s="275"/>
      <c r="M625" s="275"/>
      <c r="N625" s="275"/>
      <c r="O625" s="275"/>
      <c r="P625" s="306"/>
      <c r="Q625" s="275"/>
      <c r="R625" s="275"/>
      <c r="S625" s="275"/>
      <c r="T625" s="275"/>
      <c r="U625" s="275"/>
      <c r="V625" s="275"/>
      <c r="W625" s="275"/>
      <c r="X625" s="275"/>
      <c r="Y625" s="275"/>
      <c r="Z625" s="275"/>
    </row>
    <row r="626" spans="1:26" ht="15.75" customHeight="1" x14ac:dyDescent="0.25">
      <c r="A626" s="303"/>
      <c r="B626" s="275"/>
      <c r="C626" s="275"/>
      <c r="D626" s="275"/>
      <c r="E626" s="275"/>
      <c r="F626" s="275"/>
      <c r="G626" s="275"/>
      <c r="H626" s="275"/>
      <c r="I626" s="275"/>
      <c r="J626" s="275"/>
      <c r="K626" s="306"/>
      <c r="L626" s="275"/>
      <c r="M626" s="275"/>
      <c r="N626" s="275"/>
      <c r="O626" s="275"/>
      <c r="P626" s="306"/>
      <c r="Q626" s="275"/>
      <c r="R626" s="275"/>
      <c r="S626" s="275"/>
      <c r="T626" s="275"/>
      <c r="U626" s="275"/>
      <c r="V626" s="275"/>
      <c r="W626" s="275"/>
      <c r="X626" s="275"/>
      <c r="Y626" s="275"/>
      <c r="Z626" s="275"/>
    </row>
    <row r="627" spans="1:26" ht="15.75" customHeight="1" x14ac:dyDescent="0.25">
      <c r="A627" s="303"/>
      <c r="B627" s="275"/>
      <c r="C627" s="275"/>
      <c r="D627" s="275"/>
      <c r="E627" s="275"/>
      <c r="F627" s="275"/>
      <c r="G627" s="275"/>
      <c r="H627" s="275"/>
      <c r="I627" s="275"/>
      <c r="J627" s="275"/>
      <c r="K627" s="306"/>
      <c r="L627" s="275"/>
      <c r="M627" s="275"/>
      <c r="N627" s="275"/>
      <c r="O627" s="275"/>
      <c r="P627" s="306"/>
      <c r="Q627" s="275"/>
      <c r="R627" s="275"/>
      <c r="S627" s="275"/>
      <c r="T627" s="275"/>
      <c r="U627" s="275"/>
      <c r="V627" s="275"/>
      <c r="W627" s="275"/>
      <c r="X627" s="275"/>
      <c r="Y627" s="275"/>
      <c r="Z627" s="275"/>
    </row>
    <row r="628" spans="1:26" ht="15.75" customHeight="1" x14ac:dyDescent="0.25">
      <c r="A628" s="303"/>
      <c r="B628" s="275"/>
      <c r="C628" s="275"/>
      <c r="D628" s="275"/>
      <c r="E628" s="275"/>
      <c r="F628" s="275"/>
      <c r="G628" s="275"/>
      <c r="H628" s="275"/>
      <c r="I628" s="275"/>
      <c r="J628" s="275"/>
      <c r="K628" s="306"/>
      <c r="L628" s="275"/>
      <c r="M628" s="275"/>
      <c r="N628" s="275"/>
      <c r="O628" s="275"/>
      <c r="P628" s="306"/>
      <c r="Q628" s="275"/>
      <c r="R628" s="275"/>
      <c r="S628" s="275"/>
      <c r="T628" s="275"/>
      <c r="U628" s="275"/>
      <c r="V628" s="275"/>
      <c r="W628" s="275"/>
      <c r="X628" s="275"/>
      <c r="Y628" s="275"/>
      <c r="Z628" s="275"/>
    </row>
    <row r="629" spans="1:26" ht="15.75" customHeight="1" x14ac:dyDescent="0.25">
      <c r="A629" s="303"/>
      <c r="B629" s="275"/>
      <c r="C629" s="275"/>
      <c r="D629" s="275"/>
      <c r="E629" s="275"/>
      <c r="F629" s="275"/>
      <c r="G629" s="275"/>
      <c r="H629" s="275"/>
      <c r="I629" s="275"/>
      <c r="J629" s="275"/>
      <c r="K629" s="306"/>
      <c r="L629" s="275"/>
      <c r="M629" s="275"/>
      <c r="N629" s="275"/>
      <c r="O629" s="275"/>
      <c r="P629" s="306"/>
      <c r="Q629" s="275"/>
      <c r="R629" s="275"/>
      <c r="S629" s="275"/>
      <c r="T629" s="275"/>
      <c r="U629" s="275"/>
      <c r="V629" s="275"/>
      <c r="W629" s="275"/>
      <c r="X629" s="275"/>
      <c r="Y629" s="275"/>
      <c r="Z629" s="275"/>
    </row>
    <row r="630" spans="1:26" ht="15.75" customHeight="1" x14ac:dyDescent="0.25">
      <c r="A630" s="303"/>
      <c r="B630" s="275"/>
      <c r="C630" s="275"/>
      <c r="D630" s="275"/>
      <c r="E630" s="275"/>
      <c r="F630" s="275"/>
      <c r="G630" s="275"/>
      <c r="H630" s="275"/>
      <c r="I630" s="275"/>
      <c r="J630" s="275"/>
      <c r="K630" s="306"/>
      <c r="L630" s="275"/>
      <c r="M630" s="275"/>
      <c r="N630" s="275"/>
      <c r="O630" s="275"/>
      <c r="P630" s="306"/>
      <c r="Q630" s="275"/>
      <c r="R630" s="275"/>
      <c r="S630" s="275"/>
      <c r="T630" s="275"/>
      <c r="U630" s="275"/>
      <c r="V630" s="275"/>
      <c r="W630" s="275"/>
      <c r="X630" s="275"/>
      <c r="Y630" s="275"/>
      <c r="Z630" s="275"/>
    </row>
    <row r="631" spans="1:26" ht="15.75" customHeight="1" x14ac:dyDescent="0.25">
      <c r="A631" s="303"/>
      <c r="B631" s="275"/>
      <c r="C631" s="275"/>
      <c r="D631" s="275"/>
      <c r="E631" s="275"/>
      <c r="F631" s="275"/>
      <c r="G631" s="275"/>
      <c r="H631" s="275"/>
      <c r="I631" s="275"/>
      <c r="J631" s="275"/>
      <c r="K631" s="306"/>
      <c r="L631" s="275"/>
      <c r="M631" s="275"/>
      <c r="N631" s="275"/>
      <c r="O631" s="275"/>
      <c r="P631" s="306"/>
      <c r="Q631" s="275"/>
      <c r="R631" s="275"/>
      <c r="S631" s="275"/>
      <c r="T631" s="275"/>
      <c r="U631" s="275"/>
      <c r="V631" s="275"/>
      <c r="W631" s="275"/>
      <c r="X631" s="275"/>
      <c r="Y631" s="275"/>
      <c r="Z631" s="275"/>
    </row>
    <row r="632" spans="1:26" ht="15.75" customHeight="1" x14ac:dyDescent="0.25">
      <c r="A632" s="303"/>
      <c r="B632" s="275"/>
      <c r="C632" s="275"/>
      <c r="D632" s="275"/>
      <c r="E632" s="275"/>
      <c r="F632" s="275"/>
      <c r="G632" s="275"/>
      <c r="H632" s="275"/>
      <c r="I632" s="275"/>
      <c r="J632" s="275"/>
      <c r="K632" s="306"/>
      <c r="L632" s="275"/>
      <c r="M632" s="275"/>
      <c r="N632" s="275"/>
      <c r="O632" s="275"/>
      <c r="P632" s="306"/>
      <c r="Q632" s="275"/>
      <c r="R632" s="275"/>
      <c r="S632" s="275"/>
      <c r="T632" s="275"/>
      <c r="U632" s="275"/>
      <c r="V632" s="275"/>
      <c r="W632" s="275"/>
      <c r="X632" s="275"/>
      <c r="Y632" s="275"/>
      <c r="Z632" s="275"/>
    </row>
    <row r="633" spans="1:26" ht="15.75" customHeight="1" x14ac:dyDescent="0.25">
      <c r="A633" s="303"/>
      <c r="B633" s="275"/>
      <c r="C633" s="275"/>
      <c r="D633" s="275"/>
      <c r="E633" s="275"/>
      <c r="F633" s="275"/>
      <c r="G633" s="275"/>
      <c r="H633" s="275"/>
      <c r="I633" s="275"/>
      <c r="J633" s="275"/>
      <c r="K633" s="306"/>
      <c r="L633" s="275"/>
      <c r="M633" s="275"/>
      <c r="N633" s="275"/>
      <c r="O633" s="275"/>
      <c r="P633" s="306"/>
      <c r="Q633" s="275"/>
      <c r="R633" s="275"/>
      <c r="S633" s="275"/>
      <c r="T633" s="275"/>
      <c r="U633" s="275"/>
      <c r="V633" s="275"/>
      <c r="W633" s="275"/>
      <c r="X633" s="275"/>
      <c r="Y633" s="275"/>
      <c r="Z633" s="275"/>
    </row>
    <row r="634" spans="1:26" ht="15.75" customHeight="1" x14ac:dyDescent="0.25">
      <c r="A634" s="303"/>
      <c r="B634" s="275"/>
      <c r="C634" s="275"/>
      <c r="D634" s="275"/>
      <c r="E634" s="275"/>
      <c r="F634" s="275"/>
      <c r="G634" s="275"/>
      <c r="H634" s="275"/>
      <c r="I634" s="275"/>
      <c r="J634" s="275"/>
      <c r="K634" s="306"/>
      <c r="L634" s="275"/>
      <c r="M634" s="275"/>
      <c r="N634" s="275"/>
      <c r="O634" s="275"/>
      <c r="P634" s="306"/>
      <c r="Q634" s="275"/>
      <c r="R634" s="275"/>
      <c r="S634" s="275"/>
      <c r="T634" s="275"/>
      <c r="U634" s="275"/>
      <c r="V634" s="275"/>
      <c r="W634" s="275"/>
      <c r="X634" s="275"/>
      <c r="Y634" s="275"/>
      <c r="Z634" s="275"/>
    </row>
    <row r="635" spans="1:26" ht="15.75" customHeight="1" x14ac:dyDescent="0.25">
      <c r="A635" s="303"/>
      <c r="B635" s="275"/>
      <c r="C635" s="275"/>
      <c r="D635" s="275"/>
      <c r="E635" s="275"/>
      <c r="F635" s="275"/>
      <c r="G635" s="275"/>
      <c r="H635" s="275"/>
      <c r="I635" s="275"/>
      <c r="J635" s="275"/>
      <c r="K635" s="306"/>
      <c r="L635" s="275"/>
      <c r="M635" s="275"/>
      <c r="N635" s="275"/>
      <c r="O635" s="275"/>
      <c r="P635" s="306"/>
      <c r="Q635" s="275"/>
      <c r="R635" s="275"/>
      <c r="S635" s="275"/>
      <c r="T635" s="275"/>
      <c r="U635" s="275"/>
      <c r="V635" s="275"/>
      <c r="W635" s="275"/>
      <c r="X635" s="275"/>
      <c r="Y635" s="275"/>
      <c r="Z635" s="275"/>
    </row>
    <row r="636" spans="1:26" ht="15.75" customHeight="1" x14ac:dyDescent="0.25">
      <c r="A636" s="303"/>
      <c r="B636" s="275"/>
      <c r="C636" s="275"/>
      <c r="D636" s="275"/>
      <c r="E636" s="275"/>
      <c r="F636" s="275"/>
      <c r="G636" s="275"/>
      <c r="H636" s="275"/>
      <c r="I636" s="275"/>
      <c r="J636" s="275"/>
      <c r="K636" s="306"/>
      <c r="L636" s="275"/>
      <c r="M636" s="275"/>
      <c r="N636" s="275"/>
      <c r="O636" s="275"/>
      <c r="P636" s="306"/>
      <c r="Q636" s="275"/>
      <c r="R636" s="275"/>
      <c r="S636" s="275"/>
      <c r="T636" s="275"/>
      <c r="U636" s="275"/>
      <c r="V636" s="275"/>
      <c r="W636" s="275"/>
      <c r="X636" s="275"/>
      <c r="Y636" s="275"/>
      <c r="Z636" s="275"/>
    </row>
    <row r="637" spans="1:26" ht="15.75" customHeight="1" x14ac:dyDescent="0.25">
      <c r="A637" s="303"/>
      <c r="B637" s="275"/>
      <c r="C637" s="275"/>
      <c r="D637" s="275"/>
      <c r="E637" s="275"/>
      <c r="F637" s="275"/>
      <c r="G637" s="275"/>
      <c r="H637" s="275"/>
      <c r="I637" s="275"/>
      <c r="J637" s="275"/>
      <c r="K637" s="306"/>
      <c r="L637" s="275"/>
      <c r="M637" s="275"/>
      <c r="N637" s="275"/>
      <c r="O637" s="275"/>
      <c r="P637" s="306"/>
      <c r="Q637" s="275"/>
      <c r="R637" s="275"/>
      <c r="S637" s="275"/>
      <c r="T637" s="275"/>
      <c r="U637" s="275"/>
      <c r="V637" s="275"/>
      <c r="W637" s="275"/>
      <c r="X637" s="275"/>
      <c r="Y637" s="275"/>
      <c r="Z637" s="275"/>
    </row>
    <row r="638" spans="1:26" ht="15.75" customHeight="1" x14ac:dyDescent="0.25">
      <c r="A638" s="303"/>
      <c r="B638" s="275"/>
      <c r="C638" s="275"/>
      <c r="D638" s="275"/>
      <c r="E638" s="275"/>
      <c r="F638" s="275"/>
      <c r="G638" s="275"/>
      <c r="H638" s="275"/>
      <c r="I638" s="275"/>
      <c r="J638" s="275"/>
      <c r="K638" s="306"/>
      <c r="L638" s="275"/>
      <c r="M638" s="275"/>
      <c r="N638" s="275"/>
      <c r="O638" s="275"/>
      <c r="P638" s="306"/>
      <c r="Q638" s="275"/>
      <c r="R638" s="275"/>
      <c r="S638" s="275"/>
      <c r="T638" s="275"/>
      <c r="U638" s="275"/>
      <c r="V638" s="275"/>
      <c r="W638" s="275"/>
      <c r="X638" s="275"/>
      <c r="Y638" s="275"/>
      <c r="Z638" s="275"/>
    </row>
    <row r="639" spans="1:26" ht="15.75" customHeight="1" x14ac:dyDescent="0.25">
      <c r="A639" s="303"/>
      <c r="B639" s="275"/>
      <c r="C639" s="275"/>
      <c r="D639" s="275"/>
      <c r="E639" s="275"/>
      <c r="F639" s="275"/>
      <c r="G639" s="275"/>
      <c r="H639" s="275"/>
      <c r="I639" s="275"/>
      <c r="J639" s="275"/>
      <c r="K639" s="306"/>
      <c r="L639" s="275"/>
      <c r="M639" s="275"/>
      <c r="N639" s="275"/>
      <c r="O639" s="275"/>
      <c r="P639" s="306"/>
      <c r="Q639" s="275"/>
      <c r="R639" s="275"/>
      <c r="S639" s="275"/>
      <c r="T639" s="275"/>
      <c r="U639" s="275"/>
      <c r="V639" s="275"/>
      <c r="W639" s="275"/>
      <c r="X639" s="275"/>
      <c r="Y639" s="275"/>
      <c r="Z639" s="275"/>
    </row>
    <row r="640" spans="1:26" ht="15.75" customHeight="1" x14ac:dyDescent="0.25">
      <c r="A640" s="303"/>
      <c r="B640" s="275"/>
      <c r="C640" s="275"/>
      <c r="D640" s="275"/>
      <c r="E640" s="275"/>
      <c r="F640" s="275"/>
      <c r="G640" s="275"/>
      <c r="H640" s="275"/>
      <c r="I640" s="275"/>
      <c r="J640" s="275"/>
      <c r="K640" s="306"/>
      <c r="L640" s="275"/>
      <c r="M640" s="275"/>
      <c r="N640" s="275"/>
      <c r="O640" s="275"/>
      <c r="P640" s="306"/>
      <c r="Q640" s="275"/>
      <c r="R640" s="275"/>
      <c r="S640" s="275"/>
      <c r="T640" s="275"/>
      <c r="U640" s="275"/>
      <c r="V640" s="275"/>
      <c r="W640" s="275"/>
      <c r="X640" s="275"/>
      <c r="Y640" s="275"/>
      <c r="Z640" s="275"/>
    </row>
    <row r="641" spans="1:26" ht="15.75" customHeight="1" x14ac:dyDescent="0.25">
      <c r="A641" s="303"/>
      <c r="B641" s="275"/>
      <c r="C641" s="275"/>
      <c r="D641" s="275"/>
      <c r="E641" s="275"/>
      <c r="F641" s="275"/>
      <c r="G641" s="275"/>
      <c r="H641" s="275"/>
      <c r="I641" s="275"/>
      <c r="J641" s="275"/>
      <c r="K641" s="306"/>
      <c r="L641" s="275"/>
      <c r="M641" s="275"/>
      <c r="N641" s="275"/>
      <c r="O641" s="275"/>
      <c r="P641" s="306"/>
      <c r="Q641" s="275"/>
      <c r="R641" s="275"/>
      <c r="S641" s="275"/>
      <c r="T641" s="275"/>
      <c r="U641" s="275"/>
      <c r="V641" s="275"/>
      <c r="W641" s="275"/>
      <c r="X641" s="275"/>
      <c r="Y641" s="275"/>
      <c r="Z641" s="275"/>
    </row>
    <row r="642" spans="1:26" ht="15.75" customHeight="1" x14ac:dyDescent="0.25">
      <c r="A642" s="303"/>
      <c r="B642" s="275"/>
      <c r="C642" s="275"/>
      <c r="D642" s="275"/>
      <c r="E642" s="275"/>
      <c r="F642" s="275"/>
      <c r="G642" s="275"/>
      <c r="H642" s="275"/>
      <c r="I642" s="275"/>
      <c r="J642" s="275"/>
      <c r="K642" s="306"/>
      <c r="L642" s="275"/>
      <c r="M642" s="275"/>
      <c r="N642" s="275"/>
      <c r="O642" s="275"/>
      <c r="P642" s="306"/>
      <c r="Q642" s="275"/>
      <c r="R642" s="275"/>
      <c r="S642" s="275"/>
      <c r="T642" s="275"/>
      <c r="U642" s="275"/>
      <c r="V642" s="275"/>
      <c r="W642" s="275"/>
      <c r="X642" s="275"/>
      <c r="Y642" s="275"/>
      <c r="Z642" s="275"/>
    </row>
    <row r="643" spans="1:26" ht="15.75" customHeight="1" x14ac:dyDescent="0.25">
      <c r="A643" s="303"/>
      <c r="B643" s="275"/>
      <c r="C643" s="275"/>
      <c r="D643" s="275"/>
      <c r="E643" s="275"/>
      <c r="F643" s="275"/>
      <c r="G643" s="275"/>
      <c r="H643" s="275"/>
      <c r="I643" s="275"/>
      <c r="J643" s="275"/>
      <c r="K643" s="306"/>
      <c r="L643" s="275"/>
      <c r="M643" s="275"/>
      <c r="N643" s="275"/>
      <c r="O643" s="275"/>
      <c r="P643" s="306"/>
      <c r="Q643" s="275"/>
      <c r="R643" s="275"/>
      <c r="S643" s="275"/>
      <c r="T643" s="275"/>
      <c r="U643" s="275"/>
      <c r="V643" s="275"/>
      <c r="W643" s="275"/>
      <c r="X643" s="275"/>
      <c r="Y643" s="275"/>
      <c r="Z643" s="275"/>
    </row>
    <row r="644" spans="1:26" ht="15.75" customHeight="1" x14ac:dyDescent="0.25">
      <c r="A644" s="303"/>
      <c r="B644" s="275"/>
      <c r="C644" s="275"/>
      <c r="D644" s="275"/>
      <c r="E644" s="275"/>
      <c r="F644" s="275"/>
      <c r="G644" s="275"/>
      <c r="H644" s="275"/>
      <c r="I644" s="275"/>
      <c r="J644" s="275"/>
      <c r="K644" s="306"/>
      <c r="L644" s="275"/>
      <c r="M644" s="275"/>
      <c r="N644" s="275"/>
      <c r="O644" s="275"/>
      <c r="P644" s="306"/>
      <c r="Q644" s="275"/>
      <c r="R644" s="275"/>
      <c r="S644" s="275"/>
      <c r="T644" s="275"/>
      <c r="U644" s="275"/>
      <c r="V644" s="275"/>
      <c r="W644" s="275"/>
      <c r="X644" s="275"/>
      <c r="Y644" s="275"/>
      <c r="Z644" s="275"/>
    </row>
    <row r="645" spans="1:26" ht="15.75" customHeight="1" x14ac:dyDescent="0.25">
      <c r="A645" s="303"/>
      <c r="B645" s="275"/>
      <c r="C645" s="275"/>
      <c r="D645" s="275"/>
      <c r="E645" s="275"/>
      <c r="F645" s="275"/>
      <c r="G645" s="275"/>
      <c r="H645" s="275"/>
      <c r="I645" s="275"/>
      <c r="J645" s="275"/>
      <c r="K645" s="306"/>
      <c r="L645" s="275"/>
      <c r="M645" s="275"/>
      <c r="N645" s="275"/>
      <c r="O645" s="275"/>
      <c r="P645" s="306"/>
      <c r="Q645" s="275"/>
      <c r="R645" s="275"/>
      <c r="S645" s="275"/>
      <c r="T645" s="275"/>
      <c r="U645" s="275"/>
      <c r="V645" s="275"/>
      <c r="W645" s="275"/>
      <c r="X645" s="275"/>
      <c r="Y645" s="275"/>
      <c r="Z645" s="275"/>
    </row>
    <row r="646" spans="1:26" ht="15.75" customHeight="1" x14ac:dyDescent="0.25">
      <c r="A646" s="303"/>
      <c r="B646" s="275"/>
      <c r="C646" s="275"/>
      <c r="D646" s="275"/>
      <c r="E646" s="275"/>
      <c r="F646" s="275"/>
      <c r="G646" s="275"/>
      <c r="H646" s="275"/>
      <c r="I646" s="275"/>
      <c r="J646" s="275"/>
      <c r="K646" s="306"/>
      <c r="L646" s="275"/>
      <c r="M646" s="275"/>
      <c r="N646" s="275"/>
      <c r="O646" s="275"/>
      <c r="P646" s="306"/>
      <c r="Q646" s="275"/>
      <c r="R646" s="275"/>
      <c r="S646" s="275"/>
      <c r="T646" s="275"/>
      <c r="U646" s="275"/>
      <c r="V646" s="275"/>
      <c r="W646" s="275"/>
      <c r="X646" s="275"/>
      <c r="Y646" s="275"/>
      <c r="Z646" s="275"/>
    </row>
    <row r="647" spans="1:26" ht="15.75" customHeight="1" x14ac:dyDescent="0.25">
      <c r="A647" s="303"/>
      <c r="B647" s="275"/>
      <c r="C647" s="275"/>
      <c r="D647" s="275"/>
      <c r="E647" s="275"/>
      <c r="F647" s="275"/>
      <c r="G647" s="275"/>
      <c r="H647" s="275"/>
      <c r="I647" s="275"/>
      <c r="J647" s="275"/>
      <c r="K647" s="306"/>
      <c r="L647" s="275"/>
      <c r="M647" s="275"/>
      <c r="N647" s="275"/>
      <c r="O647" s="275"/>
      <c r="P647" s="306"/>
      <c r="Q647" s="275"/>
      <c r="R647" s="275"/>
      <c r="S647" s="275"/>
      <c r="T647" s="275"/>
      <c r="U647" s="275"/>
      <c r="V647" s="275"/>
      <c r="W647" s="275"/>
      <c r="X647" s="275"/>
      <c r="Y647" s="275"/>
      <c r="Z647" s="275"/>
    </row>
    <row r="648" spans="1:26" ht="15.75" customHeight="1" x14ac:dyDescent="0.25">
      <c r="A648" s="303"/>
      <c r="B648" s="275"/>
      <c r="C648" s="275"/>
      <c r="D648" s="275"/>
      <c r="E648" s="275"/>
      <c r="F648" s="275"/>
      <c r="G648" s="275"/>
      <c r="H648" s="275"/>
      <c r="I648" s="275"/>
      <c r="J648" s="275"/>
      <c r="K648" s="306"/>
      <c r="L648" s="275"/>
      <c r="M648" s="275"/>
      <c r="N648" s="275"/>
      <c r="O648" s="275"/>
      <c r="P648" s="306"/>
      <c r="Q648" s="275"/>
      <c r="R648" s="275"/>
      <c r="S648" s="275"/>
      <c r="T648" s="275"/>
      <c r="U648" s="275"/>
      <c r="V648" s="275"/>
      <c r="W648" s="275"/>
      <c r="X648" s="275"/>
      <c r="Y648" s="275"/>
      <c r="Z648" s="275"/>
    </row>
    <row r="649" spans="1:26" ht="15.75" customHeight="1" x14ac:dyDescent="0.25">
      <c r="A649" s="303"/>
      <c r="B649" s="275"/>
      <c r="C649" s="275"/>
      <c r="D649" s="275"/>
      <c r="E649" s="275"/>
      <c r="F649" s="275"/>
      <c r="G649" s="275"/>
      <c r="H649" s="275"/>
      <c r="I649" s="275"/>
      <c r="J649" s="275"/>
      <c r="K649" s="306"/>
      <c r="L649" s="275"/>
      <c r="M649" s="275"/>
      <c r="N649" s="275"/>
      <c r="O649" s="275"/>
      <c r="P649" s="306"/>
      <c r="Q649" s="275"/>
      <c r="R649" s="275"/>
      <c r="S649" s="275"/>
      <c r="T649" s="275"/>
      <c r="U649" s="275"/>
      <c r="V649" s="275"/>
      <c r="W649" s="275"/>
      <c r="X649" s="275"/>
      <c r="Y649" s="275"/>
      <c r="Z649" s="275"/>
    </row>
    <row r="650" spans="1:26" ht="15.75" customHeight="1" x14ac:dyDescent="0.25">
      <c r="A650" s="303"/>
      <c r="B650" s="275"/>
      <c r="C650" s="275"/>
      <c r="D650" s="275"/>
      <c r="E650" s="275"/>
      <c r="F650" s="275"/>
      <c r="G650" s="275"/>
      <c r="H650" s="275"/>
      <c r="I650" s="275"/>
      <c r="J650" s="275"/>
      <c r="K650" s="306"/>
      <c r="L650" s="275"/>
      <c r="M650" s="275"/>
      <c r="N650" s="275"/>
      <c r="O650" s="275"/>
      <c r="P650" s="306"/>
      <c r="Q650" s="275"/>
      <c r="R650" s="275"/>
      <c r="S650" s="275"/>
      <c r="T650" s="275"/>
      <c r="U650" s="275"/>
      <c r="V650" s="275"/>
      <c r="W650" s="275"/>
      <c r="X650" s="275"/>
      <c r="Y650" s="275"/>
      <c r="Z650" s="275"/>
    </row>
    <row r="651" spans="1:26" ht="15.75" customHeight="1" x14ac:dyDescent="0.25">
      <c r="A651" s="303"/>
      <c r="B651" s="275"/>
      <c r="C651" s="275"/>
      <c r="D651" s="275"/>
      <c r="E651" s="275"/>
      <c r="F651" s="275"/>
      <c r="G651" s="275"/>
      <c r="H651" s="275"/>
      <c r="I651" s="275"/>
      <c r="J651" s="275"/>
      <c r="K651" s="306"/>
      <c r="L651" s="275"/>
      <c r="M651" s="275"/>
      <c r="N651" s="275"/>
      <c r="O651" s="275"/>
      <c r="P651" s="306"/>
      <c r="Q651" s="275"/>
      <c r="R651" s="275"/>
      <c r="S651" s="275"/>
      <c r="T651" s="275"/>
      <c r="U651" s="275"/>
      <c r="V651" s="275"/>
      <c r="W651" s="275"/>
      <c r="X651" s="275"/>
      <c r="Y651" s="275"/>
      <c r="Z651" s="275"/>
    </row>
    <row r="652" spans="1:26" ht="15.75" customHeight="1" x14ac:dyDescent="0.25">
      <c r="A652" s="303"/>
      <c r="B652" s="275"/>
      <c r="C652" s="275"/>
      <c r="D652" s="275"/>
      <c r="E652" s="275"/>
      <c r="F652" s="275"/>
      <c r="G652" s="275"/>
      <c r="H652" s="275"/>
      <c r="I652" s="275"/>
      <c r="J652" s="275"/>
      <c r="K652" s="306"/>
      <c r="L652" s="275"/>
      <c r="M652" s="275"/>
      <c r="N652" s="275"/>
      <c r="O652" s="275"/>
      <c r="P652" s="306"/>
      <c r="Q652" s="275"/>
      <c r="R652" s="275"/>
      <c r="S652" s="275"/>
      <c r="T652" s="275"/>
      <c r="U652" s="275"/>
      <c r="V652" s="275"/>
      <c r="W652" s="275"/>
      <c r="X652" s="275"/>
      <c r="Y652" s="275"/>
      <c r="Z652" s="275"/>
    </row>
    <row r="653" spans="1:26" ht="15.75" customHeight="1" x14ac:dyDescent="0.25">
      <c r="A653" s="303"/>
      <c r="B653" s="275"/>
      <c r="C653" s="275"/>
      <c r="D653" s="275"/>
      <c r="E653" s="275"/>
      <c r="F653" s="275"/>
      <c r="G653" s="275"/>
      <c r="H653" s="275"/>
      <c r="I653" s="275"/>
      <c r="J653" s="275"/>
      <c r="K653" s="306"/>
      <c r="L653" s="275"/>
      <c r="M653" s="275"/>
      <c r="N653" s="275"/>
      <c r="O653" s="275"/>
      <c r="P653" s="306"/>
      <c r="Q653" s="275"/>
      <c r="R653" s="275"/>
      <c r="S653" s="275"/>
      <c r="T653" s="275"/>
      <c r="U653" s="275"/>
      <c r="V653" s="275"/>
      <c r="W653" s="275"/>
      <c r="X653" s="275"/>
      <c r="Y653" s="275"/>
      <c r="Z653" s="275"/>
    </row>
    <row r="654" spans="1:26" ht="15.75" customHeight="1" x14ac:dyDescent="0.25">
      <c r="A654" s="303"/>
      <c r="B654" s="275"/>
      <c r="C654" s="275"/>
      <c r="D654" s="275"/>
      <c r="E654" s="275"/>
      <c r="F654" s="275"/>
      <c r="G654" s="275"/>
      <c r="H654" s="275"/>
      <c r="I654" s="275"/>
      <c r="J654" s="275"/>
      <c r="K654" s="306"/>
      <c r="L654" s="275"/>
      <c r="M654" s="275"/>
      <c r="N654" s="275"/>
      <c r="O654" s="275"/>
      <c r="P654" s="306"/>
      <c r="Q654" s="275"/>
      <c r="R654" s="275"/>
      <c r="S654" s="275"/>
      <c r="T654" s="275"/>
      <c r="U654" s="275"/>
      <c r="V654" s="275"/>
      <c r="W654" s="275"/>
      <c r="X654" s="275"/>
      <c r="Y654" s="275"/>
      <c r="Z654" s="275"/>
    </row>
    <row r="655" spans="1:26" ht="15.75" customHeight="1" x14ac:dyDescent="0.25">
      <c r="A655" s="303"/>
      <c r="B655" s="275"/>
      <c r="C655" s="275"/>
      <c r="D655" s="275"/>
      <c r="E655" s="275"/>
      <c r="F655" s="275"/>
      <c r="G655" s="275"/>
      <c r="H655" s="275"/>
      <c r="I655" s="275"/>
      <c r="J655" s="275"/>
      <c r="K655" s="306"/>
      <c r="L655" s="275"/>
      <c r="M655" s="275"/>
      <c r="N655" s="275"/>
      <c r="O655" s="275"/>
      <c r="P655" s="306"/>
      <c r="Q655" s="275"/>
      <c r="R655" s="275"/>
      <c r="S655" s="275"/>
      <c r="T655" s="275"/>
      <c r="U655" s="275"/>
      <c r="V655" s="275"/>
      <c r="W655" s="275"/>
      <c r="X655" s="275"/>
      <c r="Y655" s="275"/>
      <c r="Z655" s="275"/>
    </row>
    <row r="656" spans="1:26" ht="15.75" customHeight="1" x14ac:dyDescent="0.25">
      <c r="A656" s="303"/>
      <c r="B656" s="275"/>
      <c r="C656" s="275"/>
      <c r="D656" s="275"/>
      <c r="E656" s="275"/>
      <c r="F656" s="275"/>
      <c r="G656" s="275"/>
      <c r="H656" s="275"/>
      <c r="I656" s="275"/>
      <c r="J656" s="275"/>
      <c r="K656" s="306"/>
      <c r="L656" s="275"/>
      <c r="M656" s="275"/>
      <c r="N656" s="275"/>
      <c r="O656" s="275"/>
      <c r="P656" s="306"/>
      <c r="Q656" s="275"/>
      <c r="R656" s="275"/>
      <c r="S656" s="275"/>
      <c r="T656" s="275"/>
      <c r="U656" s="275"/>
      <c r="V656" s="275"/>
      <c r="W656" s="275"/>
      <c r="X656" s="275"/>
      <c r="Y656" s="275"/>
      <c r="Z656" s="275"/>
    </row>
    <row r="657" spans="1:26" ht="15.75" customHeight="1" x14ac:dyDescent="0.25">
      <c r="A657" s="303"/>
      <c r="B657" s="275"/>
      <c r="C657" s="275"/>
      <c r="D657" s="275"/>
      <c r="E657" s="275"/>
      <c r="F657" s="275"/>
      <c r="G657" s="275"/>
      <c r="H657" s="275"/>
      <c r="I657" s="275"/>
      <c r="J657" s="275"/>
      <c r="K657" s="306"/>
      <c r="L657" s="275"/>
      <c r="M657" s="275"/>
      <c r="N657" s="275"/>
      <c r="O657" s="275"/>
      <c r="P657" s="306"/>
      <c r="Q657" s="275"/>
      <c r="R657" s="275"/>
      <c r="S657" s="275"/>
      <c r="T657" s="275"/>
      <c r="U657" s="275"/>
      <c r="V657" s="275"/>
      <c r="W657" s="275"/>
      <c r="X657" s="275"/>
      <c r="Y657" s="275"/>
      <c r="Z657" s="275"/>
    </row>
    <row r="658" spans="1:26" ht="15.75" customHeight="1" x14ac:dyDescent="0.25">
      <c r="A658" s="303"/>
      <c r="B658" s="275"/>
      <c r="C658" s="275"/>
      <c r="D658" s="275"/>
      <c r="E658" s="275"/>
      <c r="F658" s="275"/>
      <c r="G658" s="275"/>
      <c r="H658" s="275"/>
      <c r="I658" s="275"/>
      <c r="J658" s="275"/>
      <c r="K658" s="306"/>
      <c r="L658" s="275"/>
      <c r="M658" s="275"/>
      <c r="N658" s="275"/>
      <c r="O658" s="275"/>
      <c r="P658" s="306"/>
      <c r="Q658" s="275"/>
      <c r="R658" s="275"/>
      <c r="S658" s="275"/>
      <c r="T658" s="275"/>
      <c r="U658" s="275"/>
      <c r="V658" s="275"/>
      <c r="W658" s="275"/>
      <c r="X658" s="275"/>
      <c r="Y658" s="275"/>
      <c r="Z658" s="275"/>
    </row>
    <row r="659" spans="1:26" ht="15.75" customHeight="1" x14ac:dyDescent="0.25">
      <c r="A659" s="303"/>
      <c r="B659" s="275"/>
      <c r="C659" s="275"/>
      <c r="D659" s="275"/>
      <c r="E659" s="275"/>
      <c r="F659" s="275"/>
      <c r="G659" s="275"/>
      <c r="H659" s="275"/>
      <c r="I659" s="275"/>
      <c r="J659" s="275"/>
      <c r="K659" s="306"/>
      <c r="L659" s="275"/>
      <c r="M659" s="275"/>
      <c r="N659" s="275"/>
      <c r="O659" s="275"/>
      <c r="P659" s="306"/>
      <c r="Q659" s="275"/>
      <c r="R659" s="275"/>
      <c r="S659" s="275"/>
      <c r="T659" s="275"/>
      <c r="U659" s="275"/>
      <c r="V659" s="275"/>
      <c r="W659" s="275"/>
      <c r="X659" s="275"/>
      <c r="Y659" s="275"/>
      <c r="Z659" s="275"/>
    </row>
    <row r="660" spans="1:26" ht="15.75" customHeight="1" x14ac:dyDescent="0.25">
      <c r="A660" s="303"/>
      <c r="B660" s="275"/>
      <c r="C660" s="275"/>
      <c r="D660" s="275"/>
      <c r="E660" s="275"/>
      <c r="F660" s="275"/>
      <c r="G660" s="275"/>
      <c r="H660" s="275"/>
      <c r="I660" s="275"/>
      <c r="J660" s="275"/>
      <c r="K660" s="306"/>
      <c r="L660" s="275"/>
      <c r="M660" s="275"/>
      <c r="N660" s="275"/>
      <c r="O660" s="275"/>
      <c r="P660" s="306"/>
      <c r="Q660" s="275"/>
      <c r="R660" s="275"/>
      <c r="S660" s="275"/>
      <c r="T660" s="275"/>
      <c r="U660" s="275"/>
      <c r="V660" s="275"/>
      <c r="W660" s="275"/>
      <c r="X660" s="275"/>
      <c r="Y660" s="275"/>
      <c r="Z660" s="275"/>
    </row>
    <row r="661" spans="1:26" ht="15.75" customHeight="1" x14ac:dyDescent="0.25">
      <c r="A661" s="303"/>
      <c r="B661" s="275"/>
      <c r="C661" s="275"/>
      <c r="D661" s="275"/>
      <c r="E661" s="275"/>
      <c r="F661" s="275"/>
      <c r="G661" s="275"/>
      <c r="H661" s="275"/>
      <c r="I661" s="275"/>
      <c r="J661" s="275"/>
      <c r="K661" s="306"/>
      <c r="L661" s="275"/>
      <c r="M661" s="275"/>
      <c r="N661" s="275"/>
      <c r="O661" s="275"/>
      <c r="P661" s="306"/>
      <c r="Q661" s="275"/>
      <c r="R661" s="275"/>
      <c r="S661" s="275"/>
      <c r="T661" s="275"/>
      <c r="U661" s="275"/>
      <c r="V661" s="275"/>
      <c r="W661" s="275"/>
      <c r="X661" s="275"/>
      <c r="Y661" s="275"/>
      <c r="Z661" s="275"/>
    </row>
    <row r="662" spans="1:26" ht="15.75" customHeight="1" x14ac:dyDescent="0.25">
      <c r="A662" s="303"/>
      <c r="B662" s="275"/>
      <c r="C662" s="275"/>
      <c r="D662" s="275"/>
      <c r="E662" s="275"/>
      <c r="F662" s="275"/>
      <c r="G662" s="275"/>
      <c r="H662" s="275"/>
      <c r="I662" s="275"/>
      <c r="J662" s="275"/>
      <c r="K662" s="306"/>
      <c r="L662" s="275"/>
      <c r="M662" s="275"/>
      <c r="N662" s="275"/>
      <c r="O662" s="275"/>
      <c r="P662" s="306"/>
      <c r="Q662" s="275"/>
      <c r="R662" s="275"/>
      <c r="S662" s="275"/>
      <c r="T662" s="275"/>
      <c r="U662" s="275"/>
      <c r="V662" s="275"/>
      <c r="W662" s="275"/>
      <c r="X662" s="275"/>
      <c r="Y662" s="275"/>
      <c r="Z662" s="275"/>
    </row>
    <row r="663" spans="1:26" ht="15.75" customHeight="1" x14ac:dyDescent="0.25">
      <c r="A663" s="303"/>
      <c r="B663" s="275"/>
      <c r="C663" s="275"/>
      <c r="D663" s="275"/>
      <c r="E663" s="275"/>
      <c r="F663" s="275"/>
      <c r="G663" s="275"/>
      <c r="H663" s="275"/>
      <c r="I663" s="275"/>
      <c r="J663" s="275"/>
      <c r="K663" s="306"/>
      <c r="L663" s="275"/>
      <c r="M663" s="275"/>
      <c r="N663" s="275"/>
      <c r="O663" s="275"/>
      <c r="P663" s="306"/>
      <c r="Q663" s="275"/>
      <c r="R663" s="275"/>
      <c r="S663" s="275"/>
      <c r="T663" s="275"/>
      <c r="U663" s="275"/>
      <c r="V663" s="275"/>
      <c r="W663" s="275"/>
      <c r="X663" s="275"/>
      <c r="Y663" s="275"/>
      <c r="Z663" s="275"/>
    </row>
    <row r="664" spans="1:26" ht="15.75" customHeight="1" x14ac:dyDescent="0.25">
      <c r="A664" s="303"/>
      <c r="B664" s="275"/>
      <c r="C664" s="275"/>
      <c r="D664" s="275"/>
      <c r="E664" s="275"/>
      <c r="F664" s="275"/>
      <c r="G664" s="275"/>
      <c r="H664" s="275"/>
      <c r="I664" s="275"/>
      <c r="J664" s="275"/>
      <c r="K664" s="306"/>
      <c r="L664" s="275"/>
      <c r="M664" s="275"/>
      <c r="N664" s="275"/>
      <c r="O664" s="275"/>
      <c r="P664" s="306"/>
      <c r="Q664" s="275"/>
      <c r="R664" s="275"/>
      <c r="S664" s="275"/>
      <c r="T664" s="275"/>
      <c r="U664" s="275"/>
      <c r="V664" s="275"/>
      <c r="W664" s="275"/>
      <c r="X664" s="275"/>
      <c r="Y664" s="275"/>
      <c r="Z664" s="275"/>
    </row>
    <row r="665" spans="1:26" ht="15.75" customHeight="1" x14ac:dyDescent="0.25">
      <c r="A665" s="303"/>
      <c r="B665" s="275"/>
      <c r="C665" s="275"/>
      <c r="D665" s="275"/>
      <c r="E665" s="275"/>
      <c r="F665" s="275"/>
      <c r="G665" s="275"/>
      <c r="H665" s="275"/>
      <c r="I665" s="275"/>
      <c r="J665" s="275"/>
      <c r="K665" s="306"/>
      <c r="L665" s="275"/>
      <c r="M665" s="275"/>
      <c r="N665" s="275"/>
      <c r="O665" s="275"/>
      <c r="P665" s="306"/>
      <c r="Q665" s="275"/>
      <c r="R665" s="275"/>
      <c r="S665" s="275"/>
      <c r="T665" s="275"/>
      <c r="U665" s="275"/>
      <c r="V665" s="275"/>
      <c r="W665" s="275"/>
      <c r="X665" s="275"/>
      <c r="Y665" s="275"/>
      <c r="Z665" s="275"/>
    </row>
    <row r="666" spans="1:26" ht="15.75" customHeight="1" x14ac:dyDescent="0.25">
      <c r="A666" s="303"/>
      <c r="B666" s="275"/>
      <c r="C666" s="275"/>
      <c r="D666" s="275"/>
      <c r="E666" s="275"/>
      <c r="F666" s="275"/>
      <c r="G666" s="275"/>
      <c r="H666" s="275"/>
      <c r="I666" s="275"/>
      <c r="J666" s="275"/>
      <c r="K666" s="306"/>
      <c r="L666" s="275"/>
      <c r="M666" s="275"/>
      <c r="N666" s="275"/>
      <c r="O666" s="275"/>
      <c r="P666" s="306"/>
      <c r="Q666" s="275"/>
      <c r="R666" s="275"/>
      <c r="S666" s="275"/>
      <c r="T666" s="275"/>
      <c r="U666" s="275"/>
      <c r="V666" s="275"/>
      <c r="W666" s="275"/>
      <c r="X666" s="275"/>
      <c r="Y666" s="275"/>
      <c r="Z666" s="275"/>
    </row>
    <row r="667" spans="1:26" ht="15.75" customHeight="1" x14ac:dyDescent="0.25">
      <c r="A667" s="303"/>
      <c r="B667" s="275"/>
      <c r="C667" s="275"/>
      <c r="D667" s="275"/>
      <c r="E667" s="275"/>
      <c r="F667" s="275"/>
      <c r="G667" s="275"/>
      <c r="H667" s="275"/>
      <c r="I667" s="275"/>
      <c r="J667" s="275"/>
      <c r="K667" s="306"/>
      <c r="L667" s="275"/>
      <c r="M667" s="275"/>
      <c r="N667" s="275"/>
      <c r="O667" s="275"/>
      <c r="P667" s="306"/>
      <c r="Q667" s="275"/>
      <c r="R667" s="275"/>
      <c r="S667" s="275"/>
      <c r="T667" s="275"/>
      <c r="U667" s="275"/>
      <c r="V667" s="275"/>
      <c r="W667" s="275"/>
      <c r="X667" s="275"/>
      <c r="Y667" s="275"/>
      <c r="Z667" s="275"/>
    </row>
    <row r="668" spans="1:26" ht="15.75" customHeight="1" x14ac:dyDescent="0.25">
      <c r="A668" s="303"/>
      <c r="B668" s="275"/>
      <c r="C668" s="275"/>
      <c r="D668" s="275"/>
      <c r="E668" s="275"/>
      <c r="F668" s="275"/>
      <c r="G668" s="275"/>
      <c r="H668" s="275"/>
      <c r="I668" s="275"/>
      <c r="J668" s="275"/>
      <c r="K668" s="306"/>
      <c r="L668" s="275"/>
      <c r="M668" s="275"/>
      <c r="N668" s="275"/>
      <c r="O668" s="275"/>
      <c r="P668" s="306"/>
      <c r="Q668" s="275"/>
      <c r="R668" s="275"/>
      <c r="S668" s="275"/>
      <c r="T668" s="275"/>
      <c r="U668" s="275"/>
      <c r="V668" s="275"/>
      <c r="W668" s="275"/>
      <c r="X668" s="275"/>
      <c r="Y668" s="275"/>
      <c r="Z668" s="275"/>
    </row>
    <row r="669" spans="1:26" ht="15.75" customHeight="1" x14ac:dyDescent="0.25">
      <c r="A669" s="303"/>
      <c r="B669" s="275"/>
      <c r="C669" s="275"/>
      <c r="D669" s="275"/>
      <c r="E669" s="275"/>
      <c r="F669" s="275"/>
      <c r="G669" s="275"/>
      <c r="H669" s="275"/>
      <c r="I669" s="275"/>
      <c r="J669" s="275"/>
      <c r="K669" s="306"/>
      <c r="L669" s="275"/>
      <c r="M669" s="275"/>
      <c r="N669" s="275"/>
      <c r="O669" s="275"/>
      <c r="P669" s="306"/>
      <c r="Q669" s="275"/>
      <c r="R669" s="275"/>
      <c r="S669" s="275"/>
      <c r="T669" s="275"/>
      <c r="U669" s="275"/>
      <c r="V669" s="275"/>
      <c r="W669" s="275"/>
      <c r="X669" s="275"/>
      <c r="Y669" s="275"/>
      <c r="Z669" s="275"/>
    </row>
    <row r="670" spans="1:26" ht="15.75" customHeight="1" x14ac:dyDescent="0.25">
      <c r="A670" s="303"/>
      <c r="B670" s="275"/>
      <c r="C670" s="275"/>
      <c r="D670" s="275"/>
      <c r="E670" s="275"/>
      <c r="F670" s="275"/>
      <c r="G670" s="275"/>
      <c r="H670" s="275"/>
      <c r="I670" s="275"/>
      <c r="J670" s="275"/>
      <c r="K670" s="306"/>
      <c r="L670" s="275"/>
      <c r="M670" s="275"/>
      <c r="N670" s="275"/>
      <c r="O670" s="275"/>
      <c r="P670" s="306"/>
      <c r="Q670" s="275"/>
      <c r="R670" s="275"/>
      <c r="S670" s="275"/>
      <c r="T670" s="275"/>
      <c r="U670" s="275"/>
      <c r="V670" s="275"/>
      <c r="W670" s="275"/>
      <c r="X670" s="275"/>
      <c r="Y670" s="275"/>
      <c r="Z670" s="275"/>
    </row>
    <row r="671" spans="1:26" ht="15.75" customHeight="1" x14ac:dyDescent="0.25">
      <c r="A671" s="303"/>
      <c r="B671" s="275"/>
      <c r="C671" s="275"/>
      <c r="D671" s="275"/>
      <c r="E671" s="275"/>
      <c r="F671" s="275"/>
      <c r="G671" s="275"/>
      <c r="H671" s="275"/>
      <c r="I671" s="275"/>
      <c r="J671" s="275"/>
      <c r="K671" s="306"/>
      <c r="L671" s="275"/>
      <c r="M671" s="275"/>
      <c r="N671" s="275"/>
      <c r="O671" s="275"/>
      <c r="P671" s="306"/>
      <c r="Q671" s="275"/>
      <c r="R671" s="275"/>
      <c r="S671" s="275"/>
      <c r="T671" s="275"/>
      <c r="U671" s="275"/>
      <c r="V671" s="275"/>
      <c r="W671" s="275"/>
      <c r="X671" s="275"/>
      <c r="Y671" s="275"/>
      <c r="Z671" s="275"/>
    </row>
    <row r="672" spans="1:26" ht="15.75" customHeight="1" x14ac:dyDescent="0.25">
      <c r="A672" s="303"/>
      <c r="B672" s="275"/>
      <c r="C672" s="275"/>
      <c r="D672" s="275"/>
      <c r="E672" s="275"/>
      <c r="F672" s="275"/>
      <c r="G672" s="275"/>
      <c r="H672" s="275"/>
      <c r="I672" s="275"/>
      <c r="J672" s="275"/>
      <c r="K672" s="306"/>
      <c r="L672" s="275"/>
      <c r="M672" s="275"/>
      <c r="N672" s="275"/>
      <c r="O672" s="275"/>
      <c r="P672" s="306"/>
      <c r="Q672" s="275"/>
      <c r="R672" s="275"/>
      <c r="S672" s="275"/>
      <c r="T672" s="275"/>
      <c r="U672" s="275"/>
      <c r="V672" s="275"/>
      <c r="W672" s="275"/>
      <c r="X672" s="275"/>
      <c r="Y672" s="275"/>
      <c r="Z672" s="275"/>
    </row>
    <row r="673" spans="1:26" ht="15.75" customHeight="1" x14ac:dyDescent="0.25">
      <c r="A673" s="303"/>
      <c r="B673" s="275"/>
      <c r="C673" s="275"/>
      <c r="D673" s="275"/>
      <c r="E673" s="275"/>
      <c r="F673" s="275"/>
      <c r="G673" s="275"/>
      <c r="H673" s="275"/>
      <c r="I673" s="275"/>
      <c r="J673" s="275"/>
      <c r="K673" s="306"/>
      <c r="L673" s="275"/>
      <c r="M673" s="275"/>
      <c r="N673" s="275"/>
      <c r="O673" s="275"/>
      <c r="P673" s="306"/>
      <c r="Q673" s="275"/>
      <c r="R673" s="275"/>
      <c r="S673" s="275"/>
      <c r="T673" s="275"/>
      <c r="U673" s="275"/>
      <c r="V673" s="275"/>
      <c r="W673" s="275"/>
      <c r="X673" s="275"/>
      <c r="Y673" s="275"/>
      <c r="Z673" s="275"/>
    </row>
    <row r="674" spans="1:26" ht="15.75" customHeight="1" x14ac:dyDescent="0.25">
      <c r="A674" s="303"/>
      <c r="B674" s="275"/>
      <c r="C674" s="275"/>
      <c r="D674" s="275"/>
      <c r="E674" s="275"/>
      <c r="F674" s="275"/>
      <c r="G674" s="275"/>
      <c r="H674" s="275"/>
      <c r="I674" s="275"/>
      <c r="J674" s="275"/>
      <c r="K674" s="306"/>
      <c r="L674" s="275"/>
      <c r="M674" s="275"/>
      <c r="N674" s="275"/>
      <c r="O674" s="275"/>
      <c r="P674" s="306"/>
      <c r="Q674" s="275"/>
      <c r="R674" s="275"/>
      <c r="S674" s="275"/>
      <c r="T674" s="275"/>
      <c r="U674" s="275"/>
      <c r="V674" s="275"/>
      <c r="W674" s="275"/>
      <c r="X674" s="275"/>
      <c r="Y674" s="275"/>
      <c r="Z674" s="275"/>
    </row>
    <row r="675" spans="1:26" ht="15.75" customHeight="1" x14ac:dyDescent="0.25">
      <c r="A675" s="303"/>
      <c r="B675" s="275"/>
      <c r="C675" s="275"/>
      <c r="D675" s="275"/>
      <c r="E675" s="275"/>
      <c r="F675" s="275"/>
      <c r="G675" s="275"/>
      <c r="H675" s="275"/>
      <c r="I675" s="275"/>
      <c r="J675" s="275"/>
      <c r="K675" s="306"/>
      <c r="L675" s="275"/>
      <c r="M675" s="275"/>
      <c r="N675" s="275"/>
      <c r="O675" s="275"/>
      <c r="P675" s="306"/>
      <c r="Q675" s="275"/>
      <c r="R675" s="275"/>
      <c r="S675" s="275"/>
      <c r="T675" s="275"/>
      <c r="U675" s="275"/>
      <c r="V675" s="275"/>
      <c r="W675" s="275"/>
      <c r="X675" s="275"/>
      <c r="Y675" s="275"/>
      <c r="Z675" s="275"/>
    </row>
    <row r="676" spans="1:26" ht="15.75" customHeight="1" x14ac:dyDescent="0.25">
      <c r="A676" s="303"/>
      <c r="B676" s="275"/>
      <c r="C676" s="275"/>
      <c r="D676" s="275"/>
      <c r="E676" s="275"/>
      <c r="F676" s="275"/>
      <c r="G676" s="275"/>
      <c r="H676" s="275"/>
      <c r="I676" s="275"/>
      <c r="J676" s="275"/>
      <c r="K676" s="306"/>
      <c r="L676" s="275"/>
      <c r="M676" s="275"/>
      <c r="N676" s="275"/>
      <c r="O676" s="275"/>
      <c r="P676" s="306"/>
      <c r="Q676" s="275"/>
      <c r="R676" s="275"/>
      <c r="S676" s="275"/>
      <c r="T676" s="275"/>
      <c r="U676" s="275"/>
      <c r="V676" s="275"/>
      <c r="W676" s="275"/>
      <c r="X676" s="275"/>
      <c r="Y676" s="275"/>
      <c r="Z676" s="275"/>
    </row>
    <row r="677" spans="1:26" ht="15.75" customHeight="1" x14ac:dyDescent="0.25">
      <c r="A677" s="303"/>
      <c r="B677" s="275"/>
      <c r="C677" s="275"/>
      <c r="D677" s="275"/>
      <c r="E677" s="275"/>
      <c r="F677" s="275"/>
      <c r="G677" s="275"/>
      <c r="H677" s="275"/>
      <c r="I677" s="275"/>
      <c r="J677" s="275"/>
      <c r="K677" s="306"/>
      <c r="L677" s="275"/>
      <c r="M677" s="275"/>
      <c r="N677" s="275"/>
      <c r="O677" s="275"/>
      <c r="P677" s="306"/>
      <c r="Q677" s="275"/>
      <c r="R677" s="275"/>
      <c r="S677" s="275"/>
      <c r="T677" s="275"/>
      <c r="U677" s="275"/>
      <c r="V677" s="275"/>
      <c r="W677" s="275"/>
      <c r="X677" s="275"/>
      <c r="Y677" s="275"/>
      <c r="Z677" s="275"/>
    </row>
    <row r="678" spans="1:26" ht="15.75" customHeight="1" x14ac:dyDescent="0.25">
      <c r="A678" s="303"/>
      <c r="B678" s="275"/>
      <c r="C678" s="275"/>
      <c r="D678" s="275"/>
      <c r="E678" s="275"/>
      <c r="F678" s="275"/>
      <c r="G678" s="275"/>
      <c r="H678" s="275"/>
      <c r="I678" s="275"/>
      <c r="J678" s="275"/>
      <c r="K678" s="306"/>
      <c r="L678" s="275"/>
      <c r="M678" s="275"/>
      <c r="N678" s="275"/>
      <c r="O678" s="275"/>
      <c r="P678" s="306"/>
      <c r="Q678" s="275"/>
      <c r="R678" s="275"/>
      <c r="S678" s="275"/>
      <c r="T678" s="275"/>
      <c r="U678" s="275"/>
      <c r="V678" s="275"/>
      <c r="W678" s="275"/>
      <c r="X678" s="275"/>
      <c r="Y678" s="275"/>
      <c r="Z678" s="275"/>
    </row>
    <row r="679" spans="1:26" ht="15.75" customHeight="1" x14ac:dyDescent="0.25">
      <c r="A679" s="303"/>
      <c r="B679" s="275"/>
      <c r="C679" s="275"/>
      <c r="D679" s="275"/>
      <c r="E679" s="275"/>
      <c r="F679" s="275"/>
      <c r="G679" s="275"/>
      <c r="H679" s="275"/>
      <c r="I679" s="275"/>
      <c r="J679" s="275"/>
      <c r="K679" s="306"/>
      <c r="L679" s="275"/>
      <c r="M679" s="275"/>
      <c r="N679" s="275"/>
      <c r="O679" s="275"/>
      <c r="P679" s="306"/>
      <c r="Q679" s="275"/>
      <c r="R679" s="275"/>
      <c r="S679" s="275"/>
      <c r="T679" s="275"/>
      <c r="U679" s="275"/>
      <c r="V679" s="275"/>
      <c r="W679" s="275"/>
      <c r="X679" s="275"/>
      <c r="Y679" s="275"/>
      <c r="Z679" s="275"/>
    </row>
    <row r="680" spans="1:26" ht="15.75" customHeight="1" x14ac:dyDescent="0.25">
      <c r="A680" s="303"/>
      <c r="B680" s="275"/>
      <c r="C680" s="275"/>
      <c r="D680" s="275"/>
      <c r="E680" s="275"/>
      <c r="F680" s="275"/>
      <c r="G680" s="275"/>
      <c r="H680" s="275"/>
      <c r="I680" s="275"/>
      <c r="J680" s="275"/>
      <c r="K680" s="306"/>
      <c r="L680" s="275"/>
      <c r="M680" s="275"/>
      <c r="N680" s="275"/>
      <c r="O680" s="275"/>
      <c r="P680" s="306"/>
      <c r="Q680" s="275"/>
      <c r="R680" s="275"/>
      <c r="S680" s="275"/>
      <c r="T680" s="275"/>
      <c r="U680" s="275"/>
      <c r="V680" s="275"/>
      <c r="W680" s="275"/>
      <c r="X680" s="275"/>
      <c r="Y680" s="275"/>
      <c r="Z680" s="275"/>
    </row>
    <row r="681" spans="1:26" ht="15.75" customHeight="1" x14ac:dyDescent="0.25">
      <c r="A681" s="303"/>
      <c r="B681" s="275"/>
      <c r="C681" s="275"/>
      <c r="D681" s="275"/>
      <c r="E681" s="275"/>
      <c r="F681" s="275"/>
      <c r="G681" s="275"/>
      <c r="H681" s="275"/>
      <c r="I681" s="275"/>
      <c r="J681" s="275"/>
      <c r="K681" s="306"/>
      <c r="L681" s="275"/>
      <c r="M681" s="275"/>
      <c r="N681" s="275"/>
      <c r="O681" s="275"/>
      <c r="P681" s="306"/>
      <c r="Q681" s="275"/>
      <c r="R681" s="275"/>
      <c r="S681" s="275"/>
      <c r="T681" s="275"/>
      <c r="U681" s="275"/>
      <c r="V681" s="275"/>
      <c r="W681" s="275"/>
      <c r="X681" s="275"/>
      <c r="Y681" s="275"/>
      <c r="Z681" s="275"/>
    </row>
    <row r="682" spans="1:26" ht="15.75" customHeight="1" x14ac:dyDescent="0.25">
      <c r="A682" s="303"/>
      <c r="B682" s="275"/>
      <c r="C682" s="275"/>
      <c r="D682" s="275"/>
      <c r="E682" s="275"/>
      <c r="F682" s="275"/>
      <c r="G682" s="275"/>
      <c r="H682" s="275"/>
      <c r="I682" s="275"/>
      <c r="J682" s="275"/>
      <c r="K682" s="306"/>
      <c r="L682" s="275"/>
      <c r="M682" s="275"/>
      <c r="N682" s="275"/>
      <c r="O682" s="275"/>
      <c r="P682" s="306"/>
      <c r="Q682" s="275"/>
      <c r="R682" s="275"/>
      <c r="S682" s="275"/>
      <c r="T682" s="275"/>
      <c r="U682" s="275"/>
      <c r="V682" s="275"/>
      <c r="W682" s="275"/>
      <c r="X682" s="275"/>
      <c r="Y682" s="275"/>
      <c r="Z682" s="275"/>
    </row>
    <row r="683" spans="1:26" ht="15.75" customHeight="1" x14ac:dyDescent="0.25">
      <c r="A683" s="303"/>
      <c r="B683" s="275"/>
      <c r="C683" s="275"/>
      <c r="D683" s="275"/>
      <c r="E683" s="275"/>
      <c r="F683" s="275"/>
      <c r="G683" s="275"/>
      <c r="H683" s="275"/>
      <c r="I683" s="275"/>
      <c r="J683" s="275"/>
      <c r="K683" s="306"/>
      <c r="L683" s="275"/>
      <c r="M683" s="275"/>
      <c r="N683" s="275"/>
      <c r="O683" s="275"/>
      <c r="P683" s="306"/>
      <c r="Q683" s="275"/>
      <c r="R683" s="275"/>
      <c r="S683" s="275"/>
      <c r="T683" s="275"/>
      <c r="U683" s="275"/>
      <c r="V683" s="275"/>
      <c r="W683" s="275"/>
      <c r="X683" s="275"/>
      <c r="Y683" s="275"/>
      <c r="Z683" s="275"/>
    </row>
    <row r="684" spans="1:26" ht="15.75" customHeight="1" x14ac:dyDescent="0.25">
      <c r="A684" s="303"/>
      <c r="B684" s="275"/>
      <c r="C684" s="275"/>
      <c r="D684" s="275"/>
      <c r="E684" s="275"/>
      <c r="F684" s="275"/>
      <c r="G684" s="275"/>
      <c r="H684" s="275"/>
      <c r="I684" s="275"/>
      <c r="J684" s="275"/>
      <c r="K684" s="306"/>
      <c r="L684" s="275"/>
      <c r="M684" s="275"/>
      <c r="N684" s="275"/>
      <c r="O684" s="275"/>
      <c r="P684" s="306"/>
      <c r="Q684" s="275"/>
      <c r="R684" s="275"/>
      <c r="S684" s="275"/>
      <c r="T684" s="275"/>
      <c r="U684" s="275"/>
      <c r="V684" s="275"/>
      <c r="W684" s="275"/>
      <c r="X684" s="275"/>
      <c r="Y684" s="275"/>
      <c r="Z684" s="275"/>
    </row>
    <row r="685" spans="1:26" ht="15.75" customHeight="1" x14ac:dyDescent="0.25">
      <c r="A685" s="303"/>
      <c r="B685" s="275"/>
      <c r="C685" s="275"/>
      <c r="D685" s="275"/>
      <c r="E685" s="275"/>
      <c r="F685" s="275"/>
      <c r="G685" s="275"/>
      <c r="H685" s="275"/>
      <c r="I685" s="275"/>
      <c r="J685" s="275"/>
      <c r="K685" s="306"/>
      <c r="L685" s="275"/>
      <c r="M685" s="275"/>
      <c r="N685" s="275"/>
      <c r="O685" s="275"/>
      <c r="P685" s="306"/>
      <c r="Q685" s="275"/>
      <c r="R685" s="275"/>
      <c r="S685" s="275"/>
      <c r="T685" s="275"/>
      <c r="U685" s="275"/>
      <c r="V685" s="275"/>
      <c r="W685" s="275"/>
      <c r="X685" s="275"/>
      <c r="Y685" s="275"/>
      <c r="Z685" s="275"/>
    </row>
    <row r="686" spans="1:26" ht="15.75" customHeight="1" x14ac:dyDescent="0.25">
      <c r="A686" s="303"/>
      <c r="B686" s="275"/>
      <c r="C686" s="275"/>
      <c r="D686" s="275"/>
      <c r="E686" s="275"/>
      <c r="F686" s="275"/>
      <c r="G686" s="275"/>
      <c r="H686" s="275"/>
      <c r="I686" s="275"/>
      <c r="J686" s="275"/>
      <c r="K686" s="306"/>
      <c r="L686" s="275"/>
      <c r="M686" s="275"/>
      <c r="N686" s="275"/>
      <c r="O686" s="275"/>
      <c r="P686" s="306"/>
      <c r="Q686" s="275"/>
      <c r="R686" s="275"/>
      <c r="S686" s="275"/>
      <c r="T686" s="275"/>
      <c r="U686" s="275"/>
      <c r="V686" s="275"/>
      <c r="W686" s="275"/>
      <c r="X686" s="275"/>
      <c r="Y686" s="275"/>
      <c r="Z686" s="275"/>
    </row>
    <row r="687" spans="1:26" ht="15.75" customHeight="1" x14ac:dyDescent="0.25">
      <c r="A687" s="303"/>
      <c r="B687" s="275"/>
      <c r="C687" s="275"/>
      <c r="D687" s="275"/>
      <c r="E687" s="275"/>
      <c r="F687" s="275"/>
      <c r="G687" s="275"/>
      <c r="H687" s="275"/>
      <c r="I687" s="275"/>
      <c r="J687" s="275"/>
      <c r="K687" s="306"/>
      <c r="L687" s="275"/>
      <c r="M687" s="275"/>
      <c r="N687" s="275"/>
      <c r="O687" s="275"/>
      <c r="P687" s="306"/>
      <c r="Q687" s="275"/>
      <c r="R687" s="275"/>
      <c r="S687" s="275"/>
      <c r="T687" s="275"/>
      <c r="U687" s="275"/>
      <c r="V687" s="275"/>
      <c r="W687" s="275"/>
      <c r="X687" s="275"/>
      <c r="Y687" s="275"/>
      <c r="Z687" s="275"/>
    </row>
    <row r="688" spans="1:26" ht="15.75" customHeight="1" x14ac:dyDescent="0.25">
      <c r="A688" s="303"/>
      <c r="B688" s="275"/>
      <c r="C688" s="275"/>
      <c r="D688" s="275"/>
      <c r="E688" s="275"/>
      <c r="F688" s="275"/>
      <c r="G688" s="275"/>
      <c r="H688" s="275"/>
      <c r="I688" s="275"/>
      <c r="J688" s="275"/>
      <c r="K688" s="306"/>
      <c r="L688" s="275"/>
      <c r="M688" s="275"/>
      <c r="N688" s="275"/>
      <c r="O688" s="275"/>
      <c r="P688" s="306"/>
      <c r="Q688" s="275"/>
      <c r="R688" s="275"/>
      <c r="S688" s="275"/>
      <c r="T688" s="275"/>
      <c r="U688" s="275"/>
      <c r="V688" s="275"/>
      <c r="W688" s="275"/>
      <c r="X688" s="275"/>
      <c r="Y688" s="275"/>
      <c r="Z688" s="275"/>
    </row>
    <row r="689" spans="1:26" ht="15.75" customHeight="1" x14ac:dyDescent="0.25">
      <c r="A689" s="303"/>
      <c r="B689" s="275"/>
      <c r="C689" s="275"/>
      <c r="D689" s="275"/>
      <c r="E689" s="275"/>
      <c r="F689" s="275"/>
      <c r="G689" s="275"/>
      <c r="H689" s="275"/>
      <c r="I689" s="275"/>
      <c r="J689" s="275"/>
      <c r="K689" s="306"/>
      <c r="L689" s="275"/>
      <c r="M689" s="275"/>
      <c r="N689" s="275"/>
      <c r="O689" s="275"/>
      <c r="P689" s="306"/>
      <c r="Q689" s="275"/>
      <c r="R689" s="275"/>
      <c r="S689" s="275"/>
      <c r="T689" s="275"/>
      <c r="U689" s="275"/>
      <c r="V689" s="275"/>
      <c r="W689" s="275"/>
      <c r="X689" s="275"/>
      <c r="Y689" s="275"/>
      <c r="Z689" s="275"/>
    </row>
    <row r="690" spans="1:26" ht="15.75" customHeight="1" x14ac:dyDescent="0.25">
      <c r="A690" s="303"/>
      <c r="B690" s="275"/>
      <c r="C690" s="275"/>
      <c r="D690" s="275"/>
      <c r="E690" s="275"/>
      <c r="F690" s="275"/>
      <c r="G690" s="275"/>
      <c r="H690" s="275"/>
      <c r="I690" s="275"/>
      <c r="J690" s="275"/>
      <c r="K690" s="306"/>
      <c r="L690" s="275"/>
      <c r="M690" s="275"/>
      <c r="N690" s="275"/>
      <c r="O690" s="275"/>
      <c r="P690" s="306"/>
      <c r="Q690" s="275"/>
      <c r="R690" s="275"/>
      <c r="S690" s="275"/>
      <c r="T690" s="275"/>
      <c r="U690" s="275"/>
      <c r="V690" s="275"/>
      <c r="W690" s="275"/>
      <c r="X690" s="275"/>
      <c r="Y690" s="275"/>
      <c r="Z690" s="275"/>
    </row>
    <row r="691" spans="1:26" ht="15.75" customHeight="1" x14ac:dyDescent="0.25">
      <c r="A691" s="303"/>
      <c r="B691" s="275"/>
      <c r="C691" s="275"/>
      <c r="D691" s="275"/>
      <c r="E691" s="275"/>
      <c r="F691" s="275"/>
      <c r="G691" s="275"/>
      <c r="H691" s="275"/>
      <c r="I691" s="275"/>
      <c r="J691" s="275"/>
      <c r="K691" s="306"/>
      <c r="L691" s="275"/>
      <c r="M691" s="275"/>
      <c r="N691" s="275"/>
      <c r="O691" s="275"/>
      <c r="P691" s="306"/>
      <c r="Q691" s="275"/>
      <c r="R691" s="275"/>
      <c r="S691" s="275"/>
      <c r="T691" s="275"/>
      <c r="U691" s="275"/>
      <c r="V691" s="275"/>
      <c r="W691" s="275"/>
      <c r="X691" s="275"/>
      <c r="Y691" s="275"/>
      <c r="Z691" s="275"/>
    </row>
    <row r="692" spans="1:26" ht="15.75" customHeight="1" x14ac:dyDescent="0.25">
      <c r="A692" s="303"/>
      <c r="B692" s="275"/>
      <c r="C692" s="275"/>
      <c r="D692" s="275"/>
      <c r="E692" s="275"/>
      <c r="F692" s="275"/>
      <c r="G692" s="275"/>
      <c r="H692" s="275"/>
      <c r="I692" s="275"/>
      <c r="J692" s="275"/>
      <c r="K692" s="306"/>
      <c r="L692" s="275"/>
      <c r="M692" s="275"/>
      <c r="N692" s="275"/>
      <c r="O692" s="275"/>
      <c r="P692" s="306"/>
      <c r="Q692" s="275"/>
      <c r="R692" s="275"/>
      <c r="S692" s="275"/>
      <c r="T692" s="275"/>
      <c r="U692" s="275"/>
      <c r="V692" s="275"/>
      <c r="W692" s="275"/>
      <c r="X692" s="275"/>
      <c r="Y692" s="275"/>
      <c r="Z692" s="275"/>
    </row>
    <row r="693" spans="1:26" ht="15.75" customHeight="1" x14ac:dyDescent="0.25">
      <c r="A693" s="303"/>
      <c r="B693" s="275"/>
      <c r="C693" s="275"/>
      <c r="D693" s="275"/>
      <c r="E693" s="275"/>
      <c r="F693" s="275"/>
      <c r="G693" s="275"/>
      <c r="H693" s="275"/>
      <c r="I693" s="275"/>
      <c r="J693" s="275"/>
      <c r="K693" s="306"/>
      <c r="L693" s="275"/>
      <c r="M693" s="275"/>
      <c r="N693" s="275"/>
      <c r="O693" s="275"/>
      <c r="P693" s="306"/>
      <c r="Q693" s="275"/>
      <c r="R693" s="275"/>
      <c r="S693" s="275"/>
      <c r="T693" s="275"/>
      <c r="U693" s="275"/>
      <c r="V693" s="275"/>
      <c r="W693" s="275"/>
      <c r="X693" s="275"/>
      <c r="Y693" s="275"/>
      <c r="Z693" s="275"/>
    </row>
    <row r="694" spans="1:26" ht="15.75" customHeight="1" x14ac:dyDescent="0.25">
      <c r="A694" s="303"/>
      <c r="B694" s="275"/>
      <c r="C694" s="275"/>
      <c r="D694" s="275"/>
      <c r="E694" s="275"/>
      <c r="F694" s="275"/>
      <c r="G694" s="275"/>
      <c r="H694" s="275"/>
      <c r="I694" s="275"/>
      <c r="J694" s="275"/>
      <c r="K694" s="306"/>
      <c r="L694" s="275"/>
      <c r="M694" s="275"/>
      <c r="N694" s="275"/>
      <c r="O694" s="275"/>
      <c r="P694" s="306"/>
      <c r="Q694" s="275"/>
      <c r="R694" s="275"/>
      <c r="S694" s="275"/>
      <c r="T694" s="275"/>
      <c r="U694" s="275"/>
      <c r="V694" s="275"/>
      <c r="W694" s="275"/>
      <c r="X694" s="275"/>
      <c r="Y694" s="275"/>
      <c r="Z694" s="275"/>
    </row>
    <row r="695" spans="1:26" ht="15.75" customHeight="1" x14ac:dyDescent="0.25">
      <c r="A695" s="303"/>
      <c r="B695" s="275"/>
      <c r="C695" s="275"/>
      <c r="D695" s="275"/>
      <c r="E695" s="275"/>
      <c r="F695" s="275"/>
      <c r="G695" s="275"/>
      <c r="H695" s="275"/>
      <c r="I695" s="275"/>
      <c r="J695" s="275"/>
      <c r="K695" s="306"/>
      <c r="L695" s="275"/>
      <c r="M695" s="275"/>
      <c r="N695" s="275"/>
      <c r="O695" s="275"/>
      <c r="P695" s="306"/>
      <c r="Q695" s="275"/>
      <c r="R695" s="275"/>
      <c r="S695" s="275"/>
      <c r="T695" s="275"/>
      <c r="U695" s="275"/>
      <c r="V695" s="275"/>
      <c r="W695" s="275"/>
      <c r="X695" s="275"/>
      <c r="Y695" s="275"/>
      <c r="Z695" s="275"/>
    </row>
    <row r="696" spans="1:26" ht="15.75" customHeight="1" x14ac:dyDescent="0.25">
      <c r="A696" s="303"/>
      <c r="B696" s="275"/>
      <c r="C696" s="275"/>
      <c r="D696" s="275"/>
      <c r="E696" s="275"/>
      <c r="F696" s="275"/>
      <c r="G696" s="275"/>
      <c r="H696" s="275"/>
      <c r="I696" s="275"/>
      <c r="J696" s="275"/>
      <c r="K696" s="306"/>
      <c r="L696" s="275"/>
      <c r="M696" s="275"/>
      <c r="N696" s="275"/>
      <c r="O696" s="275"/>
      <c r="P696" s="306"/>
      <c r="Q696" s="275"/>
      <c r="R696" s="275"/>
      <c r="S696" s="275"/>
      <c r="T696" s="275"/>
      <c r="U696" s="275"/>
      <c r="V696" s="275"/>
      <c r="W696" s="275"/>
      <c r="X696" s="275"/>
      <c r="Y696" s="275"/>
      <c r="Z696" s="275"/>
    </row>
    <row r="697" spans="1:26" ht="15.75" customHeight="1" x14ac:dyDescent="0.25">
      <c r="A697" s="303"/>
      <c r="B697" s="275"/>
      <c r="C697" s="275"/>
      <c r="D697" s="275"/>
      <c r="E697" s="275"/>
      <c r="F697" s="275"/>
      <c r="G697" s="275"/>
      <c r="H697" s="275"/>
      <c r="I697" s="275"/>
      <c r="J697" s="275"/>
      <c r="K697" s="306"/>
      <c r="L697" s="275"/>
      <c r="M697" s="275"/>
      <c r="N697" s="275"/>
      <c r="O697" s="275"/>
      <c r="P697" s="306"/>
      <c r="Q697" s="275"/>
      <c r="R697" s="275"/>
      <c r="S697" s="275"/>
      <c r="T697" s="275"/>
      <c r="U697" s="275"/>
      <c r="V697" s="275"/>
      <c r="W697" s="275"/>
      <c r="X697" s="275"/>
      <c r="Y697" s="275"/>
      <c r="Z697" s="275"/>
    </row>
    <row r="698" spans="1:26" ht="15.75" customHeight="1" x14ac:dyDescent="0.25">
      <c r="A698" s="303"/>
      <c r="B698" s="275"/>
      <c r="C698" s="275"/>
      <c r="D698" s="275"/>
      <c r="E698" s="275"/>
      <c r="F698" s="275"/>
      <c r="G698" s="275"/>
      <c r="H698" s="275"/>
      <c r="I698" s="275"/>
      <c r="J698" s="275"/>
      <c r="K698" s="306"/>
      <c r="L698" s="275"/>
      <c r="M698" s="275"/>
      <c r="N698" s="275"/>
      <c r="O698" s="275"/>
      <c r="P698" s="306"/>
      <c r="Q698" s="275"/>
      <c r="R698" s="275"/>
      <c r="S698" s="275"/>
      <c r="T698" s="275"/>
      <c r="U698" s="275"/>
      <c r="V698" s="275"/>
      <c r="W698" s="275"/>
      <c r="X698" s="275"/>
      <c r="Y698" s="275"/>
      <c r="Z698" s="275"/>
    </row>
    <row r="699" spans="1:26" ht="15.75" customHeight="1" x14ac:dyDescent="0.25">
      <c r="A699" s="303"/>
      <c r="B699" s="275"/>
      <c r="C699" s="275"/>
      <c r="D699" s="275"/>
      <c r="E699" s="275"/>
      <c r="F699" s="275"/>
      <c r="G699" s="275"/>
      <c r="H699" s="275"/>
      <c r="I699" s="275"/>
      <c r="J699" s="275"/>
      <c r="K699" s="306"/>
      <c r="L699" s="275"/>
      <c r="M699" s="275"/>
      <c r="N699" s="275"/>
      <c r="O699" s="275"/>
      <c r="P699" s="306"/>
      <c r="Q699" s="275"/>
      <c r="R699" s="275"/>
      <c r="S699" s="275"/>
      <c r="T699" s="275"/>
      <c r="U699" s="275"/>
      <c r="V699" s="275"/>
      <c r="W699" s="275"/>
      <c r="X699" s="275"/>
      <c r="Y699" s="275"/>
      <c r="Z699" s="275"/>
    </row>
    <row r="700" spans="1:26" ht="15.75" customHeight="1" x14ac:dyDescent="0.25">
      <c r="A700" s="303"/>
      <c r="B700" s="275"/>
      <c r="C700" s="275"/>
      <c r="D700" s="275"/>
      <c r="E700" s="275"/>
      <c r="F700" s="275"/>
      <c r="G700" s="275"/>
      <c r="H700" s="275"/>
      <c r="I700" s="275"/>
      <c r="J700" s="275"/>
      <c r="K700" s="306"/>
      <c r="L700" s="275"/>
      <c r="M700" s="275"/>
      <c r="N700" s="275"/>
      <c r="O700" s="275"/>
      <c r="P700" s="306"/>
      <c r="Q700" s="275"/>
      <c r="R700" s="275"/>
      <c r="S700" s="275"/>
      <c r="T700" s="275"/>
      <c r="U700" s="275"/>
      <c r="V700" s="275"/>
      <c r="W700" s="275"/>
      <c r="X700" s="275"/>
      <c r="Y700" s="275"/>
      <c r="Z700" s="275"/>
    </row>
    <row r="701" spans="1:26" ht="15.75" customHeight="1" x14ac:dyDescent="0.25">
      <c r="A701" s="303"/>
      <c r="B701" s="275"/>
      <c r="C701" s="275"/>
      <c r="D701" s="275"/>
      <c r="E701" s="275"/>
      <c r="F701" s="275"/>
      <c r="G701" s="275"/>
      <c r="H701" s="275"/>
      <c r="I701" s="275"/>
      <c r="J701" s="275"/>
      <c r="K701" s="306"/>
      <c r="L701" s="275"/>
      <c r="M701" s="275"/>
      <c r="N701" s="275"/>
      <c r="O701" s="275"/>
      <c r="P701" s="306"/>
      <c r="Q701" s="275"/>
      <c r="R701" s="275"/>
      <c r="S701" s="275"/>
      <c r="T701" s="275"/>
      <c r="U701" s="275"/>
      <c r="V701" s="275"/>
      <c r="W701" s="275"/>
      <c r="X701" s="275"/>
      <c r="Y701" s="275"/>
      <c r="Z701" s="275"/>
    </row>
    <row r="702" spans="1:26" ht="15.75" customHeight="1" x14ac:dyDescent="0.25">
      <c r="A702" s="303"/>
      <c r="B702" s="275"/>
      <c r="C702" s="275"/>
      <c r="D702" s="275"/>
      <c r="E702" s="275"/>
      <c r="F702" s="275"/>
      <c r="G702" s="275"/>
      <c r="H702" s="275"/>
      <c r="I702" s="275"/>
      <c r="J702" s="275"/>
      <c r="K702" s="306"/>
      <c r="L702" s="275"/>
      <c r="M702" s="275"/>
      <c r="N702" s="275"/>
      <c r="O702" s="275"/>
      <c r="P702" s="306"/>
      <c r="Q702" s="275"/>
      <c r="R702" s="275"/>
      <c r="S702" s="275"/>
      <c r="T702" s="275"/>
      <c r="U702" s="275"/>
      <c r="V702" s="275"/>
      <c r="W702" s="275"/>
      <c r="X702" s="275"/>
      <c r="Y702" s="275"/>
      <c r="Z702" s="275"/>
    </row>
    <row r="703" spans="1:26" ht="15.75" customHeight="1" x14ac:dyDescent="0.25">
      <c r="A703" s="303"/>
      <c r="B703" s="275"/>
      <c r="C703" s="275"/>
      <c r="D703" s="275"/>
      <c r="E703" s="275"/>
      <c r="F703" s="275"/>
      <c r="G703" s="275"/>
      <c r="H703" s="275"/>
      <c r="I703" s="275"/>
      <c r="J703" s="275"/>
      <c r="K703" s="306"/>
      <c r="L703" s="275"/>
      <c r="M703" s="275"/>
      <c r="N703" s="275"/>
      <c r="O703" s="275"/>
      <c r="P703" s="306"/>
      <c r="Q703" s="275"/>
      <c r="R703" s="275"/>
      <c r="S703" s="275"/>
      <c r="T703" s="275"/>
      <c r="U703" s="275"/>
      <c r="V703" s="275"/>
      <c r="W703" s="275"/>
      <c r="X703" s="275"/>
      <c r="Y703" s="275"/>
      <c r="Z703" s="275"/>
    </row>
    <row r="704" spans="1:26" ht="15.75" customHeight="1" x14ac:dyDescent="0.25">
      <c r="A704" s="303"/>
      <c r="B704" s="275"/>
      <c r="C704" s="275"/>
      <c r="D704" s="275"/>
      <c r="E704" s="275"/>
      <c r="F704" s="275"/>
      <c r="G704" s="275"/>
      <c r="H704" s="275"/>
      <c r="I704" s="275"/>
      <c r="J704" s="275"/>
      <c r="K704" s="306"/>
      <c r="L704" s="275"/>
      <c r="M704" s="275"/>
      <c r="N704" s="275"/>
      <c r="O704" s="275"/>
      <c r="P704" s="306"/>
      <c r="Q704" s="275"/>
      <c r="R704" s="275"/>
      <c r="S704" s="275"/>
      <c r="T704" s="275"/>
      <c r="U704" s="275"/>
      <c r="V704" s="275"/>
      <c r="W704" s="275"/>
      <c r="X704" s="275"/>
      <c r="Y704" s="275"/>
      <c r="Z704" s="275"/>
    </row>
    <row r="705" spans="1:26" ht="15.75" customHeight="1" x14ac:dyDescent="0.25">
      <c r="A705" s="303"/>
      <c r="B705" s="275"/>
      <c r="C705" s="275"/>
      <c r="D705" s="275"/>
      <c r="E705" s="275"/>
      <c r="F705" s="275"/>
      <c r="G705" s="275"/>
      <c r="H705" s="275"/>
      <c r="I705" s="275"/>
      <c r="J705" s="275"/>
      <c r="K705" s="306"/>
      <c r="L705" s="275"/>
      <c r="M705" s="275"/>
      <c r="N705" s="275"/>
      <c r="O705" s="275"/>
      <c r="P705" s="306"/>
      <c r="Q705" s="275"/>
      <c r="R705" s="275"/>
      <c r="S705" s="275"/>
      <c r="T705" s="275"/>
      <c r="U705" s="275"/>
      <c r="V705" s="275"/>
      <c r="W705" s="275"/>
      <c r="X705" s="275"/>
      <c r="Y705" s="275"/>
      <c r="Z705" s="275"/>
    </row>
    <row r="706" spans="1:26" ht="15.75" customHeight="1" x14ac:dyDescent="0.25">
      <c r="A706" s="303"/>
      <c r="B706" s="275"/>
      <c r="C706" s="275"/>
      <c r="D706" s="275"/>
      <c r="E706" s="275"/>
      <c r="F706" s="275"/>
      <c r="G706" s="275"/>
      <c r="H706" s="275"/>
      <c r="I706" s="275"/>
      <c r="J706" s="275"/>
      <c r="K706" s="306"/>
      <c r="L706" s="275"/>
      <c r="M706" s="275"/>
      <c r="N706" s="275"/>
      <c r="O706" s="275"/>
      <c r="P706" s="306"/>
      <c r="Q706" s="275"/>
      <c r="R706" s="275"/>
      <c r="S706" s="275"/>
      <c r="T706" s="275"/>
      <c r="U706" s="275"/>
      <c r="V706" s="275"/>
      <c r="W706" s="275"/>
      <c r="X706" s="275"/>
      <c r="Y706" s="275"/>
      <c r="Z706" s="275"/>
    </row>
    <row r="707" spans="1:26" ht="15.75" customHeight="1" x14ac:dyDescent="0.25">
      <c r="A707" s="303"/>
      <c r="B707" s="275"/>
      <c r="C707" s="275"/>
      <c r="D707" s="275"/>
      <c r="E707" s="275"/>
      <c r="F707" s="275"/>
      <c r="G707" s="275"/>
      <c r="H707" s="275"/>
      <c r="I707" s="275"/>
      <c r="J707" s="275"/>
      <c r="K707" s="306"/>
      <c r="L707" s="275"/>
      <c r="M707" s="275"/>
      <c r="N707" s="275"/>
      <c r="O707" s="275"/>
      <c r="P707" s="306"/>
      <c r="Q707" s="275"/>
      <c r="R707" s="275"/>
      <c r="S707" s="275"/>
      <c r="T707" s="275"/>
      <c r="U707" s="275"/>
      <c r="V707" s="275"/>
      <c r="W707" s="275"/>
      <c r="X707" s="275"/>
      <c r="Y707" s="275"/>
      <c r="Z707" s="275"/>
    </row>
    <row r="708" spans="1:26" ht="15.75" customHeight="1" x14ac:dyDescent="0.25">
      <c r="A708" s="303"/>
      <c r="B708" s="275"/>
      <c r="C708" s="275"/>
      <c r="D708" s="275"/>
      <c r="E708" s="275"/>
      <c r="F708" s="275"/>
      <c r="G708" s="275"/>
      <c r="H708" s="275"/>
      <c r="I708" s="275"/>
      <c r="J708" s="275"/>
      <c r="K708" s="306"/>
      <c r="L708" s="275"/>
      <c r="M708" s="275"/>
      <c r="N708" s="275"/>
      <c r="O708" s="275"/>
      <c r="P708" s="306"/>
      <c r="Q708" s="275"/>
      <c r="R708" s="275"/>
      <c r="S708" s="275"/>
      <c r="T708" s="275"/>
      <c r="U708" s="275"/>
      <c r="V708" s="275"/>
      <c r="W708" s="275"/>
      <c r="X708" s="275"/>
      <c r="Y708" s="275"/>
      <c r="Z708" s="275"/>
    </row>
    <row r="709" spans="1:26" ht="15.75" customHeight="1" x14ac:dyDescent="0.25">
      <c r="A709" s="303"/>
      <c r="B709" s="275"/>
      <c r="C709" s="275"/>
      <c r="D709" s="275"/>
      <c r="E709" s="275"/>
      <c r="F709" s="275"/>
      <c r="G709" s="275"/>
      <c r="H709" s="275"/>
      <c r="I709" s="275"/>
      <c r="J709" s="275"/>
      <c r="K709" s="306"/>
      <c r="L709" s="275"/>
      <c r="M709" s="275"/>
      <c r="N709" s="275"/>
      <c r="O709" s="275"/>
      <c r="P709" s="306"/>
      <c r="Q709" s="275"/>
      <c r="R709" s="275"/>
      <c r="S709" s="275"/>
      <c r="T709" s="275"/>
      <c r="U709" s="275"/>
      <c r="V709" s="275"/>
      <c r="W709" s="275"/>
      <c r="X709" s="275"/>
      <c r="Y709" s="275"/>
      <c r="Z709" s="275"/>
    </row>
    <row r="710" spans="1:26" ht="15.75" customHeight="1" x14ac:dyDescent="0.25">
      <c r="A710" s="303"/>
      <c r="B710" s="275"/>
      <c r="C710" s="275"/>
      <c r="D710" s="275"/>
      <c r="E710" s="275"/>
      <c r="F710" s="275"/>
      <c r="G710" s="275"/>
      <c r="H710" s="275"/>
      <c r="I710" s="275"/>
      <c r="J710" s="275"/>
      <c r="K710" s="306"/>
      <c r="L710" s="275"/>
      <c r="M710" s="275"/>
      <c r="N710" s="275"/>
      <c r="O710" s="275"/>
      <c r="P710" s="306"/>
      <c r="Q710" s="275"/>
      <c r="R710" s="275"/>
      <c r="S710" s="275"/>
      <c r="T710" s="275"/>
      <c r="U710" s="275"/>
      <c r="V710" s="275"/>
      <c r="W710" s="275"/>
      <c r="X710" s="275"/>
      <c r="Y710" s="275"/>
      <c r="Z710" s="275"/>
    </row>
    <row r="711" spans="1:26" ht="15.75" customHeight="1" x14ac:dyDescent="0.25">
      <c r="A711" s="303"/>
      <c r="B711" s="275"/>
      <c r="C711" s="275"/>
      <c r="D711" s="275"/>
      <c r="E711" s="275"/>
      <c r="F711" s="275"/>
      <c r="G711" s="275"/>
      <c r="H711" s="275"/>
      <c r="I711" s="275"/>
      <c r="J711" s="275"/>
      <c r="K711" s="306"/>
      <c r="L711" s="275"/>
      <c r="M711" s="275"/>
      <c r="N711" s="275"/>
      <c r="O711" s="275"/>
      <c r="P711" s="306"/>
      <c r="Q711" s="275"/>
      <c r="R711" s="275"/>
      <c r="S711" s="275"/>
      <c r="T711" s="275"/>
      <c r="U711" s="275"/>
      <c r="V711" s="275"/>
      <c r="W711" s="275"/>
      <c r="X711" s="275"/>
      <c r="Y711" s="275"/>
      <c r="Z711" s="275"/>
    </row>
    <row r="712" spans="1:26" ht="15.75" customHeight="1" x14ac:dyDescent="0.25">
      <c r="A712" s="303"/>
      <c r="B712" s="275"/>
      <c r="C712" s="275"/>
      <c r="D712" s="275"/>
      <c r="E712" s="275"/>
      <c r="F712" s="275"/>
      <c r="G712" s="275"/>
      <c r="H712" s="275"/>
      <c r="I712" s="275"/>
      <c r="J712" s="275"/>
      <c r="K712" s="306"/>
      <c r="L712" s="275"/>
      <c r="M712" s="275"/>
      <c r="N712" s="275"/>
      <c r="O712" s="275"/>
      <c r="P712" s="306"/>
      <c r="Q712" s="275"/>
      <c r="R712" s="275"/>
      <c r="S712" s="275"/>
      <c r="T712" s="275"/>
      <c r="U712" s="275"/>
      <c r="V712" s="275"/>
      <c r="W712" s="275"/>
      <c r="X712" s="275"/>
      <c r="Y712" s="275"/>
      <c r="Z712" s="275"/>
    </row>
    <row r="713" spans="1:26" ht="15.75" customHeight="1" x14ac:dyDescent="0.25">
      <c r="A713" s="303"/>
      <c r="B713" s="275"/>
      <c r="C713" s="275"/>
      <c r="D713" s="275"/>
      <c r="E713" s="275"/>
      <c r="F713" s="275"/>
      <c r="G713" s="275"/>
      <c r="H713" s="275"/>
      <c r="I713" s="275"/>
      <c r="J713" s="275"/>
      <c r="K713" s="306"/>
      <c r="L713" s="275"/>
      <c r="M713" s="275"/>
      <c r="N713" s="275"/>
      <c r="O713" s="275"/>
      <c r="P713" s="306"/>
      <c r="Q713" s="275"/>
      <c r="R713" s="275"/>
      <c r="S713" s="275"/>
      <c r="T713" s="275"/>
      <c r="U713" s="275"/>
      <c r="V713" s="275"/>
      <c r="W713" s="275"/>
      <c r="X713" s="275"/>
      <c r="Y713" s="275"/>
      <c r="Z713" s="275"/>
    </row>
    <row r="714" spans="1:26" ht="15.75" customHeight="1" x14ac:dyDescent="0.25">
      <c r="A714" s="303"/>
      <c r="B714" s="275"/>
      <c r="C714" s="275"/>
      <c r="D714" s="275"/>
      <c r="E714" s="275"/>
      <c r="F714" s="275"/>
      <c r="G714" s="275"/>
      <c r="H714" s="275"/>
      <c r="I714" s="275"/>
      <c r="J714" s="275"/>
      <c r="K714" s="306"/>
      <c r="L714" s="275"/>
      <c r="M714" s="275"/>
      <c r="N714" s="275"/>
      <c r="O714" s="275"/>
      <c r="P714" s="306"/>
      <c r="Q714" s="275"/>
      <c r="R714" s="275"/>
      <c r="S714" s="275"/>
      <c r="T714" s="275"/>
      <c r="U714" s="275"/>
      <c r="V714" s="275"/>
      <c r="W714" s="275"/>
      <c r="X714" s="275"/>
      <c r="Y714" s="275"/>
      <c r="Z714" s="275"/>
    </row>
    <row r="715" spans="1:26" ht="15.75" customHeight="1" x14ac:dyDescent="0.25">
      <c r="A715" s="303"/>
      <c r="B715" s="275"/>
      <c r="C715" s="275"/>
      <c r="D715" s="275"/>
      <c r="E715" s="275"/>
      <c r="F715" s="275"/>
      <c r="G715" s="275"/>
      <c r="H715" s="275"/>
      <c r="I715" s="275"/>
      <c r="J715" s="275"/>
      <c r="K715" s="306"/>
      <c r="L715" s="275"/>
      <c r="M715" s="275"/>
      <c r="N715" s="275"/>
      <c r="O715" s="275"/>
      <c r="P715" s="306"/>
      <c r="Q715" s="275"/>
      <c r="R715" s="275"/>
      <c r="S715" s="275"/>
      <c r="T715" s="275"/>
      <c r="U715" s="275"/>
      <c r="V715" s="275"/>
      <c r="W715" s="275"/>
      <c r="X715" s="275"/>
      <c r="Y715" s="275"/>
      <c r="Z715" s="275"/>
    </row>
    <row r="716" spans="1:26" ht="15.75" customHeight="1" x14ac:dyDescent="0.25">
      <c r="A716" s="303"/>
      <c r="B716" s="275"/>
      <c r="C716" s="275"/>
      <c r="D716" s="275"/>
      <c r="E716" s="275"/>
      <c r="F716" s="275"/>
      <c r="G716" s="275"/>
      <c r="H716" s="275"/>
      <c r="I716" s="275"/>
      <c r="J716" s="275"/>
      <c r="K716" s="306"/>
      <c r="L716" s="275"/>
      <c r="M716" s="275"/>
      <c r="N716" s="275"/>
      <c r="O716" s="275"/>
      <c r="P716" s="306"/>
      <c r="Q716" s="275"/>
      <c r="R716" s="275"/>
      <c r="S716" s="275"/>
      <c r="T716" s="275"/>
      <c r="U716" s="275"/>
      <c r="V716" s="275"/>
      <c r="W716" s="275"/>
      <c r="X716" s="275"/>
      <c r="Y716" s="275"/>
      <c r="Z716" s="275"/>
    </row>
    <row r="717" spans="1:26" ht="15.75" customHeight="1" x14ac:dyDescent="0.25">
      <c r="A717" s="303"/>
      <c r="B717" s="275"/>
      <c r="C717" s="275"/>
      <c r="D717" s="275"/>
      <c r="E717" s="275"/>
      <c r="F717" s="275"/>
      <c r="G717" s="275"/>
      <c r="H717" s="275"/>
      <c r="I717" s="275"/>
      <c r="J717" s="275"/>
      <c r="K717" s="306"/>
      <c r="L717" s="275"/>
      <c r="M717" s="275"/>
      <c r="N717" s="275"/>
      <c r="O717" s="275"/>
      <c r="P717" s="306"/>
      <c r="Q717" s="275"/>
      <c r="R717" s="275"/>
      <c r="S717" s="275"/>
      <c r="T717" s="275"/>
      <c r="U717" s="275"/>
      <c r="V717" s="275"/>
      <c r="W717" s="275"/>
      <c r="X717" s="275"/>
      <c r="Y717" s="275"/>
      <c r="Z717" s="275"/>
    </row>
    <row r="718" spans="1:26" ht="15.75" customHeight="1" x14ac:dyDescent="0.25">
      <c r="A718" s="303"/>
      <c r="B718" s="275"/>
      <c r="C718" s="275"/>
      <c r="D718" s="275"/>
      <c r="E718" s="275"/>
      <c r="F718" s="275"/>
      <c r="G718" s="275"/>
      <c r="H718" s="275"/>
      <c r="I718" s="275"/>
      <c r="J718" s="275"/>
      <c r="K718" s="306"/>
      <c r="L718" s="275"/>
      <c r="M718" s="275"/>
      <c r="N718" s="275"/>
      <c r="O718" s="275"/>
      <c r="P718" s="306"/>
      <c r="Q718" s="275"/>
      <c r="R718" s="275"/>
      <c r="S718" s="275"/>
      <c r="T718" s="275"/>
      <c r="U718" s="275"/>
      <c r="V718" s="275"/>
      <c r="W718" s="275"/>
      <c r="X718" s="275"/>
      <c r="Y718" s="275"/>
      <c r="Z718" s="275"/>
    </row>
    <row r="719" spans="1:26" ht="15.75" customHeight="1" x14ac:dyDescent="0.25">
      <c r="A719" s="303"/>
      <c r="B719" s="275"/>
      <c r="C719" s="275"/>
      <c r="D719" s="275"/>
      <c r="E719" s="275"/>
      <c r="F719" s="275"/>
      <c r="G719" s="275"/>
      <c r="H719" s="275"/>
      <c r="I719" s="275"/>
      <c r="J719" s="275"/>
      <c r="K719" s="306"/>
      <c r="L719" s="275"/>
      <c r="M719" s="275"/>
      <c r="N719" s="275"/>
      <c r="O719" s="275"/>
      <c r="P719" s="306"/>
      <c r="Q719" s="275"/>
      <c r="R719" s="275"/>
      <c r="S719" s="275"/>
      <c r="T719" s="275"/>
      <c r="U719" s="275"/>
      <c r="V719" s="275"/>
      <c r="W719" s="275"/>
      <c r="X719" s="275"/>
      <c r="Y719" s="275"/>
      <c r="Z719" s="275"/>
    </row>
    <row r="720" spans="1:26" ht="15.75" customHeight="1" x14ac:dyDescent="0.25">
      <c r="A720" s="303"/>
      <c r="B720" s="275"/>
      <c r="C720" s="275"/>
      <c r="D720" s="275"/>
      <c r="E720" s="275"/>
      <c r="F720" s="275"/>
      <c r="G720" s="275"/>
      <c r="H720" s="275"/>
      <c r="I720" s="275"/>
      <c r="J720" s="275"/>
      <c r="K720" s="306"/>
      <c r="L720" s="275"/>
      <c r="M720" s="275"/>
      <c r="N720" s="275"/>
      <c r="O720" s="275"/>
      <c r="P720" s="306"/>
      <c r="Q720" s="275"/>
      <c r="R720" s="275"/>
      <c r="S720" s="275"/>
      <c r="T720" s="275"/>
      <c r="U720" s="275"/>
      <c r="V720" s="275"/>
      <c r="W720" s="275"/>
      <c r="X720" s="275"/>
      <c r="Y720" s="275"/>
      <c r="Z720" s="275"/>
    </row>
    <row r="721" spans="1:26" ht="15.75" customHeight="1" x14ac:dyDescent="0.25">
      <c r="A721" s="303"/>
      <c r="B721" s="275"/>
      <c r="C721" s="275"/>
      <c r="D721" s="275"/>
      <c r="E721" s="275"/>
      <c r="F721" s="275"/>
      <c r="G721" s="275"/>
      <c r="H721" s="275"/>
      <c r="I721" s="275"/>
      <c r="J721" s="275"/>
      <c r="K721" s="306"/>
      <c r="L721" s="275"/>
      <c r="M721" s="275"/>
      <c r="N721" s="275"/>
      <c r="O721" s="275"/>
      <c r="P721" s="306"/>
      <c r="Q721" s="275"/>
      <c r="R721" s="275"/>
      <c r="S721" s="275"/>
      <c r="T721" s="275"/>
      <c r="U721" s="275"/>
      <c r="V721" s="275"/>
      <c r="W721" s="275"/>
      <c r="X721" s="275"/>
      <c r="Y721" s="275"/>
      <c r="Z721" s="275"/>
    </row>
    <row r="722" spans="1:26" ht="15.75" customHeight="1" x14ac:dyDescent="0.25">
      <c r="A722" s="303"/>
      <c r="B722" s="275"/>
      <c r="C722" s="275"/>
      <c r="D722" s="275"/>
      <c r="E722" s="275"/>
      <c r="F722" s="275"/>
      <c r="G722" s="275"/>
      <c r="H722" s="275"/>
      <c r="I722" s="275"/>
      <c r="J722" s="275"/>
      <c r="K722" s="306"/>
      <c r="L722" s="275"/>
      <c r="M722" s="275"/>
      <c r="N722" s="275"/>
      <c r="O722" s="275"/>
      <c r="P722" s="306"/>
      <c r="Q722" s="275"/>
      <c r="R722" s="275"/>
      <c r="S722" s="275"/>
      <c r="T722" s="275"/>
      <c r="U722" s="275"/>
      <c r="V722" s="275"/>
      <c r="W722" s="275"/>
      <c r="X722" s="275"/>
      <c r="Y722" s="275"/>
      <c r="Z722" s="275"/>
    </row>
    <row r="723" spans="1:26" ht="15.75" customHeight="1" x14ac:dyDescent="0.25">
      <c r="A723" s="303"/>
      <c r="B723" s="275"/>
      <c r="C723" s="275"/>
      <c r="D723" s="275"/>
      <c r="E723" s="275"/>
      <c r="F723" s="275"/>
      <c r="G723" s="275"/>
      <c r="H723" s="275"/>
      <c r="I723" s="275"/>
      <c r="J723" s="275"/>
      <c r="K723" s="306"/>
      <c r="L723" s="275"/>
      <c r="M723" s="275"/>
      <c r="N723" s="275"/>
      <c r="O723" s="275"/>
      <c r="P723" s="306"/>
      <c r="Q723" s="275"/>
      <c r="R723" s="275"/>
      <c r="S723" s="275"/>
      <c r="T723" s="275"/>
      <c r="U723" s="275"/>
      <c r="V723" s="275"/>
      <c r="W723" s="275"/>
      <c r="X723" s="275"/>
      <c r="Y723" s="275"/>
      <c r="Z723" s="275"/>
    </row>
    <row r="724" spans="1:26" ht="15.75" customHeight="1" x14ac:dyDescent="0.25">
      <c r="A724" s="303"/>
      <c r="B724" s="275"/>
      <c r="C724" s="275"/>
      <c r="D724" s="275"/>
      <c r="E724" s="275"/>
      <c r="F724" s="275"/>
      <c r="G724" s="275"/>
      <c r="H724" s="275"/>
      <c r="I724" s="275"/>
      <c r="J724" s="275"/>
      <c r="K724" s="306"/>
      <c r="L724" s="275"/>
      <c r="M724" s="275"/>
      <c r="N724" s="275"/>
      <c r="O724" s="275"/>
      <c r="P724" s="306"/>
      <c r="Q724" s="275"/>
      <c r="R724" s="275"/>
      <c r="S724" s="275"/>
      <c r="T724" s="275"/>
      <c r="U724" s="275"/>
      <c r="V724" s="275"/>
      <c r="W724" s="275"/>
      <c r="X724" s="275"/>
      <c r="Y724" s="275"/>
      <c r="Z724" s="275"/>
    </row>
    <row r="725" spans="1:26" ht="15.75" customHeight="1" x14ac:dyDescent="0.25">
      <c r="A725" s="303"/>
      <c r="B725" s="275"/>
      <c r="C725" s="275"/>
      <c r="D725" s="275"/>
      <c r="E725" s="275"/>
      <c r="F725" s="275"/>
      <c r="G725" s="275"/>
      <c r="H725" s="275"/>
      <c r="I725" s="275"/>
      <c r="J725" s="275"/>
      <c r="K725" s="306"/>
      <c r="L725" s="275"/>
      <c r="M725" s="275"/>
      <c r="N725" s="275"/>
      <c r="O725" s="275"/>
      <c r="P725" s="306"/>
      <c r="Q725" s="275"/>
      <c r="R725" s="275"/>
      <c r="S725" s="275"/>
      <c r="T725" s="275"/>
      <c r="U725" s="275"/>
      <c r="V725" s="275"/>
      <c r="W725" s="275"/>
      <c r="X725" s="275"/>
      <c r="Y725" s="275"/>
      <c r="Z725" s="275"/>
    </row>
    <row r="726" spans="1:26" ht="15.75" customHeight="1" x14ac:dyDescent="0.25">
      <c r="A726" s="303"/>
      <c r="B726" s="275"/>
      <c r="C726" s="275"/>
      <c r="D726" s="275"/>
      <c r="E726" s="275"/>
      <c r="F726" s="275"/>
      <c r="G726" s="275"/>
      <c r="H726" s="275"/>
      <c r="I726" s="275"/>
      <c r="J726" s="275"/>
      <c r="K726" s="306"/>
      <c r="L726" s="275"/>
      <c r="M726" s="275"/>
      <c r="N726" s="275"/>
      <c r="O726" s="275"/>
      <c r="P726" s="306"/>
      <c r="Q726" s="275"/>
      <c r="R726" s="275"/>
      <c r="S726" s="275"/>
      <c r="T726" s="275"/>
      <c r="U726" s="275"/>
      <c r="V726" s="275"/>
      <c r="W726" s="275"/>
      <c r="X726" s="275"/>
      <c r="Y726" s="275"/>
      <c r="Z726" s="275"/>
    </row>
    <row r="727" spans="1:26" ht="15.75" customHeight="1" x14ac:dyDescent="0.25">
      <c r="A727" s="303"/>
      <c r="B727" s="275"/>
      <c r="C727" s="275"/>
      <c r="D727" s="275"/>
      <c r="E727" s="275"/>
      <c r="F727" s="275"/>
      <c r="G727" s="275"/>
      <c r="H727" s="275"/>
      <c r="I727" s="275"/>
      <c r="J727" s="275"/>
      <c r="K727" s="306"/>
      <c r="L727" s="275"/>
      <c r="M727" s="275"/>
      <c r="N727" s="275"/>
      <c r="O727" s="275"/>
      <c r="P727" s="306"/>
      <c r="Q727" s="275"/>
      <c r="R727" s="275"/>
      <c r="S727" s="275"/>
      <c r="T727" s="275"/>
      <c r="U727" s="275"/>
      <c r="V727" s="275"/>
      <c r="W727" s="275"/>
      <c r="X727" s="275"/>
      <c r="Y727" s="275"/>
      <c r="Z727" s="275"/>
    </row>
    <row r="728" spans="1:26" ht="15.75" customHeight="1" x14ac:dyDescent="0.25">
      <c r="A728" s="303"/>
      <c r="B728" s="275"/>
      <c r="C728" s="275"/>
      <c r="D728" s="275"/>
      <c r="E728" s="275"/>
      <c r="F728" s="275"/>
      <c r="G728" s="275"/>
      <c r="H728" s="275"/>
      <c r="I728" s="275"/>
      <c r="J728" s="275"/>
      <c r="K728" s="306"/>
      <c r="L728" s="275"/>
      <c r="M728" s="275"/>
      <c r="N728" s="275"/>
      <c r="O728" s="275"/>
      <c r="P728" s="306"/>
      <c r="Q728" s="275"/>
      <c r="R728" s="275"/>
      <c r="S728" s="275"/>
      <c r="T728" s="275"/>
      <c r="U728" s="275"/>
      <c r="V728" s="275"/>
      <c r="W728" s="275"/>
      <c r="X728" s="275"/>
      <c r="Y728" s="275"/>
      <c r="Z728" s="275"/>
    </row>
    <row r="729" spans="1:26" ht="15.75" customHeight="1" x14ac:dyDescent="0.25">
      <c r="A729" s="303"/>
      <c r="B729" s="275"/>
      <c r="C729" s="275"/>
      <c r="D729" s="275"/>
      <c r="E729" s="275"/>
      <c r="F729" s="275"/>
      <c r="G729" s="275"/>
      <c r="H729" s="275"/>
      <c r="I729" s="275"/>
      <c r="J729" s="275"/>
      <c r="K729" s="306"/>
      <c r="L729" s="275"/>
      <c r="M729" s="275"/>
      <c r="N729" s="275"/>
      <c r="O729" s="275"/>
      <c r="P729" s="306"/>
      <c r="Q729" s="275"/>
      <c r="R729" s="275"/>
      <c r="S729" s="275"/>
      <c r="T729" s="275"/>
      <c r="U729" s="275"/>
      <c r="V729" s="275"/>
      <c r="W729" s="275"/>
      <c r="X729" s="275"/>
      <c r="Y729" s="275"/>
      <c r="Z729" s="275"/>
    </row>
    <row r="730" spans="1:26" ht="15.75" customHeight="1" x14ac:dyDescent="0.25">
      <c r="A730" s="303"/>
      <c r="B730" s="275"/>
      <c r="C730" s="275"/>
      <c r="D730" s="275"/>
      <c r="E730" s="275"/>
      <c r="F730" s="275"/>
      <c r="G730" s="275"/>
      <c r="H730" s="275"/>
      <c r="I730" s="275"/>
      <c r="J730" s="275"/>
      <c r="K730" s="306"/>
      <c r="L730" s="275"/>
      <c r="M730" s="275"/>
      <c r="N730" s="275"/>
      <c r="O730" s="275"/>
      <c r="P730" s="306"/>
      <c r="Q730" s="275"/>
      <c r="R730" s="275"/>
      <c r="S730" s="275"/>
      <c r="T730" s="275"/>
      <c r="U730" s="275"/>
      <c r="V730" s="275"/>
      <c r="W730" s="275"/>
      <c r="X730" s="275"/>
      <c r="Y730" s="275"/>
      <c r="Z730" s="275"/>
    </row>
    <row r="731" spans="1:26" ht="15.75" customHeight="1" x14ac:dyDescent="0.25">
      <c r="A731" s="303"/>
      <c r="B731" s="275"/>
      <c r="C731" s="275"/>
      <c r="D731" s="275"/>
      <c r="E731" s="275"/>
      <c r="F731" s="275"/>
      <c r="G731" s="275"/>
      <c r="H731" s="275"/>
      <c r="I731" s="275"/>
      <c r="J731" s="275"/>
      <c r="K731" s="306"/>
      <c r="L731" s="275"/>
      <c r="M731" s="275"/>
      <c r="N731" s="275"/>
      <c r="O731" s="275"/>
      <c r="P731" s="306"/>
      <c r="Q731" s="275"/>
      <c r="R731" s="275"/>
      <c r="S731" s="275"/>
      <c r="T731" s="275"/>
      <c r="U731" s="275"/>
      <c r="V731" s="275"/>
      <c r="W731" s="275"/>
      <c r="X731" s="275"/>
      <c r="Y731" s="275"/>
      <c r="Z731" s="275"/>
    </row>
    <row r="732" spans="1:26" ht="15.75" customHeight="1" x14ac:dyDescent="0.25">
      <c r="A732" s="303"/>
      <c r="B732" s="275"/>
      <c r="C732" s="275"/>
      <c r="D732" s="275"/>
      <c r="E732" s="275"/>
      <c r="F732" s="275"/>
      <c r="G732" s="275"/>
      <c r="H732" s="275"/>
      <c r="I732" s="275"/>
      <c r="J732" s="275"/>
      <c r="K732" s="306"/>
      <c r="L732" s="275"/>
      <c r="M732" s="275"/>
      <c r="N732" s="275"/>
      <c r="O732" s="275"/>
      <c r="P732" s="306"/>
      <c r="Q732" s="275"/>
      <c r="R732" s="275"/>
      <c r="S732" s="275"/>
      <c r="T732" s="275"/>
      <c r="U732" s="275"/>
      <c r="V732" s="275"/>
      <c r="W732" s="275"/>
      <c r="X732" s="275"/>
      <c r="Y732" s="275"/>
      <c r="Z732" s="275"/>
    </row>
    <row r="733" spans="1:26" ht="15.75" customHeight="1" x14ac:dyDescent="0.25">
      <c r="A733" s="303"/>
      <c r="B733" s="275"/>
      <c r="C733" s="275"/>
      <c r="D733" s="275"/>
      <c r="E733" s="275"/>
      <c r="F733" s="275"/>
      <c r="G733" s="275"/>
      <c r="H733" s="275"/>
      <c r="I733" s="275"/>
      <c r="J733" s="275"/>
      <c r="K733" s="306"/>
      <c r="L733" s="275"/>
      <c r="M733" s="275"/>
      <c r="N733" s="275"/>
      <c r="O733" s="275"/>
      <c r="P733" s="306"/>
      <c r="Q733" s="275"/>
      <c r="R733" s="275"/>
      <c r="S733" s="275"/>
      <c r="T733" s="275"/>
      <c r="U733" s="275"/>
      <c r="V733" s="275"/>
      <c r="W733" s="275"/>
      <c r="X733" s="275"/>
      <c r="Y733" s="275"/>
      <c r="Z733" s="275"/>
    </row>
    <row r="734" spans="1:26" ht="15.75" customHeight="1" x14ac:dyDescent="0.25">
      <c r="A734" s="303"/>
      <c r="B734" s="275"/>
      <c r="C734" s="275"/>
      <c r="D734" s="275"/>
      <c r="E734" s="275"/>
      <c r="F734" s="275"/>
      <c r="G734" s="275"/>
      <c r="H734" s="275"/>
      <c r="I734" s="275"/>
      <c r="J734" s="275"/>
      <c r="K734" s="306"/>
      <c r="L734" s="275"/>
      <c r="M734" s="275"/>
      <c r="N734" s="275"/>
      <c r="O734" s="275"/>
      <c r="P734" s="306"/>
      <c r="Q734" s="275"/>
      <c r="R734" s="275"/>
      <c r="S734" s="275"/>
      <c r="T734" s="275"/>
      <c r="U734" s="275"/>
      <c r="V734" s="275"/>
      <c r="W734" s="275"/>
      <c r="X734" s="275"/>
      <c r="Y734" s="275"/>
      <c r="Z734" s="275"/>
    </row>
    <row r="735" spans="1:26" ht="15.75" customHeight="1" x14ac:dyDescent="0.25">
      <c r="A735" s="303"/>
      <c r="B735" s="275"/>
      <c r="C735" s="275"/>
      <c r="D735" s="275"/>
      <c r="E735" s="275"/>
      <c r="F735" s="275"/>
      <c r="G735" s="275"/>
      <c r="H735" s="275"/>
      <c r="I735" s="275"/>
      <c r="J735" s="275"/>
      <c r="K735" s="306"/>
      <c r="L735" s="275"/>
      <c r="M735" s="275"/>
      <c r="N735" s="275"/>
      <c r="O735" s="275"/>
      <c r="P735" s="306"/>
      <c r="Q735" s="275"/>
      <c r="R735" s="275"/>
      <c r="S735" s="275"/>
      <c r="T735" s="275"/>
      <c r="U735" s="275"/>
      <c r="V735" s="275"/>
      <c r="W735" s="275"/>
      <c r="X735" s="275"/>
      <c r="Y735" s="275"/>
      <c r="Z735" s="275"/>
    </row>
    <row r="736" spans="1:26" ht="15.75" customHeight="1" x14ac:dyDescent="0.25">
      <c r="A736" s="303"/>
      <c r="B736" s="275"/>
      <c r="C736" s="275"/>
      <c r="D736" s="275"/>
      <c r="E736" s="275"/>
      <c r="F736" s="275"/>
      <c r="G736" s="275"/>
      <c r="H736" s="275"/>
      <c r="I736" s="275"/>
      <c r="J736" s="275"/>
      <c r="K736" s="306"/>
      <c r="L736" s="275"/>
      <c r="M736" s="275"/>
      <c r="N736" s="275"/>
      <c r="O736" s="275"/>
      <c r="P736" s="306"/>
      <c r="Q736" s="275"/>
      <c r="R736" s="275"/>
      <c r="S736" s="275"/>
      <c r="T736" s="275"/>
      <c r="U736" s="275"/>
      <c r="V736" s="275"/>
      <c r="W736" s="275"/>
      <c r="X736" s="275"/>
      <c r="Y736" s="275"/>
      <c r="Z736" s="275"/>
    </row>
    <row r="737" spans="1:26" ht="15.75" customHeight="1" x14ac:dyDescent="0.25">
      <c r="A737" s="303"/>
      <c r="B737" s="275"/>
      <c r="C737" s="275"/>
      <c r="D737" s="275"/>
      <c r="E737" s="275"/>
      <c r="F737" s="275"/>
      <c r="G737" s="275"/>
      <c r="H737" s="275"/>
      <c r="I737" s="275"/>
      <c r="J737" s="275"/>
      <c r="K737" s="306"/>
      <c r="L737" s="275"/>
      <c r="M737" s="275"/>
      <c r="N737" s="275"/>
      <c r="O737" s="275"/>
      <c r="P737" s="306"/>
      <c r="Q737" s="275"/>
      <c r="R737" s="275"/>
      <c r="S737" s="275"/>
      <c r="T737" s="275"/>
      <c r="U737" s="275"/>
      <c r="V737" s="275"/>
      <c r="W737" s="275"/>
      <c r="X737" s="275"/>
      <c r="Y737" s="275"/>
      <c r="Z737" s="275"/>
    </row>
    <row r="738" spans="1:26" ht="15.75" customHeight="1" x14ac:dyDescent="0.25">
      <c r="A738" s="303"/>
      <c r="B738" s="275"/>
      <c r="C738" s="275"/>
      <c r="D738" s="275"/>
      <c r="E738" s="275"/>
      <c r="F738" s="275"/>
      <c r="G738" s="275"/>
      <c r="H738" s="275"/>
      <c r="I738" s="275"/>
      <c r="J738" s="275"/>
      <c r="K738" s="306"/>
      <c r="L738" s="275"/>
      <c r="M738" s="275"/>
      <c r="N738" s="275"/>
      <c r="O738" s="275"/>
      <c r="P738" s="306"/>
      <c r="Q738" s="275"/>
      <c r="R738" s="275"/>
      <c r="S738" s="275"/>
      <c r="T738" s="275"/>
      <c r="U738" s="275"/>
      <c r="V738" s="275"/>
      <c r="W738" s="275"/>
      <c r="X738" s="275"/>
      <c r="Y738" s="275"/>
      <c r="Z738" s="275"/>
    </row>
    <row r="739" spans="1:26" ht="15.75" customHeight="1" x14ac:dyDescent="0.25">
      <c r="A739" s="303"/>
      <c r="B739" s="275"/>
      <c r="C739" s="275"/>
      <c r="D739" s="275"/>
      <c r="E739" s="275"/>
      <c r="F739" s="275"/>
      <c r="G739" s="275"/>
      <c r="H739" s="275"/>
      <c r="I739" s="275"/>
      <c r="J739" s="275"/>
      <c r="K739" s="306"/>
      <c r="L739" s="275"/>
      <c r="M739" s="275"/>
      <c r="N739" s="275"/>
      <c r="O739" s="275"/>
      <c r="P739" s="306"/>
      <c r="Q739" s="275"/>
      <c r="R739" s="275"/>
      <c r="S739" s="275"/>
      <c r="T739" s="275"/>
      <c r="U739" s="275"/>
      <c r="V739" s="275"/>
      <c r="W739" s="275"/>
      <c r="X739" s="275"/>
      <c r="Y739" s="275"/>
      <c r="Z739" s="275"/>
    </row>
    <row r="740" spans="1:26" ht="15.75" customHeight="1" x14ac:dyDescent="0.25">
      <c r="A740" s="303"/>
      <c r="B740" s="275"/>
      <c r="C740" s="275"/>
      <c r="D740" s="275"/>
      <c r="E740" s="275"/>
      <c r="F740" s="275"/>
      <c r="G740" s="275"/>
      <c r="H740" s="275"/>
      <c r="I740" s="275"/>
      <c r="J740" s="275"/>
      <c r="K740" s="306"/>
      <c r="L740" s="275"/>
      <c r="M740" s="275"/>
      <c r="N740" s="275"/>
      <c r="O740" s="275"/>
      <c r="P740" s="306"/>
      <c r="Q740" s="275"/>
      <c r="R740" s="275"/>
      <c r="S740" s="275"/>
      <c r="T740" s="275"/>
      <c r="U740" s="275"/>
      <c r="V740" s="275"/>
      <c r="W740" s="275"/>
      <c r="X740" s="275"/>
      <c r="Y740" s="275"/>
      <c r="Z740" s="275"/>
    </row>
    <row r="741" spans="1:26" ht="15.75" customHeight="1" x14ac:dyDescent="0.25">
      <c r="A741" s="303"/>
      <c r="B741" s="275"/>
      <c r="C741" s="275"/>
      <c r="D741" s="275"/>
      <c r="E741" s="275"/>
      <c r="F741" s="275"/>
      <c r="G741" s="275"/>
      <c r="H741" s="275"/>
      <c r="I741" s="275"/>
      <c r="J741" s="275"/>
      <c r="K741" s="306"/>
      <c r="L741" s="275"/>
      <c r="M741" s="275"/>
      <c r="N741" s="275"/>
      <c r="O741" s="275"/>
      <c r="P741" s="306"/>
      <c r="Q741" s="275"/>
      <c r="R741" s="275"/>
      <c r="S741" s="275"/>
      <c r="T741" s="275"/>
      <c r="U741" s="275"/>
      <c r="V741" s="275"/>
      <c r="W741" s="275"/>
      <c r="X741" s="275"/>
      <c r="Y741" s="275"/>
      <c r="Z741" s="275"/>
    </row>
    <row r="742" spans="1:26" ht="15.75" customHeight="1" x14ac:dyDescent="0.25">
      <c r="A742" s="303"/>
      <c r="B742" s="275"/>
      <c r="C742" s="275"/>
      <c r="D742" s="275"/>
      <c r="E742" s="275"/>
      <c r="F742" s="275"/>
      <c r="G742" s="275"/>
      <c r="H742" s="275"/>
      <c r="I742" s="275"/>
      <c r="J742" s="275"/>
      <c r="K742" s="306"/>
      <c r="L742" s="275"/>
      <c r="M742" s="275"/>
      <c r="N742" s="275"/>
      <c r="O742" s="275"/>
      <c r="P742" s="306"/>
      <c r="Q742" s="275"/>
      <c r="R742" s="275"/>
      <c r="S742" s="275"/>
      <c r="T742" s="275"/>
      <c r="U742" s="275"/>
      <c r="V742" s="275"/>
      <c r="W742" s="275"/>
      <c r="X742" s="275"/>
      <c r="Y742" s="275"/>
      <c r="Z742" s="275"/>
    </row>
    <row r="743" spans="1:26" ht="15.75" customHeight="1" x14ac:dyDescent="0.25">
      <c r="A743" s="303"/>
      <c r="B743" s="275"/>
      <c r="C743" s="275"/>
      <c r="D743" s="275"/>
      <c r="E743" s="275"/>
      <c r="F743" s="275"/>
      <c r="G743" s="275"/>
      <c r="H743" s="275"/>
      <c r="I743" s="275"/>
      <c r="J743" s="275"/>
      <c r="K743" s="306"/>
      <c r="L743" s="275"/>
      <c r="M743" s="275"/>
      <c r="N743" s="275"/>
      <c r="O743" s="275"/>
      <c r="P743" s="306"/>
      <c r="Q743" s="275"/>
      <c r="R743" s="275"/>
      <c r="S743" s="275"/>
      <c r="T743" s="275"/>
      <c r="U743" s="275"/>
      <c r="V743" s="275"/>
      <c r="W743" s="275"/>
      <c r="X743" s="275"/>
      <c r="Y743" s="275"/>
      <c r="Z743" s="275"/>
    </row>
    <row r="744" spans="1:26" ht="15.75" customHeight="1" x14ac:dyDescent="0.25">
      <c r="A744" s="303"/>
      <c r="B744" s="275"/>
      <c r="C744" s="275"/>
      <c r="D744" s="275"/>
      <c r="E744" s="275"/>
      <c r="F744" s="275"/>
      <c r="G744" s="275"/>
      <c r="H744" s="275"/>
      <c r="I744" s="275"/>
      <c r="J744" s="275"/>
      <c r="K744" s="306"/>
      <c r="L744" s="275"/>
      <c r="M744" s="275"/>
      <c r="N744" s="275"/>
      <c r="O744" s="275"/>
      <c r="P744" s="306"/>
      <c r="Q744" s="275"/>
      <c r="R744" s="275"/>
      <c r="S744" s="275"/>
      <c r="T744" s="275"/>
      <c r="U744" s="275"/>
      <c r="V744" s="275"/>
      <c r="W744" s="275"/>
      <c r="X744" s="275"/>
      <c r="Y744" s="275"/>
      <c r="Z744" s="275"/>
    </row>
    <row r="745" spans="1:26" ht="15.75" customHeight="1" x14ac:dyDescent="0.25">
      <c r="A745" s="303"/>
      <c r="B745" s="275"/>
      <c r="C745" s="275"/>
      <c r="D745" s="275"/>
      <c r="E745" s="275"/>
      <c r="F745" s="275"/>
      <c r="G745" s="275"/>
      <c r="H745" s="275"/>
      <c r="I745" s="275"/>
      <c r="J745" s="275"/>
      <c r="K745" s="306"/>
      <c r="L745" s="275"/>
      <c r="M745" s="275"/>
      <c r="N745" s="275"/>
      <c r="O745" s="275"/>
      <c r="P745" s="306"/>
      <c r="Q745" s="275"/>
      <c r="R745" s="275"/>
      <c r="S745" s="275"/>
      <c r="T745" s="275"/>
      <c r="U745" s="275"/>
      <c r="V745" s="275"/>
      <c r="W745" s="275"/>
      <c r="X745" s="275"/>
      <c r="Y745" s="275"/>
      <c r="Z745" s="275"/>
    </row>
    <row r="746" spans="1:26" ht="15.75" customHeight="1" x14ac:dyDescent="0.25">
      <c r="A746" s="303"/>
      <c r="B746" s="275"/>
      <c r="C746" s="275"/>
      <c r="D746" s="275"/>
      <c r="E746" s="275"/>
      <c r="F746" s="275"/>
      <c r="G746" s="275"/>
      <c r="H746" s="275"/>
      <c r="I746" s="275"/>
      <c r="J746" s="275"/>
      <c r="K746" s="306"/>
      <c r="L746" s="275"/>
      <c r="M746" s="275"/>
      <c r="N746" s="275"/>
      <c r="O746" s="275"/>
      <c r="P746" s="306"/>
      <c r="Q746" s="275"/>
      <c r="R746" s="275"/>
      <c r="S746" s="275"/>
      <c r="T746" s="275"/>
      <c r="U746" s="275"/>
      <c r="V746" s="275"/>
      <c r="W746" s="275"/>
      <c r="X746" s="275"/>
      <c r="Y746" s="275"/>
      <c r="Z746" s="275"/>
    </row>
    <row r="747" spans="1:26" ht="15.75" customHeight="1" x14ac:dyDescent="0.25">
      <c r="A747" s="303"/>
      <c r="B747" s="275"/>
      <c r="C747" s="275"/>
      <c r="D747" s="275"/>
      <c r="E747" s="275"/>
      <c r="F747" s="275"/>
      <c r="G747" s="275"/>
      <c r="H747" s="275"/>
      <c r="I747" s="275"/>
      <c r="J747" s="275"/>
      <c r="K747" s="306"/>
      <c r="L747" s="275"/>
      <c r="M747" s="275"/>
      <c r="N747" s="275"/>
      <c r="O747" s="275"/>
      <c r="P747" s="306"/>
      <c r="Q747" s="275"/>
      <c r="R747" s="275"/>
      <c r="S747" s="275"/>
      <c r="T747" s="275"/>
      <c r="U747" s="275"/>
      <c r="V747" s="275"/>
      <c r="W747" s="275"/>
      <c r="X747" s="275"/>
      <c r="Y747" s="275"/>
      <c r="Z747" s="275"/>
    </row>
    <row r="748" spans="1:26" ht="15.75" customHeight="1" x14ac:dyDescent="0.25">
      <c r="A748" s="303"/>
      <c r="B748" s="275"/>
      <c r="C748" s="275"/>
      <c r="D748" s="275"/>
      <c r="E748" s="275"/>
      <c r="F748" s="275"/>
      <c r="G748" s="275"/>
      <c r="H748" s="275"/>
      <c r="I748" s="275"/>
      <c r="J748" s="275"/>
      <c r="K748" s="306"/>
      <c r="L748" s="275"/>
      <c r="M748" s="275"/>
      <c r="N748" s="275"/>
      <c r="O748" s="275"/>
      <c r="P748" s="306"/>
      <c r="Q748" s="275"/>
      <c r="R748" s="275"/>
      <c r="S748" s="275"/>
      <c r="T748" s="275"/>
      <c r="U748" s="275"/>
      <c r="V748" s="275"/>
      <c r="W748" s="275"/>
      <c r="X748" s="275"/>
      <c r="Y748" s="275"/>
      <c r="Z748" s="275"/>
    </row>
    <row r="749" spans="1:26" ht="15.75" customHeight="1" x14ac:dyDescent="0.25">
      <c r="A749" s="303"/>
      <c r="B749" s="275"/>
      <c r="C749" s="275"/>
      <c r="D749" s="275"/>
      <c r="E749" s="275"/>
      <c r="F749" s="275"/>
      <c r="G749" s="275"/>
      <c r="H749" s="275"/>
      <c r="I749" s="275"/>
      <c r="J749" s="275"/>
      <c r="K749" s="306"/>
      <c r="L749" s="275"/>
      <c r="M749" s="275"/>
      <c r="N749" s="275"/>
      <c r="O749" s="275"/>
      <c r="P749" s="306"/>
      <c r="Q749" s="275"/>
      <c r="R749" s="275"/>
      <c r="S749" s="275"/>
      <c r="T749" s="275"/>
      <c r="U749" s="275"/>
      <c r="V749" s="275"/>
      <c r="W749" s="275"/>
      <c r="X749" s="275"/>
      <c r="Y749" s="275"/>
      <c r="Z749" s="275"/>
    </row>
    <row r="750" spans="1:26" ht="15.75" customHeight="1" x14ac:dyDescent="0.25">
      <c r="A750" s="303"/>
      <c r="B750" s="275"/>
      <c r="C750" s="275"/>
      <c r="D750" s="275"/>
      <c r="E750" s="275"/>
      <c r="F750" s="275"/>
      <c r="G750" s="275"/>
      <c r="H750" s="275"/>
      <c r="I750" s="275"/>
      <c r="J750" s="275"/>
      <c r="K750" s="306"/>
      <c r="L750" s="275"/>
      <c r="M750" s="275"/>
      <c r="N750" s="275"/>
      <c r="O750" s="275"/>
      <c r="P750" s="306"/>
      <c r="Q750" s="275"/>
      <c r="R750" s="275"/>
      <c r="S750" s="275"/>
      <c r="T750" s="275"/>
      <c r="U750" s="275"/>
      <c r="V750" s="275"/>
      <c r="W750" s="275"/>
      <c r="X750" s="275"/>
      <c r="Y750" s="275"/>
      <c r="Z750" s="275"/>
    </row>
    <row r="751" spans="1:26" ht="15.75" customHeight="1" x14ac:dyDescent="0.25">
      <c r="A751" s="303"/>
      <c r="B751" s="275"/>
      <c r="C751" s="275"/>
      <c r="D751" s="275"/>
      <c r="E751" s="275"/>
      <c r="F751" s="275"/>
      <c r="G751" s="275"/>
      <c r="H751" s="275"/>
      <c r="I751" s="275"/>
      <c r="J751" s="275"/>
      <c r="K751" s="306"/>
      <c r="L751" s="275"/>
      <c r="M751" s="275"/>
      <c r="N751" s="275"/>
      <c r="O751" s="275"/>
      <c r="P751" s="306"/>
      <c r="Q751" s="275"/>
      <c r="R751" s="275"/>
      <c r="S751" s="275"/>
      <c r="T751" s="275"/>
      <c r="U751" s="275"/>
      <c r="V751" s="275"/>
      <c r="W751" s="275"/>
      <c r="X751" s="275"/>
      <c r="Y751" s="275"/>
      <c r="Z751" s="275"/>
    </row>
    <row r="752" spans="1:26" ht="15.75" customHeight="1" x14ac:dyDescent="0.25">
      <c r="A752" s="303"/>
      <c r="B752" s="275"/>
      <c r="C752" s="275"/>
      <c r="D752" s="275"/>
      <c r="E752" s="275"/>
      <c r="F752" s="275"/>
      <c r="G752" s="275"/>
      <c r="H752" s="275"/>
      <c r="I752" s="275"/>
      <c r="J752" s="275"/>
      <c r="K752" s="306"/>
      <c r="L752" s="275"/>
      <c r="M752" s="275"/>
      <c r="N752" s="275"/>
      <c r="O752" s="275"/>
      <c r="P752" s="306"/>
      <c r="Q752" s="275"/>
      <c r="R752" s="275"/>
      <c r="S752" s="275"/>
      <c r="T752" s="275"/>
      <c r="U752" s="275"/>
      <c r="V752" s="275"/>
      <c r="W752" s="275"/>
      <c r="X752" s="275"/>
      <c r="Y752" s="275"/>
      <c r="Z752" s="275"/>
    </row>
    <row r="753" spans="1:26" ht="15.75" customHeight="1" x14ac:dyDescent="0.25">
      <c r="A753" s="303"/>
      <c r="B753" s="275"/>
      <c r="C753" s="275"/>
      <c r="D753" s="275"/>
      <c r="E753" s="275"/>
      <c r="F753" s="275"/>
      <c r="G753" s="275"/>
      <c r="H753" s="275"/>
      <c r="I753" s="275"/>
      <c r="J753" s="275"/>
      <c r="K753" s="306"/>
      <c r="L753" s="275"/>
      <c r="M753" s="275"/>
      <c r="N753" s="275"/>
      <c r="O753" s="275"/>
      <c r="P753" s="306"/>
      <c r="Q753" s="275"/>
      <c r="R753" s="275"/>
      <c r="S753" s="275"/>
      <c r="T753" s="275"/>
      <c r="U753" s="275"/>
      <c r="V753" s="275"/>
      <c r="W753" s="275"/>
      <c r="X753" s="275"/>
      <c r="Y753" s="275"/>
      <c r="Z753" s="275"/>
    </row>
    <row r="754" spans="1:26" ht="15.75" customHeight="1" x14ac:dyDescent="0.25">
      <c r="A754" s="303"/>
      <c r="B754" s="275"/>
      <c r="C754" s="275"/>
      <c r="D754" s="275"/>
      <c r="E754" s="275"/>
      <c r="F754" s="275"/>
      <c r="G754" s="275"/>
      <c r="H754" s="275"/>
      <c r="I754" s="275"/>
      <c r="J754" s="275"/>
      <c r="K754" s="306"/>
      <c r="L754" s="275"/>
      <c r="M754" s="275"/>
      <c r="N754" s="275"/>
      <c r="O754" s="275"/>
      <c r="P754" s="306"/>
      <c r="Q754" s="275"/>
      <c r="R754" s="275"/>
      <c r="S754" s="275"/>
      <c r="T754" s="275"/>
      <c r="U754" s="275"/>
      <c r="V754" s="275"/>
      <c r="W754" s="275"/>
      <c r="X754" s="275"/>
      <c r="Y754" s="275"/>
      <c r="Z754" s="275"/>
    </row>
    <row r="755" spans="1:26" ht="15.75" customHeight="1" x14ac:dyDescent="0.25">
      <c r="A755" s="303"/>
      <c r="B755" s="275"/>
      <c r="C755" s="275"/>
      <c r="D755" s="275"/>
      <c r="E755" s="275"/>
      <c r="F755" s="275"/>
      <c r="G755" s="275"/>
      <c r="H755" s="275"/>
      <c r="I755" s="275"/>
      <c r="J755" s="275"/>
      <c r="K755" s="306"/>
      <c r="L755" s="275"/>
      <c r="M755" s="275"/>
      <c r="N755" s="275"/>
      <c r="O755" s="275"/>
      <c r="P755" s="306"/>
      <c r="Q755" s="275"/>
      <c r="R755" s="275"/>
      <c r="S755" s="275"/>
      <c r="T755" s="275"/>
      <c r="U755" s="275"/>
      <c r="V755" s="275"/>
      <c r="W755" s="275"/>
      <c r="X755" s="275"/>
      <c r="Y755" s="275"/>
      <c r="Z755" s="275"/>
    </row>
    <row r="756" spans="1:26" ht="15.75" customHeight="1" x14ac:dyDescent="0.25">
      <c r="A756" s="303"/>
      <c r="B756" s="275"/>
      <c r="C756" s="275"/>
      <c r="D756" s="275"/>
      <c r="E756" s="275"/>
      <c r="F756" s="275"/>
      <c r="G756" s="275"/>
      <c r="H756" s="275"/>
      <c r="I756" s="275"/>
      <c r="J756" s="275"/>
      <c r="K756" s="306"/>
      <c r="L756" s="275"/>
      <c r="M756" s="275"/>
      <c r="N756" s="275"/>
      <c r="O756" s="275"/>
      <c r="P756" s="306"/>
      <c r="Q756" s="275"/>
      <c r="R756" s="275"/>
      <c r="S756" s="275"/>
      <c r="T756" s="275"/>
      <c r="U756" s="275"/>
      <c r="V756" s="275"/>
      <c r="W756" s="275"/>
      <c r="X756" s="275"/>
      <c r="Y756" s="275"/>
      <c r="Z756" s="275"/>
    </row>
    <row r="757" spans="1:26" ht="15.75" customHeight="1" x14ac:dyDescent="0.25">
      <c r="A757" s="303"/>
      <c r="B757" s="275"/>
      <c r="C757" s="275"/>
      <c r="D757" s="275"/>
      <c r="E757" s="275"/>
      <c r="F757" s="275"/>
      <c r="G757" s="275"/>
      <c r="H757" s="275"/>
      <c r="I757" s="275"/>
      <c r="J757" s="275"/>
      <c r="K757" s="306"/>
      <c r="L757" s="275"/>
      <c r="M757" s="275"/>
      <c r="N757" s="275"/>
      <c r="O757" s="275"/>
      <c r="P757" s="306"/>
      <c r="Q757" s="275"/>
      <c r="R757" s="275"/>
      <c r="S757" s="275"/>
      <c r="T757" s="275"/>
      <c r="U757" s="275"/>
      <c r="V757" s="275"/>
      <c r="W757" s="275"/>
      <c r="X757" s="275"/>
      <c r="Y757" s="275"/>
      <c r="Z757" s="275"/>
    </row>
    <row r="758" spans="1:26" ht="15.75" customHeight="1" x14ac:dyDescent="0.25">
      <c r="A758" s="303"/>
      <c r="B758" s="275"/>
      <c r="C758" s="275"/>
      <c r="D758" s="275"/>
      <c r="E758" s="275"/>
      <c r="F758" s="275"/>
      <c r="G758" s="275"/>
      <c r="H758" s="275"/>
      <c r="I758" s="275"/>
      <c r="J758" s="275"/>
      <c r="K758" s="306"/>
      <c r="L758" s="275"/>
      <c r="M758" s="275"/>
      <c r="N758" s="275"/>
      <c r="O758" s="275"/>
      <c r="P758" s="306"/>
      <c r="Q758" s="275"/>
      <c r="R758" s="275"/>
      <c r="S758" s="275"/>
      <c r="T758" s="275"/>
      <c r="U758" s="275"/>
      <c r="V758" s="275"/>
      <c r="W758" s="275"/>
      <c r="X758" s="275"/>
      <c r="Y758" s="275"/>
      <c r="Z758" s="275"/>
    </row>
    <row r="759" spans="1:26" ht="15.75" customHeight="1" x14ac:dyDescent="0.25">
      <c r="A759" s="303"/>
      <c r="B759" s="275"/>
      <c r="C759" s="275"/>
      <c r="D759" s="275"/>
      <c r="E759" s="275"/>
      <c r="F759" s="275"/>
      <c r="G759" s="275"/>
      <c r="H759" s="275"/>
      <c r="I759" s="275"/>
      <c r="J759" s="275"/>
      <c r="K759" s="306"/>
      <c r="L759" s="275"/>
      <c r="M759" s="275"/>
      <c r="N759" s="275"/>
      <c r="O759" s="275"/>
      <c r="P759" s="306"/>
      <c r="Q759" s="275"/>
      <c r="R759" s="275"/>
      <c r="S759" s="275"/>
      <c r="T759" s="275"/>
      <c r="U759" s="275"/>
      <c r="V759" s="275"/>
      <c r="W759" s="275"/>
      <c r="X759" s="275"/>
      <c r="Y759" s="275"/>
      <c r="Z759" s="275"/>
    </row>
    <row r="760" spans="1:26" ht="15.75" customHeight="1" x14ac:dyDescent="0.25">
      <c r="A760" s="303"/>
      <c r="B760" s="275"/>
      <c r="C760" s="275"/>
      <c r="D760" s="275"/>
      <c r="E760" s="275"/>
      <c r="F760" s="275"/>
      <c r="G760" s="275"/>
      <c r="H760" s="275"/>
      <c r="I760" s="275"/>
      <c r="J760" s="275"/>
      <c r="K760" s="306"/>
      <c r="L760" s="275"/>
      <c r="M760" s="275"/>
      <c r="N760" s="275"/>
      <c r="O760" s="275"/>
      <c r="P760" s="306"/>
      <c r="Q760" s="275"/>
      <c r="R760" s="275"/>
      <c r="S760" s="275"/>
      <c r="T760" s="275"/>
      <c r="U760" s="275"/>
      <c r="V760" s="275"/>
      <c r="W760" s="275"/>
      <c r="X760" s="275"/>
      <c r="Y760" s="275"/>
      <c r="Z760" s="275"/>
    </row>
    <row r="761" spans="1:26" ht="15.75" customHeight="1" x14ac:dyDescent="0.25">
      <c r="A761" s="303"/>
      <c r="B761" s="275"/>
      <c r="C761" s="275"/>
      <c r="D761" s="275"/>
      <c r="E761" s="275"/>
      <c r="F761" s="275"/>
      <c r="G761" s="275"/>
      <c r="H761" s="275"/>
      <c r="I761" s="275"/>
      <c r="J761" s="275"/>
      <c r="K761" s="306"/>
      <c r="L761" s="275"/>
      <c r="M761" s="275"/>
      <c r="N761" s="275"/>
      <c r="O761" s="275"/>
      <c r="P761" s="306"/>
      <c r="Q761" s="275"/>
      <c r="R761" s="275"/>
      <c r="S761" s="275"/>
      <c r="T761" s="275"/>
      <c r="U761" s="275"/>
      <c r="V761" s="275"/>
      <c r="W761" s="275"/>
      <c r="X761" s="275"/>
      <c r="Y761" s="275"/>
      <c r="Z761" s="275"/>
    </row>
    <row r="762" spans="1:26" ht="15.75" customHeight="1" x14ac:dyDescent="0.25">
      <c r="A762" s="303"/>
      <c r="B762" s="275"/>
      <c r="C762" s="275"/>
      <c r="D762" s="275"/>
      <c r="E762" s="275"/>
      <c r="F762" s="275"/>
      <c r="G762" s="275"/>
      <c r="H762" s="275"/>
      <c r="I762" s="275"/>
      <c r="J762" s="275"/>
      <c r="K762" s="306"/>
      <c r="L762" s="275"/>
      <c r="M762" s="275"/>
      <c r="N762" s="275"/>
      <c r="O762" s="275"/>
      <c r="P762" s="306"/>
      <c r="Q762" s="275"/>
      <c r="R762" s="275"/>
      <c r="S762" s="275"/>
      <c r="T762" s="275"/>
      <c r="U762" s="275"/>
      <c r="V762" s="275"/>
      <c r="W762" s="275"/>
      <c r="X762" s="275"/>
      <c r="Y762" s="275"/>
      <c r="Z762" s="275"/>
    </row>
    <row r="763" spans="1:26" ht="15.75" customHeight="1" x14ac:dyDescent="0.25">
      <c r="A763" s="303"/>
      <c r="B763" s="275"/>
      <c r="C763" s="275"/>
      <c r="D763" s="275"/>
      <c r="E763" s="275"/>
      <c r="F763" s="275"/>
      <c r="G763" s="275"/>
      <c r="H763" s="275"/>
      <c r="I763" s="275"/>
      <c r="J763" s="275"/>
      <c r="K763" s="306"/>
      <c r="L763" s="275"/>
      <c r="M763" s="275"/>
      <c r="N763" s="275"/>
      <c r="O763" s="275"/>
      <c r="P763" s="306"/>
      <c r="Q763" s="275"/>
      <c r="R763" s="275"/>
      <c r="S763" s="275"/>
      <c r="T763" s="275"/>
      <c r="U763" s="275"/>
      <c r="V763" s="275"/>
      <c r="W763" s="275"/>
      <c r="X763" s="275"/>
      <c r="Y763" s="275"/>
      <c r="Z763" s="275"/>
    </row>
    <row r="764" spans="1:26" ht="15.75" customHeight="1" x14ac:dyDescent="0.25">
      <c r="A764" s="303"/>
      <c r="B764" s="275"/>
      <c r="C764" s="275"/>
      <c r="D764" s="275"/>
      <c r="E764" s="275"/>
      <c r="F764" s="275"/>
      <c r="G764" s="275"/>
      <c r="H764" s="275"/>
      <c r="I764" s="275"/>
      <c r="J764" s="275"/>
      <c r="K764" s="306"/>
      <c r="L764" s="275"/>
      <c r="M764" s="275"/>
      <c r="N764" s="275"/>
      <c r="O764" s="275"/>
      <c r="P764" s="306"/>
      <c r="Q764" s="275"/>
      <c r="R764" s="275"/>
      <c r="S764" s="275"/>
      <c r="T764" s="275"/>
      <c r="U764" s="275"/>
      <c r="V764" s="275"/>
      <c r="W764" s="275"/>
      <c r="X764" s="275"/>
      <c r="Y764" s="275"/>
      <c r="Z764" s="275"/>
    </row>
    <row r="765" spans="1:26" ht="15.75" customHeight="1" x14ac:dyDescent="0.25">
      <c r="A765" s="303"/>
      <c r="B765" s="275"/>
      <c r="C765" s="275"/>
      <c r="D765" s="275"/>
      <c r="E765" s="275"/>
      <c r="F765" s="275"/>
      <c r="G765" s="275"/>
      <c r="H765" s="275"/>
      <c r="I765" s="275"/>
      <c r="J765" s="275"/>
      <c r="K765" s="306"/>
      <c r="L765" s="275"/>
      <c r="M765" s="275"/>
      <c r="N765" s="275"/>
      <c r="O765" s="275"/>
      <c r="P765" s="306"/>
      <c r="Q765" s="275"/>
      <c r="R765" s="275"/>
      <c r="S765" s="275"/>
      <c r="T765" s="275"/>
      <c r="U765" s="275"/>
      <c r="V765" s="275"/>
      <c r="W765" s="275"/>
      <c r="X765" s="275"/>
      <c r="Y765" s="275"/>
      <c r="Z765" s="275"/>
    </row>
    <row r="766" spans="1:26" ht="15.75" customHeight="1" x14ac:dyDescent="0.25">
      <c r="A766" s="303"/>
      <c r="B766" s="275"/>
      <c r="C766" s="275"/>
      <c r="D766" s="275"/>
      <c r="E766" s="275"/>
      <c r="F766" s="275"/>
      <c r="G766" s="275"/>
      <c r="H766" s="275"/>
      <c r="I766" s="275"/>
      <c r="J766" s="275"/>
      <c r="K766" s="306"/>
      <c r="L766" s="275"/>
      <c r="M766" s="275"/>
      <c r="N766" s="275"/>
      <c r="O766" s="275"/>
      <c r="P766" s="306"/>
      <c r="Q766" s="275"/>
      <c r="R766" s="275"/>
      <c r="S766" s="275"/>
      <c r="T766" s="275"/>
      <c r="U766" s="275"/>
      <c r="V766" s="275"/>
      <c r="W766" s="275"/>
      <c r="X766" s="275"/>
      <c r="Y766" s="275"/>
      <c r="Z766" s="275"/>
    </row>
    <row r="767" spans="1:26" ht="15.75" customHeight="1" x14ac:dyDescent="0.25">
      <c r="A767" s="303"/>
      <c r="B767" s="275"/>
      <c r="C767" s="275"/>
      <c r="D767" s="275"/>
      <c r="E767" s="275"/>
      <c r="F767" s="275"/>
      <c r="G767" s="275"/>
      <c r="H767" s="275"/>
      <c r="I767" s="275"/>
      <c r="J767" s="275"/>
      <c r="K767" s="306"/>
      <c r="L767" s="275"/>
      <c r="M767" s="275"/>
      <c r="N767" s="275"/>
      <c r="O767" s="275"/>
      <c r="P767" s="306"/>
      <c r="Q767" s="275"/>
      <c r="R767" s="275"/>
      <c r="S767" s="275"/>
      <c r="T767" s="275"/>
      <c r="U767" s="275"/>
      <c r="V767" s="275"/>
      <c r="W767" s="275"/>
      <c r="X767" s="275"/>
      <c r="Y767" s="275"/>
      <c r="Z767" s="275"/>
    </row>
    <row r="768" spans="1:26" ht="15.75" customHeight="1" x14ac:dyDescent="0.25">
      <c r="A768" s="303"/>
      <c r="B768" s="275"/>
      <c r="C768" s="275"/>
      <c r="D768" s="275"/>
      <c r="E768" s="275"/>
      <c r="F768" s="275"/>
      <c r="G768" s="275"/>
      <c r="H768" s="275"/>
      <c r="I768" s="275"/>
      <c r="J768" s="275"/>
      <c r="K768" s="306"/>
      <c r="L768" s="275"/>
      <c r="M768" s="275"/>
      <c r="N768" s="275"/>
      <c r="O768" s="275"/>
      <c r="P768" s="306"/>
      <c r="Q768" s="275"/>
      <c r="R768" s="275"/>
      <c r="S768" s="275"/>
      <c r="T768" s="275"/>
      <c r="U768" s="275"/>
      <c r="V768" s="275"/>
      <c r="W768" s="275"/>
      <c r="X768" s="275"/>
      <c r="Y768" s="275"/>
      <c r="Z768" s="275"/>
    </row>
    <row r="769" spans="1:26" ht="15.75" customHeight="1" x14ac:dyDescent="0.25">
      <c r="A769" s="303"/>
      <c r="B769" s="275"/>
      <c r="C769" s="275"/>
      <c r="D769" s="275"/>
      <c r="E769" s="275"/>
      <c r="F769" s="275"/>
      <c r="G769" s="275"/>
      <c r="H769" s="275"/>
      <c r="I769" s="275"/>
      <c r="J769" s="275"/>
      <c r="K769" s="306"/>
      <c r="L769" s="275"/>
      <c r="M769" s="275"/>
      <c r="N769" s="275"/>
      <c r="O769" s="275"/>
      <c r="P769" s="306"/>
      <c r="Q769" s="275"/>
      <c r="R769" s="275"/>
      <c r="S769" s="275"/>
      <c r="T769" s="275"/>
      <c r="U769" s="275"/>
      <c r="V769" s="275"/>
      <c r="W769" s="275"/>
      <c r="X769" s="275"/>
      <c r="Y769" s="275"/>
      <c r="Z769" s="275"/>
    </row>
    <row r="770" spans="1:26" ht="15.75" customHeight="1" x14ac:dyDescent="0.25">
      <c r="A770" s="303"/>
      <c r="B770" s="275"/>
      <c r="C770" s="275"/>
      <c r="D770" s="275"/>
      <c r="E770" s="275"/>
      <c r="F770" s="275"/>
      <c r="G770" s="275"/>
      <c r="H770" s="275"/>
      <c r="I770" s="275"/>
      <c r="J770" s="275"/>
      <c r="K770" s="306"/>
      <c r="L770" s="275"/>
      <c r="M770" s="275"/>
      <c r="N770" s="275"/>
      <c r="O770" s="275"/>
      <c r="P770" s="306"/>
      <c r="Q770" s="275"/>
      <c r="R770" s="275"/>
      <c r="S770" s="275"/>
      <c r="T770" s="275"/>
      <c r="U770" s="275"/>
      <c r="V770" s="275"/>
      <c r="W770" s="275"/>
      <c r="X770" s="275"/>
      <c r="Y770" s="275"/>
      <c r="Z770" s="275"/>
    </row>
    <row r="771" spans="1:26" ht="15.75" customHeight="1" x14ac:dyDescent="0.25">
      <c r="A771" s="303"/>
      <c r="B771" s="275"/>
      <c r="C771" s="275"/>
      <c r="D771" s="275"/>
      <c r="E771" s="275"/>
      <c r="F771" s="275"/>
      <c r="G771" s="275"/>
      <c r="H771" s="275"/>
      <c r="I771" s="275"/>
      <c r="J771" s="275"/>
      <c r="K771" s="306"/>
      <c r="L771" s="275"/>
      <c r="M771" s="275"/>
      <c r="N771" s="275"/>
      <c r="O771" s="275"/>
      <c r="P771" s="306"/>
      <c r="Q771" s="275"/>
      <c r="R771" s="275"/>
      <c r="S771" s="275"/>
      <c r="T771" s="275"/>
      <c r="U771" s="275"/>
      <c r="V771" s="275"/>
      <c r="W771" s="275"/>
      <c r="X771" s="275"/>
      <c r="Y771" s="275"/>
      <c r="Z771" s="275"/>
    </row>
    <row r="772" spans="1:26" ht="15.75" customHeight="1" x14ac:dyDescent="0.25">
      <c r="A772" s="303"/>
      <c r="B772" s="275"/>
      <c r="C772" s="275"/>
      <c r="D772" s="275"/>
      <c r="E772" s="275"/>
      <c r="F772" s="275"/>
      <c r="G772" s="275"/>
      <c r="H772" s="275"/>
      <c r="I772" s="275"/>
      <c r="J772" s="275"/>
      <c r="K772" s="306"/>
      <c r="L772" s="275"/>
      <c r="M772" s="275"/>
      <c r="N772" s="275"/>
      <c r="O772" s="275"/>
      <c r="P772" s="306"/>
      <c r="Q772" s="275"/>
      <c r="R772" s="275"/>
      <c r="S772" s="275"/>
      <c r="T772" s="275"/>
      <c r="U772" s="275"/>
      <c r="V772" s="275"/>
      <c r="W772" s="275"/>
      <c r="X772" s="275"/>
      <c r="Y772" s="275"/>
      <c r="Z772" s="275"/>
    </row>
    <row r="773" spans="1:26" ht="15.75" customHeight="1" x14ac:dyDescent="0.25">
      <c r="A773" s="303"/>
      <c r="B773" s="275"/>
      <c r="C773" s="275"/>
      <c r="D773" s="275"/>
      <c r="E773" s="275"/>
      <c r="F773" s="275"/>
      <c r="G773" s="275"/>
      <c r="H773" s="275"/>
      <c r="I773" s="275"/>
      <c r="J773" s="275"/>
      <c r="K773" s="306"/>
      <c r="L773" s="275"/>
      <c r="M773" s="275"/>
      <c r="N773" s="275"/>
      <c r="O773" s="275"/>
      <c r="P773" s="306"/>
      <c r="Q773" s="275"/>
      <c r="R773" s="275"/>
      <c r="S773" s="275"/>
      <c r="T773" s="275"/>
      <c r="U773" s="275"/>
      <c r="V773" s="275"/>
      <c r="W773" s="275"/>
      <c r="X773" s="275"/>
      <c r="Y773" s="275"/>
      <c r="Z773" s="275"/>
    </row>
    <row r="774" spans="1:26" ht="15.75" customHeight="1" x14ac:dyDescent="0.25">
      <c r="A774" s="303"/>
      <c r="B774" s="275"/>
      <c r="C774" s="275"/>
      <c r="D774" s="275"/>
      <c r="E774" s="275"/>
      <c r="F774" s="275"/>
      <c r="G774" s="275"/>
      <c r="H774" s="275"/>
      <c r="I774" s="275"/>
      <c r="J774" s="275"/>
      <c r="K774" s="306"/>
      <c r="L774" s="275"/>
      <c r="M774" s="275"/>
      <c r="N774" s="275"/>
      <c r="O774" s="275"/>
      <c r="P774" s="306"/>
      <c r="Q774" s="275"/>
      <c r="R774" s="275"/>
      <c r="S774" s="275"/>
      <c r="T774" s="275"/>
      <c r="U774" s="275"/>
      <c r="V774" s="275"/>
      <c r="W774" s="275"/>
      <c r="X774" s="275"/>
      <c r="Y774" s="275"/>
      <c r="Z774" s="275"/>
    </row>
    <row r="775" spans="1:26" ht="15.75" customHeight="1" x14ac:dyDescent="0.25">
      <c r="A775" s="303"/>
      <c r="B775" s="275"/>
      <c r="C775" s="275"/>
      <c r="D775" s="275"/>
      <c r="E775" s="275"/>
      <c r="F775" s="275"/>
      <c r="G775" s="275"/>
      <c r="H775" s="275"/>
      <c r="I775" s="275"/>
      <c r="J775" s="275"/>
      <c r="K775" s="306"/>
      <c r="L775" s="275"/>
      <c r="M775" s="275"/>
      <c r="N775" s="275"/>
      <c r="O775" s="275"/>
      <c r="P775" s="306"/>
      <c r="Q775" s="275"/>
      <c r="R775" s="275"/>
      <c r="S775" s="275"/>
      <c r="T775" s="275"/>
      <c r="U775" s="275"/>
      <c r="V775" s="275"/>
      <c r="W775" s="275"/>
      <c r="X775" s="275"/>
      <c r="Y775" s="275"/>
      <c r="Z775" s="275"/>
    </row>
    <row r="776" spans="1:26" ht="15.75" customHeight="1" x14ac:dyDescent="0.25">
      <c r="A776" s="303"/>
      <c r="B776" s="275"/>
      <c r="C776" s="275"/>
      <c r="D776" s="275"/>
      <c r="E776" s="275"/>
      <c r="F776" s="275"/>
      <c r="G776" s="275"/>
      <c r="H776" s="275"/>
      <c r="I776" s="275"/>
      <c r="J776" s="275"/>
      <c r="K776" s="306"/>
      <c r="L776" s="275"/>
      <c r="M776" s="275"/>
      <c r="N776" s="275"/>
      <c r="O776" s="275"/>
      <c r="P776" s="306"/>
      <c r="Q776" s="275"/>
      <c r="R776" s="275"/>
      <c r="S776" s="275"/>
      <c r="T776" s="275"/>
      <c r="U776" s="275"/>
      <c r="V776" s="275"/>
      <c r="W776" s="275"/>
      <c r="X776" s="275"/>
      <c r="Y776" s="275"/>
      <c r="Z776" s="275"/>
    </row>
    <row r="777" spans="1:26" ht="15.75" customHeight="1" x14ac:dyDescent="0.25">
      <c r="A777" s="303"/>
      <c r="B777" s="275"/>
      <c r="C777" s="275"/>
      <c r="D777" s="275"/>
      <c r="E777" s="275"/>
      <c r="F777" s="275"/>
      <c r="G777" s="275"/>
      <c r="H777" s="275"/>
      <c r="I777" s="275"/>
      <c r="J777" s="275"/>
      <c r="K777" s="306"/>
      <c r="L777" s="275"/>
      <c r="M777" s="275"/>
      <c r="N777" s="275"/>
      <c r="O777" s="275"/>
      <c r="P777" s="306"/>
      <c r="Q777" s="275"/>
      <c r="R777" s="275"/>
      <c r="S777" s="275"/>
      <c r="T777" s="275"/>
      <c r="U777" s="275"/>
      <c r="V777" s="275"/>
      <c r="W777" s="275"/>
      <c r="X777" s="275"/>
      <c r="Y777" s="275"/>
      <c r="Z777" s="275"/>
    </row>
    <row r="778" spans="1:26" ht="15.75" customHeight="1" x14ac:dyDescent="0.25">
      <c r="A778" s="303"/>
      <c r="B778" s="275"/>
      <c r="C778" s="275"/>
      <c r="D778" s="275"/>
      <c r="E778" s="275"/>
      <c r="F778" s="275"/>
      <c r="G778" s="275"/>
      <c r="H778" s="275"/>
      <c r="I778" s="275"/>
      <c r="J778" s="275"/>
      <c r="K778" s="306"/>
      <c r="L778" s="275"/>
      <c r="M778" s="275"/>
      <c r="N778" s="275"/>
      <c r="O778" s="275"/>
      <c r="P778" s="306"/>
      <c r="Q778" s="275"/>
      <c r="R778" s="275"/>
      <c r="S778" s="275"/>
      <c r="T778" s="275"/>
      <c r="U778" s="275"/>
      <c r="V778" s="275"/>
      <c r="W778" s="275"/>
      <c r="X778" s="275"/>
      <c r="Y778" s="275"/>
      <c r="Z778" s="275"/>
    </row>
    <row r="779" spans="1:26" ht="15.75" customHeight="1" x14ac:dyDescent="0.25">
      <c r="A779" s="303"/>
      <c r="B779" s="275"/>
      <c r="C779" s="275"/>
      <c r="D779" s="275"/>
      <c r="E779" s="275"/>
      <c r="F779" s="275"/>
      <c r="G779" s="275"/>
      <c r="H779" s="275"/>
      <c r="I779" s="275"/>
      <c r="J779" s="275"/>
      <c r="K779" s="306"/>
      <c r="L779" s="275"/>
      <c r="M779" s="275"/>
      <c r="N779" s="275"/>
      <c r="O779" s="275"/>
      <c r="P779" s="306"/>
      <c r="Q779" s="275"/>
      <c r="R779" s="275"/>
      <c r="S779" s="275"/>
      <c r="T779" s="275"/>
      <c r="U779" s="275"/>
      <c r="V779" s="275"/>
      <c r="W779" s="275"/>
      <c r="X779" s="275"/>
      <c r="Y779" s="275"/>
      <c r="Z779" s="275"/>
    </row>
    <row r="780" spans="1:26" ht="15.75" customHeight="1" x14ac:dyDescent="0.25">
      <c r="A780" s="303"/>
      <c r="B780" s="275"/>
      <c r="C780" s="275"/>
      <c r="D780" s="275"/>
      <c r="E780" s="275"/>
      <c r="F780" s="275"/>
      <c r="G780" s="275"/>
      <c r="H780" s="275"/>
      <c r="I780" s="275"/>
      <c r="J780" s="275"/>
      <c r="K780" s="306"/>
      <c r="L780" s="275"/>
      <c r="M780" s="275"/>
      <c r="N780" s="275"/>
      <c r="O780" s="275"/>
      <c r="P780" s="306"/>
      <c r="Q780" s="275"/>
      <c r="R780" s="275"/>
      <c r="S780" s="275"/>
      <c r="T780" s="275"/>
      <c r="U780" s="275"/>
      <c r="V780" s="275"/>
      <c r="W780" s="275"/>
      <c r="X780" s="275"/>
      <c r="Y780" s="275"/>
      <c r="Z780" s="275"/>
    </row>
    <row r="781" spans="1:26" ht="15.75" customHeight="1" x14ac:dyDescent="0.25">
      <c r="A781" s="303"/>
      <c r="B781" s="275"/>
      <c r="C781" s="275"/>
      <c r="D781" s="275"/>
      <c r="E781" s="275"/>
      <c r="F781" s="275"/>
      <c r="G781" s="275"/>
      <c r="H781" s="275"/>
      <c r="I781" s="275"/>
      <c r="J781" s="275"/>
      <c r="K781" s="306"/>
      <c r="L781" s="275"/>
      <c r="M781" s="275"/>
      <c r="N781" s="275"/>
      <c r="O781" s="275"/>
      <c r="P781" s="306"/>
      <c r="Q781" s="275"/>
      <c r="R781" s="275"/>
      <c r="S781" s="275"/>
      <c r="T781" s="275"/>
      <c r="U781" s="275"/>
      <c r="V781" s="275"/>
      <c r="W781" s="275"/>
      <c r="X781" s="275"/>
      <c r="Y781" s="275"/>
      <c r="Z781" s="275"/>
    </row>
    <row r="782" spans="1:26" ht="15.75" customHeight="1" x14ac:dyDescent="0.25">
      <c r="A782" s="303"/>
      <c r="B782" s="275"/>
      <c r="C782" s="275"/>
      <c r="D782" s="275"/>
      <c r="E782" s="275"/>
      <c r="F782" s="275"/>
      <c r="G782" s="275"/>
      <c r="H782" s="275"/>
      <c r="I782" s="275"/>
      <c r="J782" s="275"/>
      <c r="K782" s="306"/>
      <c r="L782" s="275"/>
      <c r="M782" s="275"/>
      <c r="N782" s="275"/>
      <c r="O782" s="275"/>
      <c r="P782" s="306"/>
      <c r="Q782" s="275"/>
      <c r="R782" s="275"/>
      <c r="S782" s="275"/>
      <c r="T782" s="275"/>
      <c r="U782" s="275"/>
      <c r="V782" s="275"/>
      <c r="W782" s="275"/>
      <c r="X782" s="275"/>
      <c r="Y782" s="275"/>
      <c r="Z782" s="275"/>
    </row>
    <row r="783" spans="1:26" ht="15.75" customHeight="1" x14ac:dyDescent="0.25">
      <c r="A783" s="303"/>
      <c r="B783" s="275"/>
      <c r="C783" s="275"/>
      <c r="D783" s="275"/>
      <c r="E783" s="275"/>
      <c r="F783" s="275"/>
      <c r="G783" s="275"/>
      <c r="H783" s="275"/>
      <c r="I783" s="275"/>
      <c r="J783" s="275"/>
      <c r="K783" s="306"/>
      <c r="L783" s="275"/>
      <c r="M783" s="275"/>
      <c r="N783" s="275"/>
      <c r="O783" s="275"/>
      <c r="P783" s="306"/>
      <c r="Q783" s="275"/>
      <c r="R783" s="275"/>
      <c r="S783" s="275"/>
      <c r="T783" s="275"/>
      <c r="U783" s="275"/>
      <c r="V783" s="275"/>
      <c r="W783" s="275"/>
      <c r="X783" s="275"/>
      <c r="Y783" s="275"/>
      <c r="Z783" s="275"/>
    </row>
    <row r="784" spans="1:26" ht="15.75" customHeight="1" x14ac:dyDescent="0.25">
      <c r="A784" s="303"/>
      <c r="B784" s="275"/>
      <c r="C784" s="275"/>
      <c r="D784" s="275"/>
      <c r="E784" s="275"/>
      <c r="F784" s="275"/>
      <c r="G784" s="275"/>
      <c r="H784" s="275"/>
      <c r="I784" s="275"/>
      <c r="J784" s="275"/>
      <c r="K784" s="306"/>
      <c r="L784" s="275"/>
      <c r="M784" s="275"/>
      <c r="N784" s="275"/>
      <c r="O784" s="275"/>
      <c r="P784" s="306"/>
      <c r="Q784" s="275"/>
      <c r="R784" s="275"/>
      <c r="S784" s="275"/>
      <c r="T784" s="275"/>
      <c r="U784" s="275"/>
      <c r="V784" s="275"/>
      <c r="W784" s="275"/>
      <c r="X784" s="275"/>
      <c r="Y784" s="275"/>
      <c r="Z784" s="275"/>
    </row>
    <row r="785" spans="1:26" ht="15.75" customHeight="1" x14ac:dyDescent="0.25">
      <c r="A785" s="303"/>
      <c r="B785" s="275"/>
      <c r="C785" s="275"/>
      <c r="D785" s="275"/>
      <c r="E785" s="275"/>
      <c r="F785" s="275"/>
      <c r="G785" s="275"/>
      <c r="H785" s="275"/>
      <c r="I785" s="275"/>
      <c r="J785" s="275"/>
      <c r="K785" s="306"/>
      <c r="L785" s="275"/>
      <c r="M785" s="275"/>
      <c r="N785" s="275"/>
      <c r="O785" s="275"/>
      <c r="P785" s="306"/>
      <c r="Q785" s="275"/>
      <c r="R785" s="275"/>
      <c r="S785" s="275"/>
      <c r="T785" s="275"/>
      <c r="U785" s="275"/>
      <c r="V785" s="275"/>
      <c r="W785" s="275"/>
      <c r="X785" s="275"/>
      <c r="Y785" s="275"/>
      <c r="Z785" s="275"/>
    </row>
    <row r="786" spans="1:26" ht="15.75" customHeight="1" x14ac:dyDescent="0.25">
      <c r="A786" s="303"/>
      <c r="B786" s="275"/>
      <c r="C786" s="275"/>
      <c r="D786" s="275"/>
      <c r="E786" s="275"/>
      <c r="F786" s="275"/>
      <c r="G786" s="275"/>
      <c r="H786" s="275"/>
      <c r="I786" s="275"/>
      <c r="J786" s="275"/>
      <c r="K786" s="306"/>
      <c r="L786" s="275"/>
      <c r="M786" s="275"/>
      <c r="N786" s="275"/>
      <c r="O786" s="275"/>
      <c r="P786" s="306"/>
      <c r="Q786" s="275"/>
      <c r="R786" s="275"/>
      <c r="S786" s="275"/>
      <c r="T786" s="275"/>
      <c r="U786" s="275"/>
      <c r="V786" s="275"/>
      <c r="W786" s="275"/>
      <c r="X786" s="275"/>
      <c r="Y786" s="275"/>
      <c r="Z786" s="275"/>
    </row>
    <row r="787" spans="1:26" ht="15.75" customHeight="1" x14ac:dyDescent="0.25">
      <c r="A787" s="303"/>
      <c r="B787" s="275"/>
      <c r="C787" s="275"/>
      <c r="D787" s="275"/>
      <c r="E787" s="275"/>
      <c r="F787" s="275"/>
      <c r="G787" s="275"/>
      <c r="H787" s="275"/>
      <c r="I787" s="275"/>
      <c r="J787" s="275"/>
      <c r="K787" s="306"/>
      <c r="L787" s="275"/>
      <c r="M787" s="275"/>
      <c r="N787" s="275"/>
      <c r="O787" s="275"/>
      <c r="P787" s="306"/>
      <c r="Q787" s="275"/>
      <c r="R787" s="275"/>
      <c r="S787" s="275"/>
      <c r="T787" s="275"/>
      <c r="U787" s="275"/>
      <c r="V787" s="275"/>
      <c r="W787" s="275"/>
      <c r="X787" s="275"/>
      <c r="Y787" s="275"/>
      <c r="Z787" s="275"/>
    </row>
    <row r="788" spans="1:26" ht="15.75" customHeight="1" x14ac:dyDescent="0.25">
      <c r="A788" s="303"/>
      <c r="B788" s="275"/>
      <c r="C788" s="275"/>
      <c r="D788" s="275"/>
      <c r="E788" s="275"/>
      <c r="F788" s="275"/>
      <c r="G788" s="275"/>
      <c r="H788" s="275"/>
      <c r="I788" s="275"/>
      <c r="J788" s="275"/>
      <c r="K788" s="306"/>
      <c r="L788" s="275"/>
      <c r="M788" s="275"/>
      <c r="N788" s="275"/>
      <c r="O788" s="275"/>
      <c r="P788" s="306"/>
      <c r="Q788" s="275"/>
      <c r="R788" s="275"/>
      <c r="S788" s="275"/>
      <c r="T788" s="275"/>
      <c r="U788" s="275"/>
      <c r="V788" s="275"/>
      <c r="W788" s="275"/>
      <c r="X788" s="275"/>
      <c r="Y788" s="275"/>
      <c r="Z788" s="275"/>
    </row>
    <row r="789" spans="1:26" ht="15.75" customHeight="1" x14ac:dyDescent="0.25">
      <c r="A789" s="303"/>
      <c r="B789" s="275"/>
      <c r="C789" s="275"/>
      <c r="D789" s="275"/>
      <c r="E789" s="275"/>
      <c r="F789" s="275"/>
      <c r="G789" s="275"/>
      <c r="H789" s="275"/>
      <c r="I789" s="275"/>
      <c r="J789" s="275"/>
      <c r="K789" s="306"/>
      <c r="L789" s="275"/>
      <c r="M789" s="275"/>
      <c r="N789" s="275"/>
      <c r="O789" s="275"/>
      <c r="P789" s="306"/>
      <c r="Q789" s="275"/>
      <c r="R789" s="275"/>
      <c r="S789" s="275"/>
      <c r="T789" s="275"/>
      <c r="U789" s="275"/>
      <c r="V789" s="275"/>
      <c r="W789" s="275"/>
      <c r="X789" s="275"/>
      <c r="Y789" s="275"/>
      <c r="Z789" s="275"/>
    </row>
    <row r="790" spans="1:26" ht="15.75" customHeight="1" x14ac:dyDescent="0.25">
      <c r="A790" s="303"/>
      <c r="B790" s="275"/>
      <c r="C790" s="275"/>
      <c r="D790" s="275"/>
      <c r="E790" s="275"/>
      <c r="F790" s="275"/>
      <c r="G790" s="275"/>
      <c r="H790" s="275"/>
      <c r="I790" s="275"/>
      <c r="J790" s="275"/>
      <c r="K790" s="306"/>
      <c r="L790" s="275"/>
      <c r="M790" s="275"/>
      <c r="N790" s="275"/>
      <c r="O790" s="275"/>
      <c r="P790" s="306"/>
      <c r="Q790" s="275"/>
      <c r="R790" s="275"/>
      <c r="S790" s="275"/>
      <c r="T790" s="275"/>
      <c r="U790" s="275"/>
      <c r="V790" s="275"/>
      <c r="W790" s="275"/>
      <c r="X790" s="275"/>
      <c r="Y790" s="275"/>
      <c r="Z790" s="275"/>
    </row>
    <row r="791" spans="1:26" ht="15.75" customHeight="1" x14ac:dyDescent="0.25">
      <c r="A791" s="303"/>
      <c r="B791" s="275"/>
      <c r="C791" s="275"/>
      <c r="D791" s="275"/>
      <c r="E791" s="275"/>
      <c r="F791" s="275"/>
      <c r="G791" s="275"/>
      <c r="H791" s="275"/>
      <c r="I791" s="275"/>
      <c r="J791" s="275"/>
      <c r="K791" s="306"/>
      <c r="L791" s="275"/>
      <c r="M791" s="275"/>
      <c r="N791" s="275"/>
      <c r="O791" s="275"/>
      <c r="P791" s="306"/>
      <c r="Q791" s="275"/>
      <c r="R791" s="275"/>
      <c r="S791" s="275"/>
      <c r="T791" s="275"/>
      <c r="U791" s="275"/>
      <c r="V791" s="275"/>
      <c r="W791" s="275"/>
      <c r="X791" s="275"/>
      <c r="Y791" s="275"/>
      <c r="Z791" s="275"/>
    </row>
    <row r="792" spans="1:26" ht="15.75" customHeight="1" x14ac:dyDescent="0.25">
      <c r="A792" s="303"/>
      <c r="B792" s="275"/>
      <c r="C792" s="275"/>
      <c r="D792" s="275"/>
      <c r="E792" s="275"/>
      <c r="F792" s="275"/>
      <c r="G792" s="275"/>
      <c r="H792" s="275"/>
      <c r="I792" s="275"/>
      <c r="J792" s="275"/>
      <c r="K792" s="306"/>
      <c r="L792" s="275"/>
      <c r="M792" s="275"/>
      <c r="N792" s="275"/>
      <c r="O792" s="275"/>
      <c r="P792" s="306"/>
      <c r="Q792" s="275"/>
      <c r="R792" s="275"/>
      <c r="S792" s="275"/>
      <c r="T792" s="275"/>
      <c r="U792" s="275"/>
      <c r="V792" s="275"/>
      <c r="W792" s="275"/>
      <c r="X792" s="275"/>
      <c r="Y792" s="275"/>
      <c r="Z792" s="275"/>
    </row>
    <row r="793" spans="1:26" ht="15.75" customHeight="1" x14ac:dyDescent="0.25">
      <c r="A793" s="303"/>
      <c r="B793" s="275"/>
      <c r="C793" s="275"/>
      <c r="D793" s="275"/>
      <c r="E793" s="275"/>
      <c r="F793" s="275"/>
      <c r="G793" s="275"/>
      <c r="H793" s="275"/>
      <c r="I793" s="275"/>
      <c r="J793" s="275"/>
      <c r="K793" s="306"/>
      <c r="L793" s="275"/>
      <c r="M793" s="275"/>
      <c r="N793" s="275"/>
      <c r="O793" s="275"/>
      <c r="P793" s="306"/>
      <c r="Q793" s="275"/>
      <c r="R793" s="275"/>
      <c r="S793" s="275"/>
      <c r="T793" s="275"/>
      <c r="U793" s="275"/>
      <c r="V793" s="275"/>
      <c r="W793" s="275"/>
      <c r="X793" s="275"/>
      <c r="Y793" s="275"/>
      <c r="Z793" s="275"/>
    </row>
    <row r="794" spans="1:26" ht="15.75" customHeight="1" x14ac:dyDescent="0.25">
      <c r="A794" s="303"/>
      <c r="B794" s="275"/>
      <c r="C794" s="275"/>
      <c r="D794" s="275"/>
      <c r="E794" s="275"/>
      <c r="F794" s="275"/>
      <c r="G794" s="275"/>
      <c r="H794" s="275"/>
      <c r="I794" s="275"/>
      <c r="J794" s="275"/>
      <c r="K794" s="306"/>
      <c r="L794" s="275"/>
      <c r="M794" s="275"/>
      <c r="N794" s="275"/>
      <c r="O794" s="275"/>
      <c r="P794" s="306"/>
      <c r="Q794" s="275"/>
      <c r="R794" s="275"/>
      <c r="S794" s="275"/>
      <c r="T794" s="275"/>
      <c r="U794" s="275"/>
      <c r="V794" s="275"/>
      <c r="W794" s="275"/>
      <c r="X794" s="275"/>
      <c r="Y794" s="275"/>
      <c r="Z794" s="275"/>
    </row>
    <row r="795" spans="1:26" ht="15.75" customHeight="1" x14ac:dyDescent="0.25">
      <c r="A795" s="303"/>
      <c r="B795" s="275"/>
      <c r="C795" s="275"/>
      <c r="D795" s="275"/>
      <c r="E795" s="275"/>
      <c r="F795" s="275"/>
      <c r="G795" s="275"/>
      <c r="H795" s="275"/>
      <c r="I795" s="275"/>
      <c r="J795" s="275"/>
      <c r="K795" s="306"/>
      <c r="L795" s="275"/>
      <c r="M795" s="275"/>
      <c r="N795" s="275"/>
      <c r="O795" s="275"/>
      <c r="P795" s="306"/>
      <c r="Q795" s="275"/>
      <c r="R795" s="275"/>
      <c r="S795" s="275"/>
      <c r="T795" s="275"/>
      <c r="U795" s="275"/>
      <c r="V795" s="275"/>
      <c r="W795" s="275"/>
      <c r="X795" s="275"/>
      <c r="Y795" s="275"/>
      <c r="Z795" s="275"/>
    </row>
    <row r="796" spans="1:26" ht="15.75" customHeight="1" x14ac:dyDescent="0.25">
      <c r="A796" s="303"/>
      <c r="B796" s="275"/>
      <c r="C796" s="275"/>
      <c r="D796" s="275"/>
      <c r="E796" s="275"/>
      <c r="F796" s="275"/>
      <c r="G796" s="275"/>
      <c r="H796" s="275"/>
      <c r="I796" s="275"/>
      <c r="J796" s="275"/>
      <c r="K796" s="306"/>
      <c r="L796" s="275"/>
      <c r="M796" s="275"/>
      <c r="N796" s="275"/>
      <c r="O796" s="275"/>
      <c r="P796" s="306"/>
      <c r="Q796" s="275"/>
      <c r="R796" s="275"/>
      <c r="S796" s="275"/>
      <c r="T796" s="275"/>
      <c r="U796" s="275"/>
      <c r="V796" s="275"/>
      <c r="W796" s="275"/>
      <c r="X796" s="275"/>
      <c r="Y796" s="275"/>
      <c r="Z796" s="275"/>
    </row>
    <row r="797" spans="1:26" ht="15.75" customHeight="1" x14ac:dyDescent="0.25">
      <c r="A797" s="303"/>
      <c r="B797" s="275"/>
      <c r="C797" s="275"/>
      <c r="D797" s="275"/>
      <c r="E797" s="275"/>
      <c r="F797" s="275"/>
      <c r="G797" s="275"/>
      <c r="H797" s="275"/>
      <c r="I797" s="275"/>
      <c r="J797" s="275"/>
      <c r="K797" s="306"/>
      <c r="L797" s="275"/>
      <c r="M797" s="275"/>
      <c r="N797" s="275"/>
      <c r="O797" s="275"/>
      <c r="P797" s="306"/>
      <c r="Q797" s="275"/>
      <c r="R797" s="275"/>
      <c r="S797" s="275"/>
      <c r="T797" s="275"/>
      <c r="U797" s="275"/>
      <c r="V797" s="275"/>
      <c r="W797" s="275"/>
      <c r="X797" s="275"/>
      <c r="Y797" s="275"/>
      <c r="Z797" s="275"/>
    </row>
    <row r="798" spans="1:26" ht="15.75" customHeight="1" x14ac:dyDescent="0.25">
      <c r="A798" s="303"/>
      <c r="B798" s="275"/>
      <c r="C798" s="275"/>
      <c r="D798" s="275"/>
      <c r="E798" s="275"/>
      <c r="F798" s="275"/>
      <c r="G798" s="275"/>
      <c r="H798" s="275"/>
      <c r="I798" s="275"/>
      <c r="J798" s="275"/>
      <c r="K798" s="306"/>
      <c r="L798" s="275"/>
      <c r="M798" s="275"/>
      <c r="N798" s="275"/>
      <c r="O798" s="275"/>
      <c r="P798" s="306"/>
      <c r="Q798" s="275"/>
      <c r="R798" s="275"/>
      <c r="S798" s="275"/>
      <c r="T798" s="275"/>
      <c r="U798" s="275"/>
      <c r="V798" s="275"/>
      <c r="W798" s="275"/>
      <c r="X798" s="275"/>
      <c r="Y798" s="275"/>
      <c r="Z798" s="275"/>
    </row>
    <row r="799" spans="1:26" ht="15.75" customHeight="1" x14ac:dyDescent="0.25">
      <c r="A799" s="303"/>
      <c r="B799" s="275"/>
      <c r="C799" s="275"/>
      <c r="D799" s="275"/>
      <c r="E799" s="275"/>
      <c r="F799" s="275"/>
      <c r="G799" s="275"/>
      <c r="H799" s="275"/>
      <c r="I799" s="275"/>
      <c r="J799" s="275"/>
      <c r="K799" s="306"/>
      <c r="L799" s="275"/>
      <c r="M799" s="275"/>
      <c r="N799" s="275"/>
      <c r="O799" s="275"/>
      <c r="P799" s="306"/>
      <c r="Q799" s="275"/>
      <c r="R799" s="275"/>
      <c r="S799" s="275"/>
      <c r="T799" s="275"/>
      <c r="U799" s="275"/>
      <c r="V799" s="275"/>
      <c r="W799" s="275"/>
      <c r="X799" s="275"/>
      <c r="Y799" s="275"/>
      <c r="Z799" s="275"/>
    </row>
    <row r="800" spans="1:26" ht="15.75" customHeight="1" x14ac:dyDescent="0.25">
      <c r="A800" s="303"/>
      <c r="B800" s="275"/>
      <c r="C800" s="275"/>
      <c r="D800" s="275"/>
      <c r="E800" s="275"/>
      <c r="F800" s="275"/>
      <c r="G800" s="275"/>
      <c r="H800" s="275"/>
      <c r="I800" s="275"/>
      <c r="J800" s="275"/>
      <c r="K800" s="306"/>
      <c r="L800" s="275"/>
      <c r="M800" s="275"/>
      <c r="N800" s="275"/>
      <c r="O800" s="275"/>
      <c r="P800" s="306"/>
      <c r="Q800" s="275"/>
      <c r="R800" s="275"/>
      <c r="S800" s="275"/>
      <c r="T800" s="275"/>
      <c r="U800" s="275"/>
      <c r="V800" s="275"/>
      <c r="W800" s="275"/>
      <c r="X800" s="275"/>
      <c r="Y800" s="275"/>
      <c r="Z800" s="275"/>
    </row>
    <row r="801" spans="1:26" ht="15.75" customHeight="1" x14ac:dyDescent="0.25">
      <c r="A801" s="303"/>
      <c r="B801" s="275"/>
      <c r="C801" s="275"/>
      <c r="D801" s="275"/>
      <c r="E801" s="275"/>
      <c r="F801" s="275"/>
      <c r="G801" s="275"/>
      <c r="H801" s="275"/>
      <c r="I801" s="275"/>
      <c r="J801" s="275"/>
      <c r="K801" s="306"/>
      <c r="L801" s="275"/>
      <c r="M801" s="275"/>
      <c r="N801" s="275"/>
      <c r="O801" s="275"/>
      <c r="P801" s="306"/>
      <c r="Q801" s="275"/>
      <c r="R801" s="275"/>
      <c r="S801" s="275"/>
      <c r="T801" s="275"/>
      <c r="U801" s="275"/>
      <c r="V801" s="275"/>
      <c r="W801" s="275"/>
      <c r="X801" s="275"/>
      <c r="Y801" s="275"/>
      <c r="Z801" s="275"/>
    </row>
    <row r="802" spans="1:26" ht="15.75" customHeight="1" x14ac:dyDescent="0.25">
      <c r="A802" s="303"/>
      <c r="B802" s="275"/>
      <c r="C802" s="275"/>
      <c r="D802" s="275"/>
      <c r="E802" s="275"/>
      <c r="F802" s="275"/>
      <c r="G802" s="275"/>
      <c r="H802" s="275"/>
      <c r="I802" s="275"/>
      <c r="J802" s="275"/>
      <c r="K802" s="306"/>
      <c r="L802" s="275"/>
      <c r="M802" s="275"/>
      <c r="N802" s="275"/>
      <c r="O802" s="275"/>
      <c r="P802" s="306"/>
      <c r="Q802" s="275"/>
      <c r="R802" s="275"/>
      <c r="S802" s="275"/>
      <c r="T802" s="275"/>
      <c r="U802" s="275"/>
      <c r="V802" s="275"/>
      <c r="W802" s="275"/>
      <c r="X802" s="275"/>
      <c r="Y802" s="275"/>
      <c r="Z802" s="275"/>
    </row>
    <row r="803" spans="1:26" ht="15.75" customHeight="1" x14ac:dyDescent="0.25">
      <c r="A803" s="303"/>
      <c r="B803" s="275"/>
      <c r="C803" s="275"/>
      <c r="D803" s="275"/>
      <c r="E803" s="275"/>
      <c r="F803" s="275"/>
      <c r="G803" s="275"/>
      <c r="H803" s="275"/>
      <c r="I803" s="275"/>
      <c r="J803" s="275"/>
      <c r="K803" s="306"/>
      <c r="L803" s="275"/>
      <c r="M803" s="275"/>
      <c r="N803" s="275"/>
      <c r="O803" s="275"/>
      <c r="P803" s="306"/>
      <c r="Q803" s="275"/>
      <c r="R803" s="275"/>
      <c r="S803" s="275"/>
      <c r="T803" s="275"/>
      <c r="U803" s="275"/>
      <c r="V803" s="275"/>
      <c r="W803" s="275"/>
      <c r="X803" s="275"/>
      <c r="Y803" s="275"/>
      <c r="Z803" s="275"/>
    </row>
    <row r="804" spans="1:26" ht="15.75" customHeight="1" x14ac:dyDescent="0.25">
      <c r="A804" s="303"/>
      <c r="B804" s="275"/>
      <c r="C804" s="275"/>
      <c r="D804" s="275"/>
      <c r="E804" s="275"/>
      <c r="F804" s="275"/>
      <c r="G804" s="275"/>
      <c r="H804" s="275"/>
      <c r="I804" s="275"/>
      <c r="J804" s="275"/>
      <c r="K804" s="306"/>
      <c r="L804" s="275"/>
      <c r="M804" s="275"/>
      <c r="N804" s="275"/>
      <c r="O804" s="275"/>
      <c r="P804" s="306"/>
      <c r="Q804" s="275"/>
      <c r="R804" s="275"/>
      <c r="S804" s="275"/>
      <c r="T804" s="275"/>
      <c r="U804" s="275"/>
      <c r="V804" s="275"/>
      <c r="W804" s="275"/>
      <c r="X804" s="275"/>
      <c r="Y804" s="275"/>
      <c r="Z804" s="275"/>
    </row>
    <row r="805" spans="1:26" ht="15.75" customHeight="1" x14ac:dyDescent="0.25">
      <c r="A805" s="303"/>
      <c r="B805" s="275"/>
      <c r="C805" s="275"/>
      <c r="D805" s="275"/>
      <c r="E805" s="275"/>
      <c r="F805" s="275"/>
      <c r="G805" s="275"/>
      <c r="H805" s="275"/>
      <c r="I805" s="275"/>
      <c r="J805" s="275"/>
      <c r="K805" s="306"/>
      <c r="L805" s="275"/>
      <c r="M805" s="275"/>
      <c r="N805" s="275"/>
      <c r="O805" s="275"/>
      <c r="P805" s="306"/>
      <c r="Q805" s="275"/>
      <c r="R805" s="275"/>
      <c r="S805" s="275"/>
      <c r="T805" s="275"/>
      <c r="U805" s="275"/>
      <c r="V805" s="275"/>
      <c r="W805" s="275"/>
      <c r="X805" s="275"/>
      <c r="Y805" s="275"/>
      <c r="Z805" s="275"/>
    </row>
    <row r="806" spans="1:26" ht="15.75" customHeight="1" x14ac:dyDescent="0.25">
      <c r="A806" s="303"/>
      <c r="B806" s="275"/>
      <c r="C806" s="275"/>
      <c r="D806" s="275"/>
      <c r="E806" s="275"/>
      <c r="F806" s="275"/>
      <c r="G806" s="275"/>
      <c r="H806" s="275"/>
      <c r="I806" s="275"/>
      <c r="J806" s="275"/>
      <c r="K806" s="306"/>
      <c r="L806" s="275"/>
      <c r="M806" s="275"/>
      <c r="N806" s="275"/>
      <c r="O806" s="275"/>
      <c r="P806" s="306"/>
      <c r="Q806" s="275"/>
      <c r="R806" s="275"/>
      <c r="S806" s="275"/>
      <c r="T806" s="275"/>
      <c r="U806" s="275"/>
      <c r="V806" s="275"/>
      <c r="W806" s="275"/>
      <c r="X806" s="275"/>
      <c r="Y806" s="275"/>
      <c r="Z806" s="275"/>
    </row>
    <row r="807" spans="1:26" ht="15.75" customHeight="1" x14ac:dyDescent="0.25">
      <c r="A807" s="303"/>
      <c r="B807" s="275"/>
      <c r="C807" s="275"/>
      <c r="D807" s="275"/>
      <c r="E807" s="275"/>
      <c r="F807" s="275"/>
      <c r="G807" s="275"/>
      <c r="H807" s="275"/>
      <c r="I807" s="275"/>
      <c r="J807" s="275"/>
      <c r="K807" s="306"/>
      <c r="L807" s="275"/>
      <c r="M807" s="275"/>
      <c r="N807" s="275"/>
      <c r="O807" s="275"/>
      <c r="P807" s="306"/>
      <c r="Q807" s="275"/>
      <c r="R807" s="275"/>
      <c r="S807" s="275"/>
      <c r="T807" s="275"/>
      <c r="U807" s="275"/>
      <c r="V807" s="275"/>
      <c r="W807" s="275"/>
      <c r="X807" s="275"/>
      <c r="Y807" s="275"/>
      <c r="Z807" s="275"/>
    </row>
    <row r="808" spans="1:26" ht="15.75" customHeight="1" x14ac:dyDescent="0.25">
      <c r="A808" s="303"/>
      <c r="B808" s="275"/>
      <c r="C808" s="275"/>
      <c r="D808" s="275"/>
      <c r="E808" s="275"/>
      <c r="F808" s="275"/>
      <c r="G808" s="275"/>
      <c r="H808" s="275"/>
      <c r="I808" s="275"/>
      <c r="J808" s="275"/>
      <c r="K808" s="306"/>
      <c r="L808" s="275"/>
      <c r="M808" s="275"/>
      <c r="N808" s="275"/>
      <c r="O808" s="275"/>
      <c r="P808" s="306"/>
      <c r="Q808" s="275"/>
      <c r="R808" s="275"/>
      <c r="S808" s="275"/>
      <c r="T808" s="275"/>
      <c r="U808" s="275"/>
      <c r="V808" s="275"/>
      <c r="W808" s="275"/>
      <c r="X808" s="275"/>
      <c r="Y808" s="275"/>
      <c r="Z808" s="275"/>
    </row>
    <row r="809" spans="1:26" ht="15.75" customHeight="1" x14ac:dyDescent="0.25">
      <c r="A809" s="303"/>
      <c r="B809" s="275"/>
      <c r="C809" s="275"/>
      <c r="D809" s="275"/>
      <c r="E809" s="275"/>
      <c r="F809" s="275"/>
      <c r="G809" s="275"/>
      <c r="H809" s="275"/>
      <c r="I809" s="275"/>
      <c r="J809" s="275"/>
      <c r="K809" s="306"/>
      <c r="L809" s="275"/>
      <c r="M809" s="275"/>
      <c r="N809" s="275"/>
      <c r="O809" s="275"/>
      <c r="P809" s="306"/>
      <c r="Q809" s="275"/>
      <c r="R809" s="275"/>
      <c r="S809" s="275"/>
      <c r="T809" s="275"/>
      <c r="U809" s="275"/>
      <c r="V809" s="275"/>
      <c r="W809" s="275"/>
      <c r="X809" s="275"/>
      <c r="Y809" s="275"/>
      <c r="Z809" s="275"/>
    </row>
    <row r="810" spans="1:26" ht="15.75" customHeight="1" x14ac:dyDescent="0.25">
      <c r="A810" s="303"/>
      <c r="B810" s="275"/>
      <c r="C810" s="275"/>
      <c r="D810" s="275"/>
      <c r="E810" s="275"/>
      <c r="F810" s="275"/>
      <c r="G810" s="275"/>
      <c r="H810" s="275"/>
      <c r="I810" s="275"/>
      <c r="J810" s="275"/>
      <c r="K810" s="306"/>
      <c r="L810" s="275"/>
      <c r="M810" s="275"/>
      <c r="N810" s="275"/>
      <c r="O810" s="275"/>
      <c r="P810" s="306"/>
      <c r="Q810" s="275"/>
      <c r="R810" s="275"/>
      <c r="S810" s="275"/>
      <c r="T810" s="275"/>
      <c r="U810" s="275"/>
      <c r="V810" s="275"/>
      <c r="W810" s="275"/>
      <c r="X810" s="275"/>
      <c r="Y810" s="275"/>
      <c r="Z810" s="275"/>
    </row>
    <row r="811" spans="1:26" ht="15.75" customHeight="1" x14ac:dyDescent="0.25">
      <c r="A811" s="303"/>
      <c r="B811" s="275"/>
      <c r="C811" s="275"/>
      <c r="D811" s="275"/>
      <c r="E811" s="275"/>
      <c r="F811" s="275"/>
      <c r="G811" s="275"/>
      <c r="H811" s="275"/>
      <c r="I811" s="275"/>
      <c r="J811" s="275"/>
      <c r="K811" s="306"/>
      <c r="L811" s="275"/>
      <c r="M811" s="275"/>
      <c r="N811" s="275"/>
      <c r="O811" s="275"/>
      <c r="P811" s="306"/>
      <c r="Q811" s="275"/>
      <c r="R811" s="275"/>
      <c r="S811" s="275"/>
      <c r="T811" s="275"/>
      <c r="U811" s="275"/>
      <c r="V811" s="275"/>
      <c r="W811" s="275"/>
      <c r="X811" s="275"/>
      <c r="Y811" s="275"/>
      <c r="Z811" s="275"/>
    </row>
    <row r="812" spans="1:26" ht="15.75" customHeight="1" x14ac:dyDescent="0.25">
      <c r="A812" s="303"/>
      <c r="B812" s="275"/>
      <c r="C812" s="275"/>
      <c r="D812" s="275"/>
      <c r="E812" s="275"/>
      <c r="F812" s="275"/>
      <c r="G812" s="275"/>
      <c r="H812" s="275"/>
      <c r="I812" s="275"/>
      <c r="J812" s="275"/>
      <c r="K812" s="306"/>
      <c r="L812" s="275"/>
      <c r="M812" s="275"/>
      <c r="N812" s="275"/>
      <c r="O812" s="275"/>
      <c r="P812" s="306"/>
      <c r="Q812" s="275"/>
      <c r="R812" s="275"/>
      <c r="S812" s="275"/>
      <c r="T812" s="275"/>
      <c r="U812" s="275"/>
      <c r="V812" s="275"/>
      <c r="W812" s="275"/>
      <c r="X812" s="275"/>
      <c r="Y812" s="275"/>
      <c r="Z812" s="275"/>
    </row>
    <row r="813" spans="1:26" ht="15.75" customHeight="1" x14ac:dyDescent="0.25">
      <c r="A813" s="303"/>
      <c r="B813" s="275"/>
      <c r="C813" s="275"/>
      <c r="D813" s="275"/>
      <c r="E813" s="275"/>
      <c r="F813" s="275"/>
      <c r="G813" s="275"/>
      <c r="H813" s="275"/>
      <c r="I813" s="275"/>
      <c r="J813" s="275"/>
      <c r="K813" s="306"/>
      <c r="L813" s="275"/>
      <c r="M813" s="275"/>
      <c r="N813" s="275"/>
      <c r="O813" s="275"/>
      <c r="P813" s="306"/>
      <c r="Q813" s="275"/>
      <c r="R813" s="275"/>
      <c r="S813" s="275"/>
      <c r="T813" s="275"/>
      <c r="U813" s="275"/>
      <c r="V813" s="275"/>
      <c r="W813" s="275"/>
      <c r="X813" s="275"/>
      <c r="Y813" s="275"/>
      <c r="Z813" s="275"/>
    </row>
    <row r="814" spans="1:26" ht="15.75" customHeight="1" x14ac:dyDescent="0.25">
      <c r="A814" s="303"/>
      <c r="B814" s="275"/>
      <c r="C814" s="275"/>
      <c r="D814" s="275"/>
      <c r="E814" s="275"/>
      <c r="F814" s="275"/>
      <c r="G814" s="275"/>
      <c r="H814" s="275"/>
      <c r="I814" s="275"/>
      <c r="J814" s="275"/>
      <c r="K814" s="306"/>
      <c r="L814" s="275"/>
      <c r="M814" s="275"/>
      <c r="N814" s="275"/>
      <c r="O814" s="275"/>
      <c r="P814" s="306"/>
      <c r="Q814" s="275"/>
      <c r="R814" s="275"/>
      <c r="S814" s="275"/>
      <c r="T814" s="275"/>
      <c r="U814" s="275"/>
      <c r="V814" s="275"/>
      <c r="W814" s="275"/>
      <c r="X814" s="275"/>
      <c r="Y814" s="275"/>
      <c r="Z814" s="275"/>
    </row>
    <row r="815" spans="1:26" ht="15.75" customHeight="1" x14ac:dyDescent="0.25">
      <c r="A815" s="303"/>
      <c r="B815" s="275"/>
      <c r="C815" s="275"/>
      <c r="D815" s="275"/>
      <c r="E815" s="275"/>
      <c r="F815" s="275"/>
      <c r="G815" s="275"/>
      <c r="H815" s="275"/>
      <c r="I815" s="275"/>
      <c r="J815" s="275"/>
      <c r="K815" s="306"/>
      <c r="L815" s="275"/>
      <c r="M815" s="275"/>
      <c r="N815" s="275"/>
      <c r="O815" s="275"/>
      <c r="P815" s="306"/>
      <c r="Q815" s="275"/>
      <c r="R815" s="275"/>
      <c r="S815" s="275"/>
      <c r="T815" s="275"/>
      <c r="U815" s="275"/>
      <c r="V815" s="275"/>
      <c r="W815" s="275"/>
      <c r="X815" s="275"/>
      <c r="Y815" s="275"/>
      <c r="Z815" s="275"/>
    </row>
    <row r="816" spans="1:26" ht="15.75" customHeight="1" x14ac:dyDescent="0.25">
      <c r="A816" s="303"/>
      <c r="B816" s="275"/>
      <c r="C816" s="275"/>
      <c r="D816" s="275"/>
      <c r="E816" s="275"/>
      <c r="F816" s="275"/>
      <c r="G816" s="275"/>
      <c r="H816" s="275"/>
      <c r="I816" s="275"/>
      <c r="J816" s="275"/>
      <c r="K816" s="306"/>
      <c r="L816" s="275"/>
      <c r="M816" s="275"/>
      <c r="N816" s="275"/>
      <c r="O816" s="275"/>
      <c r="P816" s="306"/>
      <c r="Q816" s="275"/>
      <c r="R816" s="275"/>
      <c r="S816" s="275"/>
      <c r="T816" s="275"/>
      <c r="U816" s="275"/>
      <c r="V816" s="275"/>
      <c r="W816" s="275"/>
      <c r="X816" s="275"/>
      <c r="Y816" s="275"/>
      <c r="Z816" s="275"/>
    </row>
    <row r="817" spans="1:26" ht="15.75" customHeight="1" x14ac:dyDescent="0.25">
      <c r="A817" s="303"/>
      <c r="B817" s="275"/>
      <c r="C817" s="275"/>
      <c r="D817" s="275"/>
      <c r="E817" s="275"/>
      <c r="F817" s="275"/>
      <c r="G817" s="275"/>
      <c r="H817" s="275"/>
      <c r="I817" s="275"/>
      <c r="J817" s="275"/>
      <c r="K817" s="306"/>
      <c r="L817" s="275"/>
      <c r="M817" s="275"/>
      <c r="N817" s="275"/>
      <c r="O817" s="275"/>
      <c r="P817" s="306"/>
      <c r="Q817" s="275"/>
      <c r="R817" s="275"/>
      <c r="S817" s="275"/>
      <c r="T817" s="275"/>
      <c r="U817" s="275"/>
      <c r="V817" s="275"/>
      <c r="W817" s="275"/>
      <c r="X817" s="275"/>
      <c r="Y817" s="275"/>
      <c r="Z817" s="275"/>
    </row>
    <row r="818" spans="1:26" ht="15.75" customHeight="1" x14ac:dyDescent="0.25">
      <c r="A818" s="303"/>
      <c r="B818" s="275"/>
      <c r="C818" s="275"/>
      <c r="D818" s="275"/>
      <c r="E818" s="275"/>
      <c r="F818" s="275"/>
      <c r="G818" s="275"/>
      <c r="H818" s="275"/>
      <c r="I818" s="275"/>
      <c r="J818" s="275"/>
      <c r="K818" s="306"/>
      <c r="L818" s="275"/>
      <c r="M818" s="275"/>
      <c r="N818" s="275"/>
      <c r="O818" s="275"/>
      <c r="P818" s="306"/>
      <c r="Q818" s="275"/>
      <c r="R818" s="275"/>
      <c r="S818" s="275"/>
      <c r="T818" s="275"/>
      <c r="U818" s="275"/>
      <c r="V818" s="275"/>
      <c r="W818" s="275"/>
      <c r="X818" s="275"/>
      <c r="Y818" s="275"/>
      <c r="Z818" s="275"/>
    </row>
    <row r="819" spans="1:26" ht="15.75" customHeight="1" x14ac:dyDescent="0.25">
      <c r="A819" s="303"/>
      <c r="B819" s="275"/>
      <c r="C819" s="275"/>
      <c r="D819" s="275"/>
      <c r="E819" s="275"/>
      <c r="F819" s="275"/>
      <c r="G819" s="275"/>
      <c r="H819" s="275"/>
      <c r="I819" s="275"/>
      <c r="J819" s="275"/>
      <c r="K819" s="306"/>
      <c r="L819" s="275"/>
      <c r="M819" s="275"/>
      <c r="N819" s="275"/>
      <c r="O819" s="275"/>
      <c r="P819" s="306"/>
      <c r="Q819" s="275"/>
      <c r="R819" s="275"/>
      <c r="S819" s="275"/>
      <c r="T819" s="275"/>
      <c r="U819" s="275"/>
      <c r="V819" s="275"/>
      <c r="W819" s="275"/>
      <c r="X819" s="275"/>
      <c r="Y819" s="275"/>
      <c r="Z819" s="275"/>
    </row>
    <row r="820" spans="1:26" ht="15.75" customHeight="1" x14ac:dyDescent="0.25">
      <c r="A820" s="303"/>
      <c r="B820" s="275"/>
      <c r="C820" s="275"/>
      <c r="D820" s="275"/>
      <c r="E820" s="275"/>
      <c r="F820" s="275"/>
      <c r="G820" s="275"/>
      <c r="H820" s="275"/>
      <c r="I820" s="275"/>
      <c r="J820" s="275"/>
      <c r="K820" s="306"/>
      <c r="L820" s="275"/>
      <c r="M820" s="275"/>
      <c r="N820" s="275"/>
      <c r="O820" s="275"/>
      <c r="P820" s="306"/>
      <c r="Q820" s="275"/>
      <c r="R820" s="275"/>
      <c r="S820" s="275"/>
      <c r="T820" s="275"/>
      <c r="U820" s="275"/>
      <c r="V820" s="275"/>
      <c r="W820" s="275"/>
      <c r="X820" s="275"/>
      <c r="Y820" s="275"/>
      <c r="Z820" s="275"/>
    </row>
    <row r="821" spans="1:26" ht="15.75" customHeight="1" x14ac:dyDescent="0.25">
      <c r="A821" s="303"/>
      <c r="B821" s="275"/>
      <c r="C821" s="275"/>
      <c r="D821" s="275"/>
      <c r="E821" s="275"/>
      <c r="F821" s="275"/>
      <c r="G821" s="275"/>
      <c r="H821" s="275"/>
      <c r="I821" s="275"/>
      <c r="J821" s="275"/>
      <c r="K821" s="306"/>
      <c r="L821" s="275"/>
      <c r="M821" s="275"/>
      <c r="N821" s="275"/>
      <c r="O821" s="275"/>
      <c r="P821" s="306"/>
      <c r="Q821" s="275"/>
      <c r="R821" s="275"/>
      <c r="S821" s="275"/>
      <c r="T821" s="275"/>
      <c r="U821" s="275"/>
      <c r="V821" s="275"/>
      <c r="W821" s="275"/>
      <c r="X821" s="275"/>
      <c r="Y821" s="275"/>
      <c r="Z821" s="275"/>
    </row>
    <row r="822" spans="1:26" ht="15.75" customHeight="1" x14ac:dyDescent="0.25">
      <c r="A822" s="303"/>
      <c r="B822" s="275"/>
      <c r="C822" s="275"/>
      <c r="D822" s="275"/>
      <c r="E822" s="275"/>
      <c r="F822" s="275"/>
      <c r="G822" s="275"/>
      <c r="H822" s="275"/>
      <c r="I822" s="275"/>
      <c r="J822" s="275"/>
      <c r="K822" s="306"/>
      <c r="L822" s="275"/>
      <c r="M822" s="275"/>
      <c r="N822" s="275"/>
      <c r="O822" s="275"/>
      <c r="P822" s="306"/>
      <c r="Q822" s="275"/>
      <c r="R822" s="275"/>
      <c r="S822" s="275"/>
      <c r="T822" s="275"/>
      <c r="U822" s="275"/>
      <c r="V822" s="275"/>
      <c r="W822" s="275"/>
      <c r="X822" s="275"/>
      <c r="Y822" s="275"/>
      <c r="Z822" s="275"/>
    </row>
    <row r="823" spans="1:26" ht="15.75" customHeight="1" x14ac:dyDescent="0.25">
      <c r="A823" s="303"/>
      <c r="B823" s="275"/>
      <c r="C823" s="275"/>
      <c r="D823" s="275"/>
      <c r="E823" s="275"/>
      <c r="F823" s="275"/>
      <c r="G823" s="275"/>
      <c r="H823" s="275"/>
      <c r="I823" s="275"/>
      <c r="J823" s="275"/>
      <c r="K823" s="306"/>
      <c r="L823" s="275"/>
      <c r="M823" s="275"/>
      <c r="N823" s="275"/>
      <c r="O823" s="275"/>
      <c r="P823" s="306"/>
      <c r="Q823" s="275"/>
      <c r="R823" s="275"/>
      <c r="S823" s="275"/>
      <c r="T823" s="275"/>
      <c r="U823" s="275"/>
      <c r="V823" s="275"/>
      <c r="W823" s="275"/>
      <c r="X823" s="275"/>
      <c r="Y823" s="275"/>
      <c r="Z823" s="275"/>
    </row>
    <row r="824" spans="1:26" ht="15.75" customHeight="1" x14ac:dyDescent="0.25">
      <c r="A824" s="303"/>
      <c r="B824" s="275"/>
      <c r="C824" s="275"/>
      <c r="D824" s="275"/>
      <c r="E824" s="275"/>
      <c r="F824" s="275"/>
      <c r="G824" s="275"/>
      <c r="H824" s="275"/>
      <c r="I824" s="275"/>
      <c r="J824" s="275"/>
      <c r="K824" s="306"/>
      <c r="L824" s="275"/>
      <c r="M824" s="275"/>
      <c r="N824" s="275"/>
      <c r="O824" s="275"/>
      <c r="P824" s="306"/>
      <c r="Q824" s="275"/>
      <c r="R824" s="275"/>
      <c r="S824" s="275"/>
      <c r="T824" s="275"/>
      <c r="U824" s="275"/>
      <c r="V824" s="275"/>
      <c r="W824" s="275"/>
      <c r="X824" s="275"/>
      <c r="Y824" s="275"/>
      <c r="Z824" s="275"/>
    </row>
    <row r="825" spans="1:26" ht="15.75" customHeight="1" x14ac:dyDescent="0.25">
      <c r="A825" s="303"/>
      <c r="B825" s="275"/>
      <c r="C825" s="275"/>
      <c r="D825" s="275"/>
      <c r="E825" s="275"/>
      <c r="F825" s="275"/>
      <c r="G825" s="275"/>
      <c r="H825" s="275"/>
      <c r="I825" s="275"/>
      <c r="J825" s="275"/>
      <c r="K825" s="306"/>
      <c r="L825" s="275"/>
      <c r="M825" s="275"/>
      <c r="N825" s="275"/>
      <c r="O825" s="275"/>
      <c r="P825" s="306"/>
      <c r="Q825" s="275"/>
      <c r="R825" s="275"/>
      <c r="S825" s="275"/>
      <c r="T825" s="275"/>
      <c r="U825" s="275"/>
      <c r="V825" s="275"/>
      <c r="W825" s="275"/>
      <c r="X825" s="275"/>
      <c r="Y825" s="275"/>
      <c r="Z825" s="275"/>
    </row>
    <row r="826" spans="1:26" ht="15.75" customHeight="1" x14ac:dyDescent="0.25">
      <c r="A826" s="303"/>
      <c r="B826" s="275"/>
      <c r="C826" s="275"/>
      <c r="D826" s="275"/>
      <c r="E826" s="275"/>
      <c r="F826" s="275"/>
      <c r="G826" s="275"/>
      <c r="H826" s="275"/>
      <c r="I826" s="275"/>
      <c r="J826" s="275"/>
      <c r="K826" s="306"/>
      <c r="L826" s="275"/>
      <c r="M826" s="275"/>
      <c r="N826" s="275"/>
      <c r="O826" s="275"/>
      <c r="P826" s="306"/>
      <c r="Q826" s="275"/>
      <c r="R826" s="275"/>
      <c r="S826" s="275"/>
      <c r="T826" s="275"/>
      <c r="U826" s="275"/>
      <c r="V826" s="275"/>
      <c r="W826" s="275"/>
      <c r="X826" s="275"/>
      <c r="Y826" s="275"/>
      <c r="Z826" s="275"/>
    </row>
    <row r="827" spans="1:26" ht="15.75" customHeight="1" x14ac:dyDescent="0.25">
      <c r="A827" s="303"/>
      <c r="B827" s="275"/>
      <c r="C827" s="275"/>
      <c r="D827" s="275"/>
      <c r="E827" s="275"/>
      <c r="F827" s="275"/>
      <c r="G827" s="275"/>
      <c r="H827" s="275"/>
      <c r="I827" s="275"/>
      <c r="J827" s="275"/>
      <c r="K827" s="306"/>
      <c r="L827" s="275"/>
      <c r="M827" s="275"/>
      <c r="N827" s="275"/>
      <c r="O827" s="275"/>
      <c r="P827" s="306"/>
      <c r="Q827" s="275"/>
      <c r="R827" s="275"/>
      <c r="S827" s="275"/>
      <c r="T827" s="275"/>
      <c r="U827" s="275"/>
      <c r="V827" s="275"/>
      <c r="W827" s="275"/>
      <c r="X827" s="275"/>
      <c r="Y827" s="275"/>
      <c r="Z827" s="275"/>
    </row>
    <row r="828" spans="1:26" ht="15.75" customHeight="1" x14ac:dyDescent="0.25">
      <c r="A828" s="303"/>
      <c r="B828" s="275"/>
      <c r="C828" s="275"/>
      <c r="D828" s="275"/>
      <c r="E828" s="275"/>
      <c r="F828" s="275"/>
      <c r="G828" s="275"/>
      <c r="H828" s="275"/>
      <c r="I828" s="275"/>
      <c r="J828" s="275"/>
      <c r="K828" s="306"/>
      <c r="L828" s="275"/>
      <c r="M828" s="275"/>
      <c r="N828" s="275"/>
      <c r="O828" s="275"/>
      <c r="P828" s="306"/>
      <c r="Q828" s="275"/>
      <c r="R828" s="275"/>
      <c r="S828" s="275"/>
      <c r="T828" s="275"/>
      <c r="U828" s="275"/>
      <c r="V828" s="275"/>
      <c r="W828" s="275"/>
      <c r="X828" s="275"/>
      <c r="Y828" s="275"/>
      <c r="Z828" s="275"/>
    </row>
    <row r="829" spans="1:26" ht="15.75" customHeight="1" x14ac:dyDescent="0.25">
      <c r="A829" s="303"/>
      <c r="B829" s="275"/>
      <c r="C829" s="275"/>
      <c r="D829" s="275"/>
      <c r="E829" s="275"/>
      <c r="F829" s="275"/>
      <c r="G829" s="275"/>
      <c r="H829" s="275"/>
      <c r="I829" s="275"/>
      <c r="J829" s="275"/>
      <c r="K829" s="306"/>
      <c r="L829" s="275"/>
      <c r="M829" s="275"/>
      <c r="N829" s="275"/>
      <c r="O829" s="275"/>
      <c r="P829" s="306"/>
      <c r="Q829" s="275"/>
      <c r="R829" s="275"/>
      <c r="S829" s="275"/>
      <c r="T829" s="275"/>
      <c r="U829" s="275"/>
      <c r="V829" s="275"/>
      <c r="W829" s="275"/>
      <c r="X829" s="275"/>
      <c r="Y829" s="275"/>
      <c r="Z829" s="275"/>
    </row>
    <row r="830" spans="1:26" ht="15.75" customHeight="1" x14ac:dyDescent="0.25">
      <c r="A830" s="303"/>
      <c r="B830" s="275"/>
      <c r="C830" s="275"/>
      <c r="D830" s="275"/>
      <c r="E830" s="275"/>
      <c r="F830" s="275"/>
      <c r="G830" s="275"/>
      <c r="H830" s="275"/>
      <c r="I830" s="275"/>
      <c r="J830" s="275"/>
      <c r="K830" s="306"/>
      <c r="L830" s="275"/>
      <c r="M830" s="275"/>
      <c r="N830" s="275"/>
      <c r="O830" s="275"/>
      <c r="P830" s="306"/>
      <c r="Q830" s="275"/>
      <c r="R830" s="275"/>
      <c r="S830" s="275"/>
      <c r="T830" s="275"/>
      <c r="U830" s="275"/>
      <c r="V830" s="275"/>
      <c r="W830" s="275"/>
      <c r="X830" s="275"/>
      <c r="Y830" s="275"/>
      <c r="Z830" s="275"/>
    </row>
    <row r="831" spans="1:26" ht="15.75" customHeight="1" x14ac:dyDescent="0.25">
      <c r="A831" s="303"/>
      <c r="B831" s="275"/>
      <c r="C831" s="275"/>
      <c r="D831" s="275"/>
      <c r="E831" s="275"/>
      <c r="F831" s="275"/>
      <c r="G831" s="275"/>
      <c r="H831" s="275"/>
      <c r="I831" s="275"/>
      <c r="J831" s="275"/>
      <c r="K831" s="306"/>
      <c r="L831" s="275"/>
      <c r="M831" s="275"/>
      <c r="N831" s="275"/>
      <c r="O831" s="275"/>
      <c r="P831" s="306"/>
      <c r="Q831" s="275"/>
      <c r="R831" s="275"/>
      <c r="S831" s="275"/>
      <c r="T831" s="275"/>
      <c r="U831" s="275"/>
      <c r="V831" s="275"/>
      <c r="W831" s="275"/>
      <c r="X831" s="275"/>
      <c r="Y831" s="275"/>
      <c r="Z831" s="275"/>
    </row>
    <row r="832" spans="1:26" ht="15.75" customHeight="1" x14ac:dyDescent="0.25">
      <c r="A832" s="303"/>
      <c r="B832" s="275"/>
      <c r="C832" s="275"/>
      <c r="D832" s="275"/>
      <c r="E832" s="275"/>
      <c r="F832" s="275"/>
      <c r="G832" s="275"/>
      <c r="H832" s="275"/>
      <c r="I832" s="275"/>
      <c r="J832" s="275"/>
      <c r="K832" s="306"/>
      <c r="L832" s="275"/>
      <c r="M832" s="275"/>
      <c r="N832" s="275"/>
      <c r="O832" s="275"/>
      <c r="P832" s="306"/>
      <c r="Q832" s="275"/>
      <c r="R832" s="275"/>
      <c r="S832" s="275"/>
      <c r="T832" s="275"/>
      <c r="U832" s="275"/>
      <c r="V832" s="275"/>
      <c r="W832" s="275"/>
      <c r="X832" s="275"/>
      <c r="Y832" s="275"/>
      <c r="Z832" s="275"/>
    </row>
    <row r="833" spans="1:26" ht="15.75" customHeight="1" x14ac:dyDescent="0.25">
      <c r="A833" s="303"/>
      <c r="B833" s="275"/>
      <c r="C833" s="275"/>
      <c r="D833" s="275"/>
      <c r="E833" s="275"/>
      <c r="F833" s="275"/>
      <c r="G833" s="275"/>
      <c r="H833" s="275"/>
      <c r="I833" s="275"/>
      <c r="J833" s="275"/>
      <c r="K833" s="306"/>
      <c r="L833" s="275"/>
      <c r="M833" s="275"/>
      <c r="N833" s="275"/>
      <c r="O833" s="275"/>
      <c r="P833" s="306"/>
      <c r="Q833" s="275"/>
      <c r="R833" s="275"/>
      <c r="S833" s="275"/>
      <c r="T833" s="275"/>
      <c r="U833" s="275"/>
      <c r="V833" s="275"/>
      <c r="W833" s="275"/>
      <c r="X833" s="275"/>
      <c r="Y833" s="275"/>
      <c r="Z833" s="275"/>
    </row>
    <row r="834" spans="1:26" ht="15.75" customHeight="1" x14ac:dyDescent="0.25">
      <c r="A834" s="303"/>
      <c r="B834" s="275"/>
      <c r="C834" s="275"/>
      <c r="D834" s="275"/>
      <c r="E834" s="275"/>
      <c r="F834" s="275"/>
      <c r="G834" s="275"/>
      <c r="H834" s="275"/>
      <c r="I834" s="275"/>
      <c r="J834" s="275"/>
      <c r="K834" s="306"/>
      <c r="L834" s="275"/>
      <c r="M834" s="275"/>
      <c r="N834" s="275"/>
      <c r="O834" s="275"/>
      <c r="P834" s="306"/>
      <c r="Q834" s="275"/>
      <c r="R834" s="275"/>
      <c r="S834" s="275"/>
      <c r="T834" s="275"/>
      <c r="U834" s="275"/>
      <c r="V834" s="275"/>
      <c r="W834" s="275"/>
      <c r="X834" s="275"/>
      <c r="Y834" s="275"/>
      <c r="Z834" s="275"/>
    </row>
    <row r="835" spans="1:26" ht="15.75" customHeight="1" x14ac:dyDescent="0.25">
      <c r="A835" s="303"/>
      <c r="B835" s="275"/>
      <c r="C835" s="275"/>
      <c r="D835" s="275"/>
      <c r="E835" s="275"/>
      <c r="F835" s="275"/>
      <c r="G835" s="275"/>
      <c r="H835" s="275"/>
      <c r="I835" s="275"/>
      <c r="J835" s="275"/>
      <c r="K835" s="306"/>
      <c r="L835" s="275"/>
      <c r="M835" s="275"/>
      <c r="N835" s="275"/>
      <c r="O835" s="275"/>
      <c r="P835" s="306"/>
      <c r="Q835" s="275"/>
      <c r="R835" s="275"/>
      <c r="S835" s="275"/>
      <c r="T835" s="275"/>
      <c r="U835" s="275"/>
      <c r="V835" s="275"/>
      <c r="W835" s="275"/>
      <c r="X835" s="275"/>
      <c r="Y835" s="275"/>
      <c r="Z835" s="275"/>
    </row>
    <row r="836" spans="1:26" ht="15.75" customHeight="1" x14ac:dyDescent="0.25">
      <c r="A836" s="303"/>
      <c r="B836" s="275"/>
      <c r="C836" s="275"/>
      <c r="D836" s="275"/>
      <c r="E836" s="275"/>
      <c r="F836" s="275"/>
      <c r="G836" s="275"/>
      <c r="H836" s="275"/>
      <c r="I836" s="275"/>
      <c r="J836" s="275"/>
      <c r="K836" s="306"/>
      <c r="L836" s="275"/>
      <c r="M836" s="275"/>
      <c r="N836" s="275"/>
      <c r="O836" s="275"/>
      <c r="P836" s="306"/>
      <c r="Q836" s="275"/>
      <c r="R836" s="275"/>
      <c r="S836" s="275"/>
      <c r="T836" s="275"/>
      <c r="U836" s="275"/>
      <c r="V836" s="275"/>
      <c r="W836" s="275"/>
      <c r="X836" s="275"/>
      <c r="Y836" s="275"/>
      <c r="Z836" s="275"/>
    </row>
    <row r="837" spans="1:26" ht="15.75" customHeight="1" x14ac:dyDescent="0.25">
      <c r="A837" s="303"/>
      <c r="B837" s="275"/>
      <c r="C837" s="275"/>
      <c r="D837" s="275"/>
      <c r="E837" s="275"/>
      <c r="F837" s="275"/>
      <c r="G837" s="275"/>
      <c r="H837" s="275"/>
      <c r="I837" s="275"/>
      <c r="J837" s="275"/>
      <c r="K837" s="306"/>
      <c r="L837" s="275"/>
      <c r="M837" s="275"/>
      <c r="N837" s="275"/>
      <c r="O837" s="275"/>
      <c r="P837" s="306"/>
      <c r="Q837" s="275"/>
      <c r="R837" s="275"/>
      <c r="S837" s="275"/>
      <c r="T837" s="275"/>
      <c r="U837" s="275"/>
      <c r="V837" s="275"/>
      <c r="W837" s="275"/>
      <c r="X837" s="275"/>
      <c r="Y837" s="275"/>
      <c r="Z837" s="275"/>
    </row>
    <row r="838" spans="1:26" ht="15.75" customHeight="1" x14ac:dyDescent="0.25">
      <c r="A838" s="303"/>
      <c r="B838" s="275"/>
      <c r="C838" s="275"/>
      <c r="D838" s="275"/>
      <c r="E838" s="275"/>
      <c r="F838" s="275"/>
      <c r="G838" s="275"/>
      <c r="H838" s="275"/>
      <c r="I838" s="275"/>
      <c r="J838" s="275"/>
      <c r="K838" s="306"/>
      <c r="L838" s="275"/>
      <c r="M838" s="275"/>
      <c r="N838" s="275"/>
      <c r="O838" s="275"/>
      <c r="P838" s="306"/>
      <c r="Q838" s="275"/>
      <c r="R838" s="275"/>
      <c r="S838" s="275"/>
      <c r="T838" s="275"/>
      <c r="U838" s="275"/>
      <c r="V838" s="275"/>
      <c r="W838" s="275"/>
      <c r="X838" s="275"/>
      <c r="Y838" s="275"/>
      <c r="Z838" s="275"/>
    </row>
    <row r="839" spans="1:26" ht="15.75" customHeight="1" x14ac:dyDescent="0.25">
      <c r="A839" s="303"/>
      <c r="B839" s="275"/>
      <c r="C839" s="275"/>
      <c r="D839" s="275"/>
      <c r="E839" s="275"/>
      <c r="F839" s="275"/>
      <c r="G839" s="275"/>
      <c r="H839" s="275"/>
      <c r="I839" s="275"/>
      <c r="J839" s="275"/>
      <c r="K839" s="306"/>
      <c r="L839" s="275"/>
      <c r="M839" s="275"/>
      <c r="N839" s="275"/>
      <c r="O839" s="275"/>
      <c r="P839" s="306"/>
      <c r="Q839" s="275"/>
      <c r="R839" s="275"/>
      <c r="S839" s="275"/>
      <c r="T839" s="275"/>
      <c r="U839" s="275"/>
      <c r="V839" s="275"/>
      <c r="W839" s="275"/>
      <c r="X839" s="275"/>
      <c r="Y839" s="275"/>
      <c r="Z839" s="275"/>
    </row>
    <row r="840" spans="1:26" ht="15.75" customHeight="1" x14ac:dyDescent="0.25">
      <c r="A840" s="303"/>
      <c r="B840" s="275"/>
      <c r="C840" s="275"/>
      <c r="D840" s="275"/>
      <c r="E840" s="275"/>
      <c r="F840" s="275"/>
      <c r="G840" s="275"/>
      <c r="H840" s="275"/>
      <c r="I840" s="275"/>
      <c r="J840" s="275"/>
      <c r="K840" s="306"/>
      <c r="L840" s="275"/>
      <c r="M840" s="275"/>
      <c r="N840" s="275"/>
      <c r="O840" s="275"/>
      <c r="P840" s="306"/>
      <c r="Q840" s="275"/>
      <c r="R840" s="275"/>
      <c r="S840" s="275"/>
      <c r="T840" s="275"/>
      <c r="U840" s="275"/>
      <c r="V840" s="275"/>
      <c r="W840" s="275"/>
      <c r="X840" s="275"/>
      <c r="Y840" s="275"/>
      <c r="Z840" s="275"/>
    </row>
    <row r="841" spans="1:26" ht="15.75" customHeight="1" x14ac:dyDescent="0.25">
      <c r="A841" s="303"/>
      <c r="B841" s="275"/>
      <c r="C841" s="275"/>
      <c r="D841" s="275"/>
      <c r="E841" s="275"/>
      <c r="F841" s="275"/>
      <c r="G841" s="275"/>
      <c r="H841" s="275"/>
      <c r="I841" s="275"/>
      <c r="J841" s="275"/>
      <c r="K841" s="306"/>
      <c r="L841" s="275"/>
      <c r="M841" s="275"/>
      <c r="N841" s="275"/>
      <c r="O841" s="275"/>
      <c r="P841" s="306"/>
      <c r="Q841" s="275"/>
      <c r="R841" s="275"/>
      <c r="S841" s="275"/>
      <c r="T841" s="275"/>
      <c r="U841" s="275"/>
      <c r="V841" s="275"/>
      <c r="W841" s="275"/>
      <c r="X841" s="275"/>
      <c r="Y841" s="275"/>
      <c r="Z841" s="275"/>
    </row>
    <row r="842" spans="1:26" ht="15.75" customHeight="1" x14ac:dyDescent="0.25">
      <c r="A842" s="303"/>
      <c r="B842" s="275"/>
      <c r="C842" s="275"/>
      <c r="D842" s="275"/>
      <c r="E842" s="275"/>
      <c r="F842" s="275"/>
      <c r="G842" s="275"/>
      <c r="H842" s="275"/>
      <c r="I842" s="275"/>
      <c r="J842" s="275"/>
      <c r="K842" s="306"/>
      <c r="L842" s="275"/>
      <c r="M842" s="275"/>
      <c r="N842" s="275"/>
      <c r="O842" s="275"/>
      <c r="P842" s="306"/>
      <c r="Q842" s="275"/>
      <c r="R842" s="275"/>
      <c r="S842" s="275"/>
      <c r="T842" s="275"/>
      <c r="U842" s="275"/>
      <c r="V842" s="275"/>
      <c r="W842" s="275"/>
      <c r="X842" s="275"/>
      <c r="Y842" s="275"/>
      <c r="Z842" s="275"/>
    </row>
    <row r="843" spans="1:26" ht="15.75" customHeight="1" x14ac:dyDescent="0.25">
      <c r="A843" s="303"/>
      <c r="B843" s="275"/>
      <c r="C843" s="275"/>
      <c r="D843" s="275"/>
      <c r="E843" s="275"/>
      <c r="F843" s="275"/>
      <c r="G843" s="275"/>
      <c r="H843" s="275"/>
      <c r="I843" s="275"/>
      <c r="J843" s="275"/>
      <c r="K843" s="306"/>
      <c r="L843" s="275"/>
      <c r="M843" s="275"/>
      <c r="N843" s="275"/>
      <c r="O843" s="275"/>
      <c r="P843" s="306"/>
      <c r="Q843" s="275"/>
      <c r="R843" s="275"/>
      <c r="S843" s="275"/>
      <c r="T843" s="275"/>
      <c r="U843" s="275"/>
      <c r="V843" s="275"/>
      <c r="W843" s="275"/>
      <c r="X843" s="275"/>
      <c r="Y843" s="275"/>
      <c r="Z843" s="275"/>
    </row>
    <row r="844" spans="1:26" ht="15.75" customHeight="1" x14ac:dyDescent="0.25">
      <c r="A844" s="303"/>
      <c r="B844" s="275"/>
      <c r="C844" s="275"/>
      <c r="D844" s="275"/>
      <c r="E844" s="275"/>
      <c r="F844" s="275"/>
      <c r="G844" s="275"/>
      <c r="H844" s="275"/>
      <c r="I844" s="275"/>
      <c r="J844" s="275"/>
      <c r="K844" s="306"/>
      <c r="L844" s="275"/>
      <c r="M844" s="275"/>
      <c r="N844" s="275"/>
      <c r="O844" s="275"/>
      <c r="P844" s="306"/>
      <c r="Q844" s="275"/>
      <c r="R844" s="275"/>
      <c r="S844" s="275"/>
      <c r="T844" s="275"/>
      <c r="U844" s="275"/>
      <c r="V844" s="275"/>
      <c r="W844" s="275"/>
      <c r="X844" s="275"/>
      <c r="Y844" s="275"/>
      <c r="Z844" s="275"/>
    </row>
    <row r="845" spans="1:26" ht="15.75" customHeight="1" x14ac:dyDescent="0.25">
      <c r="A845" s="303"/>
      <c r="B845" s="275"/>
      <c r="C845" s="275"/>
      <c r="D845" s="275"/>
      <c r="E845" s="275"/>
      <c r="F845" s="275"/>
      <c r="G845" s="275"/>
      <c r="H845" s="275"/>
      <c r="I845" s="275"/>
      <c r="J845" s="275"/>
      <c r="K845" s="306"/>
      <c r="L845" s="275"/>
      <c r="M845" s="275"/>
      <c r="N845" s="275"/>
      <c r="O845" s="275"/>
      <c r="P845" s="306"/>
      <c r="Q845" s="275"/>
      <c r="R845" s="275"/>
      <c r="S845" s="275"/>
      <c r="T845" s="275"/>
      <c r="U845" s="275"/>
      <c r="V845" s="275"/>
      <c r="W845" s="275"/>
      <c r="X845" s="275"/>
      <c r="Y845" s="275"/>
      <c r="Z845" s="275"/>
    </row>
    <row r="846" spans="1:26" ht="15.75" customHeight="1" x14ac:dyDescent="0.25">
      <c r="A846" s="303"/>
      <c r="B846" s="275"/>
      <c r="C846" s="275"/>
      <c r="D846" s="275"/>
      <c r="E846" s="275"/>
      <c r="F846" s="275"/>
      <c r="G846" s="275"/>
      <c r="H846" s="275"/>
      <c r="I846" s="275"/>
      <c r="J846" s="275"/>
      <c r="K846" s="306"/>
      <c r="L846" s="275"/>
      <c r="M846" s="275"/>
      <c r="N846" s="275"/>
      <c r="O846" s="275"/>
      <c r="P846" s="306"/>
      <c r="Q846" s="275"/>
      <c r="R846" s="275"/>
      <c r="S846" s="275"/>
      <c r="T846" s="275"/>
      <c r="U846" s="275"/>
      <c r="V846" s="275"/>
      <c r="W846" s="275"/>
      <c r="X846" s="275"/>
      <c r="Y846" s="275"/>
      <c r="Z846" s="275"/>
    </row>
    <row r="847" spans="1:26" ht="15.75" customHeight="1" x14ac:dyDescent="0.25">
      <c r="A847" s="303"/>
      <c r="B847" s="275"/>
      <c r="C847" s="275"/>
      <c r="D847" s="275"/>
      <c r="E847" s="275"/>
      <c r="F847" s="275"/>
      <c r="G847" s="275"/>
      <c r="H847" s="275"/>
      <c r="I847" s="275"/>
      <c r="J847" s="275"/>
      <c r="K847" s="306"/>
      <c r="L847" s="275"/>
      <c r="M847" s="275"/>
      <c r="N847" s="275"/>
      <c r="O847" s="275"/>
      <c r="P847" s="306"/>
      <c r="Q847" s="275"/>
      <c r="R847" s="275"/>
      <c r="S847" s="275"/>
      <c r="T847" s="275"/>
      <c r="U847" s="275"/>
      <c r="V847" s="275"/>
      <c r="W847" s="275"/>
      <c r="X847" s="275"/>
      <c r="Y847" s="275"/>
      <c r="Z847" s="275"/>
    </row>
    <row r="848" spans="1:26" ht="15.75" customHeight="1" x14ac:dyDescent="0.25">
      <c r="A848" s="303"/>
      <c r="B848" s="275"/>
      <c r="C848" s="275"/>
      <c r="D848" s="275"/>
      <c r="E848" s="275"/>
      <c r="F848" s="275"/>
      <c r="G848" s="275"/>
      <c r="H848" s="275"/>
      <c r="I848" s="275"/>
      <c r="J848" s="275"/>
      <c r="K848" s="306"/>
      <c r="L848" s="275"/>
      <c r="M848" s="275"/>
      <c r="N848" s="275"/>
      <c r="O848" s="275"/>
      <c r="P848" s="306"/>
      <c r="Q848" s="275"/>
      <c r="R848" s="275"/>
      <c r="S848" s="275"/>
      <c r="T848" s="275"/>
      <c r="U848" s="275"/>
      <c r="V848" s="275"/>
      <c r="W848" s="275"/>
      <c r="X848" s="275"/>
      <c r="Y848" s="275"/>
      <c r="Z848" s="275"/>
    </row>
    <row r="849" spans="1:26" ht="15.75" customHeight="1" x14ac:dyDescent="0.25">
      <c r="A849" s="303"/>
      <c r="B849" s="275"/>
      <c r="C849" s="275"/>
      <c r="D849" s="275"/>
      <c r="E849" s="275"/>
      <c r="F849" s="275"/>
      <c r="G849" s="275"/>
      <c r="H849" s="275"/>
      <c r="I849" s="275"/>
      <c r="J849" s="275"/>
      <c r="K849" s="306"/>
      <c r="L849" s="275"/>
      <c r="M849" s="275"/>
      <c r="N849" s="275"/>
      <c r="O849" s="275"/>
      <c r="P849" s="306"/>
      <c r="Q849" s="275"/>
      <c r="R849" s="275"/>
      <c r="S849" s="275"/>
      <c r="T849" s="275"/>
      <c r="U849" s="275"/>
      <c r="V849" s="275"/>
      <c r="W849" s="275"/>
      <c r="X849" s="275"/>
      <c r="Y849" s="275"/>
      <c r="Z849" s="275"/>
    </row>
    <row r="850" spans="1:26" ht="15.75" customHeight="1" x14ac:dyDescent="0.25">
      <c r="A850" s="303"/>
      <c r="B850" s="275"/>
      <c r="C850" s="275"/>
      <c r="D850" s="275"/>
      <c r="E850" s="275"/>
      <c r="F850" s="275"/>
      <c r="G850" s="275"/>
      <c r="H850" s="275"/>
      <c r="I850" s="275"/>
      <c r="J850" s="275"/>
      <c r="K850" s="306"/>
      <c r="L850" s="275"/>
      <c r="M850" s="275"/>
      <c r="N850" s="275"/>
      <c r="O850" s="275"/>
      <c r="P850" s="306"/>
      <c r="Q850" s="275"/>
      <c r="R850" s="275"/>
      <c r="S850" s="275"/>
      <c r="T850" s="275"/>
      <c r="U850" s="275"/>
      <c r="V850" s="275"/>
      <c r="W850" s="275"/>
      <c r="X850" s="275"/>
      <c r="Y850" s="275"/>
      <c r="Z850" s="275"/>
    </row>
    <row r="851" spans="1:26" ht="15.75" customHeight="1" x14ac:dyDescent="0.25">
      <c r="A851" s="303"/>
      <c r="B851" s="275"/>
      <c r="C851" s="275"/>
      <c r="D851" s="275"/>
      <c r="E851" s="275"/>
      <c r="F851" s="275"/>
      <c r="G851" s="275"/>
      <c r="H851" s="275"/>
      <c r="I851" s="275"/>
      <c r="J851" s="275"/>
      <c r="K851" s="306"/>
      <c r="L851" s="275"/>
      <c r="M851" s="275"/>
      <c r="N851" s="275"/>
      <c r="O851" s="275"/>
      <c r="P851" s="306"/>
      <c r="Q851" s="275"/>
      <c r="R851" s="275"/>
      <c r="S851" s="275"/>
      <c r="T851" s="275"/>
      <c r="U851" s="275"/>
      <c r="V851" s="275"/>
      <c r="W851" s="275"/>
      <c r="X851" s="275"/>
      <c r="Y851" s="275"/>
      <c r="Z851" s="275"/>
    </row>
    <row r="852" spans="1:26" ht="15.75" customHeight="1" x14ac:dyDescent="0.25">
      <c r="A852" s="303"/>
      <c r="B852" s="275"/>
      <c r="C852" s="275"/>
      <c r="D852" s="275"/>
      <c r="E852" s="275"/>
      <c r="F852" s="275"/>
      <c r="G852" s="275"/>
      <c r="H852" s="275"/>
      <c r="I852" s="275"/>
      <c r="J852" s="275"/>
      <c r="K852" s="306"/>
      <c r="L852" s="275"/>
      <c r="M852" s="275"/>
      <c r="N852" s="275"/>
      <c r="O852" s="275"/>
      <c r="P852" s="306"/>
      <c r="Q852" s="275"/>
      <c r="R852" s="275"/>
      <c r="S852" s="275"/>
      <c r="T852" s="275"/>
      <c r="U852" s="275"/>
      <c r="V852" s="275"/>
      <c r="W852" s="275"/>
      <c r="X852" s="275"/>
      <c r="Y852" s="275"/>
      <c r="Z852" s="275"/>
    </row>
    <row r="853" spans="1:26" ht="15.75" customHeight="1" x14ac:dyDescent="0.25">
      <c r="A853" s="303"/>
      <c r="B853" s="275"/>
      <c r="C853" s="275"/>
      <c r="D853" s="275"/>
      <c r="E853" s="275"/>
      <c r="F853" s="275"/>
      <c r="G853" s="275"/>
      <c r="H853" s="275"/>
      <c r="I853" s="275"/>
      <c r="J853" s="275"/>
      <c r="K853" s="306"/>
      <c r="L853" s="275"/>
      <c r="M853" s="275"/>
      <c r="N853" s="275"/>
      <c r="O853" s="275"/>
      <c r="P853" s="306"/>
      <c r="Q853" s="275"/>
      <c r="R853" s="275"/>
      <c r="S853" s="275"/>
      <c r="T853" s="275"/>
      <c r="U853" s="275"/>
      <c r="V853" s="275"/>
      <c r="W853" s="275"/>
      <c r="X853" s="275"/>
      <c r="Y853" s="275"/>
      <c r="Z853" s="275"/>
    </row>
    <row r="854" spans="1:26" ht="15.75" customHeight="1" x14ac:dyDescent="0.25">
      <c r="A854" s="303"/>
      <c r="B854" s="275"/>
      <c r="C854" s="275"/>
      <c r="D854" s="275"/>
      <c r="E854" s="275"/>
      <c r="F854" s="275"/>
      <c r="G854" s="275"/>
      <c r="H854" s="275"/>
      <c r="I854" s="275"/>
      <c r="J854" s="275"/>
      <c r="K854" s="306"/>
      <c r="L854" s="275"/>
      <c r="M854" s="275"/>
      <c r="N854" s="275"/>
      <c r="O854" s="275"/>
      <c r="P854" s="306"/>
      <c r="Q854" s="275"/>
      <c r="R854" s="275"/>
      <c r="S854" s="275"/>
      <c r="T854" s="275"/>
      <c r="U854" s="275"/>
      <c r="V854" s="275"/>
      <c r="W854" s="275"/>
      <c r="X854" s="275"/>
      <c r="Y854" s="275"/>
      <c r="Z854" s="275"/>
    </row>
    <row r="855" spans="1:26" ht="15.75" customHeight="1" x14ac:dyDescent="0.25">
      <c r="A855" s="303"/>
      <c r="B855" s="275"/>
      <c r="C855" s="275"/>
      <c r="D855" s="275"/>
      <c r="E855" s="275"/>
      <c r="F855" s="275"/>
      <c r="G855" s="275"/>
      <c r="H855" s="275"/>
      <c r="I855" s="275"/>
      <c r="J855" s="275"/>
      <c r="K855" s="306"/>
      <c r="L855" s="275"/>
      <c r="M855" s="275"/>
      <c r="N855" s="275"/>
      <c r="O855" s="275"/>
      <c r="P855" s="306"/>
      <c r="Q855" s="275"/>
      <c r="R855" s="275"/>
      <c r="S855" s="275"/>
      <c r="T855" s="275"/>
      <c r="U855" s="275"/>
      <c r="V855" s="275"/>
      <c r="W855" s="275"/>
      <c r="X855" s="275"/>
      <c r="Y855" s="275"/>
      <c r="Z855" s="275"/>
    </row>
    <row r="856" spans="1:26" ht="15.75" customHeight="1" x14ac:dyDescent="0.25">
      <c r="A856" s="303"/>
      <c r="B856" s="275"/>
      <c r="C856" s="275"/>
      <c r="D856" s="275"/>
      <c r="E856" s="275"/>
      <c r="F856" s="275"/>
      <c r="G856" s="275"/>
      <c r="H856" s="275"/>
      <c r="I856" s="275"/>
      <c r="J856" s="275"/>
      <c r="K856" s="306"/>
      <c r="L856" s="275"/>
      <c r="M856" s="275"/>
      <c r="N856" s="275"/>
      <c r="O856" s="275"/>
      <c r="P856" s="306"/>
      <c r="Q856" s="275"/>
      <c r="R856" s="275"/>
      <c r="S856" s="275"/>
      <c r="T856" s="275"/>
      <c r="U856" s="275"/>
      <c r="V856" s="275"/>
      <c r="W856" s="275"/>
      <c r="X856" s="275"/>
      <c r="Y856" s="275"/>
      <c r="Z856" s="275"/>
    </row>
    <row r="857" spans="1:26" ht="15.75" customHeight="1" x14ac:dyDescent="0.25">
      <c r="A857" s="303"/>
      <c r="B857" s="275"/>
      <c r="C857" s="275"/>
      <c r="D857" s="275"/>
      <c r="E857" s="275"/>
      <c r="F857" s="275"/>
      <c r="G857" s="275"/>
      <c r="H857" s="275"/>
      <c r="I857" s="275"/>
      <c r="J857" s="275"/>
      <c r="K857" s="306"/>
      <c r="L857" s="275"/>
      <c r="M857" s="275"/>
      <c r="N857" s="275"/>
      <c r="O857" s="275"/>
      <c r="P857" s="306"/>
      <c r="Q857" s="275"/>
      <c r="R857" s="275"/>
      <c r="S857" s="275"/>
      <c r="T857" s="275"/>
      <c r="U857" s="275"/>
      <c r="V857" s="275"/>
      <c r="W857" s="275"/>
      <c r="X857" s="275"/>
      <c r="Y857" s="275"/>
      <c r="Z857" s="275"/>
    </row>
    <row r="858" spans="1:26" ht="15.75" customHeight="1" x14ac:dyDescent="0.25">
      <c r="A858" s="303"/>
      <c r="B858" s="275"/>
      <c r="C858" s="275"/>
      <c r="D858" s="275"/>
      <c r="E858" s="275"/>
      <c r="F858" s="275"/>
      <c r="G858" s="275"/>
      <c r="H858" s="275"/>
      <c r="I858" s="275"/>
      <c r="J858" s="275"/>
      <c r="K858" s="306"/>
      <c r="L858" s="275"/>
      <c r="M858" s="275"/>
      <c r="N858" s="275"/>
      <c r="O858" s="275"/>
      <c r="P858" s="306"/>
      <c r="Q858" s="275"/>
      <c r="R858" s="275"/>
      <c r="S858" s="275"/>
      <c r="T858" s="275"/>
      <c r="U858" s="275"/>
      <c r="V858" s="275"/>
      <c r="W858" s="275"/>
      <c r="X858" s="275"/>
      <c r="Y858" s="275"/>
      <c r="Z858" s="275"/>
    </row>
    <row r="859" spans="1:26" ht="15.75" customHeight="1" x14ac:dyDescent="0.25">
      <c r="A859" s="303"/>
      <c r="B859" s="275"/>
      <c r="C859" s="275"/>
      <c r="D859" s="275"/>
      <c r="E859" s="275"/>
      <c r="F859" s="275"/>
      <c r="G859" s="275"/>
      <c r="H859" s="275"/>
      <c r="I859" s="275"/>
      <c r="J859" s="275"/>
      <c r="K859" s="306"/>
      <c r="L859" s="275"/>
      <c r="M859" s="275"/>
      <c r="N859" s="275"/>
      <c r="O859" s="275"/>
      <c r="P859" s="306"/>
      <c r="Q859" s="275"/>
      <c r="R859" s="275"/>
      <c r="S859" s="275"/>
      <c r="T859" s="275"/>
      <c r="U859" s="275"/>
      <c r="V859" s="275"/>
      <c r="W859" s="275"/>
      <c r="X859" s="275"/>
      <c r="Y859" s="275"/>
      <c r="Z859" s="275"/>
    </row>
    <row r="860" spans="1:26" ht="15.75" customHeight="1" x14ac:dyDescent="0.25">
      <c r="A860" s="303"/>
      <c r="B860" s="275"/>
      <c r="C860" s="275"/>
      <c r="D860" s="275"/>
      <c r="E860" s="275"/>
      <c r="F860" s="275"/>
      <c r="G860" s="275"/>
      <c r="H860" s="275"/>
      <c r="I860" s="275"/>
      <c r="J860" s="275"/>
      <c r="K860" s="306"/>
      <c r="L860" s="275"/>
      <c r="M860" s="275"/>
      <c r="N860" s="275"/>
      <c r="O860" s="275"/>
      <c r="P860" s="306"/>
      <c r="Q860" s="275"/>
      <c r="R860" s="275"/>
      <c r="S860" s="275"/>
      <c r="T860" s="275"/>
      <c r="U860" s="275"/>
      <c r="V860" s="275"/>
      <c r="W860" s="275"/>
      <c r="X860" s="275"/>
      <c r="Y860" s="275"/>
      <c r="Z860" s="275"/>
    </row>
    <row r="861" spans="1:26" ht="15.75" customHeight="1" x14ac:dyDescent="0.25">
      <c r="A861" s="303"/>
      <c r="B861" s="275"/>
      <c r="C861" s="275"/>
      <c r="D861" s="275"/>
      <c r="E861" s="275"/>
      <c r="F861" s="275"/>
      <c r="G861" s="275"/>
      <c r="H861" s="275"/>
      <c r="I861" s="275"/>
      <c r="J861" s="275"/>
      <c r="K861" s="306"/>
      <c r="L861" s="275"/>
      <c r="M861" s="275"/>
      <c r="N861" s="275"/>
      <c r="O861" s="275"/>
      <c r="P861" s="306"/>
      <c r="Q861" s="275"/>
      <c r="R861" s="275"/>
      <c r="S861" s="275"/>
      <c r="T861" s="275"/>
      <c r="U861" s="275"/>
      <c r="V861" s="275"/>
      <c r="W861" s="275"/>
      <c r="X861" s="275"/>
      <c r="Y861" s="275"/>
      <c r="Z861" s="275"/>
    </row>
    <row r="862" spans="1:26" ht="15.75" customHeight="1" x14ac:dyDescent="0.25">
      <c r="A862" s="303"/>
      <c r="B862" s="275"/>
      <c r="C862" s="275"/>
      <c r="D862" s="275"/>
      <c r="E862" s="275"/>
      <c r="F862" s="275"/>
      <c r="G862" s="275"/>
      <c r="H862" s="275"/>
      <c r="I862" s="275"/>
      <c r="J862" s="275"/>
      <c r="K862" s="306"/>
      <c r="L862" s="275"/>
      <c r="M862" s="275"/>
      <c r="N862" s="275"/>
      <c r="O862" s="275"/>
      <c r="P862" s="306"/>
      <c r="Q862" s="275"/>
      <c r="R862" s="275"/>
      <c r="S862" s="275"/>
      <c r="T862" s="275"/>
      <c r="U862" s="275"/>
      <c r="V862" s="275"/>
      <c r="W862" s="275"/>
      <c r="X862" s="275"/>
      <c r="Y862" s="275"/>
      <c r="Z862" s="275"/>
    </row>
    <row r="863" spans="1:26" ht="15.75" customHeight="1" x14ac:dyDescent="0.25">
      <c r="A863" s="303"/>
      <c r="B863" s="275"/>
      <c r="C863" s="275"/>
      <c r="D863" s="275"/>
      <c r="E863" s="275"/>
      <c r="F863" s="275"/>
      <c r="G863" s="275"/>
      <c r="H863" s="275"/>
      <c r="I863" s="275"/>
      <c r="J863" s="275"/>
      <c r="K863" s="306"/>
      <c r="L863" s="275"/>
      <c r="M863" s="275"/>
      <c r="N863" s="275"/>
      <c r="O863" s="275"/>
      <c r="P863" s="306"/>
      <c r="Q863" s="275"/>
      <c r="R863" s="275"/>
      <c r="S863" s="275"/>
      <c r="T863" s="275"/>
      <c r="U863" s="275"/>
      <c r="V863" s="275"/>
      <c r="W863" s="275"/>
      <c r="X863" s="275"/>
      <c r="Y863" s="275"/>
      <c r="Z863" s="275"/>
    </row>
    <row r="864" spans="1:26" ht="15.75" customHeight="1" x14ac:dyDescent="0.25">
      <c r="A864" s="303"/>
      <c r="B864" s="275"/>
      <c r="C864" s="275"/>
      <c r="D864" s="275"/>
      <c r="E864" s="275"/>
      <c r="F864" s="275"/>
      <c r="G864" s="275"/>
      <c r="H864" s="275"/>
      <c r="I864" s="275"/>
      <c r="J864" s="275"/>
      <c r="K864" s="306"/>
      <c r="L864" s="275"/>
      <c r="M864" s="275"/>
      <c r="N864" s="275"/>
      <c r="O864" s="275"/>
      <c r="P864" s="306"/>
      <c r="Q864" s="275"/>
      <c r="R864" s="275"/>
      <c r="S864" s="275"/>
      <c r="T864" s="275"/>
      <c r="U864" s="275"/>
      <c r="V864" s="275"/>
      <c r="W864" s="275"/>
      <c r="X864" s="275"/>
      <c r="Y864" s="275"/>
      <c r="Z864" s="275"/>
    </row>
    <row r="865" spans="1:26" ht="15.75" customHeight="1" x14ac:dyDescent="0.25">
      <c r="A865" s="303"/>
      <c r="B865" s="275"/>
      <c r="C865" s="275"/>
      <c r="D865" s="275"/>
      <c r="E865" s="275"/>
      <c r="F865" s="275"/>
      <c r="G865" s="275"/>
      <c r="H865" s="275"/>
      <c r="I865" s="275"/>
      <c r="J865" s="275"/>
      <c r="K865" s="306"/>
      <c r="L865" s="275"/>
      <c r="M865" s="275"/>
      <c r="N865" s="275"/>
      <c r="O865" s="275"/>
      <c r="P865" s="306"/>
      <c r="Q865" s="275"/>
      <c r="R865" s="275"/>
      <c r="S865" s="275"/>
      <c r="T865" s="275"/>
      <c r="U865" s="275"/>
      <c r="V865" s="275"/>
      <c r="W865" s="275"/>
      <c r="X865" s="275"/>
      <c r="Y865" s="275"/>
      <c r="Z865" s="275"/>
    </row>
    <row r="866" spans="1:26" ht="15.75" customHeight="1" x14ac:dyDescent="0.25">
      <c r="A866" s="303"/>
      <c r="B866" s="275"/>
      <c r="C866" s="275"/>
      <c r="D866" s="275"/>
      <c r="E866" s="275"/>
      <c r="F866" s="275"/>
      <c r="G866" s="275"/>
      <c r="H866" s="275"/>
      <c r="I866" s="275"/>
      <c r="J866" s="275"/>
      <c r="K866" s="306"/>
      <c r="L866" s="275"/>
      <c r="M866" s="275"/>
      <c r="N866" s="275"/>
      <c r="O866" s="275"/>
      <c r="P866" s="306"/>
      <c r="Q866" s="275"/>
      <c r="R866" s="275"/>
      <c r="S866" s="275"/>
      <c r="T866" s="275"/>
      <c r="U866" s="275"/>
      <c r="V866" s="275"/>
      <c r="W866" s="275"/>
      <c r="X866" s="275"/>
      <c r="Y866" s="275"/>
      <c r="Z866" s="275"/>
    </row>
    <row r="867" spans="1:26" ht="15.75" customHeight="1" x14ac:dyDescent="0.25">
      <c r="A867" s="303"/>
      <c r="B867" s="275"/>
      <c r="C867" s="275"/>
      <c r="D867" s="275"/>
      <c r="E867" s="275"/>
      <c r="F867" s="275"/>
      <c r="G867" s="275"/>
      <c r="H867" s="275"/>
      <c r="I867" s="275"/>
      <c r="J867" s="275"/>
      <c r="K867" s="306"/>
      <c r="L867" s="275"/>
      <c r="M867" s="275"/>
      <c r="N867" s="275"/>
      <c r="O867" s="275"/>
      <c r="P867" s="306"/>
      <c r="Q867" s="275"/>
      <c r="R867" s="275"/>
      <c r="S867" s="275"/>
      <c r="T867" s="275"/>
      <c r="U867" s="275"/>
      <c r="V867" s="275"/>
      <c r="W867" s="275"/>
      <c r="X867" s="275"/>
      <c r="Y867" s="275"/>
      <c r="Z867" s="275"/>
    </row>
    <row r="868" spans="1:26" ht="15.75" customHeight="1" x14ac:dyDescent="0.25">
      <c r="A868" s="303"/>
      <c r="B868" s="275"/>
      <c r="C868" s="275"/>
      <c r="D868" s="275"/>
      <c r="E868" s="275"/>
      <c r="F868" s="275"/>
      <c r="G868" s="275"/>
      <c r="H868" s="275"/>
      <c r="I868" s="275"/>
      <c r="J868" s="275"/>
      <c r="K868" s="306"/>
      <c r="L868" s="275"/>
      <c r="M868" s="275"/>
      <c r="N868" s="275"/>
      <c r="O868" s="275"/>
      <c r="P868" s="306"/>
      <c r="Q868" s="275"/>
      <c r="R868" s="275"/>
      <c r="S868" s="275"/>
      <c r="T868" s="275"/>
      <c r="U868" s="275"/>
      <c r="V868" s="275"/>
      <c r="W868" s="275"/>
      <c r="X868" s="275"/>
      <c r="Y868" s="275"/>
      <c r="Z868" s="275"/>
    </row>
    <row r="869" spans="1:26" ht="15.75" customHeight="1" x14ac:dyDescent="0.25">
      <c r="A869" s="303"/>
      <c r="B869" s="275"/>
      <c r="C869" s="275"/>
      <c r="D869" s="275"/>
      <c r="E869" s="275"/>
      <c r="F869" s="275"/>
      <c r="G869" s="275"/>
      <c r="H869" s="275"/>
      <c r="I869" s="275"/>
      <c r="J869" s="275"/>
      <c r="K869" s="306"/>
      <c r="L869" s="275"/>
      <c r="M869" s="275"/>
      <c r="N869" s="275"/>
      <c r="O869" s="275"/>
      <c r="P869" s="306"/>
      <c r="Q869" s="275"/>
      <c r="R869" s="275"/>
      <c r="S869" s="275"/>
      <c r="T869" s="275"/>
      <c r="U869" s="275"/>
      <c r="V869" s="275"/>
      <c r="W869" s="275"/>
      <c r="X869" s="275"/>
      <c r="Y869" s="275"/>
      <c r="Z869" s="275"/>
    </row>
    <row r="870" spans="1:26" ht="15.75" customHeight="1" x14ac:dyDescent="0.25">
      <c r="A870" s="303"/>
      <c r="B870" s="275"/>
      <c r="C870" s="275"/>
      <c r="D870" s="275"/>
      <c r="E870" s="275"/>
      <c r="F870" s="275"/>
      <c r="G870" s="275"/>
      <c r="H870" s="275"/>
      <c r="I870" s="275"/>
      <c r="J870" s="275"/>
      <c r="K870" s="306"/>
      <c r="L870" s="275"/>
      <c r="M870" s="275"/>
      <c r="N870" s="275"/>
      <c r="O870" s="275"/>
      <c r="P870" s="306"/>
      <c r="Q870" s="275"/>
      <c r="R870" s="275"/>
      <c r="S870" s="275"/>
      <c r="T870" s="275"/>
      <c r="U870" s="275"/>
      <c r="V870" s="275"/>
      <c r="W870" s="275"/>
      <c r="X870" s="275"/>
      <c r="Y870" s="275"/>
      <c r="Z870" s="275"/>
    </row>
    <row r="871" spans="1:26" ht="15.75" customHeight="1" x14ac:dyDescent="0.25">
      <c r="A871" s="303"/>
      <c r="B871" s="275"/>
      <c r="C871" s="275"/>
      <c r="D871" s="275"/>
      <c r="E871" s="275"/>
      <c r="F871" s="275"/>
      <c r="G871" s="275"/>
      <c r="H871" s="275"/>
      <c r="I871" s="275"/>
      <c r="J871" s="275"/>
      <c r="K871" s="306"/>
      <c r="L871" s="275"/>
      <c r="M871" s="275"/>
      <c r="N871" s="275"/>
      <c r="O871" s="275"/>
      <c r="P871" s="306"/>
      <c r="Q871" s="275"/>
      <c r="R871" s="275"/>
      <c r="S871" s="275"/>
      <c r="T871" s="275"/>
      <c r="U871" s="275"/>
      <c r="V871" s="275"/>
      <c r="W871" s="275"/>
      <c r="X871" s="275"/>
      <c r="Y871" s="275"/>
      <c r="Z871" s="275"/>
    </row>
    <row r="872" spans="1:26" ht="15.75" customHeight="1" x14ac:dyDescent="0.25">
      <c r="A872" s="303"/>
      <c r="B872" s="275"/>
      <c r="C872" s="275"/>
      <c r="D872" s="275"/>
      <c r="E872" s="275"/>
      <c r="F872" s="275"/>
      <c r="G872" s="275"/>
      <c r="H872" s="275"/>
      <c r="I872" s="275"/>
      <c r="J872" s="275"/>
      <c r="K872" s="306"/>
      <c r="L872" s="275"/>
      <c r="M872" s="275"/>
      <c r="N872" s="275"/>
      <c r="O872" s="275"/>
      <c r="P872" s="306"/>
      <c r="Q872" s="275"/>
      <c r="R872" s="275"/>
      <c r="S872" s="275"/>
      <c r="T872" s="275"/>
      <c r="U872" s="275"/>
      <c r="V872" s="275"/>
      <c r="W872" s="275"/>
      <c r="X872" s="275"/>
      <c r="Y872" s="275"/>
      <c r="Z872" s="275"/>
    </row>
    <row r="873" spans="1:26" ht="15.75" customHeight="1" x14ac:dyDescent="0.25">
      <c r="A873" s="303"/>
      <c r="B873" s="275"/>
      <c r="C873" s="275"/>
      <c r="D873" s="275"/>
      <c r="E873" s="275"/>
      <c r="F873" s="275"/>
      <c r="G873" s="275"/>
      <c r="H873" s="275"/>
      <c r="I873" s="275"/>
      <c r="J873" s="275"/>
      <c r="K873" s="306"/>
      <c r="L873" s="275"/>
      <c r="M873" s="275"/>
      <c r="N873" s="275"/>
      <c r="O873" s="275"/>
      <c r="P873" s="306"/>
      <c r="Q873" s="275"/>
      <c r="R873" s="275"/>
      <c r="S873" s="275"/>
      <c r="T873" s="275"/>
      <c r="U873" s="275"/>
      <c r="V873" s="275"/>
      <c r="W873" s="275"/>
      <c r="X873" s="275"/>
      <c r="Y873" s="275"/>
      <c r="Z873" s="275"/>
    </row>
    <row r="874" spans="1:26" ht="15.75" customHeight="1" x14ac:dyDescent="0.25">
      <c r="A874" s="303"/>
      <c r="B874" s="275"/>
      <c r="C874" s="275"/>
      <c r="D874" s="275"/>
      <c r="E874" s="275"/>
      <c r="F874" s="275"/>
      <c r="G874" s="275"/>
      <c r="H874" s="275"/>
      <c r="I874" s="275"/>
      <c r="J874" s="275"/>
      <c r="K874" s="306"/>
      <c r="L874" s="275"/>
      <c r="M874" s="275"/>
      <c r="N874" s="275"/>
      <c r="O874" s="275"/>
      <c r="P874" s="306"/>
      <c r="Q874" s="275"/>
      <c r="R874" s="275"/>
      <c r="S874" s="275"/>
      <c r="T874" s="275"/>
      <c r="U874" s="275"/>
      <c r="V874" s="275"/>
      <c r="W874" s="275"/>
      <c r="X874" s="275"/>
      <c r="Y874" s="275"/>
      <c r="Z874" s="275"/>
    </row>
    <row r="875" spans="1:26" ht="15.75" customHeight="1" x14ac:dyDescent="0.25">
      <c r="A875" s="303"/>
      <c r="B875" s="275"/>
      <c r="C875" s="275"/>
      <c r="D875" s="275"/>
      <c r="E875" s="275"/>
      <c r="F875" s="275"/>
      <c r="G875" s="275"/>
      <c r="H875" s="275"/>
      <c r="I875" s="275"/>
      <c r="J875" s="275"/>
      <c r="K875" s="306"/>
      <c r="L875" s="275"/>
      <c r="M875" s="275"/>
      <c r="N875" s="275"/>
      <c r="O875" s="275"/>
      <c r="P875" s="306"/>
      <c r="Q875" s="275"/>
      <c r="R875" s="275"/>
      <c r="S875" s="275"/>
      <c r="T875" s="275"/>
      <c r="U875" s="275"/>
      <c r="V875" s="275"/>
      <c r="W875" s="275"/>
      <c r="X875" s="275"/>
      <c r="Y875" s="275"/>
      <c r="Z875" s="275"/>
    </row>
    <row r="876" spans="1:26" ht="15.75" customHeight="1" x14ac:dyDescent="0.25">
      <c r="A876" s="303"/>
      <c r="B876" s="275"/>
      <c r="C876" s="275"/>
      <c r="D876" s="275"/>
      <c r="E876" s="275"/>
      <c r="F876" s="275"/>
      <c r="G876" s="275"/>
      <c r="H876" s="275"/>
      <c r="I876" s="275"/>
      <c r="J876" s="275"/>
      <c r="K876" s="306"/>
      <c r="L876" s="275"/>
      <c r="M876" s="275"/>
      <c r="N876" s="275"/>
      <c r="O876" s="275"/>
      <c r="P876" s="306"/>
      <c r="Q876" s="275"/>
      <c r="R876" s="275"/>
      <c r="S876" s="275"/>
      <c r="T876" s="275"/>
      <c r="U876" s="275"/>
      <c r="V876" s="275"/>
      <c r="W876" s="275"/>
      <c r="X876" s="275"/>
      <c r="Y876" s="275"/>
      <c r="Z876" s="275"/>
    </row>
    <row r="877" spans="1:26" ht="15.75" customHeight="1" x14ac:dyDescent="0.25">
      <c r="A877" s="303"/>
      <c r="B877" s="275"/>
      <c r="C877" s="275"/>
      <c r="D877" s="275"/>
      <c r="E877" s="275"/>
      <c r="F877" s="275"/>
      <c r="G877" s="275"/>
      <c r="H877" s="275"/>
      <c r="I877" s="275"/>
      <c r="J877" s="275"/>
      <c r="K877" s="306"/>
      <c r="L877" s="275"/>
      <c r="M877" s="275"/>
      <c r="N877" s="275"/>
      <c r="O877" s="275"/>
      <c r="P877" s="306"/>
      <c r="Q877" s="275"/>
      <c r="R877" s="275"/>
      <c r="S877" s="275"/>
      <c r="T877" s="275"/>
      <c r="U877" s="275"/>
      <c r="V877" s="275"/>
      <c r="W877" s="275"/>
      <c r="X877" s="275"/>
      <c r="Y877" s="275"/>
      <c r="Z877" s="275"/>
    </row>
    <row r="878" spans="1:26" ht="15.75" customHeight="1" x14ac:dyDescent="0.25">
      <c r="A878" s="303"/>
      <c r="B878" s="275"/>
      <c r="C878" s="275"/>
      <c r="D878" s="275"/>
      <c r="E878" s="275"/>
      <c r="F878" s="275"/>
      <c r="G878" s="275"/>
      <c r="H878" s="275"/>
      <c r="I878" s="275"/>
      <c r="J878" s="275"/>
      <c r="K878" s="306"/>
      <c r="L878" s="275"/>
      <c r="M878" s="275"/>
      <c r="N878" s="275"/>
      <c r="O878" s="275"/>
      <c r="P878" s="306"/>
      <c r="Q878" s="275"/>
      <c r="R878" s="275"/>
      <c r="S878" s="275"/>
      <c r="T878" s="275"/>
      <c r="U878" s="275"/>
      <c r="V878" s="275"/>
      <c r="W878" s="275"/>
      <c r="X878" s="275"/>
      <c r="Y878" s="275"/>
      <c r="Z878" s="275"/>
    </row>
    <row r="879" spans="1:26" ht="15.75" customHeight="1" x14ac:dyDescent="0.25">
      <c r="A879" s="303"/>
      <c r="B879" s="275"/>
      <c r="C879" s="275"/>
      <c r="D879" s="275"/>
      <c r="E879" s="275"/>
      <c r="F879" s="275"/>
      <c r="G879" s="275"/>
      <c r="H879" s="275"/>
      <c r="I879" s="275"/>
      <c r="J879" s="275"/>
      <c r="K879" s="306"/>
      <c r="L879" s="275"/>
      <c r="M879" s="275"/>
      <c r="N879" s="275"/>
      <c r="O879" s="275"/>
      <c r="P879" s="306"/>
      <c r="Q879" s="275"/>
      <c r="R879" s="275"/>
      <c r="S879" s="275"/>
      <c r="T879" s="275"/>
      <c r="U879" s="275"/>
      <c r="V879" s="275"/>
      <c r="W879" s="275"/>
      <c r="X879" s="275"/>
      <c r="Y879" s="275"/>
      <c r="Z879" s="275"/>
    </row>
    <row r="880" spans="1:26" ht="15.75" customHeight="1" x14ac:dyDescent="0.25">
      <c r="A880" s="303"/>
      <c r="B880" s="275"/>
      <c r="C880" s="275"/>
      <c r="D880" s="275"/>
      <c r="E880" s="275"/>
      <c r="F880" s="275"/>
      <c r="G880" s="275"/>
      <c r="H880" s="275"/>
      <c r="I880" s="275"/>
      <c r="J880" s="275"/>
      <c r="K880" s="306"/>
      <c r="L880" s="275"/>
      <c r="M880" s="275"/>
      <c r="N880" s="275"/>
      <c r="O880" s="275"/>
      <c r="P880" s="306"/>
      <c r="Q880" s="275"/>
      <c r="R880" s="275"/>
      <c r="S880" s="275"/>
      <c r="T880" s="275"/>
      <c r="U880" s="275"/>
      <c r="V880" s="275"/>
      <c r="W880" s="275"/>
      <c r="X880" s="275"/>
      <c r="Y880" s="275"/>
      <c r="Z880" s="275"/>
    </row>
    <row r="881" spans="1:26" ht="15.75" customHeight="1" x14ac:dyDescent="0.25">
      <c r="A881" s="303"/>
      <c r="B881" s="275"/>
      <c r="C881" s="275"/>
      <c r="D881" s="275"/>
      <c r="E881" s="275"/>
      <c r="F881" s="275"/>
      <c r="G881" s="275"/>
      <c r="H881" s="275"/>
      <c r="I881" s="275"/>
      <c r="J881" s="275"/>
      <c r="K881" s="306"/>
      <c r="L881" s="275"/>
      <c r="M881" s="275"/>
      <c r="N881" s="275"/>
      <c r="O881" s="275"/>
      <c r="P881" s="306"/>
      <c r="Q881" s="275"/>
      <c r="R881" s="275"/>
      <c r="S881" s="275"/>
      <c r="T881" s="275"/>
      <c r="U881" s="275"/>
      <c r="V881" s="275"/>
      <c r="W881" s="275"/>
      <c r="X881" s="275"/>
      <c r="Y881" s="275"/>
      <c r="Z881" s="275"/>
    </row>
    <row r="882" spans="1:26" ht="15.75" customHeight="1" x14ac:dyDescent="0.25">
      <c r="A882" s="303"/>
      <c r="B882" s="275"/>
      <c r="C882" s="275"/>
      <c r="D882" s="275"/>
      <c r="E882" s="275"/>
      <c r="F882" s="275"/>
      <c r="G882" s="275"/>
      <c r="H882" s="275"/>
      <c r="I882" s="275"/>
      <c r="J882" s="275"/>
      <c r="K882" s="306"/>
      <c r="L882" s="275"/>
      <c r="M882" s="275"/>
      <c r="N882" s="275"/>
      <c r="O882" s="275"/>
      <c r="P882" s="306"/>
      <c r="Q882" s="275"/>
      <c r="R882" s="275"/>
      <c r="S882" s="275"/>
      <c r="T882" s="275"/>
      <c r="U882" s="275"/>
      <c r="V882" s="275"/>
      <c r="W882" s="275"/>
      <c r="X882" s="275"/>
      <c r="Y882" s="275"/>
      <c r="Z882" s="275"/>
    </row>
    <row r="883" spans="1:26" ht="15.75" customHeight="1" x14ac:dyDescent="0.25">
      <c r="A883" s="303"/>
      <c r="B883" s="275"/>
      <c r="C883" s="275"/>
      <c r="D883" s="275"/>
      <c r="E883" s="275"/>
      <c r="F883" s="275"/>
      <c r="G883" s="275"/>
      <c r="H883" s="275"/>
      <c r="I883" s="275"/>
      <c r="J883" s="275"/>
      <c r="K883" s="306"/>
      <c r="L883" s="275"/>
      <c r="M883" s="275"/>
      <c r="N883" s="275"/>
      <c r="O883" s="275"/>
      <c r="P883" s="306"/>
      <c r="Q883" s="275"/>
      <c r="R883" s="275"/>
      <c r="S883" s="275"/>
      <c r="T883" s="275"/>
      <c r="U883" s="275"/>
      <c r="V883" s="275"/>
      <c r="W883" s="275"/>
      <c r="X883" s="275"/>
      <c r="Y883" s="275"/>
      <c r="Z883" s="275"/>
    </row>
    <row r="884" spans="1:26" ht="15.75" customHeight="1" x14ac:dyDescent="0.25">
      <c r="A884" s="303"/>
      <c r="B884" s="275"/>
      <c r="C884" s="275"/>
      <c r="D884" s="275"/>
      <c r="E884" s="275"/>
      <c r="F884" s="275"/>
      <c r="G884" s="275"/>
      <c r="H884" s="275"/>
      <c r="I884" s="275"/>
      <c r="J884" s="275"/>
      <c r="K884" s="306"/>
      <c r="L884" s="275"/>
      <c r="M884" s="275"/>
      <c r="N884" s="275"/>
      <c r="O884" s="275"/>
      <c r="P884" s="306"/>
      <c r="Q884" s="275"/>
      <c r="R884" s="275"/>
      <c r="S884" s="275"/>
      <c r="T884" s="275"/>
      <c r="U884" s="275"/>
      <c r="V884" s="275"/>
      <c r="W884" s="275"/>
      <c r="X884" s="275"/>
      <c r="Y884" s="275"/>
      <c r="Z884" s="275"/>
    </row>
    <row r="885" spans="1:26" ht="15.75" customHeight="1" x14ac:dyDescent="0.25">
      <c r="A885" s="303"/>
      <c r="B885" s="275"/>
      <c r="C885" s="275"/>
      <c r="D885" s="275"/>
      <c r="E885" s="275"/>
      <c r="F885" s="275"/>
      <c r="G885" s="275"/>
      <c r="H885" s="275"/>
      <c r="I885" s="275"/>
      <c r="J885" s="275"/>
      <c r="K885" s="306"/>
      <c r="L885" s="275"/>
      <c r="M885" s="275"/>
      <c r="N885" s="275"/>
      <c r="O885" s="275"/>
      <c r="P885" s="306"/>
      <c r="Q885" s="275"/>
      <c r="R885" s="275"/>
      <c r="S885" s="275"/>
      <c r="T885" s="275"/>
      <c r="U885" s="275"/>
      <c r="V885" s="275"/>
      <c r="W885" s="275"/>
      <c r="X885" s="275"/>
      <c r="Y885" s="275"/>
      <c r="Z885" s="275"/>
    </row>
    <row r="886" spans="1:26" ht="15.75" customHeight="1" x14ac:dyDescent="0.25">
      <c r="A886" s="303"/>
      <c r="B886" s="275"/>
      <c r="C886" s="275"/>
      <c r="D886" s="275"/>
      <c r="E886" s="275"/>
      <c r="F886" s="275"/>
      <c r="G886" s="275"/>
      <c r="H886" s="275"/>
      <c r="I886" s="275"/>
      <c r="J886" s="275"/>
      <c r="K886" s="306"/>
      <c r="L886" s="275"/>
      <c r="M886" s="275"/>
      <c r="N886" s="275"/>
      <c r="O886" s="275"/>
      <c r="P886" s="306"/>
      <c r="Q886" s="275"/>
      <c r="R886" s="275"/>
      <c r="S886" s="275"/>
      <c r="T886" s="275"/>
      <c r="U886" s="275"/>
      <c r="V886" s="275"/>
      <c r="W886" s="275"/>
      <c r="X886" s="275"/>
      <c r="Y886" s="275"/>
      <c r="Z886" s="275"/>
    </row>
    <row r="887" spans="1:26" ht="15.75" customHeight="1" x14ac:dyDescent="0.25">
      <c r="A887" s="303"/>
      <c r="B887" s="275"/>
      <c r="C887" s="275"/>
      <c r="D887" s="275"/>
      <c r="E887" s="275"/>
      <c r="F887" s="275"/>
      <c r="G887" s="275"/>
      <c r="H887" s="275"/>
      <c r="I887" s="275"/>
      <c r="J887" s="275"/>
      <c r="K887" s="306"/>
      <c r="L887" s="275"/>
      <c r="M887" s="275"/>
      <c r="N887" s="275"/>
      <c r="O887" s="275"/>
      <c r="P887" s="306"/>
      <c r="Q887" s="275"/>
      <c r="R887" s="275"/>
      <c r="S887" s="275"/>
      <c r="T887" s="275"/>
      <c r="U887" s="275"/>
      <c r="V887" s="275"/>
      <c r="W887" s="275"/>
      <c r="X887" s="275"/>
      <c r="Y887" s="275"/>
      <c r="Z887" s="275"/>
    </row>
    <row r="888" spans="1:26" ht="15.75" customHeight="1" x14ac:dyDescent="0.25">
      <c r="A888" s="303"/>
      <c r="B888" s="275"/>
      <c r="C888" s="275"/>
      <c r="D888" s="275"/>
      <c r="E888" s="275"/>
      <c r="F888" s="275"/>
      <c r="G888" s="275"/>
      <c r="H888" s="275"/>
      <c r="I888" s="275"/>
      <c r="J888" s="275"/>
      <c r="K888" s="306"/>
      <c r="L888" s="275"/>
      <c r="M888" s="275"/>
      <c r="N888" s="275"/>
      <c r="O888" s="275"/>
      <c r="P888" s="306"/>
      <c r="Q888" s="275"/>
      <c r="R888" s="275"/>
      <c r="S888" s="275"/>
      <c r="T888" s="275"/>
      <c r="U888" s="275"/>
      <c r="V888" s="275"/>
      <c r="W888" s="275"/>
      <c r="X888" s="275"/>
      <c r="Y888" s="275"/>
      <c r="Z888" s="275"/>
    </row>
    <row r="889" spans="1:26" ht="15.75" customHeight="1" x14ac:dyDescent="0.25">
      <c r="A889" s="303"/>
      <c r="B889" s="275"/>
      <c r="C889" s="275"/>
      <c r="D889" s="275"/>
      <c r="E889" s="275"/>
      <c r="F889" s="275"/>
      <c r="G889" s="275"/>
      <c r="H889" s="275"/>
      <c r="I889" s="275"/>
      <c r="J889" s="275"/>
      <c r="K889" s="306"/>
      <c r="L889" s="275"/>
      <c r="M889" s="275"/>
      <c r="N889" s="275"/>
      <c r="O889" s="275"/>
      <c r="P889" s="306"/>
      <c r="Q889" s="275"/>
      <c r="R889" s="275"/>
      <c r="S889" s="275"/>
      <c r="T889" s="275"/>
      <c r="U889" s="275"/>
      <c r="V889" s="275"/>
      <c r="W889" s="275"/>
      <c r="X889" s="275"/>
      <c r="Y889" s="275"/>
      <c r="Z889" s="275"/>
    </row>
    <row r="890" spans="1:26" ht="15.75" customHeight="1" x14ac:dyDescent="0.25">
      <c r="A890" s="303"/>
      <c r="B890" s="275"/>
      <c r="C890" s="275"/>
      <c r="D890" s="275"/>
      <c r="E890" s="275"/>
      <c r="F890" s="275"/>
      <c r="G890" s="275"/>
      <c r="H890" s="275"/>
      <c r="I890" s="275"/>
      <c r="J890" s="275"/>
      <c r="K890" s="306"/>
      <c r="L890" s="275"/>
      <c r="M890" s="275"/>
      <c r="N890" s="275"/>
      <c r="O890" s="275"/>
      <c r="P890" s="306"/>
      <c r="Q890" s="275"/>
      <c r="R890" s="275"/>
      <c r="S890" s="275"/>
      <c r="T890" s="275"/>
      <c r="U890" s="275"/>
      <c r="V890" s="275"/>
      <c r="W890" s="275"/>
      <c r="X890" s="275"/>
      <c r="Y890" s="275"/>
      <c r="Z890" s="275"/>
    </row>
    <row r="891" spans="1:26" ht="15.75" customHeight="1" x14ac:dyDescent="0.25">
      <c r="A891" s="303"/>
      <c r="B891" s="275"/>
      <c r="C891" s="275"/>
      <c r="D891" s="275"/>
      <c r="E891" s="275"/>
      <c r="F891" s="275"/>
      <c r="G891" s="275"/>
      <c r="H891" s="275"/>
      <c r="I891" s="275"/>
      <c r="J891" s="275"/>
      <c r="K891" s="306"/>
      <c r="L891" s="275"/>
      <c r="M891" s="275"/>
      <c r="N891" s="275"/>
      <c r="O891" s="275"/>
      <c r="P891" s="306"/>
      <c r="Q891" s="275"/>
      <c r="R891" s="275"/>
      <c r="S891" s="275"/>
      <c r="T891" s="275"/>
      <c r="U891" s="275"/>
      <c r="V891" s="275"/>
      <c r="W891" s="275"/>
      <c r="X891" s="275"/>
      <c r="Y891" s="275"/>
      <c r="Z891" s="275"/>
    </row>
    <row r="892" spans="1:26" ht="15.75" customHeight="1" x14ac:dyDescent="0.25">
      <c r="A892" s="303"/>
      <c r="B892" s="275"/>
      <c r="C892" s="275"/>
      <c r="D892" s="275"/>
      <c r="E892" s="275"/>
      <c r="F892" s="275"/>
      <c r="G892" s="275"/>
      <c r="H892" s="275"/>
      <c r="I892" s="275"/>
      <c r="J892" s="275"/>
      <c r="K892" s="306"/>
      <c r="L892" s="275"/>
      <c r="M892" s="275"/>
      <c r="N892" s="275"/>
      <c r="O892" s="275"/>
      <c r="P892" s="306"/>
      <c r="Q892" s="275"/>
      <c r="R892" s="275"/>
      <c r="S892" s="275"/>
      <c r="T892" s="275"/>
      <c r="U892" s="275"/>
      <c r="V892" s="275"/>
      <c r="W892" s="275"/>
      <c r="X892" s="275"/>
      <c r="Y892" s="275"/>
      <c r="Z892" s="275"/>
    </row>
    <row r="893" spans="1:26" ht="15.75" customHeight="1" x14ac:dyDescent="0.25">
      <c r="A893" s="303"/>
      <c r="B893" s="275"/>
      <c r="C893" s="275"/>
      <c r="D893" s="275"/>
      <c r="E893" s="275"/>
      <c r="F893" s="275"/>
      <c r="G893" s="275"/>
      <c r="H893" s="275"/>
      <c r="I893" s="275"/>
      <c r="J893" s="275"/>
      <c r="K893" s="306"/>
      <c r="L893" s="275"/>
      <c r="M893" s="275"/>
      <c r="N893" s="275"/>
      <c r="O893" s="275"/>
      <c r="P893" s="306"/>
      <c r="Q893" s="275"/>
      <c r="R893" s="275"/>
      <c r="S893" s="275"/>
      <c r="T893" s="275"/>
      <c r="U893" s="275"/>
      <c r="V893" s="275"/>
      <c r="W893" s="275"/>
      <c r="X893" s="275"/>
      <c r="Y893" s="275"/>
      <c r="Z893" s="275"/>
    </row>
    <row r="894" spans="1:26" ht="15.75" customHeight="1" x14ac:dyDescent="0.25">
      <c r="A894" s="303"/>
      <c r="B894" s="275"/>
      <c r="C894" s="275"/>
      <c r="D894" s="275"/>
      <c r="E894" s="275"/>
      <c r="F894" s="275"/>
      <c r="G894" s="275"/>
      <c r="H894" s="275"/>
      <c r="I894" s="275"/>
      <c r="J894" s="275"/>
      <c r="K894" s="306"/>
      <c r="L894" s="275"/>
      <c r="M894" s="275"/>
      <c r="N894" s="275"/>
      <c r="O894" s="275"/>
      <c r="P894" s="306"/>
      <c r="Q894" s="275"/>
      <c r="R894" s="275"/>
      <c r="S894" s="275"/>
      <c r="T894" s="275"/>
      <c r="U894" s="275"/>
      <c r="V894" s="275"/>
      <c r="W894" s="275"/>
      <c r="X894" s="275"/>
      <c r="Y894" s="275"/>
      <c r="Z894" s="275"/>
    </row>
    <row r="895" spans="1:26" ht="15.75" customHeight="1" x14ac:dyDescent="0.25">
      <c r="A895" s="303"/>
      <c r="B895" s="275"/>
      <c r="C895" s="275"/>
      <c r="D895" s="275"/>
      <c r="E895" s="275"/>
      <c r="F895" s="275"/>
      <c r="G895" s="275"/>
      <c r="H895" s="275"/>
      <c r="I895" s="275"/>
      <c r="J895" s="275"/>
      <c r="K895" s="306"/>
      <c r="L895" s="275"/>
      <c r="M895" s="275"/>
      <c r="N895" s="275"/>
      <c r="O895" s="275"/>
      <c r="P895" s="306"/>
      <c r="Q895" s="275"/>
      <c r="R895" s="275"/>
      <c r="S895" s="275"/>
      <c r="T895" s="275"/>
      <c r="U895" s="275"/>
      <c r="V895" s="275"/>
      <c r="W895" s="275"/>
      <c r="X895" s="275"/>
      <c r="Y895" s="275"/>
      <c r="Z895" s="275"/>
    </row>
    <row r="896" spans="1:26" ht="15.75" customHeight="1" x14ac:dyDescent="0.25">
      <c r="A896" s="303"/>
      <c r="B896" s="275"/>
      <c r="C896" s="275"/>
      <c r="D896" s="275"/>
      <c r="E896" s="275"/>
      <c r="F896" s="275"/>
      <c r="G896" s="275"/>
      <c r="H896" s="275"/>
      <c r="I896" s="275"/>
      <c r="J896" s="275"/>
      <c r="K896" s="306"/>
      <c r="L896" s="275"/>
      <c r="M896" s="275"/>
      <c r="N896" s="275"/>
      <c r="O896" s="275"/>
      <c r="P896" s="306"/>
      <c r="Q896" s="275"/>
      <c r="R896" s="275"/>
      <c r="S896" s="275"/>
      <c r="T896" s="275"/>
      <c r="U896" s="275"/>
      <c r="V896" s="275"/>
      <c r="W896" s="275"/>
      <c r="X896" s="275"/>
      <c r="Y896" s="275"/>
      <c r="Z896" s="275"/>
    </row>
    <row r="897" spans="1:26" ht="15.75" customHeight="1" x14ac:dyDescent="0.25">
      <c r="A897" s="303"/>
      <c r="B897" s="275"/>
      <c r="C897" s="275"/>
      <c r="D897" s="275"/>
      <c r="E897" s="275"/>
      <c r="F897" s="275"/>
      <c r="G897" s="275"/>
      <c r="H897" s="275"/>
      <c r="I897" s="275"/>
      <c r="J897" s="275"/>
      <c r="K897" s="306"/>
      <c r="L897" s="275"/>
      <c r="M897" s="275"/>
      <c r="N897" s="275"/>
      <c r="O897" s="275"/>
      <c r="P897" s="306"/>
      <c r="Q897" s="275"/>
      <c r="R897" s="275"/>
      <c r="S897" s="275"/>
      <c r="T897" s="275"/>
      <c r="U897" s="275"/>
      <c r="V897" s="275"/>
      <c r="W897" s="275"/>
      <c r="X897" s="275"/>
      <c r="Y897" s="275"/>
      <c r="Z897" s="275"/>
    </row>
    <row r="898" spans="1:26" ht="15.75" customHeight="1" x14ac:dyDescent="0.25">
      <c r="A898" s="303"/>
      <c r="B898" s="275"/>
      <c r="C898" s="275"/>
      <c r="D898" s="275"/>
      <c r="E898" s="275"/>
      <c r="F898" s="275"/>
      <c r="G898" s="275"/>
      <c r="H898" s="275"/>
      <c r="I898" s="275"/>
      <c r="J898" s="275"/>
      <c r="K898" s="306"/>
      <c r="L898" s="275"/>
      <c r="M898" s="275"/>
      <c r="N898" s="275"/>
      <c r="O898" s="275"/>
      <c r="P898" s="306"/>
      <c r="Q898" s="275"/>
      <c r="R898" s="275"/>
      <c r="S898" s="275"/>
      <c r="T898" s="275"/>
      <c r="U898" s="275"/>
      <c r="V898" s="275"/>
      <c r="W898" s="275"/>
      <c r="X898" s="275"/>
      <c r="Y898" s="275"/>
      <c r="Z898" s="275"/>
    </row>
    <row r="899" spans="1:26" ht="15.75" customHeight="1" x14ac:dyDescent="0.25">
      <c r="A899" s="303"/>
      <c r="B899" s="275"/>
      <c r="C899" s="275"/>
      <c r="D899" s="275"/>
      <c r="E899" s="275"/>
      <c r="F899" s="275"/>
      <c r="G899" s="275"/>
      <c r="H899" s="275"/>
      <c r="I899" s="275"/>
      <c r="J899" s="275"/>
      <c r="K899" s="306"/>
      <c r="L899" s="275"/>
      <c r="M899" s="275"/>
      <c r="N899" s="275"/>
      <c r="O899" s="275"/>
      <c r="P899" s="306"/>
      <c r="Q899" s="275"/>
      <c r="R899" s="275"/>
      <c r="S899" s="275"/>
      <c r="T899" s="275"/>
      <c r="U899" s="275"/>
      <c r="V899" s="275"/>
      <c r="W899" s="275"/>
      <c r="X899" s="275"/>
      <c r="Y899" s="275"/>
      <c r="Z899" s="275"/>
    </row>
    <row r="900" spans="1:26" ht="15.75" customHeight="1" x14ac:dyDescent="0.25">
      <c r="A900" s="303"/>
      <c r="B900" s="275"/>
      <c r="C900" s="275"/>
      <c r="D900" s="275"/>
      <c r="E900" s="275"/>
      <c r="F900" s="275"/>
      <c r="G900" s="275"/>
      <c r="H900" s="275"/>
      <c r="I900" s="275"/>
      <c r="J900" s="275"/>
      <c r="K900" s="306"/>
      <c r="L900" s="275"/>
      <c r="M900" s="275"/>
      <c r="N900" s="275"/>
      <c r="O900" s="275"/>
      <c r="P900" s="306"/>
      <c r="Q900" s="275"/>
      <c r="R900" s="275"/>
      <c r="S900" s="275"/>
      <c r="T900" s="275"/>
      <c r="U900" s="275"/>
      <c r="V900" s="275"/>
      <c r="W900" s="275"/>
      <c r="X900" s="275"/>
      <c r="Y900" s="275"/>
      <c r="Z900" s="275"/>
    </row>
    <row r="901" spans="1:26" ht="15.75" customHeight="1" x14ac:dyDescent="0.25">
      <c r="A901" s="303"/>
      <c r="B901" s="275"/>
      <c r="C901" s="275"/>
      <c r="D901" s="275"/>
      <c r="E901" s="275"/>
      <c r="F901" s="275"/>
      <c r="G901" s="275"/>
      <c r="H901" s="275"/>
      <c r="I901" s="275"/>
      <c r="J901" s="275"/>
      <c r="K901" s="306"/>
      <c r="L901" s="275"/>
      <c r="M901" s="275"/>
      <c r="N901" s="275"/>
      <c r="O901" s="275"/>
      <c r="P901" s="306"/>
      <c r="Q901" s="275"/>
      <c r="R901" s="275"/>
      <c r="S901" s="275"/>
      <c r="T901" s="275"/>
      <c r="U901" s="275"/>
      <c r="V901" s="275"/>
      <c r="W901" s="275"/>
      <c r="X901" s="275"/>
      <c r="Y901" s="275"/>
      <c r="Z901" s="275"/>
    </row>
    <row r="902" spans="1:26" ht="15.75" customHeight="1" x14ac:dyDescent="0.25">
      <c r="A902" s="303"/>
      <c r="B902" s="275"/>
      <c r="C902" s="275"/>
      <c r="D902" s="275"/>
      <c r="E902" s="275"/>
      <c r="F902" s="275"/>
      <c r="G902" s="275"/>
      <c r="H902" s="275"/>
      <c r="I902" s="275"/>
      <c r="J902" s="275"/>
      <c r="K902" s="306"/>
      <c r="L902" s="275"/>
      <c r="M902" s="275"/>
      <c r="N902" s="275"/>
      <c r="O902" s="275"/>
      <c r="P902" s="306"/>
      <c r="Q902" s="275"/>
      <c r="R902" s="275"/>
      <c r="S902" s="275"/>
      <c r="T902" s="275"/>
      <c r="U902" s="275"/>
      <c r="V902" s="275"/>
      <c r="W902" s="275"/>
      <c r="X902" s="275"/>
      <c r="Y902" s="275"/>
      <c r="Z902" s="275"/>
    </row>
    <row r="903" spans="1:26" ht="15.75" customHeight="1" x14ac:dyDescent="0.25">
      <c r="A903" s="303"/>
      <c r="B903" s="275"/>
      <c r="C903" s="275"/>
      <c r="D903" s="275"/>
      <c r="E903" s="275"/>
      <c r="F903" s="275"/>
      <c r="G903" s="275"/>
      <c r="H903" s="275"/>
      <c r="I903" s="275"/>
      <c r="J903" s="275"/>
      <c r="K903" s="306"/>
      <c r="L903" s="275"/>
      <c r="M903" s="275"/>
      <c r="N903" s="275"/>
      <c r="O903" s="275"/>
      <c r="P903" s="306"/>
      <c r="Q903" s="275"/>
      <c r="R903" s="275"/>
      <c r="S903" s="275"/>
      <c r="T903" s="275"/>
      <c r="U903" s="275"/>
      <c r="V903" s="275"/>
      <c r="W903" s="275"/>
      <c r="X903" s="275"/>
      <c r="Y903" s="275"/>
      <c r="Z903" s="275"/>
    </row>
    <row r="904" spans="1:26" ht="15.75" customHeight="1" x14ac:dyDescent="0.25">
      <c r="A904" s="303"/>
      <c r="B904" s="275"/>
      <c r="C904" s="275"/>
      <c r="D904" s="275"/>
      <c r="E904" s="275"/>
      <c r="F904" s="275"/>
      <c r="G904" s="275"/>
      <c r="H904" s="275"/>
      <c r="I904" s="275"/>
      <c r="J904" s="275"/>
      <c r="K904" s="306"/>
      <c r="L904" s="275"/>
      <c r="M904" s="275"/>
      <c r="N904" s="275"/>
      <c r="O904" s="275"/>
      <c r="P904" s="306"/>
      <c r="Q904" s="275"/>
      <c r="R904" s="275"/>
      <c r="S904" s="275"/>
      <c r="T904" s="275"/>
      <c r="U904" s="275"/>
      <c r="V904" s="275"/>
      <c r="W904" s="275"/>
      <c r="X904" s="275"/>
      <c r="Y904" s="275"/>
      <c r="Z904" s="275"/>
    </row>
    <row r="905" spans="1:26" ht="15.75" customHeight="1" x14ac:dyDescent="0.25">
      <c r="A905" s="303"/>
      <c r="B905" s="275"/>
      <c r="C905" s="275"/>
      <c r="D905" s="275"/>
      <c r="E905" s="275"/>
      <c r="F905" s="275"/>
      <c r="G905" s="275"/>
      <c r="H905" s="275"/>
      <c r="I905" s="275"/>
      <c r="J905" s="275"/>
      <c r="K905" s="306"/>
      <c r="L905" s="275"/>
      <c r="M905" s="275"/>
      <c r="N905" s="275"/>
      <c r="O905" s="275"/>
      <c r="P905" s="306"/>
      <c r="Q905" s="275"/>
      <c r="R905" s="275"/>
      <c r="S905" s="275"/>
      <c r="T905" s="275"/>
      <c r="U905" s="275"/>
      <c r="V905" s="275"/>
      <c r="W905" s="275"/>
      <c r="X905" s="275"/>
      <c r="Y905" s="275"/>
      <c r="Z905" s="275"/>
    </row>
    <row r="906" spans="1:26" ht="15.75" customHeight="1" x14ac:dyDescent="0.25">
      <c r="A906" s="303"/>
      <c r="B906" s="275"/>
      <c r="C906" s="275"/>
      <c r="D906" s="275"/>
      <c r="E906" s="275"/>
      <c r="F906" s="275"/>
      <c r="G906" s="275"/>
      <c r="H906" s="275"/>
      <c r="I906" s="275"/>
      <c r="J906" s="275"/>
      <c r="K906" s="306"/>
      <c r="L906" s="275"/>
      <c r="M906" s="275"/>
      <c r="N906" s="275"/>
      <c r="O906" s="275"/>
      <c r="P906" s="306"/>
      <c r="Q906" s="275"/>
      <c r="R906" s="275"/>
      <c r="S906" s="275"/>
      <c r="T906" s="275"/>
      <c r="U906" s="275"/>
      <c r="V906" s="275"/>
      <c r="W906" s="275"/>
      <c r="X906" s="275"/>
      <c r="Y906" s="275"/>
      <c r="Z906" s="275"/>
    </row>
    <row r="907" spans="1:26" ht="15.75" customHeight="1" x14ac:dyDescent="0.25">
      <c r="A907" s="303"/>
      <c r="B907" s="275"/>
      <c r="C907" s="275"/>
      <c r="D907" s="275"/>
      <c r="E907" s="275"/>
      <c r="F907" s="275"/>
      <c r="G907" s="275"/>
      <c r="H907" s="275"/>
      <c r="I907" s="275"/>
      <c r="J907" s="275"/>
      <c r="K907" s="306"/>
      <c r="L907" s="275"/>
      <c r="M907" s="275"/>
      <c r="N907" s="275"/>
      <c r="O907" s="275"/>
      <c r="P907" s="306"/>
      <c r="Q907" s="275"/>
      <c r="R907" s="275"/>
      <c r="S907" s="275"/>
      <c r="T907" s="275"/>
      <c r="U907" s="275"/>
      <c r="V907" s="275"/>
      <c r="W907" s="275"/>
      <c r="X907" s="275"/>
      <c r="Y907" s="275"/>
      <c r="Z907" s="275"/>
    </row>
    <row r="908" spans="1:26" ht="15.75" customHeight="1" x14ac:dyDescent="0.25">
      <c r="A908" s="303"/>
      <c r="B908" s="275"/>
      <c r="C908" s="275"/>
      <c r="D908" s="275"/>
      <c r="E908" s="275"/>
      <c r="F908" s="275"/>
      <c r="G908" s="275"/>
      <c r="H908" s="275"/>
      <c r="I908" s="275"/>
      <c r="J908" s="275"/>
      <c r="K908" s="306"/>
      <c r="L908" s="275"/>
      <c r="M908" s="275"/>
      <c r="N908" s="275"/>
      <c r="O908" s="275"/>
      <c r="P908" s="306"/>
      <c r="Q908" s="275"/>
      <c r="R908" s="275"/>
      <c r="S908" s="275"/>
      <c r="T908" s="275"/>
      <c r="U908" s="275"/>
      <c r="V908" s="275"/>
      <c r="W908" s="275"/>
      <c r="X908" s="275"/>
      <c r="Y908" s="275"/>
      <c r="Z908" s="275"/>
    </row>
    <row r="909" spans="1:26" ht="15.75" customHeight="1" x14ac:dyDescent="0.25">
      <c r="A909" s="303"/>
      <c r="B909" s="275"/>
      <c r="C909" s="275"/>
      <c r="D909" s="275"/>
      <c r="E909" s="275"/>
      <c r="F909" s="275"/>
      <c r="G909" s="275"/>
      <c r="H909" s="275"/>
      <c r="I909" s="275"/>
      <c r="J909" s="275"/>
      <c r="K909" s="306"/>
      <c r="L909" s="275"/>
      <c r="M909" s="275"/>
      <c r="N909" s="275"/>
      <c r="O909" s="275"/>
      <c r="P909" s="306"/>
      <c r="Q909" s="275"/>
      <c r="R909" s="275"/>
      <c r="S909" s="275"/>
      <c r="T909" s="275"/>
      <c r="U909" s="275"/>
      <c r="V909" s="275"/>
      <c r="W909" s="275"/>
      <c r="X909" s="275"/>
      <c r="Y909" s="275"/>
      <c r="Z909" s="275"/>
    </row>
    <row r="910" spans="1:26" ht="15.75" customHeight="1" x14ac:dyDescent="0.25">
      <c r="A910" s="303"/>
      <c r="B910" s="275"/>
      <c r="C910" s="275"/>
      <c r="D910" s="275"/>
      <c r="E910" s="275"/>
      <c r="F910" s="275"/>
      <c r="G910" s="275"/>
      <c r="H910" s="275"/>
      <c r="I910" s="275"/>
      <c r="J910" s="275"/>
      <c r="K910" s="306"/>
      <c r="L910" s="275"/>
      <c r="M910" s="275"/>
      <c r="N910" s="275"/>
      <c r="O910" s="275"/>
      <c r="P910" s="306"/>
      <c r="Q910" s="275"/>
      <c r="R910" s="275"/>
      <c r="S910" s="275"/>
      <c r="T910" s="275"/>
      <c r="U910" s="275"/>
      <c r="V910" s="275"/>
      <c r="W910" s="275"/>
      <c r="X910" s="275"/>
      <c r="Y910" s="275"/>
      <c r="Z910" s="275"/>
    </row>
    <row r="911" spans="1:26" ht="15.75" customHeight="1" x14ac:dyDescent="0.25">
      <c r="A911" s="303"/>
      <c r="B911" s="275"/>
      <c r="C911" s="275"/>
      <c r="D911" s="275"/>
      <c r="E911" s="275"/>
      <c r="F911" s="275"/>
      <c r="G911" s="275"/>
      <c r="H911" s="275"/>
      <c r="I911" s="275"/>
      <c r="J911" s="275"/>
      <c r="K911" s="306"/>
      <c r="L911" s="275"/>
      <c r="M911" s="275"/>
      <c r="N911" s="275"/>
      <c r="O911" s="275"/>
      <c r="P911" s="306"/>
      <c r="Q911" s="275"/>
      <c r="R911" s="275"/>
      <c r="S911" s="275"/>
      <c r="T911" s="275"/>
      <c r="U911" s="275"/>
      <c r="V911" s="275"/>
      <c r="W911" s="275"/>
      <c r="X911" s="275"/>
      <c r="Y911" s="275"/>
      <c r="Z911" s="275"/>
    </row>
    <row r="912" spans="1:26" ht="15.75" customHeight="1" x14ac:dyDescent="0.25">
      <c r="A912" s="303"/>
      <c r="B912" s="275"/>
      <c r="C912" s="275"/>
      <c r="D912" s="275"/>
      <c r="E912" s="275"/>
      <c r="F912" s="275"/>
      <c r="G912" s="275"/>
      <c r="H912" s="275"/>
      <c r="I912" s="275"/>
      <c r="J912" s="275"/>
      <c r="K912" s="306"/>
      <c r="L912" s="275"/>
      <c r="M912" s="275"/>
      <c r="N912" s="275"/>
      <c r="O912" s="275"/>
      <c r="P912" s="306"/>
      <c r="Q912" s="275"/>
      <c r="R912" s="275"/>
      <c r="S912" s="275"/>
      <c r="T912" s="275"/>
      <c r="U912" s="275"/>
      <c r="V912" s="275"/>
      <c r="W912" s="275"/>
      <c r="X912" s="275"/>
      <c r="Y912" s="275"/>
      <c r="Z912" s="275"/>
    </row>
    <row r="913" spans="1:26" ht="15.75" customHeight="1" x14ac:dyDescent="0.25">
      <c r="A913" s="303"/>
      <c r="B913" s="275"/>
      <c r="C913" s="275"/>
      <c r="D913" s="275"/>
      <c r="E913" s="275"/>
      <c r="F913" s="275"/>
      <c r="G913" s="275"/>
      <c r="H913" s="275"/>
      <c r="I913" s="275"/>
      <c r="J913" s="275"/>
      <c r="K913" s="306"/>
      <c r="L913" s="275"/>
      <c r="M913" s="275"/>
      <c r="N913" s="275"/>
      <c r="O913" s="275"/>
      <c r="P913" s="306"/>
      <c r="Q913" s="275"/>
      <c r="R913" s="275"/>
      <c r="S913" s="275"/>
      <c r="T913" s="275"/>
      <c r="U913" s="275"/>
      <c r="V913" s="275"/>
      <c r="W913" s="275"/>
      <c r="X913" s="275"/>
      <c r="Y913" s="275"/>
      <c r="Z913" s="275"/>
    </row>
    <row r="914" spans="1:26" ht="15.75" customHeight="1" x14ac:dyDescent="0.25">
      <c r="A914" s="303"/>
      <c r="B914" s="275"/>
      <c r="C914" s="275"/>
      <c r="D914" s="275"/>
      <c r="E914" s="275"/>
      <c r="F914" s="275"/>
      <c r="G914" s="275"/>
      <c r="H914" s="275"/>
      <c r="I914" s="275"/>
      <c r="J914" s="275"/>
      <c r="K914" s="306"/>
      <c r="L914" s="275"/>
      <c r="M914" s="275"/>
      <c r="N914" s="275"/>
      <c r="O914" s="275"/>
      <c r="P914" s="306"/>
      <c r="Q914" s="275"/>
      <c r="R914" s="275"/>
      <c r="S914" s="275"/>
      <c r="T914" s="275"/>
      <c r="U914" s="275"/>
      <c r="V914" s="275"/>
      <c r="W914" s="275"/>
      <c r="X914" s="275"/>
      <c r="Y914" s="275"/>
      <c r="Z914" s="275"/>
    </row>
    <row r="915" spans="1:26" ht="15.75" customHeight="1" x14ac:dyDescent="0.25">
      <c r="A915" s="303"/>
      <c r="B915" s="275"/>
      <c r="C915" s="275"/>
      <c r="D915" s="275"/>
      <c r="E915" s="275"/>
      <c r="F915" s="275"/>
      <c r="G915" s="275"/>
      <c r="H915" s="275"/>
      <c r="I915" s="275"/>
      <c r="J915" s="275"/>
      <c r="K915" s="306"/>
      <c r="L915" s="275"/>
      <c r="M915" s="275"/>
      <c r="N915" s="275"/>
      <c r="O915" s="275"/>
      <c r="P915" s="306"/>
      <c r="Q915" s="275"/>
      <c r="R915" s="275"/>
      <c r="S915" s="275"/>
      <c r="T915" s="275"/>
      <c r="U915" s="275"/>
      <c r="V915" s="275"/>
      <c r="W915" s="275"/>
      <c r="X915" s="275"/>
      <c r="Y915" s="275"/>
      <c r="Z915" s="275"/>
    </row>
    <row r="916" spans="1:26" ht="15.75" customHeight="1" x14ac:dyDescent="0.25">
      <c r="A916" s="303"/>
      <c r="B916" s="275"/>
      <c r="C916" s="275"/>
      <c r="D916" s="275"/>
      <c r="E916" s="275"/>
      <c r="F916" s="275"/>
      <c r="G916" s="275"/>
      <c r="H916" s="275"/>
      <c r="I916" s="275"/>
      <c r="J916" s="275"/>
      <c r="K916" s="306"/>
      <c r="L916" s="275"/>
      <c r="M916" s="275"/>
      <c r="N916" s="275"/>
      <c r="O916" s="275"/>
      <c r="P916" s="306"/>
      <c r="Q916" s="275"/>
      <c r="R916" s="275"/>
      <c r="S916" s="275"/>
      <c r="T916" s="275"/>
      <c r="U916" s="275"/>
      <c r="V916" s="275"/>
      <c r="W916" s="275"/>
      <c r="X916" s="275"/>
      <c r="Y916" s="275"/>
      <c r="Z916" s="275"/>
    </row>
    <row r="917" spans="1:26" ht="15.75" customHeight="1" x14ac:dyDescent="0.25">
      <c r="A917" s="303"/>
      <c r="B917" s="275"/>
      <c r="C917" s="275"/>
      <c r="D917" s="275"/>
      <c r="E917" s="275"/>
      <c r="F917" s="275"/>
      <c r="G917" s="275"/>
      <c r="H917" s="275"/>
      <c r="I917" s="275"/>
      <c r="J917" s="275"/>
      <c r="K917" s="306"/>
      <c r="L917" s="275"/>
      <c r="M917" s="275"/>
      <c r="N917" s="275"/>
      <c r="O917" s="275"/>
      <c r="P917" s="306"/>
      <c r="Q917" s="275"/>
      <c r="R917" s="275"/>
      <c r="S917" s="275"/>
      <c r="T917" s="275"/>
      <c r="U917" s="275"/>
      <c r="V917" s="275"/>
      <c r="W917" s="275"/>
      <c r="X917" s="275"/>
      <c r="Y917" s="275"/>
      <c r="Z917" s="275"/>
    </row>
    <row r="918" spans="1:26" ht="15.75" customHeight="1" x14ac:dyDescent="0.25">
      <c r="A918" s="303"/>
      <c r="B918" s="275"/>
      <c r="C918" s="275"/>
      <c r="D918" s="275"/>
      <c r="E918" s="275"/>
      <c r="F918" s="275"/>
      <c r="G918" s="275"/>
      <c r="H918" s="275"/>
      <c r="I918" s="275"/>
      <c r="J918" s="275"/>
      <c r="K918" s="306"/>
      <c r="L918" s="275"/>
      <c r="M918" s="275"/>
      <c r="N918" s="275"/>
      <c r="O918" s="275"/>
      <c r="P918" s="306"/>
      <c r="Q918" s="275"/>
      <c r="R918" s="275"/>
      <c r="S918" s="275"/>
      <c r="T918" s="275"/>
      <c r="U918" s="275"/>
      <c r="V918" s="275"/>
      <c r="W918" s="275"/>
      <c r="X918" s="275"/>
      <c r="Y918" s="275"/>
      <c r="Z918" s="275"/>
    </row>
    <row r="919" spans="1:26" ht="15.75" customHeight="1" x14ac:dyDescent="0.25">
      <c r="A919" s="303"/>
      <c r="B919" s="275"/>
      <c r="C919" s="275"/>
      <c r="D919" s="275"/>
      <c r="E919" s="275"/>
      <c r="F919" s="275"/>
      <c r="G919" s="275"/>
      <c r="H919" s="275"/>
      <c r="I919" s="275"/>
      <c r="J919" s="275"/>
      <c r="K919" s="306"/>
      <c r="L919" s="275"/>
      <c r="M919" s="275"/>
      <c r="N919" s="275"/>
      <c r="O919" s="275"/>
      <c r="P919" s="306"/>
      <c r="Q919" s="275"/>
      <c r="R919" s="275"/>
      <c r="S919" s="275"/>
      <c r="T919" s="275"/>
      <c r="U919" s="275"/>
      <c r="V919" s="275"/>
      <c r="W919" s="275"/>
      <c r="X919" s="275"/>
      <c r="Y919" s="275"/>
      <c r="Z919" s="275"/>
    </row>
    <row r="920" spans="1:26" ht="15.75" customHeight="1" x14ac:dyDescent="0.25">
      <c r="A920" s="303"/>
      <c r="B920" s="275"/>
      <c r="C920" s="275"/>
      <c r="D920" s="275"/>
      <c r="E920" s="275"/>
      <c r="F920" s="275"/>
      <c r="G920" s="275"/>
      <c r="H920" s="275"/>
      <c r="I920" s="275"/>
      <c r="J920" s="275"/>
      <c r="K920" s="306"/>
      <c r="L920" s="275"/>
      <c r="M920" s="275"/>
      <c r="N920" s="275"/>
      <c r="O920" s="275"/>
      <c r="P920" s="306"/>
      <c r="Q920" s="275"/>
      <c r="R920" s="275"/>
      <c r="S920" s="275"/>
      <c r="T920" s="275"/>
      <c r="U920" s="275"/>
      <c r="V920" s="275"/>
      <c r="W920" s="275"/>
      <c r="X920" s="275"/>
      <c r="Y920" s="275"/>
      <c r="Z920" s="275"/>
    </row>
    <row r="921" spans="1:26" ht="15.75" customHeight="1" x14ac:dyDescent="0.25">
      <c r="A921" s="303"/>
      <c r="B921" s="275"/>
      <c r="C921" s="275"/>
      <c r="D921" s="275"/>
      <c r="E921" s="275"/>
      <c r="F921" s="275"/>
      <c r="G921" s="275"/>
      <c r="H921" s="275"/>
      <c r="I921" s="275"/>
      <c r="J921" s="275"/>
      <c r="K921" s="306"/>
      <c r="L921" s="275"/>
      <c r="M921" s="275"/>
      <c r="N921" s="275"/>
      <c r="O921" s="275"/>
      <c r="P921" s="306"/>
      <c r="Q921" s="275"/>
      <c r="R921" s="275"/>
      <c r="S921" s="275"/>
      <c r="T921" s="275"/>
      <c r="U921" s="275"/>
      <c r="V921" s="275"/>
      <c r="W921" s="275"/>
      <c r="X921" s="275"/>
      <c r="Y921" s="275"/>
      <c r="Z921" s="275"/>
    </row>
    <row r="922" spans="1:26" ht="15.75" customHeight="1" x14ac:dyDescent="0.25">
      <c r="A922" s="303"/>
      <c r="B922" s="275"/>
      <c r="C922" s="275"/>
      <c r="D922" s="275"/>
      <c r="E922" s="275"/>
      <c r="F922" s="275"/>
      <c r="G922" s="275"/>
      <c r="H922" s="275"/>
      <c r="I922" s="275"/>
      <c r="J922" s="275"/>
      <c r="K922" s="306"/>
      <c r="L922" s="275"/>
      <c r="M922" s="275"/>
      <c r="N922" s="275"/>
      <c r="O922" s="275"/>
      <c r="P922" s="306"/>
      <c r="Q922" s="275"/>
      <c r="R922" s="275"/>
      <c r="S922" s="275"/>
      <c r="T922" s="275"/>
      <c r="U922" s="275"/>
      <c r="V922" s="275"/>
      <c r="W922" s="275"/>
      <c r="X922" s="275"/>
      <c r="Y922" s="275"/>
      <c r="Z922" s="275"/>
    </row>
    <row r="923" spans="1:26" ht="15.75" customHeight="1" x14ac:dyDescent="0.25">
      <c r="A923" s="303"/>
      <c r="B923" s="275"/>
      <c r="C923" s="275"/>
      <c r="D923" s="275"/>
      <c r="E923" s="275"/>
      <c r="F923" s="275"/>
      <c r="G923" s="275"/>
      <c r="H923" s="275"/>
      <c r="I923" s="275"/>
      <c r="J923" s="275"/>
      <c r="K923" s="306"/>
      <c r="L923" s="275"/>
      <c r="M923" s="275"/>
      <c r="N923" s="275"/>
      <c r="O923" s="275"/>
      <c r="P923" s="306"/>
      <c r="Q923" s="275"/>
      <c r="R923" s="275"/>
      <c r="S923" s="275"/>
      <c r="T923" s="275"/>
      <c r="U923" s="275"/>
      <c r="V923" s="275"/>
      <c r="W923" s="275"/>
      <c r="X923" s="275"/>
      <c r="Y923" s="275"/>
      <c r="Z923" s="275"/>
    </row>
    <row r="924" spans="1:26" ht="15.75" customHeight="1" x14ac:dyDescent="0.25">
      <c r="A924" s="303"/>
      <c r="B924" s="275"/>
      <c r="C924" s="275"/>
      <c r="D924" s="275"/>
      <c r="E924" s="275"/>
      <c r="F924" s="275"/>
      <c r="G924" s="275"/>
      <c r="H924" s="275"/>
      <c r="I924" s="275"/>
      <c r="J924" s="275"/>
      <c r="K924" s="306"/>
      <c r="L924" s="275"/>
      <c r="M924" s="275"/>
      <c r="N924" s="275"/>
      <c r="O924" s="275"/>
      <c r="P924" s="306"/>
      <c r="Q924" s="275"/>
      <c r="R924" s="275"/>
      <c r="S924" s="275"/>
      <c r="T924" s="275"/>
      <c r="U924" s="275"/>
      <c r="V924" s="275"/>
      <c r="W924" s="275"/>
      <c r="X924" s="275"/>
      <c r="Y924" s="275"/>
      <c r="Z924" s="275"/>
    </row>
    <row r="925" spans="1:26" ht="15.75" customHeight="1" x14ac:dyDescent="0.25">
      <c r="A925" s="303"/>
      <c r="B925" s="275"/>
      <c r="C925" s="275"/>
      <c r="D925" s="275"/>
      <c r="E925" s="275"/>
      <c r="F925" s="275"/>
      <c r="G925" s="275"/>
      <c r="H925" s="275"/>
      <c r="I925" s="275"/>
      <c r="J925" s="275"/>
      <c r="K925" s="306"/>
      <c r="L925" s="275"/>
      <c r="M925" s="275"/>
      <c r="N925" s="275"/>
      <c r="O925" s="275"/>
      <c r="P925" s="306"/>
      <c r="Q925" s="275"/>
      <c r="R925" s="275"/>
      <c r="S925" s="275"/>
      <c r="T925" s="275"/>
      <c r="U925" s="275"/>
      <c r="V925" s="275"/>
      <c r="W925" s="275"/>
      <c r="X925" s="275"/>
      <c r="Y925" s="275"/>
      <c r="Z925" s="275"/>
    </row>
    <row r="926" spans="1:26" ht="15.75" customHeight="1" x14ac:dyDescent="0.25">
      <c r="A926" s="303"/>
      <c r="B926" s="275"/>
      <c r="C926" s="275"/>
      <c r="D926" s="275"/>
      <c r="E926" s="275"/>
      <c r="F926" s="275"/>
      <c r="G926" s="275"/>
      <c r="H926" s="275"/>
      <c r="I926" s="275"/>
      <c r="J926" s="275"/>
      <c r="K926" s="306"/>
      <c r="L926" s="275"/>
      <c r="M926" s="275"/>
      <c r="N926" s="275"/>
      <c r="O926" s="275"/>
      <c r="P926" s="306"/>
      <c r="Q926" s="275"/>
      <c r="R926" s="275"/>
      <c r="S926" s="275"/>
      <c r="T926" s="275"/>
      <c r="U926" s="275"/>
      <c r="V926" s="275"/>
      <c r="W926" s="275"/>
      <c r="X926" s="275"/>
      <c r="Y926" s="275"/>
      <c r="Z926" s="275"/>
    </row>
    <row r="927" spans="1:26" ht="15.75" customHeight="1" x14ac:dyDescent="0.25">
      <c r="A927" s="303"/>
      <c r="B927" s="275"/>
      <c r="C927" s="275"/>
      <c r="D927" s="275"/>
      <c r="E927" s="275"/>
      <c r="F927" s="275"/>
      <c r="G927" s="275"/>
      <c r="H927" s="275"/>
      <c r="I927" s="275"/>
      <c r="J927" s="275"/>
      <c r="K927" s="306"/>
      <c r="L927" s="275"/>
      <c r="M927" s="275"/>
      <c r="N927" s="275"/>
      <c r="O927" s="275"/>
      <c r="P927" s="306"/>
      <c r="Q927" s="275"/>
      <c r="R927" s="275"/>
      <c r="S927" s="275"/>
      <c r="T927" s="275"/>
      <c r="U927" s="275"/>
      <c r="V927" s="275"/>
      <c r="W927" s="275"/>
      <c r="X927" s="275"/>
      <c r="Y927" s="275"/>
      <c r="Z927" s="275"/>
    </row>
    <row r="928" spans="1:26" ht="15.75" customHeight="1" x14ac:dyDescent="0.25">
      <c r="A928" s="303"/>
      <c r="B928" s="275"/>
      <c r="C928" s="275"/>
      <c r="D928" s="275"/>
      <c r="E928" s="275"/>
      <c r="F928" s="275"/>
      <c r="G928" s="275"/>
      <c r="H928" s="275"/>
      <c r="I928" s="275"/>
      <c r="J928" s="275"/>
      <c r="K928" s="306"/>
      <c r="L928" s="275"/>
      <c r="M928" s="275"/>
      <c r="N928" s="275"/>
      <c r="O928" s="275"/>
      <c r="P928" s="306"/>
      <c r="Q928" s="275"/>
      <c r="R928" s="275"/>
      <c r="S928" s="275"/>
      <c r="T928" s="275"/>
      <c r="U928" s="275"/>
      <c r="V928" s="275"/>
      <c r="W928" s="275"/>
      <c r="X928" s="275"/>
      <c r="Y928" s="275"/>
      <c r="Z928" s="275"/>
    </row>
    <row r="929" spans="1:26" ht="15.75" customHeight="1" x14ac:dyDescent="0.25">
      <c r="A929" s="303"/>
      <c r="B929" s="275"/>
      <c r="C929" s="275"/>
      <c r="D929" s="275"/>
      <c r="E929" s="275"/>
      <c r="F929" s="275"/>
      <c r="G929" s="275"/>
      <c r="H929" s="275"/>
      <c r="I929" s="275"/>
      <c r="J929" s="275"/>
      <c r="K929" s="306"/>
      <c r="L929" s="275"/>
      <c r="M929" s="275"/>
      <c r="N929" s="275"/>
      <c r="O929" s="275"/>
      <c r="P929" s="306"/>
      <c r="Q929" s="275"/>
      <c r="R929" s="275"/>
      <c r="S929" s="275"/>
      <c r="T929" s="275"/>
      <c r="U929" s="275"/>
      <c r="V929" s="275"/>
      <c r="W929" s="275"/>
      <c r="X929" s="275"/>
      <c r="Y929" s="275"/>
      <c r="Z929" s="275"/>
    </row>
    <row r="930" spans="1:26" ht="15.75" customHeight="1" x14ac:dyDescent="0.25">
      <c r="A930" s="303"/>
      <c r="B930" s="275"/>
      <c r="C930" s="275"/>
      <c r="D930" s="275"/>
      <c r="E930" s="275"/>
      <c r="F930" s="275"/>
      <c r="G930" s="275"/>
      <c r="H930" s="275"/>
      <c r="I930" s="275"/>
      <c r="J930" s="275"/>
      <c r="K930" s="306"/>
      <c r="L930" s="275"/>
      <c r="M930" s="275"/>
      <c r="N930" s="275"/>
      <c r="O930" s="275"/>
      <c r="P930" s="306"/>
      <c r="Q930" s="275"/>
      <c r="R930" s="275"/>
      <c r="S930" s="275"/>
      <c r="T930" s="275"/>
      <c r="U930" s="275"/>
      <c r="V930" s="275"/>
      <c r="W930" s="275"/>
      <c r="X930" s="275"/>
      <c r="Y930" s="275"/>
      <c r="Z930" s="275"/>
    </row>
    <row r="931" spans="1:26" ht="15.75" customHeight="1" x14ac:dyDescent="0.25">
      <c r="A931" s="303"/>
      <c r="B931" s="275"/>
      <c r="C931" s="275"/>
      <c r="D931" s="275"/>
      <c r="E931" s="275"/>
      <c r="F931" s="275"/>
      <c r="G931" s="275"/>
      <c r="H931" s="275"/>
      <c r="I931" s="275"/>
      <c r="J931" s="275"/>
      <c r="K931" s="306"/>
      <c r="L931" s="275"/>
      <c r="M931" s="275"/>
      <c r="N931" s="275"/>
      <c r="O931" s="275"/>
      <c r="P931" s="306"/>
      <c r="Q931" s="275"/>
      <c r="R931" s="275"/>
      <c r="S931" s="275"/>
      <c r="T931" s="275"/>
      <c r="U931" s="275"/>
      <c r="V931" s="275"/>
      <c r="W931" s="275"/>
      <c r="X931" s="275"/>
      <c r="Y931" s="275"/>
      <c r="Z931" s="275"/>
    </row>
    <row r="932" spans="1:26" ht="15.75" customHeight="1" x14ac:dyDescent="0.25">
      <c r="A932" s="303"/>
      <c r="B932" s="275"/>
      <c r="C932" s="275"/>
      <c r="D932" s="275"/>
      <c r="E932" s="275"/>
      <c r="F932" s="275"/>
      <c r="G932" s="275"/>
      <c r="H932" s="275"/>
      <c r="I932" s="275"/>
      <c r="J932" s="275"/>
      <c r="K932" s="306"/>
      <c r="L932" s="275"/>
      <c r="M932" s="275"/>
      <c r="N932" s="275"/>
      <c r="O932" s="275"/>
      <c r="P932" s="306"/>
      <c r="Q932" s="275"/>
      <c r="R932" s="275"/>
      <c r="S932" s="275"/>
      <c r="T932" s="275"/>
      <c r="U932" s="275"/>
      <c r="V932" s="275"/>
      <c r="W932" s="275"/>
      <c r="X932" s="275"/>
      <c r="Y932" s="275"/>
      <c r="Z932" s="275"/>
    </row>
    <row r="933" spans="1:26" ht="15.75" customHeight="1" x14ac:dyDescent="0.25">
      <c r="A933" s="303"/>
      <c r="B933" s="275"/>
      <c r="C933" s="275"/>
      <c r="D933" s="275"/>
      <c r="E933" s="275"/>
      <c r="F933" s="275"/>
      <c r="G933" s="275"/>
      <c r="H933" s="275"/>
      <c r="I933" s="275"/>
      <c r="J933" s="275"/>
      <c r="K933" s="306"/>
      <c r="L933" s="275"/>
      <c r="M933" s="275"/>
      <c r="N933" s="275"/>
      <c r="O933" s="275"/>
      <c r="P933" s="306"/>
      <c r="Q933" s="275"/>
      <c r="R933" s="275"/>
      <c r="S933" s="275"/>
      <c r="T933" s="275"/>
      <c r="U933" s="275"/>
      <c r="V933" s="275"/>
      <c r="W933" s="275"/>
      <c r="X933" s="275"/>
      <c r="Y933" s="275"/>
      <c r="Z933" s="275"/>
    </row>
    <row r="934" spans="1:26" ht="15.75" customHeight="1" x14ac:dyDescent="0.25">
      <c r="A934" s="303"/>
      <c r="B934" s="275"/>
      <c r="C934" s="275"/>
      <c r="D934" s="275"/>
      <c r="E934" s="275"/>
      <c r="F934" s="275"/>
      <c r="G934" s="275"/>
      <c r="H934" s="275"/>
      <c r="I934" s="275"/>
      <c r="J934" s="275"/>
      <c r="K934" s="306"/>
      <c r="L934" s="275"/>
      <c r="M934" s="275"/>
      <c r="N934" s="275"/>
      <c r="O934" s="275"/>
      <c r="P934" s="306"/>
      <c r="Q934" s="275"/>
      <c r="R934" s="275"/>
      <c r="S934" s="275"/>
      <c r="T934" s="275"/>
      <c r="U934" s="275"/>
      <c r="V934" s="275"/>
      <c r="W934" s="275"/>
      <c r="X934" s="275"/>
      <c r="Y934" s="275"/>
      <c r="Z934" s="275"/>
    </row>
    <row r="935" spans="1:26" ht="15.75" customHeight="1" x14ac:dyDescent="0.25">
      <c r="A935" s="303"/>
      <c r="B935" s="275"/>
      <c r="C935" s="275"/>
      <c r="D935" s="275"/>
      <c r="E935" s="275"/>
      <c r="F935" s="275"/>
      <c r="G935" s="275"/>
      <c r="H935" s="275"/>
      <c r="I935" s="275"/>
      <c r="J935" s="275"/>
      <c r="K935" s="306"/>
      <c r="L935" s="275"/>
      <c r="M935" s="275"/>
      <c r="N935" s="275"/>
      <c r="O935" s="275"/>
      <c r="P935" s="306"/>
      <c r="Q935" s="275"/>
      <c r="R935" s="275"/>
      <c r="S935" s="275"/>
      <c r="T935" s="275"/>
      <c r="U935" s="275"/>
      <c r="V935" s="275"/>
      <c r="W935" s="275"/>
      <c r="X935" s="275"/>
      <c r="Y935" s="275"/>
      <c r="Z935" s="275"/>
    </row>
    <row r="936" spans="1:26" ht="15.75" customHeight="1" x14ac:dyDescent="0.25">
      <c r="A936" s="303"/>
      <c r="B936" s="275"/>
      <c r="C936" s="275"/>
      <c r="D936" s="275"/>
      <c r="E936" s="275"/>
      <c r="F936" s="275"/>
      <c r="G936" s="275"/>
      <c r="H936" s="275"/>
      <c r="I936" s="275"/>
      <c r="J936" s="275"/>
      <c r="K936" s="306"/>
      <c r="L936" s="275"/>
      <c r="M936" s="275"/>
      <c r="N936" s="275"/>
      <c r="O936" s="275"/>
      <c r="P936" s="306"/>
      <c r="Q936" s="275"/>
      <c r="R936" s="275"/>
      <c r="S936" s="275"/>
      <c r="T936" s="275"/>
      <c r="U936" s="275"/>
      <c r="V936" s="275"/>
      <c r="W936" s="275"/>
      <c r="X936" s="275"/>
      <c r="Y936" s="275"/>
      <c r="Z936" s="275"/>
    </row>
    <row r="937" spans="1:26" ht="15.75" customHeight="1" x14ac:dyDescent="0.25">
      <c r="A937" s="303"/>
      <c r="B937" s="275"/>
      <c r="C937" s="275"/>
      <c r="D937" s="275"/>
      <c r="E937" s="275"/>
      <c r="F937" s="275"/>
      <c r="G937" s="275"/>
      <c r="H937" s="275"/>
      <c r="I937" s="275"/>
      <c r="J937" s="275"/>
      <c r="K937" s="306"/>
      <c r="L937" s="275"/>
      <c r="M937" s="275"/>
      <c r="N937" s="275"/>
      <c r="O937" s="275"/>
      <c r="P937" s="306"/>
      <c r="Q937" s="275"/>
      <c r="R937" s="275"/>
      <c r="S937" s="275"/>
      <c r="T937" s="275"/>
      <c r="U937" s="275"/>
      <c r="V937" s="275"/>
      <c r="W937" s="275"/>
      <c r="X937" s="275"/>
      <c r="Y937" s="275"/>
      <c r="Z937" s="275"/>
    </row>
    <row r="938" spans="1:26" ht="15.75" customHeight="1" x14ac:dyDescent="0.25">
      <c r="A938" s="303"/>
      <c r="B938" s="275"/>
      <c r="C938" s="275"/>
      <c r="D938" s="275"/>
      <c r="E938" s="275"/>
      <c r="F938" s="275"/>
      <c r="G938" s="275"/>
      <c r="H938" s="275"/>
      <c r="I938" s="275"/>
      <c r="J938" s="275"/>
      <c r="K938" s="306"/>
      <c r="L938" s="275"/>
      <c r="M938" s="275"/>
      <c r="N938" s="275"/>
      <c r="O938" s="275"/>
      <c r="P938" s="306"/>
      <c r="Q938" s="275"/>
      <c r="R938" s="275"/>
      <c r="S938" s="275"/>
      <c r="T938" s="275"/>
      <c r="U938" s="275"/>
      <c r="V938" s="275"/>
      <c r="W938" s="275"/>
      <c r="X938" s="275"/>
      <c r="Y938" s="275"/>
      <c r="Z938" s="275"/>
    </row>
    <row r="939" spans="1:26" ht="15.75" customHeight="1" x14ac:dyDescent="0.25">
      <c r="A939" s="303"/>
      <c r="B939" s="275"/>
      <c r="C939" s="275"/>
      <c r="D939" s="275"/>
      <c r="E939" s="275"/>
      <c r="F939" s="275"/>
      <c r="G939" s="275"/>
      <c r="H939" s="275"/>
      <c r="I939" s="275"/>
      <c r="J939" s="275"/>
      <c r="K939" s="306"/>
      <c r="L939" s="275"/>
      <c r="M939" s="275"/>
      <c r="N939" s="275"/>
      <c r="O939" s="275"/>
      <c r="P939" s="306"/>
      <c r="Q939" s="275"/>
      <c r="R939" s="275"/>
      <c r="S939" s="275"/>
      <c r="T939" s="275"/>
      <c r="U939" s="275"/>
      <c r="V939" s="275"/>
      <c r="W939" s="275"/>
      <c r="X939" s="275"/>
      <c r="Y939" s="275"/>
      <c r="Z939" s="275"/>
    </row>
    <row r="940" spans="1:26" ht="15.75" customHeight="1" x14ac:dyDescent="0.25">
      <c r="A940" s="303"/>
      <c r="B940" s="275"/>
      <c r="C940" s="275"/>
      <c r="D940" s="275"/>
      <c r="E940" s="275"/>
      <c r="F940" s="275"/>
      <c r="G940" s="275"/>
      <c r="H940" s="275"/>
      <c r="I940" s="275"/>
      <c r="J940" s="275"/>
      <c r="K940" s="306"/>
      <c r="L940" s="275"/>
      <c r="M940" s="275"/>
      <c r="N940" s="275"/>
      <c r="O940" s="275"/>
      <c r="P940" s="306"/>
      <c r="Q940" s="275"/>
      <c r="R940" s="275"/>
      <c r="S940" s="275"/>
      <c r="T940" s="275"/>
      <c r="U940" s="275"/>
      <c r="V940" s="275"/>
      <c r="W940" s="275"/>
      <c r="X940" s="275"/>
      <c r="Y940" s="275"/>
      <c r="Z940" s="275"/>
    </row>
    <row r="941" spans="1:26" ht="15.75" customHeight="1" x14ac:dyDescent="0.25">
      <c r="A941" s="303"/>
      <c r="B941" s="275"/>
      <c r="C941" s="275"/>
      <c r="D941" s="275"/>
      <c r="E941" s="275"/>
      <c r="F941" s="275"/>
      <c r="G941" s="275"/>
      <c r="H941" s="275"/>
      <c r="I941" s="275"/>
      <c r="J941" s="275"/>
      <c r="K941" s="306"/>
      <c r="L941" s="275"/>
      <c r="M941" s="275"/>
      <c r="N941" s="275"/>
      <c r="O941" s="275"/>
      <c r="P941" s="306"/>
      <c r="Q941" s="275"/>
      <c r="R941" s="275"/>
      <c r="S941" s="275"/>
      <c r="T941" s="275"/>
      <c r="U941" s="275"/>
      <c r="V941" s="275"/>
      <c r="W941" s="275"/>
      <c r="X941" s="275"/>
      <c r="Y941" s="275"/>
      <c r="Z941" s="275"/>
    </row>
    <row r="942" spans="1:26" ht="15.75" customHeight="1" x14ac:dyDescent="0.25">
      <c r="A942" s="303"/>
      <c r="B942" s="275"/>
      <c r="C942" s="275"/>
      <c r="D942" s="275"/>
      <c r="E942" s="275"/>
      <c r="F942" s="275"/>
      <c r="G942" s="275"/>
      <c r="H942" s="275"/>
      <c r="I942" s="275"/>
      <c r="J942" s="275"/>
      <c r="K942" s="306"/>
      <c r="L942" s="275"/>
      <c r="M942" s="275"/>
      <c r="N942" s="275"/>
      <c r="O942" s="275"/>
      <c r="P942" s="306"/>
      <c r="Q942" s="275"/>
      <c r="R942" s="275"/>
      <c r="S942" s="275"/>
      <c r="T942" s="275"/>
      <c r="U942" s="275"/>
      <c r="V942" s="275"/>
      <c r="W942" s="275"/>
      <c r="X942" s="275"/>
      <c r="Y942" s="275"/>
      <c r="Z942" s="275"/>
    </row>
    <row r="943" spans="1:26" ht="15.75" customHeight="1" x14ac:dyDescent="0.25">
      <c r="A943" s="303"/>
      <c r="B943" s="275"/>
      <c r="C943" s="275"/>
      <c r="D943" s="275"/>
      <c r="E943" s="275"/>
      <c r="F943" s="275"/>
      <c r="G943" s="275"/>
      <c r="H943" s="275"/>
      <c r="I943" s="275"/>
      <c r="J943" s="275"/>
      <c r="K943" s="306"/>
      <c r="L943" s="275"/>
      <c r="M943" s="275"/>
      <c r="N943" s="275"/>
      <c r="O943" s="275"/>
      <c r="P943" s="306"/>
      <c r="Q943" s="275"/>
      <c r="R943" s="275"/>
      <c r="S943" s="275"/>
      <c r="T943" s="275"/>
      <c r="U943" s="275"/>
      <c r="V943" s="275"/>
      <c r="W943" s="275"/>
      <c r="X943" s="275"/>
      <c r="Y943" s="275"/>
      <c r="Z943" s="275"/>
    </row>
    <row r="944" spans="1:26" ht="15.75" customHeight="1" x14ac:dyDescent="0.25">
      <c r="A944" s="303"/>
      <c r="B944" s="275"/>
      <c r="C944" s="275"/>
      <c r="D944" s="275"/>
      <c r="E944" s="275"/>
      <c r="F944" s="275"/>
      <c r="G944" s="275"/>
      <c r="H944" s="275"/>
      <c r="I944" s="275"/>
      <c r="J944" s="275"/>
      <c r="K944" s="306"/>
      <c r="L944" s="275"/>
      <c r="M944" s="275"/>
      <c r="N944" s="275"/>
      <c r="O944" s="275"/>
      <c r="P944" s="306"/>
      <c r="Q944" s="275"/>
      <c r="R944" s="275"/>
      <c r="S944" s="275"/>
      <c r="T944" s="275"/>
      <c r="U944" s="275"/>
      <c r="V944" s="275"/>
      <c r="W944" s="275"/>
      <c r="X944" s="275"/>
      <c r="Y944" s="275"/>
      <c r="Z944" s="275"/>
    </row>
    <row r="945" spans="1:26" ht="15.75" customHeight="1" x14ac:dyDescent="0.25">
      <c r="A945" s="303"/>
      <c r="B945" s="275"/>
      <c r="C945" s="275"/>
      <c r="D945" s="275"/>
      <c r="E945" s="275"/>
      <c r="F945" s="275"/>
      <c r="G945" s="275"/>
      <c r="H945" s="275"/>
      <c r="I945" s="275"/>
      <c r="J945" s="275"/>
      <c r="K945" s="306"/>
      <c r="L945" s="275"/>
      <c r="M945" s="275"/>
      <c r="N945" s="275"/>
      <c r="O945" s="275"/>
      <c r="P945" s="306"/>
      <c r="Q945" s="275"/>
      <c r="R945" s="275"/>
      <c r="S945" s="275"/>
      <c r="T945" s="275"/>
      <c r="U945" s="275"/>
      <c r="V945" s="275"/>
      <c r="W945" s="275"/>
      <c r="X945" s="275"/>
      <c r="Y945" s="275"/>
      <c r="Z945" s="275"/>
    </row>
    <row r="946" spans="1:26" ht="15.75" customHeight="1" x14ac:dyDescent="0.25">
      <c r="A946" s="303"/>
      <c r="B946" s="275"/>
      <c r="C946" s="275"/>
      <c r="D946" s="275"/>
      <c r="E946" s="275"/>
      <c r="F946" s="275"/>
      <c r="G946" s="275"/>
      <c r="H946" s="275"/>
      <c r="I946" s="275"/>
      <c r="J946" s="275"/>
      <c r="K946" s="306"/>
      <c r="L946" s="275"/>
      <c r="M946" s="275"/>
      <c r="N946" s="275"/>
      <c r="O946" s="275"/>
      <c r="P946" s="306"/>
      <c r="Q946" s="275"/>
      <c r="R946" s="275"/>
      <c r="S946" s="275"/>
      <c r="T946" s="275"/>
      <c r="U946" s="275"/>
      <c r="V946" s="275"/>
      <c r="W946" s="275"/>
      <c r="X946" s="275"/>
      <c r="Y946" s="275"/>
      <c r="Z946" s="275"/>
    </row>
    <row r="947" spans="1:26" ht="15.75" customHeight="1" x14ac:dyDescent="0.25">
      <c r="A947" s="303"/>
      <c r="B947" s="275"/>
      <c r="C947" s="275"/>
      <c r="D947" s="275"/>
      <c r="E947" s="275"/>
      <c r="F947" s="275"/>
      <c r="G947" s="275"/>
      <c r="H947" s="275"/>
      <c r="I947" s="275"/>
      <c r="J947" s="275"/>
      <c r="K947" s="306"/>
      <c r="L947" s="275"/>
      <c r="M947" s="275"/>
      <c r="N947" s="275"/>
      <c r="O947" s="275"/>
      <c r="P947" s="306"/>
      <c r="Q947" s="275"/>
      <c r="R947" s="275"/>
      <c r="S947" s="275"/>
      <c r="T947" s="275"/>
      <c r="U947" s="275"/>
      <c r="V947" s="275"/>
      <c r="W947" s="275"/>
      <c r="X947" s="275"/>
      <c r="Y947" s="275"/>
      <c r="Z947" s="275"/>
    </row>
    <row r="948" spans="1:26" ht="15.75" customHeight="1" x14ac:dyDescent="0.25">
      <c r="A948" s="303"/>
      <c r="B948" s="275"/>
      <c r="C948" s="275"/>
      <c r="D948" s="275"/>
      <c r="E948" s="275"/>
      <c r="F948" s="275"/>
      <c r="G948" s="275"/>
      <c r="H948" s="275"/>
      <c r="I948" s="275"/>
      <c r="J948" s="275"/>
      <c r="K948" s="306"/>
      <c r="L948" s="275"/>
      <c r="M948" s="275"/>
      <c r="N948" s="275"/>
      <c r="O948" s="275"/>
      <c r="P948" s="306"/>
      <c r="Q948" s="275"/>
      <c r="R948" s="275"/>
      <c r="S948" s="275"/>
      <c r="T948" s="275"/>
      <c r="U948" s="275"/>
      <c r="V948" s="275"/>
      <c r="W948" s="275"/>
      <c r="X948" s="275"/>
      <c r="Y948" s="275"/>
      <c r="Z948" s="275"/>
    </row>
    <row r="949" spans="1:26" ht="15.75" customHeight="1" x14ac:dyDescent="0.25">
      <c r="A949" s="303"/>
      <c r="B949" s="275"/>
      <c r="C949" s="275"/>
      <c r="D949" s="275"/>
      <c r="E949" s="275"/>
      <c r="F949" s="275"/>
      <c r="G949" s="275"/>
      <c r="H949" s="275"/>
      <c r="I949" s="275"/>
      <c r="J949" s="275"/>
      <c r="K949" s="306"/>
      <c r="L949" s="275"/>
      <c r="M949" s="275"/>
      <c r="N949" s="275"/>
      <c r="O949" s="275"/>
      <c r="P949" s="306"/>
      <c r="Q949" s="275"/>
      <c r="R949" s="275"/>
      <c r="S949" s="275"/>
      <c r="T949" s="275"/>
      <c r="U949" s="275"/>
      <c r="V949" s="275"/>
      <c r="W949" s="275"/>
      <c r="X949" s="275"/>
      <c r="Y949" s="275"/>
      <c r="Z949" s="275"/>
    </row>
    <row r="950" spans="1:26" ht="15.75" customHeight="1" x14ac:dyDescent="0.25">
      <c r="A950" s="303"/>
      <c r="B950" s="275"/>
      <c r="C950" s="275"/>
      <c r="D950" s="275"/>
      <c r="E950" s="275"/>
      <c r="F950" s="275"/>
      <c r="G950" s="275"/>
      <c r="H950" s="275"/>
      <c r="I950" s="275"/>
      <c r="J950" s="275"/>
      <c r="K950" s="306"/>
      <c r="L950" s="275"/>
      <c r="M950" s="275"/>
      <c r="N950" s="275"/>
      <c r="O950" s="275"/>
      <c r="P950" s="306"/>
      <c r="Q950" s="275"/>
      <c r="R950" s="275"/>
      <c r="S950" s="275"/>
      <c r="T950" s="275"/>
      <c r="U950" s="275"/>
      <c r="V950" s="275"/>
      <c r="W950" s="275"/>
      <c r="X950" s="275"/>
      <c r="Y950" s="275"/>
      <c r="Z950" s="275"/>
    </row>
    <row r="951" spans="1:26" ht="15.75" customHeight="1" x14ac:dyDescent="0.25">
      <c r="A951" s="303"/>
      <c r="B951" s="275"/>
      <c r="C951" s="275"/>
      <c r="D951" s="275"/>
      <c r="E951" s="275"/>
      <c r="F951" s="275"/>
      <c r="G951" s="275"/>
      <c r="H951" s="275"/>
      <c r="I951" s="275"/>
      <c r="J951" s="275"/>
      <c r="K951" s="306"/>
      <c r="L951" s="275"/>
      <c r="M951" s="275"/>
      <c r="N951" s="275"/>
      <c r="O951" s="275"/>
      <c r="P951" s="306"/>
      <c r="Q951" s="275"/>
      <c r="R951" s="275"/>
      <c r="S951" s="275"/>
      <c r="T951" s="275"/>
      <c r="U951" s="275"/>
      <c r="V951" s="275"/>
      <c r="W951" s="275"/>
      <c r="X951" s="275"/>
      <c r="Y951" s="275"/>
      <c r="Z951" s="275"/>
    </row>
    <row r="952" spans="1:26" ht="15.75" customHeight="1" x14ac:dyDescent="0.25">
      <c r="A952" s="303"/>
      <c r="B952" s="275"/>
      <c r="C952" s="275"/>
      <c r="D952" s="275"/>
      <c r="E952" s="275"/>
      <c r="F952" s="275"/>
      <c r="G952" s="275"/>
      <c r="H952" s="275"/>
      <c r="I952" s="275"/>
      <c r="J952" s="275"/>
      <c r="K952" s="306"/>
      <c r="L952" s="275"/>
      <c r="M952" s="275"/>
      <c r="N952" s="275"/>
      <c r="O952" s="275"/>
      <c r="P952" s="306"/>
      <c r="Q952" s="275"/>
      <c r="R952" s="275"/>
      <c r="S952" s="275"/>
      <c r="T952" s="275"/>
      <c r="U952" s="275"/>
      <c r="V952" s="275"/>
      <c r="W952" s="275"/>
      <c r="X952" s="275"/>
      <c r="Y952" s="275"/>
      <c r="Z952" s="275"/>
    </row>
    <row r="953" spans="1:26" ht="15.75" customHeight="1" x14ac:dyDescent="0.25">
      <c r="A953" s="303"/>
      <c r="B953" s="275"/>
      <c r="C953" s="275"/>
      <c r="D953" s="275"/>
      <c r="E953" s="275"/>
      <c r="F953" s="275"/>
      <c r="G953" s="275"/>
      <c r="H953" s="275"/>
      <c r="I953" s="275"/>
      <c r="J953" s="275"/>
      <c r="K953" s="306"/>
      <c r="L953" s="275"/>
      <c r="M953" s="275"/>
      <c r="N953" s="275"/>
      <c r="O953" s="275"/>
      <c r="P953" s="306"/>
      <c r="Q953" s="275"/>
      <c r="R953" s="275"/>
      <c r="S953" s="275"/>
      <c r="T953" s="275"/>
      <c r="U953" s="275"/>
      <c r="V953" s="275"/>
      <c r="W953" s="275"/>
      <c r="X953" s="275"/>
      <c r="Y953" s="275"/>
      <c r="Z953" s="275"/>
    </row>
    <row r="954" spans="1:26" ht="15.75" customHeight="1" x14ac:dyDescent="0.25">
      <c r="A954" s="303"/>
      <c r="B954" s="275"/>
      <c r="C954" s="275"/>
      <c r="D954" s="275"/>
      <c r="E954" s="275"/>
      <c r="F954" s="275"/>
      <c r="G954" s="275"/>
      <c r="H954" s="275"/>
      <c r="I954" s="275"/>
      <c r="J954" s="275"/>
      <c r="K954" s="306"/>
      <c r="L954" s="275"/>
      <c r="M954" s="275"/>
      <c r="N954" s="275"/>
      <c r="O954" s="275"/>
      <c r="P954" s="306"/>
      <c r="Q954" s="275"/>
      <c r="R954" s="275"/>
      <c r="S954" s="275"/>
      <c r="T954" s="275"/>
      <c r="U954" s="275"/>
      <c r="V954" s="275"/>
      <c r="W954" s="275"/>
      <c r="X954" s="275"/>
      <c r="Y954" s="275"/>
      <c r="Z954" s="275"/>
    </row>
    <row r="955" spans="1:26" ht="15.75" customHeight="1" x14ac:dyDescent="0.25">
      <c r="A955" s="303"/>
      <c r="B955" s="275"/>
      <c r="C955" s="275"/>
      <c r="D955" s="275"/>
      <c r="E955" s="275"/>
      <c r="F955" s="275"/>
      <c r="G955" s="275"/>
      <c r="H955" s="275"/>
      <c r="I955" s="275"/>
      <c r="J955" s="275"/>
      <c r="K955" s="306"/>
      <c r="L955" s="275"/>
      <c r="M955" s="275"/>
      <c r="N955" s="275"/>
      <c r="O955" s="275"/>
      <c r="P955" s="306"/>
      <c r="Q955" s="275"/>
      <c r="R955" s="275"/>
      <c r="S955" s="275"/>
      <c r="T955" s="275"/>
      <c r="U955" s="275"/>
      <c r="V955" s="275"/>
      <c r="W955" s="275"/>
      <c r="X955" s="275"/>
      <c r="Y955" s="275"/>
      <c r="Z955" s="275"/>
    </row>
    <row r="956" spans="1:26" ht="15.75" customHeight="1" x14ac:dyDescent="0.25">
      <c r="A956" s="303"/>
      <c r="B956" s="275"/>
      <c r="C956" s="275"/>
      <c r="D956" s="275"/>
      <c r="E956" s="275"/>
      <c r="F956" s="275"/>
      <c r="G956" s="275"/>
      <c r="H956" s="275"/>
      <c r="I956" s="275"/>
      <c r="J956" s="275"/>
      <c r="K956" s="306"/>
      <c r="L956" s="275"/>
      <c r="M956" s="275"/>
      <c r="N956" s="275"/>
      <c r="O956" s="275"/>
      <c r="P956" s="306"/>
      <c r="Q956" s="275"/>
      <c r="R956" s="275"/>
      <c r="S956" s="275"/>
      <c r="T956" s="275"/>
      <c r="U956" s="275"/>
      <c r="V956" s="275"/>
      <c r="W956" s="275"/>
      <c r="X956" s="275"/>
      <c r="Y956" s="275"/>
      <c r="Z956" s="275"/>
    </row>
    <row r="957" spans="1:26" ht="15.75" customHeight="1" x14ac:dyDescent="0.25">
      <c r="A957" s="303"/>
      <c r="B957" s="275"/>
      <c r="C957" s="275"/>
      <c r="D957" s="275"/>
      <c r="E957" s="275"/>
      <c r="F957" s="275"/>
      <c r="G957" s="275"/>
      <c r="H957" s="275"/>
      <c r="I957" s="275"/>
      <c r="J957" s="275"/>
      <c r="K957" s="306"/>
      <c r="L957" s="275"/>
      <c r="M957" s="275"/>
      <c r="N957" s="275"/>
      <c r="O957" s="275"/>
      <c r="P957" s="306"/>
      <c r="Q957" s="275"/>
      <c r="R957" s="275"/>
      <c r="S957" s="275"/>
      <c r="T957" s="275"/>
      <c r="U957" s="275"/>
      <c r="V957" s="275"/>
      <c r="W957" s="275"/>
      <c r="X957" s="275"/>
      <c r="Y957" s="275"/>
      <c r="Z957" s="275"/>
    </row>
    <row r="958" spans="1:26" ht="15.75" customHeight="1" x14ac:dyDescent="0.25">
      <c r="A958" s="303"/>
      <c r="B958" s="275"/>
      <c r="C958" s="275"/>
      <c r="D958" s="275"/>
      <c r="E958" s="275"/>
      <c r="F958" s="275"/>
      <c r="G958" s="275"/>
      <c r="H958" s="275"/>
      <c r="I958" s="275"/>
      <c r="J958" s="275"/>
      <c r="K958" s="306"/>
      <c r="L958" s="275"/>
      <c r="M958" s="275"/>
      <c r="N958" s="275"/>
      <c r="O958" s="275"/>
      <c r="P958" s="306"/>
      <c r="Q958" s="275"/>
      <c r="R958" s="275"/>
      <c r="S958" s="275"/>
      <c r="T958" s="275"/>
      <c r="U958" s="275"/>
      <c r="V958" s="275"/>
      <c r="W958" s="275"/>
      <c r="X958" s="275"/>
      <c r="Y958" s="275"/>
      <c r="Z958" s="275"/>
    </row>
    <row r="959" spans="1:26" ht="15.75" customHeight="1" x14ac:dyDescent="0.25">
      <c r="A959" s="303"/>
      <c r="B959" s="275"/>
      <c r="C959" s="275"/>
      <c r="D959" s="275"/>
      <c r="E959" s="275"/>
      <c r="F959" s="275"/>
      <c r="G959" s="275"/>
      <c r="H959" s="275"/>
      <c r="I959" s="275"/>
      <c r="J959" s="275"/>
      <c r="K959" s="306"/>
      <c r="L959" s="275"/>
      <c r="M959" s="275"/>
      <c r="N959" s="275"/>
      <c r="O959" s="275"/>
      <c r="P959" s="306"/>
      <c r="Q959" s="275"/>
      <c r="R959" s="275"/>
      <c r="S959" s="275"/>
      <c r="T959" s="275"/>
      <c r="U959" s="275"/>
      <c r="V959" s="275"/>
      <c r="W959" s="275"/>
      <c r="X959" s="275"/>
      <c r="Y959" s="275"/>
      <c r="Z959" s="275"/>
    </row>
    <row r="960" spans="1:26" ht="15.75" customHeight="1" x14ac:dyDescent="0.25">
      <c r="A960" s="303"/>
      <c r="B960" s="275"/>
      <c r="C960" s="275"/>
      <c r="D960" s="275"/>
      <c r="E960" s="275"/>
      <c r="F960" s="275"/>
      <c r="G960" s="275"/>
      <c r="H960" s="275"/>
      <c r="I960" s="275"/>
      <c r="J960" s="275"/>
      <c r="K960" s="306"/>
      <c r="L960" s="275"/>
      <c r="M960" s="275"/>
      <c r="N960" s="275"/>
      <c r="O960" s="275"/>
      <c r="P960" s="306"/>
      <c r="Q960" s="275"/>
      <c r="R960" s="275"/>
      <c r="S960" s="275"/>
      <c r="T960" s="275"/>
      <c r="U960" s="275"/>
      <c r="V960" s="275"/>
      <c r="W960" s="275"/>
      <c r="X960" s="275"/>
      <c r="Y960" s="275"/>
      <c r="Z960" s="275"/>
    </row>
    <row r="961" spans="1:26" ht="15.75" customHeight="1" x14ac:dyDescent="0.25">
      <c r="A961" s="303"/>
      <c r="B961" s="275"/>
      <c r="C961" s="275"/>
      <c r="D961" s="275"/>
      <c r="E961" s="275"/>
      <c r="F961" s="275"/>
      <c r="G961" s="275"/>
      <c r="H961" s="275"/>
      <c r="I961" s="275"/>
      <c r="J961" s="275"/>
      <c r="K961" s="306"/>
      <c r="L961" s="275"/>
      <c r="M961" s="275"/>
      <c r="N961" s="275"/>
      <c r="O961" s="275"/>
      <c r="P961" s="306"/>
      <c r="Q961" s="275"/>
      <c r="R961" s="275"/>
      <c r="S961" s="275"/>
      <c r="T961" s="275"/>
      <c r="U961" s="275"/>
      <c r="V961" s="275"/>
      <c r="W961" s="275"/>
      <c r="X961" s="275"/>
      <c r="Y961" s="275"/>
      <c r="Z961" s="275"/>
    </row>
    <row r="962" spans="1:26" ht="15.75" customHeight="1" x14ac:dyDescent="0.25">
      <c r="A962" s="303"/>
      <c r="B962" s="275"/>
      <c r="C962" s="275"/>
      <c r="D962" s="275"/>
      <c r="E962" s="275"/>
      <c r="F962" s="275"/>
      <c r="G962" s="275"/>
      <c r="H962" s="275"/>
      <c r="I962" s="275"/>
      <c r="J962" s="275"/>
      <c r="K962" s="306"/>
      <c r="L962" s="275"/>
      <c r="M962" s="275"/>
      <c r="N962" s="275"/>
      <c r="O962" s="275"/>
      <c r="P962" s="306"/>
      <c r="Q962" s="275"/>
      <c r="R962" s="275"/>
      <c r="S962" s="275"/>
      <c r="T962" s="275"/>
      <c r="U962" s="275"/>
      <c r="V962" s="275"/>
      <c r="W962" s="275"/>
      <c r="X962" s="275"/>
      <c r="Y962" s="275"/>
      <c r="Z962" s="275"/>
    </row>
    <row r="963" spans="1:26" ht="15.75" customHeight="1" x14ac:dyDescent="0.25">
      <c r="A963" s="303"/>
      <c r="B963" s="275"/>
      <c r="C963" s="275"/>
      <c r="D963" s="275"/>
      <c r="E963" s="275"/>
      <c r="F963" s="275"/>
      <c r="G963" s="275"/>
      <c r="H963" s="275"/>
      <c r="I963" s="275"/>
      <c r="J963" s="275"/>
      <c r="K963" s="306"/>
      <c r="L963" s="275"/>
      <c r="M963" s="275"/>
      <c r="N963" s="275"/>
      <c r="O963" s="275"/>
      <c r="P963" s="306"/>
      <c r="Q963" s="275"/>
      <c r="R963" s="275"/>
      <c r="S963" s="275"/>
      <c r="T963" s="275"/>
      <c r="U963" s="275"/>
      <c r="V963" s="275"/>
      <c r="W963" s="275"/>
      <c r="X963" s="275"/>
      <c r="Y963" s="275"/>
      <c r="Z963" s="275"/>
    </row>
    <row r="964" spans="1:26" ht="15.75" customHeight="1" x14ac:dyDescent="0.25">
      <c r="A964" s="303"/>
      <c r="B964" s="275"/>
      <c r="C964" s="275"/>
      <c r="D964" s="275"/>
      <c r="E964" s="275"/>
      <c r="F964" s="275"/>
      <c r="G964" s="275"/>
      <c r="H964" s="275"/>
      <c r="I964" s="275"/>
      <c r="J964" s="275"/>
      <c r="K964" s="306"/>
      <c r="L964" s="275"/>
      <c r="M964" s="275"/>
      <c r="N964" s="275"/>
      <c r="O964" s="275"/>
      <c r="P964" s="306"/>
      <c r="Q964" s="275"/>
      <c r="R964" s="275"/>
      <c r="S964" s="275"/>
      <c r="T964" s="275"/>
      <c r="U964" s="275"/>
      <c r="V964" s="275"/>
      <c r="W964" s="275"/>
      <c r="X964" s="275"/>
      <c r="Y964" s="275"/>
      <c r="Z964" s="275"/>
    </row>
    <row r="965" spans="1:26" ht="15.75" customHeight="1" x14ac:dyDescent="0.25">
      <c r="A965" s="303"/>
      <c r="B965" s="275"/>
      <c r="C965" s="275"/>
      <c r="D965" s="275"/>
      <c r="E965" s="275"/>
      <c r="F965" s="275"/>
      <c r="G965" s="275"/>
      <c r="H965" s="275"/>
      <c r="I965" s="275"/>
      <c r="J965" s="275"/>
      <c r="K965" s="306"/>
      <c r="L965" s="275"/>
      <c r="M965" s="275"/>
      <c r="N965" s="275"/>
      <c r="O965" s="275"/>
      <c r="P965" s="306"/>
      <c r="Q965" s="275"/>
      <c r="R965" s="275"/>
      <c r="S965" s="275"/>
      <c r="T965" s="275"/>
      <c r="U965" s="275"/>
      <c r="V965" s="275"/>
      <c r="W965" s="275"/>
      <c r="X965" s="275"/>
      <c r="Y965" s="275"/>
      <c r="Z965" s="275"/>
    </row>
    <row r="966" spans="1:26" ht="15.75" customHeight="1" x14ac:dyDescent="0.25">
      <c r="A966" s="303"/>
      <c r="B966" s="275"/>
      <c r="C966" s="275"/>
      <c r="D966" s="275"/>
      <c r="E966" s="275"/>
      <c r="F966" s="275"/>
      <c r="G966" s="275"/>
      <c r="H966" s="275"/>
      <c r="I966" s="275"/>
      <c r="J966" s="275"/>
      <c r="K966" s="306"/>
      <c r="L966" s="275"/>
      <c r="M966" s="275"/>
      <c r="N966" s="275"/>
      <c r="O966" s="275"/>
      <c r="P966" s="306"/>
      <c r="Q966" s="275"/>
      <c r="R966" s="275"/>
      <c r="S966" s="275"/>
      <c r="T966" s="275"/>
      <c r="U966" s="275"/>
      <c r="V966" s="275"/>
      <c r="W966" s="275"/>
      <c r="X966" s="275"/>
      <c r="Y966" s="275"/>
      <c r="Z966" s="275"/>
    </row>
    <row r="967" spans="1:26" ht="15.75" customHeight="1" x14ac:dyDescent="0.25">
      <c r="A967" s="303"/>
      <c r="B967" s="275"/>
      <c r="C967" s="275"/>
      <c r="D967" s="275"/>
      <c r="E967" s="275"/>
      <c r="F967" s="275"/>
      <c r="G967" s="275"/>
      <c r="H967" s="275"/>
      <c r="I967" s="275"/>
      <c r="J967" s="275"/>
      <c r="K967" s="306"/>
      <c r="L967" s="275"/>
      <c r="M967" s="275"/>
      <c r="N967" s="275"/>
      <c r="O967" s="275"/>
      <c r="P967" s="306"/>
      <c r="Q967" s="275"/>
      <c r="R967" s="275"/>
      <c r="S967" s="275"/>
      <c r="T967" s="275"/>
      <c r="U967" s="275"/>
      <c r="V967" s="275"/>
      <c r="W967" s="275"/>
      <c r="X967" s="275"/>
      <c r="Y967" s="275"/>
      <c r="Z967" s="275"/>
    </row>
    <row r="968" spans="1:26" ht="15.75" customHeight="1" x14ac:dyDescent="0.25">
      <c r="A968" s="303"/>
      <c r="B968" s="275"/>
      <c r="C968" s="275"/>
      <c r="D968" s="275"/>
      <c r="E968" s="275"/>
      <c r="F968" s="275"/>
      <c r="G968" s="275"/>
      <c r="H968" s="275"/>
      <c r="I968" s="275"/>
      <c r="J968" s="275"/>
      <c r="K968" s="306"/>
      <c r="L968" s="275"/>
      <c r="M968" s="275"/>
      <c r="N968" s="275"/>
      <c r="O968" s="275"/>
      <c r="P968" s="306"/>
      <c r="Q968" s="275"/>
      <c r="R968" s="275"/>
      <c r="S968" s="275"/>
      <c r="T968" s="275"/>
      <c r="U968" s="275"/>
      <c r="V968" s="275"/>
      <c r="W968" s="275"/>
      <c r="X968" s="275"/>
      <c r="Y968" s="275"/>
      <c r="Z968" s="275"/>
    </row>
    <row r="969" spans="1:26" ht="15.75" customHeight="1" x14ac:dyDescent="0.25">
      <c r="A969" s="303"/>
      <c r="B969" s="275"/>
      <c r="C969" s="275"/>
      <c r="D969" s="275"/>
      <c r="E969" s="275"/>
      <c r="F969" s="275"/>
      <c r="G969" s="275"/>
      <c r="H969" s="275"/>
      <c r="I969" s="275"/>
      <c r="J969" s="275"/>
      <c r="K969" s="306"/>
      <c r="L969" s="275"/>
      <c r="M969" s="275"/>
      <c r="N969" s="275"/>
      <c r="O969" s="275"/>
      <c r="P969" s="306"/>
      <c r="Q969" s="275"/>
      <c r="R969" s="275"/>
      <c r="S969" s="275"/>
      <c r="T969" s="275"/>
      <c r="U969" s="275"/>
      <c r="V969" s="275"/>
      <c r="W969" s="275"/>
      <c r="X969" s="275"/>
      <c r="Y969" s="275"/>
      <c r="Z969" s="275"/>
    </row>
    <row r="970" spans="1:26" ht="15.75" customHeight="1" x14ac:dyDescent="0.25">
      <c r="A970" s="303"/>
      <c r="B970" s="275"/>
      <c r="C970" s="275"/>
      <c r="D970" s="275"/>
      <c r="E970" s="275"/>
      <c r="F970" s="275"/>
      <c r="G970" s="275"/>
      <c r="H970" s="275"/>
      <c r="I970" s="275"/>
      <c r="J970" s="275"/>
      <c r="K970" s="306"/>
      <c r="L970" s="275"/>
      <c r="M970" s="275"/>
      <c r="N970" s="275"/>
      <c r="O970" s="275"/>
      <c r="P970" s="306"/>
      <c r="Q970" s="275"/>
      <c r="R970" s="275"/>
      <c r="S970" s="275"/>
      <c r="T970" s="275"/>
      <c r="U970" s="275"/>
      <c r="V970" s="275"/>
      <c r="W970" s="275"/>
      <c r="X970" s="275"/>
      <c r="Y970" s="275"/>
      <c r="Z970" s="275"/>
    </row>
    <row r="971" spans="1:26" ht="15.75" customHeight="1" x14ac:dyDescent="0.25">
      <c r="A971" s="303"/>
      <c r="B971" s="275"/>
      <c r="C971" s="275"/>
      <c r="D971" s="275"/>
      <c r="E971" s="275"/>
      <c r="F971" s="275"/>
      <c r="G971" s="275"/>
      <c r="H971" s="275"/>
      <c r="I971" s="275"/>
      <c r="J971" s="275"/>
      <c r="K971" s="306"/>
      <c r="L971" s="275"/>
      <c r="M971" s="275"/>
      <c r="N971" s="275"/>
      <c r="O971" s="275"/>
      <c r="P971" s="306"/>
      <c r="Q971" s="275"/>
      <c r="R971" s="275"/>
      <c r="S971" s="275"/>
      <c r="T971" s="275"/>
      <c r="U971" s="275"/>
      <c r="V971" s="275"/>
      <c r="W971" s="275"/>
      <c r="X971" s="275"/>
      <c r="Y971" s="275"/>
      <c r="Z971" s="275"/>
    </row>
    <row r="972" spans="1:26" ht="15.75" customHeight="1" x14ac:dyDescent="0.25">
      <c r="A972" s="303"/>
      <c r="B972" s="275"/>
      <c r="C972" s="275"/>
      <c r="D972" s="275"/>
      <c r="E972" s="275"/>
      <c r="F972" s="275"/>
      <c r="G972" s="275"/>
      <c r="H972" s="275"/>
      <c r="I972" s="275"/>
      <c r="J972" s="275"/>
      <c r="K972" s="306"/>
      <c r="L972" s="275"/>
      <c r="M972" s="275"/>
      <c r="N972" s="275"/>
      <c r="O972" s="275"/>
      <c r="P972" s="306"/>
      <c r="Q972" s="275"/>
      <c r="R972" s="275"/>
      <c r="S972" s="275"/>
      <c r="T972" s="275"/>
      <c r="U972" s="275"/>
      <c r="V972" s="275"/>
      <c r="W972" s="275"/>
      <c r="X972" s="275"/>
      <c r="Y972" s="275"/>
      <c r="Z972" s="275"/>
    </row>
    <row r="973" spans="1:26" ht="15.75" customHeight="1" x14ac:dyDescent="0.25">
      <c r="A973" s="303"/>
      <c r="B973" s="275"/>
      <c r="C973" s="275"/>
      <c r="D973" s="275"/>
      <c r="E973" s="275"/>
      <c r="F973" s="275"/>
      <c r="G973" s="275"/>
      <c r="H973" s="275"/>
      <c r="I973" s="275"/>
      <c r="J973" s="275"/>
      <c r="K973" s="306"/>
      <c r="L973" s="275"/>
      <c r="M973" s="275"/>
      <c r="N973" s="275"/>
      <c r="O973" s="275"/>
      <c r="P973" s="306"/>
      <c r="Q973" s="275"/>
      <c r="R973" s="275"/>
      <c r="S973" s="275"/>
      <c r="T973" s="275"/>
      <c r="U973" s="275"/>
      <c r="V973" s="275"/>
      <c r="W973" s="275"/>
      <c r="X973" s="275"/>
      <c r="Y973" s="275"/>
      <c r="Z973" s="275"/>
    </row>
    <row r="974" spans="1:26" ht="15.75" customHeight="1" x14ac:dyDescent="0.25">
      <c r="A974" s="303"/>
      <c r="B974" s="275"/>
      <c r="C974" s="275"/>
      <c r="D974" s="275"/>
      <c r="E974" s="275"/>
      <c r="F974" s="275"/>
      <c r="G974" s="275"/>
      <c r="H974" s="275"/>
      <c r="I974" s="275"/>
      <c r="J974" s="275"/>
      <c r="K974" s="306"/>
      <c r="L974" s="275"/>
      <c r="M974" s="275"/>
      <c r="N974" s="275"/>
      <c r="O974" s="275"/>
      <c r="P974" s="306"/>
      <c r="Q974" s="275"/>
      <c r="R974" s="275"/>
      <c r="S974" s="275"/>
      <c r="T974" s="275"/>
      <c r="U974" s="275"/>
      <c r="V974" s="275"/>
      <c r="W974" s="275"/>
      <c r="X974" s="275"/>
      <c r="Y974" s="275"/>
      <c r="Z974" s="275"/>
    </row>
    <row r="975" spans="1:26" ht="15.75" customHeight="1" x14ac:dyDescent="0.25">
      <c r="A975" s="303"/>
      <c r="B975" s="275"/>
      <c r="C975" s="275"/>
      <c r="D975" s="275"/>
      <c r="E975" s="275"/>
      <c r="F975" s="275"/>
      <c r="G975" s="275"/>
      <c r="H975" s="275"/>
      <c r="I975" s="275"/>
      <c r="J975" s="275"/>
      <c r="K975" s="306"/>
      <c r="L975" s="275"/>
      <c r="M975" s="275"/>
      <c r="N975" s="275"/>
      <c r="O975" s="275"/>
      <c r="P975" s="306"/>
      <c r="Q975" s="275"/>
      <c r="R975" s="275"/>
      <c r="S975" s="275"/>
      <c r="T975" s="275"/>
      <c r="U975" s="275"/>
      <c r="V975" s="275"/>
      <c r="W975" s="275"/>
      <c r="X975" s="275"/>
      <c r="Y975" s="275"/>
      <c r="Z975" s="275"/>
    </row>
    <row r="976" spans="1:26" ht="15.75" customHeight="1" x14ac:dyDescent="0.25">
      <c r="A976" s="303"/>
      <c r="B976" s="275"/>
      <c r="C976" s="275"/>
      <c r="D976" s="275"/>
      <c r="E976" s="275"/>
      <c r="F976" s="275"/>
      <c r="G976" s="275"/>
      <c r="H976" s="275"/>
      <c r="I976" s="275"/>
      <c r="J976" s="275"/>
      <c r="K976" s="306"/>
      <c r="L976" s="275"/>
      <c r="M976" s="275"/>
      <c r="N976" s="275"/>
      <c r="O976" s="275"/>
      <c r="P976" s="306"/>
      <c r="Q976" s="275"/>
      <c r="R976" s="275"/>
      <c r="S976" s="275"/>
      <c r="T976" s="275"/>
      <c r="U976" s="275"/>
      <c r="V976" s="275"/>
      <c r="W976" s="275"/>
      <c r="X976" s="275"/>
      <c r="Y976" s="275"/>
      <c r="Z976" s="275"/>
    </row>
    <row r="977" spans="1:26" ht="15.75" customHeight="1" x14ac:dyDescent="0.25">
      <c r="A977" s="303"/>
      <c r="B977" s="275"/>
      <c r="C977" s="275"/>
      <c r="D977" s="275"/>
      <c r="E977" s="275"/>
      <c r="F977" s="275"/>
      <c r="G977" s="275"/>
      <c r="H977" s="275"/>
      <c r="I977" s="275"/>
      <c r="J977" s="275"/>
      <c r="K977" s="306"/>
      <c r="L977" s="275"/>
      <c r="M977" s="275"/>
      <c r="N977" s="275"/>
      <c r="O977" s="275"/>
      <c r="P977" s="306"/>
      <c r="Q977" s="275"/>
      <c r="R977" s="275"/>
      <c r="S977" s="275"/>
      <c r="T977" s="275"/>
      <c r="U977" s="275"/>
      <c r="V977" s="275"/>
      <c r="W977" s="275"/>
      <c r="X977" s="275"/>
      <c r="Y977" s="275"/>
      <c r="Z977" s="275"/>
    </row>
    <row r="978" spans="1:26" ht="15.75" customHeight="1" x14ac:dyDescent="0.25">
      <c r="A978" s="303"/>
      <c r="B978" s="275"/>
      <c r="C978" s="275"/>
      <c r="D978" s="275"/>
      <c r="E978" s="275"/>
      <c r="F978" s="275"/>
      <c r="G978" s="275"/>
      <c r="H978" s="275"/>
      <c r="I978" s="275"/>
      <c r="J978" s="275"/>
      <c r="K978" s="306"/>
      <c r="L978" s="275"/>
      <c r="M978" s="275"/>
      <c r="N978" s="275"/>
      <c r="O978" s="275"/>
      <c r="P978" s="306"/>
      <c r="Q978" s="275"/>
      <c r="R978" s="275"/>
      <c r="S978" s="275"/>
      <c r="T978" s="275"/>
      <c r="U978" s="275"/>
      <c r="V978" s="275"/>
      <c r="W978" s="275"/>
      <c r="X978" s="275"/>
      <c r="Y978" s="275"/>
      <c r="Z978" s="275"/>
    </row>
    <row r="979" spans="1:26" ht="15.75" customHeight="1" x14ac:dyDescent="0.25">
      <c r="A979" s="303"/>
      <c r="B979" s="275"/>
      <c r="C979" s="275"/>
      <c r="D979" s="275"/>
      <c r="E979" s="275"/>
      <c r="F979" s="275"/>
      <c r="G979" s="275"/>
      <c r="H979" s="275"/>
      <c r="I979" s="275"/>
      <c r="J979" s="275"/>
      <c r="K979" s="306"/>
      <c r="L979" s="275"/>
      <c r="M979" s="275"/>
      <c r="N979" s="275"/>
      <c r="O979" s="275"/>
      <c r="P979" s="306"/>
      <c r="Q979" s="275"/>
      <c r="R979" s="275"/>
      <c r="S979" s="275"/>
      <c r="T979" s="275"/>
      <c r="U979" s="275"/>
      <c r="V979" s="275"/>
      <c r="W979" s="275"/>
      <c r="X979" s="275"/>
      <c r="Y979" s="275"/>
      <c r="Z979" s="275"/>
    </row>
    <row r="980" spans="1:26" ht="15.75" customHeight="1" x14ac:dyDescent="0.25">
      <c r="A980" s="303"/>
      <c r="B980" s="275"/>
      <c r="C980" s="275"/>
      <c r="D980" s="275"/>
      <c r="E980" s="275"/>
      <c r="F980" s="275"/>
      <c r="G980" s="275"/>
      <c r="H980" s="275"/>
      <c r="I980" s="275"/>
      <c r="J980" s="275"/>
      <c r="K980" s="306"/>
      <c r="L980" s="275"/>
      <c r="M980" s="275"/>
      <c r="N980" s="275"/>
      <c r="O980" s="275"/>
      <c r="P980" s="306"/>
      <c r="Q980" s="275"/>
      <c r="R980" s="275"/>
      <c r="S980" s="275"/>
      <c r="T980" s="275"/>
      <c r="U980" s="275"/>
      <c r="V980" s="275"/>
      <c r="W980" s="275"/>
      <c r="X980" s="275"/>
      <c r="Y980" s="275"/>
      <c r="Z980" s="275"/>
    </row>
    <row r="981" spans="1:26" ht="15.75" customHeight="1" x14ac:dyDescent="0.25">
      <c r="A981" s="303"/>
      <c r="B981" s="275"/>
      <c r="C981" s="275"/>
      <c r="D981" s="275"/>
      <c r="E981" s="275"/>
      <c r="F981" s="275"/>
      <c r="G981" s="275"/>
      <c r="H981" s="275"/>
      <c r="I981" s="275"/>
      <c r="J981" s="275"/>
      <c r="K981" s="306"/>
      <c r="L981" s="275"/>
      <c r="M981" s="275"/>
      <c r="N981" s="275"/>
      <c r="O981" s="275"/>
      <c r="P981" s="306"/>
      <c r="Q981" s="275"/>
      <c r="R981" s="275"/>
      <c r="S981" s="275"/>
      <c r="T981" s="275"/>
      <c r="U981" s="275"/>
      <c r="V981" s="275"/>
      <c r="W981" s="275"/>
      <c r="X981" s="275"/>
      <c r="Y981" s="275"/>
      <c r="Z981" s="275"/>
    </row>
    <row r="982" spans="1:26" ht="15.75" customHeight="1" x14ac:dyDescent="0.25">
      <c r="A982" s="303"/>
      <c r="B982" s="275"/>
      <c r="C982" s="275"/>
      <c r="D982" s="275"/>
      <c r="E982" s="275"/>
      <c r="F982" s="275"/>
      <c r="G982" s="275"/>
      <c r="H982" s="275"/>
      <c r="I982" s="275"/>
      <c r="J982" s="275"/>
      <c r="K982" s="306"/>
      <c r="L982" s="275"/>
      <c r="M982" s="275"/>
      <c r="N982" s="275"/>
      <c r="O982" s="275"/>
      <c r="P982" s="306"/>
      <c r="Q982" s="275"/>
      <c r="R982" s="275"/>
      <c r="S982" s="275"/>
      <c r="T982" s="275"/>
      <c r="U982" s="275"/>
      <c r="V982" s="275"/>
      <c r="W982" s="275"/>
      <c r="X982" s="275"/>
      <c r="Y982" s="275"/>
      <c r="Z982" s="275"/>
    </row>
    <row r="983" spans="1:26" ht="15.75" customHeight="1" x14ac:dyDescent="0.25">
      <c r="A983" s="303"/>
      <c r="B983" s="275"/>
      <c r="C983" s="275"/>
      <c r="D983" s="275"/>
      <c r="E983" s="275"/>
      <c r="F983" s="275"/>
      <c r="G983" s="275"/>
      <c r="H983" s="275"/>
      <c r="I983" s="275"/>
      <c r="J983" s="275"/>
      <c r="K983" s="306"/>
      <c r="L983" s="275"/>
      <c r="M983" s="275"/>
      <c r="N983" s="275"/>
      <c r="O983" s="275"/>
      <c r="P983" s="306"/>
      <c r="Q983" s="275"/>
      <c r="R983" s="275"/>
      <c r="S983" s="275"/>
      <c r="T983" s="275"/>
      <c r="U983" s="275"/>
      <c r="V983" s="275"/>
      <c r="W983" s="275"/>
      <c r="X983" s="275"/>
      <c r="Y983" s="275"/>
      <c r="Z983" s="275"/>
    </row>
    <row r="984" spans="1:26" ht="15.75" customHeight="1" x14ac:dyDescent="0.25">
      <c r="A984" s="303"/>
      <c r="B984" s="275"/>
      <c r="C984" s="275"/>
      <c r="D984" s="275"/>
      <c r="E984" s="275"/>
      <c r="F984" s="275"/>
      <c r="G984" s="275"/>
      <c r="H984" s="275"/>
      <c r="I984" s="275"/>
      <c r="J984" s="275"/>
      <c r="K984" s="306"/>
      <c r="L984" s="275"/>
      <c r="M984" s="275"/>
      <c r="N984" s="275"/>
      <c r="O984" s="275"/>
      <c r="P984" s="306"/>
      <c r="Q984" s="275"/>
      <c r="R984" s="275"/>
      <c r="S984" s="275"/>
      <c r="T984" s="275"/>
      <c r="U984" s="275"/>
      <c r="V984" s="275"/>
      <c r="W984" s="275"/>
      <c r="X984" s="275"/>
      <c r="Y984" s="275"/>
      <c r="Z984" s="275"/>
    </row>
    <row r="985" spans="1:26" ht="15.75" customHeight="1" x14ac:dyDescent="0.25">
      <c r="A985" s="303"/>
      <c r="B985" s="275"/>
      <c r="C985" s="275"/>
      <c r="D985" s="275"/>
      <c r="E985" s="275"/>
      <c r="F985" s="275"/>
      <c r="G985" s="275"/>
      <c r="H985" s="275"/>
      <c r="I985" s="275"/>
      <c r="J985" s="275"/>
      <c r="K985" s="306"/>
      <c r="L985" s="275"/>
      <c r="M985" s="275"/>
      <c r="N985" s="275"/>
      <c r="O985" s="275"/>
      <c r="P985" s="306"/>
      <c r="Q985" s="275"/>
      <c r="R985" s="275"/>
      <c r="S985" s="275"/>
      <c r="T985" s="275"/>
      <c r="U985" s="275"/>
      <c r="V985" s="275"/>
      <c r="W985" s="275"/>
      <c r="X985" s="275"/>
      <c r="Y985" s="275"/>
      <c r="Z985" s="275"/>
    </row>
    <row r="986" spans="1:26" ht="15.75" customHeight="1" x14ac:dyDescent="0.25">
      <c r="A986" s="303"/>
      <c r="B986" s="275"/>
      <c r="C986" s="275"/>
      <c r="D986" s="275"/>
      <c r="E986" s="275"/>
      <c r="F986" s="275"/>
      <c r="G986" s="275"/>
      <c r="H986" s="275"/>
      <c r="I986" s="275"/>
      <c r="J986" s="275"/>
      <c r="K986" s="306"/>
      <c r="L986" s="275"/>
      <c r="M986" s="275"/>
      <c r="N986" s="275"/>
      <c r="O986" s="275"/>
      <c r="P986" s="306"/>
      <c r="Q986" s="275"/>
      <c r="R986" s="275"/>
      <c r="S986" s="275"/>
      <c r="T986" s="275"/>
      <c r="U986" s="275"/>
      <c r="V986" s="275"/>
      <c r="W986" s="275"/>
      <c r="X986" s="275"/>
      <c r="Y986" s="275"/>
      <c r="Z986" s="275"/>
    </row>
    <row r="987" spans="1:26" ht="15.75" customHeight="1" x14ac:dyDescent="0.25">
      <c r="A987" s="303"/>
      <c r="B987" s="275"/>
      <c r="C987" s="275"/>
      <c r="D987" s="275"/>
      <c r="E987" s="275"/>
      <c r="F987" s="275"/>
      <c r="G987" s="275"/>
      <c r="H987" s="275"/>
      <c r="I987" s="275"/>
      <c r="J987" s="275"/>
      <c r="K987" s="306"/>
      <c r="L987" s="275"/>
      <c r="M987" s="275"/>
      <c r="N987" s="275"/>
      <c r="O987" s="275"/>
      <c r="P987" s="306"/>
      <c r="Q987" s="275"/>
      <c r="R987" s="275"/>
      <c r="S987" s="275"/>
      <c r="T987" s="275"/>
      <c r="U987" s="275"/>
      <c r="V987" s="275"/>
      <c r="W987" s="275"/>
      <c r="X987" s="275"/>
      <c r="Y987" s="275"/>
      <c r="Z987" s="275"/>
    </row>
    <row r="988" spans="1:26" ht="15.75" customHeight="1" x14ac:dyDescent="0.25">
      <c r="A988" s="303"/>
      <c r="B988" s="275"/>
      <c r="C988" s="275"/>
      <c r="D988" s="275"/>
      <c r="E988" s="275"/>
      <c r="F988" s="275"/>
      <c r="G988" s="275"/>
      <c r="H988" s="275"/>
      <c r="I988" s="275"/>
      <c r="J988" s="275"/>
      <c r="K988" s="306"/>
      <c r="L988" s="275"/>
      <c r="M988" s="275"/>
      <c r="N988" s="275"/>
      <c r="O988" s="275"/>
      <c r="P988" s="306"/>
      <c r="Q988" s="275"/>
      <c r="R988" s="275"/>
      <c r="S988" s="275"/>
      <c r="T988" s="275"/>
      <c r="U988" s="275"/>
      <c r="V988" s="275"/>
      <c r="W988" s="275"/>
      <c r="X988" s="275"/>
      <c r="Y988" s="275"/>
      <c r="Z988" s="275"/>
    </row>
    <row r="989" spans="1:26" ht="15.75" customHeight="1" x14ac:dyDescent="0.25">
      <c r="A989" s="303"/>
      <c r="B989" s="275"/>
      <c r="C989" s="275"/>
      <c r="D989" s="275"/>
      <c r="E989" s="275"/>
      <c r="F989" s="275"/>
      <c r="G989" s="275"/>
      <c r="H989" s="275"/>
      <c r="I989" s="275"/>
      <c r="J989" s="275"/>
      <c r="K989" s="306"/>
      <c r="L989" s="275"/>
      <c r="M989" s="275"/>
      <c r="N989" s="275"/>
      <c r="O989" s="275"/>
      <c r="P989" s="306"/>
      <c r="Q989" s="275"/>
      <c r="R989" s="275"/>
      <c r="S989" s="275"/>
      <c r="T989" s="275"/>
      <c r="U989" s="275"/>
      <c r="V989" s="275"/>
      <c r="W989" s="275"/>
      <c r="X989" s="275"/>
      <c r="Y989" s="275"/>
      <c r="Z989" s="275"/>
    </row>
    <row r="990" spans="1:26" ht="15.75" customHeight="1" x14ac:dyDescent="0.25">
      <c r="A990" s="303"/>
      <c r="B990" s="275"/>
      <c r="C990" s="275"/>
      <c r="D990" s="275"/>
      <c r="E990" s="275"/>
      <c r="F990" s="275"/>
      <c r="G990" s="275"/>
      <c r="H990" s="275"/>
      <c r="I990" s="275"/>
      <c r="J990" s="275"/>
      <c r="K990" s="306"/>
      <c r="L990" s="275"/>
      <c r="M990" s="275"/>
      <c r="N990" s="275"/>
      <c r="O990" s="275"/>
      <c r="P990" s="306"/>
      <c r="Q990" s="275"/>
      <c r="R990" s="275"/>
      <c r="S990" s="275"/>
      <c r="T990" s="275"/>
      <c r="U990" s="275"/>
      <c r="V990" s="275"/>
      <c r="W990" s="275"/>
      <c r="X990" s="275"/>
      <c r="Y990" s="275"/>
      <c r="Z990" s="275"/>
    </row>
    <row r="991" spans="1:26" ht="15.75" customHeight="1" x14ac:dyDescent="0.25">
      <c r="A991" s="303"/>
      <c r="B991" s="275"/>
      <c r="C991" s="275"/>
      <c r="D991" s="275"/>
      <c r="E991" s="275"/>
      <c r="F991" s="275"/>
      <c r="G991" s="275"/>
      <c r="H991" s="275"/>
      <c r="I991" s="275"/>
      <c r="J991" s="275"/>
      <c r="K991" s="306"/>
      <c r="L991" s="275"/>
      <c r="M991" s="275"/>
      <c r="N991" s="275"/>
      <c r="O991" s="275"/>
      <c r="P991" s="306"/>
      <c r="Q991" s="275"/>
      <c r="R991" s="275"/>
      <c r="S991" s="275"/>
      <c r="T991" s="275"/>
      <c r="U991" s="275"/>
      <c r="V991" s="275"/>
      <c r="W991" s="275"/>
      <c r="X991" s="275"/>
      <c r="Y991" s="275"/>
      <c r="Z991" s="275"/>
    </row>
    <row r="992" spans="1:26" ht="15.75" customHeight="1" x14ac:dyDescent="0.25">
      <c r="A992" s="303"/>
      <c r="B992" s="275"/>
      <c r="C992" s="275"/>
      <c r="D992" s="275"/>
      <c r="E992" s="275"/>
      <c r="F992" s="275"/>
      <c r="G992" s="275"/>
      <c r="H992" s="275"/>
      <c r="I992" s="275"/>
      <c r="J992" s="275"/>
      <c r="K992" s="306"/>
      <c r="L992" s="275"/>
      <c r="M992" s="275"/>
      <c r="N992" s="275"/>
      <c r="O992" s="275"/>
      <c r="P992" s="306"/>
      <c r="Q992" s="275"/>
      <c r="R992" s="275"/>
      <c r="S992" s="275"/>
      <c r="T992" s="275"/>
      <c r="U992" s="275"/>
      <c r="V992" s="275"/>
      <c r="W992" s="275"/>
      <c r="X992" s="275"/>
      <c r="Y992" s="275"/>
      <c r="Z992" s="275"/>
    </row>
    <row r="993" spans="1:26" ht="15.75" customHeight="1" x14ac:dyDescent="0.25">
      <c r="A993" s="303"/>
      <c r="B993" s="275"/>
      <c r="C993" s="275"/>
      <c r="D993" s="275"/>
      <c r="E993" s="275"/>
      <c r="F993" s="275"/>
      <c r="G993" s="275"/>
      <c r="H993" s="275"/>
      <c r="I993" s="275"/>
      <c r="J993" s="275"/>
      <c r="K993" s="306"/>
      <c r="L993" s="275"/>
      <c r="M993" s="275"/>
      <c r="N993" s="275"/>
      <c r="O993" s="275"/>
      <c r="P993" s="306"/>
      <c r="Q993" s="275"/>
      <c r="R993" s="275"/>
      <c r="S993" s="275"/>
      <c r="T993" s="275"/>
      <c r="U993" s="275"/>
      <c r="V993" s="275"/>
      <c r="W993" s="275"/>
      <c r="X993" s="275"/>
      <c r="Y993" s="275"/>
      <c r="Z993" s="275"/>
    </row>
    <row r="994" spans="1:26" ht="15.75" customHeight="1" x14ac:dyDescent="0.25">
      <c r="A994" s="303"/>
      <c r="B994" s="275"/>
      <c r="C994" s="275"/>
      <c r="D994" s="275"/>
      <c r="E994" s="275"/>
      <c r="F994" s="275"/>
      <c r="G994" s="275"/>
      <c r="H994" s="275"/>
      <c r="I994" s="275"/>
      <c r="J994" s="275"/>
      <c r="K994" s="306"/>
      <c r="L994" s="275"/>
      <c r="M994" s="275"/>
      <c r="N994" s="275"/>
      <c r="O994" s="275"/>
      <c r="P994" s="306"/>
      <c r="Q994" s="275"/>
      <c r="R994" s="275"/>
      <c r="S994" s="275"/>
      <c r="T994" s="275"/>
      <c r="U994" s="275"/>
      <c r="V994" s="275"/>
      <c r="W994" s="275"/>
      <c r="X994" s="275"/>
      <c r="Y994" s="275"/>
      <c r="Z994" s="275"/>
    </row>
    <row r="995" spans="1:26" ht="15.75" customHeight="1" x14ac:dyDescent="0.25">
      <c r="A995" s="303"/>
      <c r="B995" s="275"/>
      <c r="C995" s="275"/>
      <c r="D995" s="275"/>
      <c r="E995" s="275"/>
      <c r="F995" s="275"/>
      <c r="G995" s="275"/>
      <c r="H995" s="275"/>
      <c r="I995" s="275"/>
      <c r="J995" s="275"/>
      <c r="K995" s="306"/>
      <c r="L995" s="275"/>
      <c r="M995" s="275"/>
      <c r="N995" s="275"/>
      <c r="O995" s="275"/>
      <c r="P995" s="306"/>
      <c r="Q995" s="275"/>
      <c r="R995" s="275"/>
      <c r="S995" s="275"/>
      <c r="T995" s="275"/>
      <c r="U995" s="275"/>
      <c r="V995" s="275"/>
      <c r="W995" s="275"/>
      <c r="X995" s="275"/>
      <c r="Y995" s="275"/>
      <c r="Z995" s="275"/>
    </row>
    <row r="996" spans="1:26" ht="15.75" customHeight="1" x14ac:dyDescent="0.25">
      <c r="A996" s="303"/>
      <c r="B996" s="275"/>
      <c r="C996" s="275"/>
      <c r="D996" s="275"/>
      <c r="E996" s="275"/>
      <c r="F996" s="275"/>
      <c r="G996" s="275"/>
      <c r="H996" s="275"/>
      <c r="I996" s="275"/>
      <c r="J996" s="275"/>
      <c r="K996" s="306"/>
      <c r="L996" s="275"/>
      <c r="M996" s="275"/>
      <c r="N996" s="275"/>
      <c r="O996" s="275"/>
      <c r="P996" s="306"/>
      <c r="Q996" s="275"/>
      <c r="R996" s="275"/>
      <c r="S996" s="275"/>
      <c r="T996" s="275"/>
      <c r="U996" s="275"/>
      <c r="V996" s="275"/>
      <c r="W996" s="275"/>
      <c r="X996" s="275"/>
      <c r="Y996" s="275"/>
      <c r="Z996" s="275"/>
    </row>
    <row r="997" spans="1:26" ht="15.75" customHeight="1" x14ac:dyDescent="0.25">
      <c r="A997" s="303"/>
      <c r="B997" s="275"/>
      <c r="C997" s="275"/>
      <c r="D997" s="275"/>
      <c r="E997" s="275"/>
      <c r="F997" s="275"/>
      <c r="G997" s="275"/>
      <c r="H997" s="275"/>
      <c r="I997" s="275"/>
      <c r="J997" s="275"/>
      <c r="K997" s="306"/>
      <c r="L997" s="275"/>
      <c r="M997" s="275"/>
      <c r="N997" s="275"/>
      <c r="O997" s="275"/>
      <c r="P997" s="306"/>
      <c r="Q997" s="275"/>
      <c r="R997" s="275"/>
      <c r="S997" s="275"/>
      <c r="T997" s="275"/>
      <c r="U997" s="275"/>
      <c r="V997" s="275"/>
      <c r="W997" s="275"/>
      <c r="X997" s="275"/>
      <c r="Y997" s="275"/>
      <c r="Z997" s="275"/>
    </row>
    <row r="998" spans="1:26" ht="15.75" customHeight="1" x14ac:dyDescent="0.25">
      <c r="A998" s="303"/>
      <c r="B998" s="275"/>
      <c r="C998" s="275"/>
      <c r="D998" s="275"/>
      <c r="E998" s="275"/>
      <c r="F998" s="275"/>
      <c r="G998" s="275"/>
      <c r="H998" s="275"/>
      <c r="I998" s="275"/>
      <c r="J998" s="275"/>
      <c r="K998" s="306"/>
      <c r="L998" s="275"/>
      <c r="M998" s="275"/>
      <c r="N998" s="275"/>
      <c r="O998" s="275"/>
      <c r="P998" s="306"/>
      <c r="Q998" s="275"/>
      <c r="R998" s="275"/>
      <c r="S998" s="275"/>
      <c r="T998" s="275"/>
      <c r="U998" s="275"/>
      <c r="V998" s="275"/>
      <c r="W998" s="275"/>
      <c r="X998" s="275"/>
      <c r="Y998" s="275"/>
      <c r="Z998" s="275"/>
    </row>
    <row r="999" spans="1:26" ht="15.75" customHeight="1" x14ac:dyDescent="0.25">
      <c r="A999" s="303"/>
      <c r="B999" s="275"/>
      <c r="C999" s="275"/>
      <c r="D999" s="275"/>
      <c r="E999" s="275"/>
      <c r="F999" s="275"/>
      <c r="G999" s="275"/>
      <c r="H999" s="275"/>
      <c r="I999" s="275"/>
      <c r="J999" s="275"/>
      <c r="K999" s="306"/>
      <c r="L999" s="275"/>
      <c r="M999" s="275"/>
      <c r="N999" s="275"/>
      <c r="O999" s="275"/>
      <c r="P999" s="306"/>
      <c r="Q999" s="275"/>
      <c r="R999" s="275"/>
      <c r="S999" s="275"/>
      <c r="T999" s="275"/>
      <c r="U999" s="275"/>
      <c r="V999" s="275"/>
      <c r="W999" s="275"/>
      <c r="X999" s="275"/>
      <c r="Y999" s="275"/>
      <c r="Z999" s="275"/>
    </row>
    <row r="1000" spans="1:26" ht="15.75" customHeight="1" x14ac:dyDescent="0.25">
      <c r="A1000" s="303"/>
      <c r="B1000" s="275"/>
      <c r="C1000" s="275"/>
      <c r="D1000" s="275"/>
      <c r="E1000" s="275"/>
      <c r="F1000" s="275"/>
      <c r="G1000" s="275"/>
      <c r="H1000" s="275"/>
      <c r="I1000" s="275"/>
      <c r="J1000" s="275"/>
      <c r="K1000" s="306"/>
      <c r="L1000" s="275"/>
      <c r="M1000" s="275"/>
      <c r="N1000" s="275"/>
      <c r="O1000" s="275"/>
      <c r="P1000" s="306"/>
      <c r="Q1000" s="275"/>
      <c r="R1000" s="275"/>
      <c r="S1000" s="275"/>
      <c r="T1000" s="275"/>
      <c r="U1000" s="275"/>
      <c r="V1000" s="275"/>
      <c r="W1000" s="275"/>
      <c r="X1000" s="275"/>
      <c r="Y1000" s="275"/>
      <c r="Z1000" s="275"/>
    </row>
  </sheetData>
  <sheetProtection algorithmName="SHA-512" hashValue="iwk3iBgE+uVyZsKZKC8bgW+TKrTkFbs2PGKGRU/EUXrRYQqK1nvdDwnKfJ72jbOZflGkztpU2WdUAqiT2eAY8Q==" saltValue="oW806FMCyTE157GDgj1rtw==" spinCount="100000" sheet="1" objects="1" scenarios="1" selectLockedCells="1" selectUnlockedCells="1"/>
  <mergeCells count="5">
    <mergeCell ref="A1:F1"/>
    <mergeCell ref="A3:A5"/>
    <mergeCell ref="E3:E5"/>
    <mergeCell ref="F3:F5"/>
    <mergeCell ref="A13:F13"/>
  </mergeCells>
  <pageMargins left="0.7" right="0.7" top="0.78740157499999996" bottom="0.78740157499999996" header="0.3" footer="0.3"/>
  <ignoredErrors>
    <ignoredError sqref="E3"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1">
    <tabColor rgb="FF00FFFF"/>
    <pageSetUpPr fitToPage="1"/>
  </sheetPr>
  <dimension ref="A1:DF310"/>
  <sheetViews>
    <sheetView showGridLines="0" view="pageBreakPreview" topLeftCell="B1" zoomScale="110" zoomScaleNormal="110" zoomScaleSheetLayoutView="110" zoomScalePageLayoutView="90" workbookViewId="0">
      <selection activeCell="X36" sqref="X36:BF36"/>
    </sheetView>
  </sheetViews>
  <sheetFormatPr defaultColWidth="1.7109375" defaultRowHeight="14.25" x14ac:dyDescent="0.2"/>
  <cols>
    <col min="1" max="1" width="1.7109375" style="1" hidden="1" customWidth="1"/>
    <col min="2" max="2" width="1.7109375" style="1" customWidth="1"/>
    <col min="3" max="29" width="1.7109375" style="4"/>
    <col min="30" max="30" width="1.85546875" style="4" customWidth="1"/>
    <col min="31" max="57" width="1.7109375" style="4"/>
    <col min="58" max="58" width="1.7109375" style="4" customWidth="1"/>
    <col min="59" max="59" width="1.5703125" style="4" customWidth="1"/>
    <col min="60" max="60" width="24.42578125" style="17" hidden="1" customWidth="1"/>
    <col min="61" max="61" width="16.7109375" style="17" hidden="1" customWidth="1"/>
    <col min="62" max="63" width="18.5703125" style="1" hidden="1" customWidth="1"/>
    <col min="64" max="73" width="17.7109375" style="1" hidden="1" customWidth="1"/>
    <col min="74" max="74" width="17.5703125" style="1" hidden="1" customWidth="1"/>
    <col min="75" max="84" width="17.7109375" style="1" hidden="1" customWidth="1"/>
    <col min="85" max="16384" width="1.7109375" style="1"/>
  </cols>
  <sheetData>
    <row r="1" spans="3:59" ht="11.25" customHeight="1" x14ac:dyDescent="0.2">
      <c r="C1" s="845"/>
      <c r="D1" s="846"/>
      <c r="E1" s="846"/>
      <c r="F1" s="846"/>
      <c r="G1" s="846"/>
      <c r="H1" s="846"/>
      <c r="I1" s="846"/>
      <c r="J1" s="846"/>
      <c r="K1" s="846"/>
      <c r="L1" s="846"/>
      <c r="M1" s="846"/>
      <c r="N1" s="846"/>
      <c r="O1" s="846"/>
      <c r="P1" s="846"/>
      <c r="Q1" s="846"/>
      <c r="R1" s="846"/>
      <c r="S1" s="846"/>
      <c r="T1" s="846"/>
      <c r="U1" s="846"/>
      <c r="V1" s="846"/>
      <c r="W1" s="846"/>
      <c r="X1" s="846"/>
      <c r="Y1" s="846"/>
      <c r="Z1" s="846"/>
      <c r="AA1" s="846"/>
      <c r="AB1" s="846"/>
      <c r="AC1" s="846"/>
      <c r="AD1" s="846"/>
      <c r="AE1" s="846"/>
      <c r="AF1" s="846"/>
      <c r="AG1" s="846"/>
      <c r="AH1" s="846"/>
      <c r="AI1" s="846"/>
      <c r="AJ1" s="846"/>
      <c r="AK1" s="846"/>
      <c r="AL1" s="846"/>
      <c r="AM1" s="846"/>
      <c r="AN1" s="846"/>
      <c r="AO1" s="846"/>
      <c r="AP1" s="846"/>
      <c r="AQ1" s="846"/>
      <c r="AR1" s="846"/>
      <c r="AS1" s="846"/>
      <c r="AT1" s="846"/>
      <c r="AU1" s="846"/>
      <c r="AV1" s="846"/>
      <c r="AW1" s="846"/>
      <c r="AX1" s="846"/>
      <c r="AY1" s="846"/>
      <c r="AZ1" s="846"/>
      <c r="BA1" s="846"/>
      <c r="BB1" s="846"/>
      <c r="BC1" s="846"/>
      <c r="BD1" s="846"/>
      <c r="BE1" s="846"/>
      <c r="BF1" s="846"/>
      <c r="BG1" s="846"/>
    </row>
    <row r="2" spans="3:59" x14ac:dyDescent="0.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row>
    <row r="3" spans="3:59" s="102" customFormat="1" ht="47.25" customHeight="1" x14ac:dyDescent="0.25">
      <c r="S3"/>
    </row>
    <row r="4" spans="3:59" s="103" customFormat="1" ht="16.5" customHeight="1" x14ac:dyDescent="0.3">
      <c r="C4" s="854" t="s">
        <v>28</v>
      </c>
      <c r="D4" s="855"/>
      <c r="E4" s="855"/>
      <c r="F4" s="855"/>
      <c r="G4" s="855"/>
      <c r="H4" s="855"/>
      <c r="I4" s="855"/>
      <c r="J4" s="855"/>
      <c r="K4" s="855"/>
      <c r="L4" s="855"/>
      <c r="M4" s="855"/>
      <c r="N4" s="855"/>
      <c r="O4" s="855"/>
      <c r="P4" s="855"/>
      <c r="Q4" s="855"/>
      <c r="R4" s="855"/>
      <c r="S4" s="855"/>
      <c r="T4" s="855"/>
      <c r="U4" s="855"/>
      <c r="V4" s="855"/>
      <c r="W4" s="855"/>
      <c r="X4" s="855"/>
      <c r="Y4" s="855"/>
      <c r="Z4" s="855"/>
      <c r="AA4" s="855"/>
      <c r="AB4" s="855"/>
      <c r="AC4" s="855"/>
      <c r="AD4" s="855"/>
      <c r="AE4" s="855"/>
      <c r="AF4" s="855"/>
      <c r="AG4" s="855"/>
      <c r="AH4" s="855"/>
      <c r="AI4" s="855"/>
      <c r="AJ4" s="855"/>
      <c r="AK4" s="855"/>
      <c r="AL4" s="855"/>
      <c r="AM4" s="855"/>
      <c r="AN4" s="855"/>
      <c r="AO4" s="855"/>
      <c r="AP4" s="855"/>
      <c r="AQ4" s="855"/>
      <c r="AR4" s="855"/>
      <c r="AS4" s="855"/>
      <c r="AT4" s="855"/>
      <c r="AU4" s="855"/>
      <c r="AV4" s="855"/>
      <c r="AW4" s="855"/>
      <c r="AX4" s="855"/>
      <c r="AY4" s="855"/>
      <c r="AZ4" s="855"/>
      <c r="BA4" s="855"/>
      <c r="BB4" s="855"/>
      <c r="BC4" s="856"/>
      <c r="BD4" s="856"/>
      <c r="BE4" s="856"/>
      <c r="BF4" s="856"/>
      <c r="BG4" s="856"/>
    </row>
    <row r="5" spans="3:59" s="102" customFormat="1" ht="16.5" customHeight="1" x14ac:dyDescent="0.2">
      <c r="C5" s="808" t="s">
        <v>60</v>
      </c>
      <c r="D5" s="809"/>
      <c r="E5" s="809"/>
      <c r="F5" s="809"/>
      <c r="G5" s="809"/>
      <c r="H5" s="809"/>
      <c r="I5" s="809"/>
      <c r="J5" s="809"/>
      <c r="K5" s="809"/>
      <c r="L5" s="809"/>
      <c r="M5" s="809"/>
      <c r="N5" s="809"/>
      <c r="O5" s="809"/>
      <c r="P5" s="809"/>
      <c r="Q5" s="809"/>
      <c r="R5" s="809"/>
      <c r="S5" s="809"/>
      <c r="T5" s="809"/>
      <c r="U5" s="809"/>
      <c r="V5" s="809"/>
      <c r="W5" s="809"/>
      <c r="X5" s="809"/>
      <c r="Y5" s="809"/>
      <c r="Z5" s="809"/>
      <c r="AA5" s="809"/>
      <c r="AB5" s="809"/>
      <c r="AC5" s="809"/>
      <c r="AD5" s="809"/>
      <c r="AE5" s="809"/>
      <c r="AF5" s="809"/>
      <c r="AG5" s="809"/>
      <c r="AH5" s="809"/>
      <c r="AI5" s="809"/>
      <c r="AJ5" s="809"/>
      <c r="AK5" s="809"/>
      <c r="AL5" s="809"/>
      <c r="AM5" s="809"/>
      <c r="AN5" s="809"/>
      <c r="AO5" s="809"/>
      <c r="AP5" s="809"/>
      <c r="AQ5" s="809"/>
      <c r="AR5" s="809"/>
      <c r="AS5" s="809"/>
      <c r="AT5" s="809"/>
      <c r="AU5" s="809"/>
      <c r="AV5" s="809"/>
      <c r="AW5" s="809"/>
      <c r="AX5" s="809"/>
      <c r="AY5" s="809"/>
      <c r="AZ5" s="809"/>
      <c r="BA5" s="809"/>
      <c r="BB5" s="809"/>
      <c r="BC5" s="809"/>
      <c r="BD5" s="809"/>
      <c r="BE5" s="809"/>
      <c r="BF5" s="809"/>
      <c r="BG5" s="809"/>
    </row>
    <row r="6" spans="3:59" s="102" customFormat="1" ht="11.25" customHeight="1" x14ac:dyDescent="0.2">
      <c r="C6" s="156"/>
      <c r="D6" s="157"/>
      <c r="E6" s="157"/>
      <c r="F6" s="157"/>
      <c r="G6" s="157"/>
      <c r="H6" s="157"/>
      <c r="I6" s="157"/>
      <c r="J6" s="157"/>
      <c r="K6" s="157"/>
      <c r="L6" s="157"/>
      <c r="M6" s="157"/>
      <c r="N6" s="157"/>
      <c r="O6" s="157"/>
      <c r="P6" s="157"/>
      <c r="Q6" s="157"/>
      <c r="R6" s="157"/>
      <c r="S6" s="157"/>
      <c r="T6" s="157"/>
      <c r="U6" s="157"/>
      <c r="V6" s="157"/>
      <c r="W6" s="157"/>
      <c r="X6" s="157"/>
      <c r="Y6" s="157"/>
      <c r="Z6" s="157"/>
      <c r="AA6" s="157"/>
      <c r="AB6" s="157"/>
      <c r="AC6" s="157"/>
      <c r="AD6" s="157"/>
      <c r="AE6" s="157"/>
      <c r="AF6" s="157"/>
      <c r="AG6" s="157"/>
      <c r="AH6" s="157"/>
      <c r="AI6" s="157"/>
      <c r="AJ6" s="157"/>
      <c r="AK6" s="157"/>
      <c r="AL6" s="157"/>
      <c r="AM6" s="157"/>
      <c r="AN6" s="157"/>
      <c r="AO6" s="157"/>
      <c r="AP6" s="157"/>
      <c r="AQ6" s="157"/>
      <c r="AR6" s="157"/>
      <c r="AS6" s="157"/>
      <c r="AT6" s="157"/>
      <c r="AU6" s="157"/>
      <c r="AV6" s="157"/>
      <c r="AW6" s="157"/>
      <c r="AX6" s="157"/>
      <c r="AY6" s="157"/>
      <c r="AZ6" s="157"/>
      <c r="BA6" s="157"/>
      <c r="BB6" s="157"/>
      <c r="BC6" s="157"/>
      <c r="BD6" s="157"/>
      <c r="BE6" s="157"/>
      <c r="BF6" s="157"/>
      <c r="BG6" s="157"/>
    </row>
    <row r="7" spans="3:59" s="102" customFormat="1" ht="42.75" customHeight="1" x14ac:dyDescent="0.2">
      <c r="C7" s="656" t="s">
        <v>664</v>
      </c>
      <c r="D7" s="657"/>
      <c r="E7" s="657"/>
      <c r="F7" s="657"/>
      <c r="G7" s="657"/>
      <c r="H7" s="657"/>
      <c r="I7" s="657"/>
      <c r="J7" s="657"/>
      <c r="K7" s="657"/>
      <c r="L7" s="657"/>
      <c r="M7" s="657"/>
      <c r="N7" s="657"/>
      <c r="O7" s="657"/>
      <c r="P7" s="657"/>
      <c r="Q7" s="657"/>
      <c r="R7" s="657"/>
      <c r="S7" s="657"/>
      <c r="T7" s="657"/>
      <c r="U7" s="657"/>
      <c r="V7" s="657"/>
      <c r="W7" s="657"/>
      <c r="X7" s="657"/>
      <c r="Y7" s="657"/>
      <c r="Z7" s="657"/>
      <c r="AA7" s="657"/>
      <c r="AB7" s="657"/>
      <c r="AC7" s="657"/>
      <c r="AD7" s="657"/>
      <c r="AE7" s="657"/>
      <c r="AF7" s="657"/>
      <c r="AG7" s="657"/>
      <c r="AH7" s="657"/>
      <c r="AI7" s="657"/>
      <c r="AJ7" s="657"/>
      <c r="AK7" s="657"/>
      <c r="AL7" s="657"/>
      <c r="AM7" s="657"/>
      <c r="AN7" s="657"/>
      <c r="AO7" s="657"/>
      <c r="AP7" s="657"/>
      <c r="AQ7" s="657"/>
      <c r="AR7" s="657"/>
      <c r="AS7" s="657"/>
      <c r="AT7" s="657"/>
      <c r="AU7" s="657"/>
      <c r="AV7" s="657"/>
      <c r="AW7" s="657"/>
      <c r="AX7" s="657"/>
      <c r="AY7" s="657"/>
      <c r="AZ7" s="657"/>
      <c r="BA7" s="657"/>
      <c r="BB7" s="657"/>
      <c r="BC7" s="657"/>
      <c r="BD7" s="657"/>
      <c r="BE7" s="657"/>
      <c r="BF7" s="657"/>
      <c r="BG7" s="657"/>
    </row>
    <row r="8" spans="3:59" s="102" customFormat="1" ht="5.25" customHeight="1" x14ac:dyDescent="0.2">
      <c r="C8" s="156"/>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row>
    <row r="9" spans="3:59" s="102" customFormat="1" ht="18" customHeight="1" x14ac:dyDescent="0.2">
      <c r="C9" s="821" t="s">
        <v>663</v>
      </c>
      <c r="D9" s="822"/>
      <c r="E9" s="822"/>
      <c r="F9" s="822"/>
      <c r="G9" s="822"/>
      <c r="H9" s="822"/>
      <c r="I9" s="822"/>
      <c r="J9" s="822"/>
      <c r="K9" s="822"/>
      <c r="L9" s="822"/>
      <c r="M9" s="822"/>
      <c r="N9" s="822"/>
      <c r="O9" s="822"/>
      <c r="P9" s="822"/>
      <c r="Q9" s="822"/>
      <c r="R9" s="822"/>
      <c r="S9" s="822"/>
      <c r="T9" s="822"/>
      <c r="U9" s="822"/>
      <c r="V9" s="822"/>
      <c r="W9" s="822"/>
      <c r="X9" s="822"/>
      <c r="Y9" s="822"/>
      <c r="Z9" s="822"/>
      <c r="AA9" s="822"/>
      <c r="AB9" s="822"/>
      <c r="AC9" s="822"/>
      <c r="AD9" s="822"/>
      <c r="AE9" s="822"/>
      <c r="AF9" s="822"/>
      <c r="AG9" s="822"/>
      <c r="AH9" s="822"/>
      <c r="AI9" s="822"/>
      <c r="AJ9" s="822"/>
      <c r="AK9" s="822"/>
      <c r="AL9" s="822"/>
      <c r="AM9" s="822"/>
      <c r="AN9" s="822"/>
      <c r="AO9" s="822"/>
      <c r="AP9" s="822"/>
      <c r="AQ9" s="822"/>
      <c r="AR9" s="822"/>
      <c r="AS9" s="822"/>
      <c r="AT9" s="822"/>
      <c r="AU9" s="822"/>
      <c r="AV9" s="822"/>
      <c r="AW9" s="822"/>
      <c r="AX9" s="822"/>
      <c r="AY9" s="822"/>
      <c r="AZ9" s="822"/>
      <c r="BA9" s="822"/>
      <c r="BB9" s="822"/>
      <c r="BC9" s="822"/>
      <c r="BD9" s="822"/>
      <c r="BE9" s="822"/>
      <c r="BF9" s="822"/>
      <c r="BG9" s="822"/>
    </row>
    <row r="10" spans="3:59" s="102" customFormat="1" ht="8.25" customHeight="1" x14ac:dyDescent="0.2">
      <c r="C10" s="133"/>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4"/>
      <c r="AW10" s="134"/>
      <c r="AX10" s="134"/>
      <c r="AY10" s="134"/>
      <c r="AZ10" s="134"/>
      <c r="BA10" s="134"/>
      <c r="BB10" s="134"/>
      <c r="BC10" s="134"/>
      <c r="BD10" s="134"/>
      <c r="BE10" s="134"/>
      <c r="BF10" s="134"/>
      <c r="BG10" s="134"/>
    </row>
    <row r="11" spans="3:59" s="123" customFormat="1" ht="16.5" customHeight="1" x14ac:dyDescent="0.25">
      <c r="C11" s="847" t="s">
        <v>667</v>
      </c>
      <c r="D11" s="848"/>
      <c r="E11" s="848"/>
      <c r="F11" s="848"/>
      <c r="G11" s="848"/>
      <c r="H11" s="848"/>
      <c r="I11" s="848"/>
      <c r="J11" s="848"/>
      <c r="K11" s="848"/>
      <c r="L11" s="848"/>
      <c r="M11" s="848"/>
      <c r="N11" s="848"/>
      <c r="O11" s="848"/>
      <c r="P11" s="848"/>
      <c r="Q11" s="848"/>
      <c r="R11" s="848"/>
      <c r="S11" s="848"/>
      <c r="T11" s="848"/>
      <c r="U11" s="848"/>
      <c r="V11" s="848"/>
      <c r="W11" s="848"/>
      <c r="X11" s="848"/>
      <c r="Y11" s="848"/>
      <c r="Z11" s="848"/>
      <c r="AA11" s="848"/>
      <c r="AB11" s="848"/>
      <c r="AC11" s="848"/>
      <c r="AD11" s="848"/>
      <c r="AE11" s="848"/>
      <c r="AF11" s="848"/>
      <c r="AG11" s="849"/>
      <c r="AH11" s="849"/>
      <c r="AI11" s="849"/>
      <c r="AJ11" s="849"/>
      <c r="AK11" s="849"/>
      <c r="AL11" s="849"/>
      <c r="AM11" s="849"/>
      <c r="AN11" s="849"/>
      <c r="AO11" s="849"/>
      <c r="AP11" s="849"/>
      <c r="AQ11" s="849"/>
      <c r="AR11" s="849"/>
      <c r="AS11" s="849"/>
      <c r="AT11" s="849"/>
      <c r="AU11" s="849"/>
      <c r="AV11" s="849"/>
      <c r="AW11" s="849"/>
      <c r="AX11" s="849"/>
      <c r="AY11" s="849"/>
      <c r="AZ11" s="849"/>
      <c r="BA11" s="849"/>
      <c r="BB11" s="849"/>
      <c r="BC11" s="849"/>
      <c r="BD11" s="849"/>
      <c r="BE11" s="849"/>
      <c r="BF11" s="849"/>
      <c r="BG11" s="849"/>
    </row>
    <row r="12" spans="3:59" s="102" customFormat="1" ht="36" customHeight="1" x14ac:dyDescent="0.4">
      <c r="C12" s="661" t="s">
        <v>545</v>
      </c>
      <c r="D12" s="662"/>
      <c r="E12" s="662"/>
      <c r="F12" s="662"/>
      <c r="G12" s="662"/>
      <c r="H12" s="662"/>
      <c r="I12" s="662"/>
      <c r="J12" s="662"/>
      <c r="K12" s="662"/>
      <c r="L12" s="662"/>
      <c r="M12" s="662"/>
      <c r="N12" s="662"/>
      <c r="O12" s="662"/>
      <c r="P12" s="662"/>
      <c r="Q12" s="662"/>
      <c r="R12" s="662"/>
      <c r="S12" s="662"/>
      <c r="T12" s="662"/>
      <c r="U12" s="662"/>
      <c r="V12" s="662"/>
      <c r="W12" s="662"/>
      <c r="X12" s="662"/>
      <c r="Y12" s="662"/>
      <c r="Z12" s="662"/>
      <c r="AA12" s="662"/>
      <c r="AB12" s="662"/>
      <c r="AC12" s="662"/>
      <c r="AD12" s="662"/>
      <c r="AE12" s="662"/>
      <c r="AF12" s="662"/>
      <c r="AG12" s="662"/>
      <c r="AH12" s="662"/>
      <c r="AI12" s="662"/>
      <c r="AJ12" s="662"/>
      <c r="AK12" s="662"/>
      <c r="AL12" s="662"/>
      <c r="AM12" s="662"/>
      <c r="AN12" s="662"/>
      <c r="AO12" s="662"/>
      <c r="AP12" s="662"/>
      <c r="AQ12" s="662"/>
      <c r="AR12" s="662"/>
      <c r="AS12" s="662"/>
      <c r="AT12" s="662"/>
      <c r="AU12" s="662"/>
      <c r="AV12" s="662"/>
      <c r="AW12" s="662"/>
      <c r="AX12" s="662"/>
      <c r="AY12" s="662"/>
      <c r="AZ12" s="662"/>
      <c r="BA12" s="662"/>
      <c r="BB12" s="662"/>
      <c r="BC12" s="662"/>
      <c r="BD12" s="662"/>
      <c r="BE12" s="662"/>
      <c r="BF12" s="662"/>
      <c r="BG12" s="662"/>
    </row>
    <row r="13" spans="3:59" s="102" customFormat="1" ht="15" customHeight="1" x14ac:dyDescent="0.2">
      <c r="C13" s="630" t="s">
        <v>234</v>
      </c>
      <c r="D13" s="630"/>
      <c r="E13" s="630"/>
      <c r="F13" s="630"/>
      <c r="G13" s="630"/>
      <c r="H13" s="630"/>
      <c r="I13" s="630"/>
      <c r="J13" s="630"/>
      <c r="K13" s="630"/>
      <c r="L13" s="630"/>
      <c r="M13" s="630"/>
      <c r="N13" s="630"/>
      <c r="O13" s="630"/>
      <c r="P13" s="630"/>
      <c r="Q13" s="630"/>
      <c r="R13" s="630"/>
      <c r="S13" s="630"/>
      <c r="T13" s="630"/>
      <c r="U13" s="630"/>
      <c r="V13" s="630"/>
      <c r="W13" s="630"/>
      <c r="X13" s="630"/>
      <c r="Y13" s="630"/>
      <c r="Z13" s="630"/>
      <c r="AA13" s="630"/>
      <c r="AB13" s="630"/>
      <c r="AC13" s="630"/>
      <c r="AD13" s="630"/>
      <c r="AE13" s="630"/>
      <c r="AF13" s="630"/>
      <c r="AG13" s="630"/>
      <c r="AH13" s="630"/>
      <c r="AI13" s="630"/>
      <c r="AJ13" s="630"/>
      <c r="AK13" s="630"/>
      <c r="AL13" s="630"/>
      <c r="AM13" s="630"/>
      <c r="AN13" s="630"/>
      <c r="AO13" s="630"/>
      <c r="AP13" s="630"/>
      <c r="AQ13" s="630"/>
      <c r="AR13" s="630"/>
      <c r="AS13" s="630"/>
      <c r="AT13" s="630"/>
      <c r="AU13" s="630"/>
      <c r="AV13" s="630"/>
      <c r="AW13" s="630"/>
      <c r="AX13" s="630"/>
      <c r="AY13" s="630"/>
      <c r="AZ13" s="630"/>
      <c r="BA13" s="630"/>
      <c r="BB13" s="630"/>
      <c r="BC13" s="631"/>
      <c r="BD13" s="631"/>
      <c r="BE13" s="631"/>
      <c r="BF13" s="631"/>
      <c r="BG13" s="631"/>
    </row>
    <row r="14" spans="3:59" ht="11.25" customHeight="1" x14ac:dyDescent="0.2">
      <c r="C14" s="1"/>
      <c r="D14" s="572" t="s">
        <v>233</v>
      </c>
      <c r="E14" s="573"/>
      <c r="F14" s="573"/>
      <c r="G14" s="573"/>
      <c r="H14" s="573"/>
      <c r="I14" s="573"/>
      <c r="J14" s="573"/>
      <c r="K14" s="573"/>
      <c r="L14" s="573"/>
      <c r="M14" s="573"/>
      <c r="N14" s="573"/>
      <c r="O14" s="573"/>
      <c r="P14" s="573"/>
      <c r="Q14" s="573"/>
      <c r="R14" s="573"/>
      <c r="S14" s="574"/>
      <c r="T14" s="3"/>
      <c r="U14" s="3"/>
      <c r="V14" s="3"/>
      <c r="W14" s="1"/>
      <c r="X14" s="104"/>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row>
    <row r="15" spans="3:59" ht="6" customHeight="1" thickBot="1" x14ac:dyDescent="0.25">
      <c r="C15" s="1"/>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
    </row>
    <row r="16" spans="3:59" ht="19.5" customHeight="1" thickTop="1" x14ac:dyDescent="0.25">
      <c r="C16" s="105"/>
      <c r="D16" s="599" t="s">
        <v>266</v>
      </c>
      <c r="E16" s="600"/>
      <c r="F16" s="600"/>
      <c r="G16" s="600"/>
      <c r="H16" s="600"/>
      <c r="I16" s="600"/>
      <c r="J16" s="600"/>
      <c r="K16" s="600"/>
      <c r="L16" s="600"/>
      <c r="M16" s="600"/>
      <c r="N16" s="600"/>
      <c r="O16" s="600"/>
      <c r="P16" s="600"/>
      <c r="Q16" s="600"/>
      <c r="R16" s="600"/>
      <c r="S16" s="600"/>
      <c r="T16" s="600"/>
      <c r="U16" s="600"/>
      <c r="V16" s="600"/>
      <c r="W16" s="600"/>
      <c r="X16" s="600"/>
      <c r="Y16" s="600"/>
      <c r="Z16" s="600"/>
      <c r="AA16" s="600"/>
      <c r="AB16" s="600"/>
      <c r="AC16" s="600"/>
      <c r="AD16" s="600"/>
      <c r="AE16" s="600"/>
      <c r="AF16" s="600"/>
      <c r="AG16" s="600"/>
      <c r="AH16" s="600"/>
      <c r="AI16" s="600"/>
      <c r="AJ16" s="600"/>
      <c r="AK16" s="600"/>
      <c r="AL16" s="600"/>
      <c r="AM16" s="600"/>
      <c r="AN16" s="600"/>
      <c r="AO16" s="600"/>
      <c r="AP16" s="600"/>
      <c r="AQ16" s="600"/>
      <c r="AR16" s="600"/>
      <c r="AS16" s="600"/>
      <c r="AT16" s="600"/>
      <c r="AU16" s="600"/>
      <c r="AV16" s="600"/>
      <c r="AW16" s="600"/>
      <c r="AX16" s="600"/>
      <c r="AY16" s="600"/>
      <c r="AZ16" s="600"/>
      <c r="BA16" s="600"/>
      <c r="BB16" s="600"/>
      <c r="BC16" s="600"/>
      <c r="BD16" s="600"/>
      <c r="BE16" s="600"/>
      <c r="BF16" s="601"/>
      <c r="BG16" s="106"/>
    </row>
    <row r="17" spans="1:74" s="67" customFormat="1" ht="14.25" customHeight="1" x14ac:dyDescent="0.25">
      <c r="C17" s="107"/>
      <c r="D17" s="850" t="s">
        <v>546</v>
      </c>
      <c r="E17" s="851"/>
      <c r="F17" s="851"/>
      <c r="G17" s="851"/>
      <c r="H17" s="851"/>
      <c r="I17" s="851"/>
      <c r="J17" s="851"/>
      <c r="K17" s="851"/>
      <c r="L17" s="851"/>
      <c r="M17" s="851"/>
      <c r="N17" s="851"/>
      <c r="O17" s="851"/>
      <c r="P17" s="851"/>
      <c r="Q17" s="851"/>
      <c r="R17" s="851"/>
      <c r="S17" s="851"/>
      <c r="T17" s="851"/>
      <c r="U17" s="851"/>
      <c r="V17" s="851"/>
      <c r="W17" s="851"/>
      <c r="X17" s="851"/>
      <c r="Y17" s="851"/>
      <c r="Z17" s="851"/>
      <c r="AA17" s="851"/>
      <c r="AB17" s="851"/>
      <c r="AC17" s="851"/>
      <c r="AD17" s="851"/>
      <c r="AE17" s="851"/>
      <c r="AF17" s="851"/>
      <c r="AG17" s="851"/>
      <c r="AH17" s="851"/>
      <c r="AI17" s="851"/>
      <c r="AJ17" s="851"/>
      <c r="AK17" s="851"/>
      <c r="AL17" s="851"/>
      <c r="AM17" s="851"/>
      <c r="AN17" s="851"/>
      <c r="AO17" s="851"/>
      <c r="AP17" s="851"/>
      <c r="AQ17" s="851"/>
      <c r="AR17" s="851"/>
      <c r="AS17" s="851"/>
      <c r="AT17" s="851"/>
      <c r="AU17" s="851"/>
      <c r="AV17" s="851"/>
      <c r="AW17" s="851"/>
      <c r="AX17" s="851"/>
      <c r="AY17" s="851"/>
      <c r="AZ17" s="851"/>
      <c r="BA17" s="851"/>
      <c r="BB17" s="851"/>
      <c r="BC17" s="851"/>
      <c r="BD17" s="851"/>
      <c r="BE17" s="851"/>
      <c r="BF17" s="852"/>
      <c r="BG17" s="238"/>
      <c r="BH17" s="191"/>
      <c r="BI17" s="191"/>
      <c r="BJ17" s="191"/>
    </row>
    <row r="18" spans="1:74" ht="14.25" customHeight="1" x14ac:dyDescent="0.25">
      <c r="C18" s="105"/>
      <c r="D18" s="860" t="s">
        <v>482</v>
      </c>
      <c r="E18" s="861"/>
      <c r="F18" s="861"/>
      <c r="G18" s="861"/>
      <c r="H18" s="861"/>
      <c r="I18" s="861"/>
      <c r="J18" s="186" t="s">
        <v>436</v>
      </c>
      <c r="K18" s="885" t="s">
        <v>484</v>
      </c>
      <c r="L18" s="885"/>
      <c r="M18" s="885"/>
      <c r="N18" s="885"/>
      <c r="O18" s="885"/>
      <c r="P18" s="885"/>
      <c r="Q18" s="885"/>
      <c r="R18" s="885"/>
      <c r="S18" s="885"/>
      <c r="T18" s="885"/>
      <c r="U18" s="885"/>
      <c r="V18" s="885"/>
      <c r="W18" s="885"/>
      <c r="X18" s="885"/>
      <c r="Y18" s="885"/>
      <c r="Z18" s="885"/>
      <c r="AA18" s="885"/>
      <c r="AB18" s="885"/>
      <c r="AC18" s="885"/>
      <c r="AD18" s="885"/>
      <c r="AE18" s="885"/>
      <c r="AF18" s="885"/>
      <c r="AG18" s="885"/>
      <c r="AH18" s="885"/>
      <c r="AI18" s="885"/>
      <c r="AJ18" s="885"/>
      <c r="AK18" s="885"/>
      <c r="AL18" s="885"/>
      <c r="AM18" s="885"/>
      <c r="AN18" s="885"/>
      <c r="AO18" s="885"/>
      <c r="AP18" s="885"/>
      <c r="AQ18" s="885"/>
      <c r="AR18" s="885"/>
      <c r="AS18" s="885"/>
      <c r="AT18" s="885"/>
      <c r="AU18" s="885"/>
      <c r="AV18" s="885"/>
      <c r="AW18" s="885"/>
      <c r="AX18" s="885"/>
      <c r="AY18" s="885"/>
      <c r="AZ18" s="885"/>
      <c r="BA18" s="885"/>
      <c r="BB18" s="885"/>
      <c r="BC18" s="885"/>
      <c r="BD18" s="885"/>
      <c r="BE18" s="885"/>
      <c r="BF18" s="886"/>
      <c r="BG18" s="239"/>
      <c r="BH18" s="125"/>
      <c r="BI18" s="125"/>
      <c r="BJ18" s="125"/>
    </row>
    <row r="19" spans="1:74" ht="29.25" customHeight="1" x14ac:dyDescent="0.25">
      <c r="C19" s="105"/>
      <c r="D19" s="189"/>
      <c r="E19" s="190"/>
      <c r="F19" s="190"/>
      <c r="G19" s="190"/>
      <c r="H19" s="190"/>
      <c r="I19" s="190"/>
      <c r="J19" s="186"/>
      <c r="K19" s="885" t="s">
        <v>669</v>
      </c>
      <c r="L19" s="887"/>
      <c r="M19" s="887"/>
      <c r="N19" s="887"/>
      <c r="O19" s="887"/>
      <c r="P19" s="887"/>
      <c r="Q19" s="887"/>
      <c r="R19" s="887"/>
      <c r="S19" s="887"/>
      <c r="T19" s="887"/>
      <c r="U19" s="887"/>
      <c r="V19" s="887"/>
      <c r="W19" s="887"/>
      <c r="X19" s="887"/>
      <c r="Y19" s="887"/>
      <c r="Z19" s="887"/>
      <c r="AA19" s="887"/>
      <c r="AB19" s="887"/>
      <c r="AC19" s="887"/>
      <c r="AD19" s="887"/>
      <c r="AE19" s="887"/>
      <c r="AF19" s="887"/>
      <c r="AG19" s="887"/>
      <c r="AH19" s="887"/>
      <c r="AI19" s="887"/>
      <c r="AJ19" s="887"/>
      <c r="AK19" s="887"/>
      <c r="AL19" s="887"/>
      <c r="AM19" s="887"/>
      <c r="AN19" s="887"/>
      <c r="AO19" s="887"/>
      <c r="AP19" s="887"/>
      <c r="AQ19" s="887"/>
      <c r="AR19" s="887"/>
      <c r="AS19" s="887"/>
      <c r="AT19" s="887"/>
      <c r="AU19" s="887"/>
      <c r="AV19" s="887"/>
      <c r="AW19" s="887"/>
      <c r="AX19" s="887"/>
      <c r="AY19" s="887"/>
      <c r="AZ19" s="887"/>
      <c r="BA19" s="887"/>
      <c r="BB19" s="887"/>
      <c r="BC19" s="887"/>
      <c r="BD19" s="887"/>
      <c r="BE19" s="887"/>
      <c r="BF19" s="888"/>
      <c r="BG19" s="239"/>
      <c r="BH19" s="125"/>
      <c r="BI19" s="125"/>
      <c r="BJ19" s="125"/>
    </row>
    <row r="20" spans="1:74" ht="29.25" customHeight="1" x14ac:dyDescent="0.25">
      <c r="C20" s="105"/>
      <c r="D20" s="860"/>
      <c r="E20" s="861"/>
      <c r="F20" s="861"/>
      <c r="G20" s="861"/>
      <c r="H20" s="861"/>
      <c r="I20" s="861"/>
      <c r="J20" s="186" t="s">
        <v>436</v>
      </c>
      <c r="K20" s="885" t="s">
        <v>437</v>
      </c>
      <c r="L20" s="885"/>
      <c r="M20" s="885"/>
      <c r="N20" s="885"/>
      <c r="O20" s="885"/>
      <c r="P20" s="885"/>
      <c r="Q20" s="885"/>
      <c r="R20" s="885"/>
      <c r="S20" s="885"/>
      <c r="T20" s="885"/>
      <c r="U20" s="885"/>
      <c r="V20" s="885"/>
      <c r="W20" s="885"/>
      <c r="X20" s="885"/>
      <c r="Y20" s="885"/>
      <c r="Z20" s="885"/>
      <c r="AA20" s="885"/>
      <c r="AB20" s="885"/>
      <c r="AC20" s="885"/>
      <c r="AD20" s="885"/>
      <c r="AE20" s="885"/>
      <c r="AF20" s="885"/>
      <c r="AG20" s="885"/>
      <c r="AH20" s="885"/>
      <c r="AI20" s="885"/>
      <c r="AJ20" s="885"/>
      <c r="AK20" s="885"/>
      <c r="AL20" s="885"/>
      <c r="AM20" s="885"/>
      <c r="AN20" s="885"/>
      <c r="AO20" s="885"/>
      <c r="AP20" s="885"/>
      <c r="AQ20" s="885"/>
      <c r="AR20" s="885"/>
      <c r="AS20" s="885"/>
      <c r="AT20" s="885"/>
      <c r="AU20" s="885"/>
      <c r="AV20" s="885"/>
      <c r="AW20" s="885"/>
      <c r="AX20" s="885"/>
      <c r="AY20" s="885"/>
      <c r="AZ20" s="885"/>
      <c r="BA20" s="885"/>
      <c r="BB20" s="885"/>
      <c r="BC20" s="885"/>
      <c r="BD20" s="885"/>
      <c r="BE20" s="885"/>
      <c r="BF20" s="886"/>
      <c r="BG20" s="239"/>
      <c r="BH20" s="125"/>
      <c r="BI20" s="125"/>
      <c r="BJ20" s="125"/>
    </row>
    <row r="21" spans="1:74" ht="19.5" hidden="1" customHeight="1" x14ac:dyDescent="0.25">
      <c r="C21" s="105"/>
      <c r="D21" s="112"/>
      <c r="E21" s="109"/>
      <c r="F21" s="109"/>
      <c r="G21" s="575"/>
      <c r="H21" s="576"/>
      <c r="I21" s="576"/>
      <c r="J21" s="576"/>
      <c r="K21" s="576"/>
      <c r="L21" s="576"/>
      <c r="M21" s="576"/>
      <c r="N21" s="576"/>
      <c r="O21" s="576"/>
      <c r="P21" s="576"/>
      <c r="Q21" s="576"/>
      <c r="R21" s="576"/>
      <c r="S21" s="576"/>
      <c r="T21" s="576"/>
      <c r="U21" s="576"/>
      <c r="V21" s="576"/>
      <c r="W21" s="576"/>
      <c r="X21" s="576"/>
      <c r="Y21" s="576"/>
      <c r="Z21" s="576"/>
      <c r="AA21" s="576"/>
      <c r="AB21" s="576"/>
      <c r="AC21" s="576"/>
      <c r="AD21" s="576"/>
      <c r="AE21" s="576"/>
      <c r="AF21" s="576"/>
      <c r="AG21" s="576"/>
      <c r="AH21" s="576"/>
      <c r="AI21" s="576"/>
      <c r="AJ21" s="576"/>
      <c r="AK21" s="576"/>
      <c r="AL21" s="576"/>
      <c r="AM21" s="576"/>
      <c r="AN21" s="576"/>
      <c r="AO21" s="576"/>
      <c r="AP21" s="576"/>
      <c r="AQ21" s="576"/>
      <c r="AR21" s="576"/>
      <c r="AS21" s="576"/>
      <c r="AT21" s="576"/>
      <c r="AU21" s="576"/>
      <c r="AV21" s="576"/>
      <c r="AW21" s="576"/>
      <c r="AX21" s="576"/>
      <c r="AY21" s="576"/>
      <c r="AZ21" s="576"/>
      <c r="BA21" s="576"/>
      <c r="BB21" s="576"/>
      <c r="BC21" s="576"/>
      <c r="BD21" s="576"/>
      <c r="BE21" s="576"/>
      <c r="BF21" s="577"/>
      <c r="BG21" s="106"/>
      <c r="BH21" s="120"/>
      <c r="BI21" s="120"/>
      <c r="BJ21" s="120"/>
    </row>
    <row r="22" spans="1:74" ht="19.5" hidden="1" customHeight="1" x14ac:dyDescent="0.2">
      <c r="C22" s="107"/>
      <c r="D22" s="113"/>
      <c r="E22" s="110"/>
      <c r="F22" s="110"/>
      <c r="G22" s="578"/>
      <c r="H22" s="579"/>
      <c r="I22" s="579"/>
      <c r="J22" s="579"/>
      <c r="K22" s="579"/>
      <c r="L22" s="579"/>
      <c r="M22" s="579"/>
      <c r="N22" s="579"/>
      <c r="O22" s="579"/>
      <c r="P22" s="579"/>
      <c r="Q22" s="579"/>
      <c r="R22" s="579"/>
      <c r="S22" s="579"/>
      <c r="T22" s="579"/>
      <c r="U22" s="579"/>
      <c r="V22" s="579"/>
      <c r="W22" s="579"/>
      <c r="X22" s="579"/>
      <c r="Y22" s="579"/>
      <c r="Z22" s="579"/>
      <c r="AA22" s="579"/>
      <c r="AB22" s="579"/>
      <c r="AC22" s="579"/>
      <c r="AD22" s="579"/>
      <c r="AE22" s="579"/>
      <c r="AF22" s="579"/>
      <c r="AG22" s="579"/>
      <c r="AH22" s="579"/>
      <c r="AI22" s="579"/>
      <c r="AJ22" s="579"/>
      <c r="AK22" s="579"/>
      <c r="AL22" s="579"/>
      <c r="AM22" s="579"/>
      <c r="AN22" s="579"/>
      <c r="AO22" s="579"/>
      <c r="AP22" s="579"/>
      <c r="AQ22" s="579"/>
      <c r="AR22" s="579"/>
      <c r="AS22" s="579"/>
      <c r="AT22" s="579"/>
      <c r="AU22" s="579"/>
      <c r="AV22" s="579"/>
      <c r="AW22" s="579"/>
      <c r="AX22" s="579"/>
      <c r="AY22" s="579"/>
      <c r="AZ22" s="579"/>
      <c r="BA22" s="579"/>
      <c r="BB22" s="579"/>
      <c r="BC22" s="579"/>
      <c r="BD22" s="579"/>
      <c r="BE22" s="579"/>
      <c r="BF22" s="580"/>
      <c r="BG22" s="1"/>
      <c r="BH22" s="120"/>
    </row>
    <row r="23" spans="1:74" ht="15.75" hidden="1" customHeight="1" x14ac:dyDescent="0.2">
      <c r="C23" s="108"/>
      <c r="D23" s="114"/>
      <c r="E23" s="111"/>
      <c r="F23" s="111"/>
      <c r="G23" s="111"/>
      <c r="H23" s="111"/>
      <c r="I23" s="111"/>
      <c r="J23" s="111"/>
      <c r="K23" s="111"/>
      <c r="L23" s="111"/>
      <c r="M23" s="111"/>
      <c r="N23" s="111"/>
      <c r="O23" s="111"/>
      <c r="P23" s="111"/>
      <c r="Q23" s="111"/>
      <c r="R23" s="111"/>
      <c r="S23" s="111"/>
      <c r="T23" s="111"/>
      <c r="U23" s="111"/>
      <c r="V23" s="111"/>
      <c r="W23" s="111"/>
      <c r="X23" s="111"/>
      <c r="Y23" s="111"/>
      <c r="Z23" s="111"/>
      <c r="AA23" s="111"/>
      <c r="AB23" s="111"/>
      <c r="AC23" s="111"/>
      <c r="AD23" s="111"/>
      <c r="AE23" s="111"/>
      <c r="AF23" s="111"/>
      <c r="AG23" s="111"/>
      <c r="AH23" s="111"/>
      <c r="AI23" s="111"/>
      <c r="AJ23" s="111"/>
      <c r="AK23" s="111"/>
      <c r="AL23" s="111"/>
      <c r="AM23" s="111"/>
      <c r="AN23" s="111"/>
      <c r="AO23" s="111"/>
      <c r="AP23" s="111"/>
      <c r="AQ23" s="111"/>
      <c r="AR23" s="111"/>
      <c r="AS23" s="111"/>
      <c r="AT23" s="111"/>
      <c r="AU23" s="111"/>
      <c r="AV23" s="111"/>
      <c r="AW23" s="111"/>
      <c r="AX23" s="111"/>
      <c r="AY23" s="111"/>
      <c r="AZ23" s="111"/>
      <c r="BA23" s="111"/>
      <c r="BB23" s="111"/>
      <c r="BC23" s="111"/>
      <c r="BD23" s="111"/>
      <c r="BE23" s="111"/>
      <c r="BF23" s="115"/>
      <c r="BG23" s="106"/>
      <c r="BH23" s="121"/>
    </row>
    <row r="24" spans="1:74" ht="19.5" customHeight="1" x14ac:dyDescent="0.25">
      <c r="C24" s="105"/>
      <c r="D24" s="587" t="s">
        <v>262</v>
      </c>
      <c r="E24" s="588"/>
      <c r="F24" s="588"/>
      <c r="G24" s="588"/>
      <c r="H24" s="588"/>
      <c r="I24" s="588"/>
      <c r="J24" s="588"/>
      <c r="K24" s="588"/>
      <c r="L24" s="588"/>
      <c r="M24" s="588"/>
      <c r="N24" s="588"/>
      <c r="O24" s="589"/>
      <c r="P24" s="597" t="str">
        <f>IF((X38)="","zde nevyplňovat,  toto pole se načítá automaticky!",X38)</f>
        <v>zde nevyplňovat,  toto pole se načítá automaticky!</v>
      </c>
      <c r="Q24" s="597"/>
      <c r="R24" s="597"/>
      <c r="S24" s="597"/>
      <c r="T24" s="597"/>
      <c r="U24" s="597"/>
      <c r="V24" s="597"/>
      <c r="W24" s="597"/>
      <c r="X24" s="597"/>
      <c r="Y24" s="597"/>
      <c r="Z24" s="597"/>
      <c r="AA24" s="597"/>
      <c r="AB24" s="597"/>
      <c r="AC24" s="597"/>
      <c r="AD24" s="597"/>
      <c r="AE24" s="597"/>
      <c r="AF24" s="597"/>
      <c r="AG24" s="597"/>
      <c r="AH24" s="597"/>
      <c r="AI24" s="597"/>
      <c r="AJ24" s="597"/>
      <c r="AK24" s="597"/>
      <c r="AL24" s="597"/>
      <c r="AM24" s="597"/>
      <c r="AN24" s="597"/>
      <c r="AO24" s="597"/>
      <c r="AP24" s="597"/>
      <c r="AQ24" s="597"/>
      <c r="AR24" s="597"/>
      <c r="AS24" s="597"/>
      <c r="AT24" s="597"/>
      <c r="AU24" s="597"/>
      <c r="AV24" s="597"/>
      <c r="AW24" s="597"/>
      <c r="AX24" s="597"/>
      <c r="AY24" s="597"/>
      <c r="AZ24" s="597"/>
      <c r="BA24" s="597"/>
      <c r="BB24" s="597"/>
      <c r="BC24" s="597"/>
      <c r="BD24" s="597"/>
      <c r="BE24" s="597"/>
      <c r="BF24" s="598"/>
      <c r="BG24" s="106"/>
      <c r="BH24" s="121"/>
      <c r="BJ24" s="21"/>
    </row>
    <row r="25" spans="1:74" ht="11.25" customHeight="1" x14ac:dyDescent="0.25">
      <c r="C25" s="105"/>
      <c r="D25" s="587" t="s">
        <v>250</v>
      </c>
      <c r="E25" s="588"/>
      <c r="F25" s="588"/>
      <c r="G25" s="588"/>
      <c r="H25" s="588"/>
      <c r="I25" s="588"/>
      <c r="J25" s="588"/>
      <c r="K25" s="588"/>
      <c r="L25" s="588"/>
      <c r="M25" s="588"/>
      <c r="N25" s="588"/>
      <c r="O25" s="589"/>
      <c r="P25" s="675" t="str">
        <f>IF((X37)="","zde nevyplňovat,  toto pole se načítá automaticky!",X37)</f>
        <v>zde nevyplňovat,  toto pole se načítá automaticky!</v>
      </c>
      <c r="Q25" s="676"/>
      <c r="R25" s="676"/>
      <c r="S25" s="676"/>
      <c r="T25" s="676"/>
      <c r="U25" s="676"/>
      <c r="V25" s="676"/>
      <c r="W25" s="676"/>
      <c r="X25" s="676"/>
      <c r="Y25" s="676"/>
      <c r="Z25" s="676"/>
      <c r="AA25" s="676"/>
      <c r="AB25" s="676"/>
      <c r="AC25" s="676"/>
      <c r="AD25" s="676"/>
      <c r="AE25" s="676"/>
      <c r="AF25" s="676"/>
      <c r="AG25" s="676"/>
      <c r="AH25" s="676"/>
      <c r="AI25" s="676"/>
      <c r="AJ25" s="676"/>
      <c r="AK25" s="676"/>
      <c r="AL25" s="676"/>
      <c r="AM25" s="676"/>
      <c r="AN25" s="676"/>
      <c r="AO25" s="676"/>
      <c r="AP25" s="676"/>
      <c r="AQ25" s="676"/>
      <c r="AR25" s="676"/>
      <c r="AS25" s="676"/>
      <c r="AT25" s="676"/>
      <c r="AU25" s="676"/>
      <c r="AV25" s="676"/>
      <c r="AW25" s="676"/>
      <c r="AX25" s="676"/>
      <c r="AY25" s="676"/>
      <c r="AZ25" s="676"/>
      <c r="BA25" s="676"/>
      <c r="BB25" s="676"/>
      <c r="BC25" s="676"/>
      <c r="BD25" s="676"/>
      <c r="BE25" s="676"/>
      <c r="BF25" s="677"/>
      <c r="BG25" s="106"/>
      <c r="BJ25" s="21"/>
      <c r="BV25" s="17"/>
    </row>
    <row r="26" spans="1:74" ht="16.5" customHeight="1" x14ac:dyDescent="0.25">
      <c r="C26" s="105"/>
      <c r="D26" s="685" t="s">
        <v>547</v>
      </c>
      <c r="E26" s="686"/>
      <c r="F26" s="686"/>
      <c r="G26" s="686"/>
      <c r="H26" s="686"/>
      <c r="I26" s="686"/>
      <c r="J26" s="686"/>
      <c r="K26" s="686"/>
      <c r="L26" s="686"/>
      <c r="M26" s="686"/>
      <c r="N26" s="686"/>
      <c r="O26" s="686"/>
      <c r="P26" s="686"/>
      <c r="Q26" s="686"/>
      <c r="R26" s="686"/>
      <c r="S26" s="686"/>
      <c r="T26" s="686"/>
      <c r="U26" s="686"/>
      <c r="V26" s="686"/>
      <c r="W26" s="686"/>
      <c r="X26" s="686"/>
      <c r="Y26" s="686"/>
      <c r="Z26" s="686"/>
      <c r="AA26" s="686"/>
      <c r="AB26" s="686"/>
      <c r="AC26" s="686"/>
      <c r="AD26" s="686"/>
      <c r="AE26" s="686"/>
      <c r="AF26" s="686"/>
      <c r="AG26" s="686"/>
      <c r="AH26" s="686"/>
      <c r="AI26" s="686"/>
      <c r="AJ26" s="686"/>
      <c r="AK26" s="686"/>
      <c r="AL26" s="686"/>
      <c r="AM26" s="686"/>
      <c r="AN26" s="686"/>
      <c r="AO26" s="686"/>
      <c r="AP26" s="686"/>
      <c r="AQ26" s="686"/>
      <c r="AR26" s="686"/>
      <c r="AS26" s="686"/>
      <c r="AT26" s="686"/>
      <c r="AU26" s="686"/>
      <c r="AV26" s="686"/>
      <c r="AW26" s="686"/>
      <c r="AX26" s="686"/>
      <c r="AY26" s="686"/>
      <c r="AZ26" s="686"/>
      <c r="BA26" s="686"/>
      <c r="BB26" s="686"/>
      <c r="BC26" s="686"/>
      <c r="BD26" s="686"/>
      <c r="BE26" s="686"/>
      <c r="BF26" s="687"/>
      <c r="BG26" s="106"/>
      <c r="BV26" s="17"/>
    </row>
    <row r="27" spans="1:74" s="5" customFormat="1" ht="9.75" hidden="1" customHeight="1" x14ac:dyDescent="0.25">
      <c r="C27" s="117"/>
      <c r="D27" s="663"/>
      <c r="E27" s="664"/>
      <c r="F27" s="664"/>
      <c r="G27" s="664"/>
      <c r="H27" s="664"/>
      <c r="I27" s="664"/>
      <c r="J27" s="664"/>
      <c r="K27" s="664"/>
      <c r="L27" s="664"/>
      <c r="M27" s="664"/>
      <c r="N27" s="664"/>
      <c r="O27" s="664"/>
      <c r="P27" s="664"/>
      <c r="Q27" s="664"/>
      <c r="R27" s="664"/>
      <c r="S27" s="664"/>
      <c r="T27" s="664"/>
      <c r="U27" s="664"/>
      <c r="V27" s="664"/>
      <c r="W27" s="664"/>
      <c r="X27" s="664"/>
      <c r="Y27" s="664"/>
      <c r="Z27" s="664"/>
      <c r="AA27" s="664"/>
      <c r="AB27" s="664"/>
      <c r="AC27" s="664"/>
      <c r="AD27" s="664"/>
      <c r="AE27" s="664"/>
      <c r="AF27" s="664"/>
      <c r="AG27" s="664"/>
      <c r="AH27" s="664"/>
      <c r="AI27" s="664"/>
      <c r="AJ27" s="664"/>
      <c r="AK27" s="664"/>
      <c r="AL27" s="664"/>
      <c r="AM27" s="664"/>
      <c r="AN27" s="664"/>
      <c r="AO27" s="664"/>
      <c r="AP27" s="664"/>
      <c r="AQ27" s="664"/>
      <c r="AR27" s="664"/>
      <c r="AS27" s="664"/>
      <c r="AT27" s="664"/>
      <c r="AU27" s="664"/>
      <c r="AV27" s="664"/>
      <c r="AW27" s="664"/>
      <c r="AX27" s="664"/>
      <c r="AY27" s="664"/>
      <c r="AZ27" s="664"/>
      <c r="BA27" s="664"/>
      <c r="BB27" s="664"/>
      <c r="BC27" s="664"/>
      <c r="BD27" s="664"/>
      <c r="BE27" s="664"/>
      <c r="BF27" s="665"/>
      <c r="BG27" s="118"/>
      <c r="BH27" s="18"/>
      <c r="BI27" s="18"/>
      <c r="BV27" s="215"/>
    </row>
    <row r="28" spans="1:74" ht="30.75" customHeight="1" x14ac:dyDescent="0.25">
      <c r="A28" s="159"/>
      <c r="C28" s="107"/>
      <c r="D28" s="594" t="str">
        <f>IF((D136)="Příprava strategického projektu „…………………………………….…………………….“","zde nevyplňovat,  toto pole se načítá automaticky!",D136)</f>
        <v>zde nevyplňovat,  toto pole se načítá automaticky!</v>
      </c>
      <c r="E28" s="595"/>
      <c r="F28" s="595"/>
      <c r="G28" s="595"/>
      <c r="H28" s="595"/>
      <c r="I28" s="595"/>
      <c r="J28" s="595"/>
      <c r="K28" s="595"/>
      <c r="L28" s="595"/>
      <c r="M28" s="595"/>
      <c r="N28" s="595"/>
      <c r="O28" s="595"/>
      <c r="P28" s="595"/>
      <c r="Q28" s="595"/>
      <c r="R28" s="595"/>
      <c r="S28" s="595"/>
      <c r="T28" s="595"/>
      <c r="U28" s="595"/>
      <c r="V28" s="595"/>
      <c r="W28" s="595"/>
      <c r="X28" s="595"/>
      <c r="Y28" s="595"/>
      <c r="Z28" s="595"/>
      <c r="AA28" s="595"/>
      <c r="AB28" s="595"/>
      <c r="AC28" s="595"/>
      <c r="AD28" s="595"/>
      <c r="AE28" s="595"/>
      <c r="AF28" s="595"/>
      <c r="AG28" s="595"/>
      <c r="AH28" s="595"/>
      <c r="AI28" s="595"/>
      <c r="AJ28" s="595"/>
      <c r="AK28" s="595"/>
      <c r="AL28" s="595"/>
      <c r="AM28" s="595"/>
      <c r="AN28" s="595"/>
      <c r="AO28" s="595"/>
      <c r="AP28" s="595"/>
      <c r="AQ28" s="595"/>
      <c r="AR28" s="595"/>
      <c r="AS28" s="595"/>
      <c r="AT28" s="595"/>
      <c r="AU28" s="595"/>
      <c r="AV28" s="595"/>
      <c r="AW28" s="595"/>
      <c r="AX28" s="595"/>
      <c r="AY28" s="595"/>
      <c r="AZ28" s="595"/>
      <c r="BA28" s="595"/>
      <c r="BB28" s="595"/>
      <c r="BC28" s="595"/>
      <c r="BD28" s="595"/>
      <c r="BE28" s="595"/>
      <c r="BF28" s="596"/>
      <c r="BG28" s="1"/>
      <c r="BV28" s="215"/>
    </row>
    <row r="29" spans="1:74" ht="15.75" hidden="1" customHeight="1" x14ac:dyDescent="0.25">
      <c r="C29" s="105"/>
      <c r="D29" s="116"/>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1"/>
      <c r="AL29" s="111"/>
      <c r="AM29" s="111"/>
      <c r="AN29" s="111"/>
      <c r="AO29" s="111"/>
      <c r="AP29" s="111"/>
      <c r="AQ29" s="111"/>
      <c r="AR29" s="111"/>
      <c r="AS29" s="111"/>
      <c r="AT29" s="111"/>
      <c r="AU29" s="111"/>
      <c r="AV29" s="111"/>
      <c r="AW29" s="111"/>
      <c r="AX29" s="111"/>
      <c r="AY29" s="111"/>
      <c r="AZ29" s="111"/>
      <c r="BA29" s="111"/>
      <c r="BB29" s="111"/>
      <c r="BC29" s="111"/>
      <c r="BD29" s="111"/>
      <c r="BE29" s="111"/>
      <c r="BF29" s="115"/>
      <c r="BG29" s="106"/>
      <c r="BV29" s="215"/>
    </row>
    <row r="30" spans="1:74" ht="27.75" customHeight="1" x14ac:dyDescent="0.25">
      <c r="A30" s="159"/>
      <c r="C30" s="105"/>
      <c r="D30" s="581" t="s">
        <v>781</v>
      </c>
      <c r="E30" s="582"/>
      <c r="F30" s="582"/>
      <c r="G30" s="582"/>
      <c r="H30" s="582"/>
      <c r="I30" s="582"/>
      <c r="J30" s="582"/>
      <c r="K30" s="582"/>
      <c r="L30" s="582"/>
      <c r="M30" s="582"/>
      <c r="N30" s="582"/>
      <c r="O30" s="582"/>
      <c r="P30" s="582"/>
      <c r="Q30" s="582"/>
      <c r="R30" s="582"/>
      <c r="S30" s="582"/>
      <c r="T30" s="582"/>
      <c r="U30" s="582"/>
      <c r="V30" s="582"/>
      <c r="W30" s="582"/>
      <c r="X30" s="582"/>
      <c r="Y30" s="582"/>
      <c r="Z30" s="583"/>
      <c r="AA30" s="584"/>
      <c r="AB30" s="585"/>
      <c r="AC30" s="585"/>
      <c r="AD30" s="585"/>
      <c r="AE30" s="585"/>
      <c r="AF30" s="585"/>
      <c r="AG30" s="585"/>
      <c r="AH30" s="585"/>
      <c r="AI30" s="585"/>
      <c r="AJ30" s="585"/>
      <c r="AK30" s="585"/>
      <c r="AL30" s="585"/>
      <c r="AM30" s="585"/>
      <c r="AN30" s="585"/>
      <c r="AO30" s="585"/>
      <c r="AP30" s="585"/>
      <c r="AQ30" s="585"/>
      <c r="AR30" s="585"/>
      <c r="AS30" s="585"/>
      <c r="AT30" s="585"/>
      <c r="AU30" s="585"/>
      <c r="AV30" s="585"/>
      <c r="AW30" s="585"/>
      <c r="AX30" s="585"/>
      <c r="AY30" s="585"/>
      <c r="AZ30" s="585"/>
      <c r="BA30" s="585"/>
      <c r="BB30" s="585"/>
      <c r="BC30" s="585"/>
      <c r="BD30" s="585"/>
      <c r="BE30" s="585"/>
      <c r="BF30" s="586"/>
      <c r="BG30" s="106"/>
      <c r="BJ30" s="21"/>
      <c r="BV30" s="215"/>
    </row>
    <row r="31" spans="1:74" ht="15.75" hidden="1" customHeight="1" x14ac:dyDescent="0.25">
      <c r="C31" s="105"/>
      <c r="D31" s="116"/>
      <c r="E31" s="111"/>
      <c r="F31" s="111"/>
      <c r="G31" s="111"/>
      <c r="H31" s="111"/>
      <c r="I31" s="111"/>
      <c r="J31" s="111"/>
      <c r="K31" s="111"/>
      <c r="L31" s="111"/>
      <c r="M31" s="111"/>
      <c r="N31" s="111"/>
      <c r="O31" s="111"/>
      <c r="P31" s="111"/>
      <c r="Q31" s="111"/>
      <c r="R31" s="111"/>
      <c r="S31" s="111"/>
      <c r="T31" s="111"/>
      <c r="U31" s="111"/>
      <c r="V31" s="111"/>
      <c r="W31" s="111"/>
      <c r="X31" s="111"/>
      <c r="Y31" s="111"/>
      <c r="Z31" s="119"/>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5"/>
      <c r="BG31" s="106"/>
      <c r="BV31" s="215"/>
    </row>
    <row r="32" spans="1:74" ht="19.5" customHeight="1" thickBot="1" x14ac:dyDescent="0.3">
      <c r="C32" s="105"/>
      <c r="D32" s="669" t="s">
        <v>42</v>
      </c>
      <c r="E32" s="670"/>
      <c r="F32" s="670"/>
      <c r="G32" s="670"/>
      <c r="H32" s="670"/>
      <c r="I32" s="670"/>
      <c r="J32" s="670"/>
      <c r="K32" s="670"/>
      <c r="L32" s="670"/>
      <c r="M32" s="670"/>
      <c r="N32" s="670"/>
      <c r="O32" s="670"/>
      <c r="P32" s="670"/>
      <c r="Q32" s="670"/>
      <c r="R32" s="670"/>
      <c r="S32" s="670"/>
      <c r="T32" s="670"/>
      <c r="U32" s="670"/>
      <c r="V32" s="670"/>
      <c r="W32" s="670"/>
      <c r="X32" s="670"/>
      <c r="Y32" s="670"/>
      <c r="Z32" s="671"/>
      <c r="AA32" s="666" t="str">
        <f>IF(AI214="","Zde nevyplňovat, toto pole se načítá automaticky!",(AI214))</f>
        <v>vygeneruje se</v>
      </c>
      <c r="AB32" s="667"/>
      <c r="AC32" s="667"/>
      <c r="AD32" s="667"/>
      <c r="AE32" s="667"/>
      <c r="AF32" s="667"/>
      <c r="AG32" s="667"/>
      <c r="AH32" s="667"/>
      <c r="AI32" s="667"/>
      <c r="AJ32" s="667"/>
      <c r="AK32" s="667"/>
      <c r="AL32" s="667"/>
      <c r="AM32" s="667"/>
      <c r="AN32" s="667"/>
      <c r="AO32" s="667"/>
      <c r="AP32" s="667"/>
      <c r="AQ32" s="667"/>
      <c r="AR32" s="667"/>
      <c r="AS32" s="667"/>
      <c r="AT32" s="667"/>
      <c r="AU32" s="667"/>
      <c r="AV32" s="667"/>
      <c r="AW32" s="667"/>
      <c r="AX32" s="667"/>
      <c r="AY32" s="667"/>
      <c r="AZ32" s="667"/>
      <c r="BA32" s="667"/>
      <c r="BB32" s="667"/>
      <c r="BC32" s="667"/>
      <c r="BD32" s="667"/>
      <c r="BE32" s="667"/>
      <c r="BF32" s="668"/>
      <c r="BG32" s="106"/>
      <c r="BJ32" s="17"/>
      <c r="BV32" s="215"/>
    </row>
    <row r="33" spans="1:85" ht="13.15" hidden="1" customHeight="1" thickTop="1" x14ac:dyDescent="0.25">
      <c r="C33" s="1"/>
      <c r="D33" s="709"/>
      <c r="E33" s="710"/>
      <c r="F33" s="710"/>
      <c r="G33" s="710"/>
      <c r="H33" s="710"/>
      <c r="I33" s="710"/>
      <c r="J33" s="710"/>
      <c r="K33" s="710"/>
      <c r="L33" s="710"/>
      <c r="M33" s="710"/>
      <c r="N33" s="710"/>
      <c r="O33" s="710"/>
      <c r="P33" s="710"/>
      <c r="Q33" s="710"/>
      <c r="R33" s="710"/>
      <c r="S33" s="710"/>
      <c r="T33" s="710"/>
      <c r="U33" s="710"/>
      <c r="V33" s="710"/>
      <c r="W33" s="710"/>
      <c r="X33" s="710"/>
      <c r="Y33" s="710"/>
      <c r="Z33" s="710"/>
      <c r="AA33" s="710"/>
      <c r="AB33" s="710"/>
      <c r="AC33" s="710"/>
      <c r="AD33" s="710"/>
      <c r="AE33" s="710"/>
      <c r="AF33" s="710"/>
      <c r="AG33" s="710"/>
      <c r="AH33" s="710"/>
      <c r="AI33" s="710"/>
      <c r="AJ33" s="710"/>
      <c r="AK33" s="710"/>
      <c r="AL33" s="710"/>
      <c r="AM33" s="710"/>
      <c r="AN33" s="710"/>
      <c r="AO33" s="710"/>
      <c r="AP33" s="710"/>
      <c r="AQ33" s="710"/>
      <c r="AR33" s="710"/>
      <c r="AS33" s="710"/>
      <c r="AT33" s="710"/>
      <c r="AU33" s="710"/>
      <c r="AV33" s="710"/>
      <c r="AW33" s="710"/>
      <c r="AX33" s="710"/>
      <c r="AY33" s="710"/>
      <c r="AZ33" s="710"/>
      <c r="BA33" s="710"/>
      <c r="BB33" s="710"/>
      <c r="BC33" s="710"/>
      <c r="BD33" s="710"/>
      <c r="BE33" s="710"/>
      <c r="BF33" s="710"/>
      <c r="BG33" s="1"/>
      <c r="BH33" s="23"/>
      <c r="BI33" s="23"/>
      <c r="BV33" s="215"/>
    </row>
    <row r="34" spans="1:85" s="5" customFormat="1" ht="28.9" customHeight="1" thickTop="1" x14ac:dyDescent="0.4">
      <c r="C34" s="122"/>
      <c r="D34" s="137" t="s">
        <v>29</v>
      </c>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H34" s="101"/>
      <c r="BI34" s="23"/>
      <c r="BV34" s="215"/>
    </row>
    <row r="35" spans="1:85" ht="18.75" customHeight="1" x14ac:dyDescent="0.25">
      <c r="A35" s="159"/>
      <c r="C35" s="1"/>
      <c r="D35" s="673" t="s">
        <v>30</v>
      </c>
      <c r="E35" s="674"/>
      <c r="F35" s="674"/>
      <c r="G35" s="674"/>
      <c r="H35" s="674"/>
      <c r="I35" s="674"/>
      <c r="J35" s="674"/>
      <c r="K35" s="674"/>
      <c r="L35" s="674"/>
      <c r="M35" s="674"/>
      <c r="N35" s="674"/>
      <c r="O35" s="674"/>
      <c r="P35" s="674"/>
      <c r="Q35" s="674"/>
      <c r="R35" s="674"/>
      <c r="S35" s="674"/>
      <c r="T35" s="674"/>
      <c r="U35" s="674"/>
      <c r="V35" s="588"/>
      <c r="W35" s="589"/>
      <c r="X35" s="582" t="s">
        <v>219</v>
      </c>
      <c r="Y35" s="582"/>
      <c r="Z35" s="582"/>
      <c r="AA35" s="582"/>
      <c r="AB35" s="582"/>
      <c r="AC35" s="582"/>
      <c r="AD35" s="582"/>
      <c r="AE35" s="582"/>
      <c r="AF35" s="582"/>
      <c r="AG35" s="582"/>
      <c r="AH35" s="582"/>
      <c r="AI35" s="582"/>
      <c r="AJ35" s="582"/>
      <c r="AK35" s="582"/>
      <c r="AL35" s="582"/>
      <c r="AM35" s="582"/>
      <c r="AN35" s="582"/>
      <c r="AO35" s="582"/>
      <c r="AP35" s="582"/>
      <c r="AQ35" s="582"/>
      <c r="AR35" s="582"/>
      <c r="AS35" s="582"/>
      <c r="AT35" s="582"/>
      <c r="AU35" s="582"/>
      <c r="AV35" s="582"/>
      <c r="AW35" s="582"/>
      <c r="AX35" s="582"/>
      <c r="AY35" s="582"/>
      <c r="AZ35" s="582"/>
      <c r="BA35" s="582"/>
      <c r="BB35" s="582"/>
      <c r="BC35" s="582"/>
      <c r="BD35" s="582"/>
      <c r="BE35" s="582"/>
      <c r="BF35" s="678"/>
      <c r="BG35" s="1"/>
      <c r="BH35" s="167"/>
      <c r="BI35" s="23"/>
      <c r="BJ35" s="21"/>
      <c r="BV35" s="215"/>
    </row>
    <row r="36" spans="1:85" ht="19.149999999999999" customHeight="1" x14ac:dyDescent="0.2">
      <c r="A36" s="159"/>
      <c r="C36" s="1"/>
      <c r="D36" s="699" t="s">
        <v>220</v>
      </c>
      <c r="E36" s="674"/>
      <c r="F36" s="674"/>
      <c r="G36" s="674"/>
      <c r="H36" s="674"/>
      <c r="I36" s="674"/>
      <c r="J36" s="674"/>
      <c r="K36" s="674"/>
      <c r="L36" s="674"/>
      <c r="M36" s="674"/>
      <c r="N36" s="674"/>
      <c r="O36" s="674"/>
      <c r="P36" s="674"/>
      <c r="Q36" s="674"/>
      <c r="R36" s="674"/>
      <c r="S36" s="674"/>
      <c r="T36" s="674"/>
      <c r="U36" s="674"/>
      <c r="V36" s="588"/>
      <c r="W36" s="589"/>
      <c r="X36" s="707" t="s">
        <v>249</v>
      </c>
      <c r="Y36" s="707"/>
      <c r="Z36" s="707"/>
      <c r="AA36" s="707"/>
      <c r="AB36" s="707"/>
      <c r="AC36" s="707"/>
      <c r="AD36" s="707"/>
      <c r="AE36" s="707"/>
      <c r="AF36" s="707"/>
      <c r="AG36" s="707"/>
      <c r="AH36" s="707"/>
      <c r="AI36" s="707"/>
      <c r="AJ36" s="707"/>
      <c r="AK36" s="707"/>
      <c r="AL36" s="707"/>
      <c r="AM36" s="707"/>
      <c r="AN36" s="707"/>
      <c r="AO36" s="707"/>
      <c r="AP36" s="707"/>
      <c r="AQ36" s="707"/>
      <c r="AR36" s="707"/>
      <c r="AS36" s="707"/>
      <c r="AT36" s="707"/>
      <c r="AU36" s="707"/>
      <c r="AV36" s="707"/>
      <c r="AW36" s="707"/>
      <c r="AX36" s="707"/>
      <c r="AY36" s="707"/>
      <c r="AZ36" s="707"/>
      <c r="BA36" s="707"/>
      <c r="BB36" s="707"/>
      <c r="BC36" s="707"/>
      <c r="BD36" s="707"/>
      <c r="BE36" s="707"/>
      <c r="BF36" s="708"/>
      <c r="BG36" s="1"/>
      <c r="BH36" s="132" t="s">
        <v>249</v>
      </c>
      <c r="BI36" s="132" t="s">
        <v>555</v>
      </c>
      <c r="BJ36" s="132" t="s">
        <v>195</v>
      </c>
      <c r="BK36" s="132" t="s">
        <v>559</v>
      </c>
      <c r="BL36" s="132" t="s">
        <v>561</v>
      </c>
      <c r="BM36" s="132" t="s">
        <v>553</v>
      </c>
      <c r="BN36" s="132" t="s">
        <v>554</v>
      </c>
      <c r="BO36" s="132" t="s">
        <v>256</v>
      </c>
      <c r="BP36" s="132" t="s">
        <v>254</v>
      </c>
      <c r="BQ36" s="132" t="s">
        <v>556</v>
      </c>
      <c r="BR36" s="132" t="s">
        <v>560</v>
      </c>
      <c r="BS36" s="132" t="s">
        <v>549</v>
      </c>
      <c r="BT36" s="132" t="s">
        <v>252</v>
      </c>
      <c r="BU36" s="132" t="s">
        <v>552</v>
      </c>
      <c r="BV36" s="132" t="s">
        <v>551</v>
      </c>
      <c r="BW36" s="132" t="s">
        <v>253</v>
      </c>
      <c r="BX36" s="132" t="s">
        <v>196</v>
      </c>
      <c r="BY36" s="132" t="s">
        <v>221</v>
      </c>
      <c r="BZ36" s="132" t="s">
        <v>558</v>
      </c>
      <c r="CA36" s="132" t="s">
        <v>264</v>
      </c>
      <c r="CB36" s="132" t="s">
        <v>550</v>
      </c>
      <c r="CC36" s="132" t="s">
        <v>557</v>
      </c>
      <c r="CD36" s="132" t="s">
        <v>562</v>
      </c>
      <c r="CE36" s="132" t="s">
        <v>563</v>
      </c>
      <c r="CF36" s="155"/>
      <c r="CG36" s="125"/>
    </row>
    <row r="37" spans="1:85" ht="33" customHeight="1" x14ac:dyDescent="0.25">
      <c r="C37" s="1"/>
      <c r="D37" s="673" t="s">
        <v>251</v>
      </c>
      <c r="E37" s="674"/>
      <c r="F37" s="674"/>
      <c r="G37" s="674"/>
      <c r="H37" s="674"/>
      <c r="I37" s="674"/>
      <c r="J37" s="674"/>
      <c r="K37" s="674"/>
      <c r="L37" s="674"/>
      <c r="M37" s="674"/>
      <c r="N37" s="674"/>
      <c r="O37" s="674"/>
      <c r="P37" s="674"/>
      <c r="Q37" s="674"/>
      <c r="R37" s="674"/>
      <c r="S37" s="674"/>
      <c r="T37" s="674"/>
      <c r="U37" s="674"/>
      <c r="V37" s="588"/>
      <c r="W37" s="589"/>
      <c r="X37" s="705"/>
      <c r="Y37" s="705"/>
      <c r="Z37" s="705"/>
      <c r="AA37" s="705"/>
      <c r="AB37" s="705"/>
      <c r="AC37" s="705"/>
      <c r="AD37" s="705"/>
      <c r="AE37" s="705"/>
      <c r="AF37" s="705"/>
      <c r="AG37" s="705"/>
      <c r="AH37" s="705"/>
      <c r="AI37" s="705"/>
      <c r="AJ37" s="705"/>
      <c r="AK37" s="705"/>
      <c r="AL37" s="705"/>
      <c r="AM37" s="705"/>
      <c r="AN37" s="705"/>
      <c r="AO37" s="705"/>
      <c r="AP37" s="705"/>
      <c r="AQ37" s="705"/>
      <c r="AR37" s="705"/>
      <c r="AS37" s="705"/>
      <c r="AT37" s="705"/>
      <c r="AU37" s="705"/>
      <c r="AV37" s="705"/>
      <c r="AW37" s="705"/>
      <c r="AX37" s="705"/>
      <c r="AY37" s="705"/>
      <c r="AZ37" s="705"/>
      <c r="BA37" s="705"/>
      <c r="BB37" s="705"/>
      <c r="BC37" s="705"/>
      <c r="BD37" s="705"/>
      <c r="BE37" s="705"/>
      <c r="BF37" s="706"/>
      <c r="BG37" s="1"/>
      <c r="BH37" s="188"/>
      <c r="BI37" s="131"/>
      <c r="BJ37" s="21"/>
      <c r="BV37" s="215"/>
      <c r="BW37" s="126"/>
    </row>
    <row r="38" spans="1:85" ht="18.75" customHeight="1" x14ac:dyDescent="0.25">
      <c r="A38" s="159"/>
      <c r="C38" s="1"/>
      <c r="D38" s="673" t="s">
        <v>255</v>
      </c>
      <c r="E38" s="674"/>
      <c r="F38" s="674"/>
      <c r="G38" s="674"/>
      <c r="H38" s="674"/>
      <c r="I38" s="674"/>
      <c r="J38" s="674"/>
      <c r="K38" s="674"/>
      <c r="L38" s="674"/>
      <c r="M38" s="674"/>
      <c r="N38" s="674"/>
      <c r="O38" s="674"/>
      <c r="P38" s="674"/>
      <c r="Q38" s="674"/>
      <c r="R38" s="674"/>
      <c r="S38" s="674"/>
      <c r="T38" s="674"/>
      <c r="U38" s="674"/>
      <c r="V38" s="588"/>
      <c r="W38" s="589"/>
      <c r="X38" s="591"/>
      <c r="Y38" s="592"/>
      <c r="Z38" s="592"/>
      <c r="AA38" s="592"/>
      <c r="AB38" s="592"/>
      <c r="AC38" s="592"/>
      <c r="AD38" s="592"/>
      <c r="AE38" s="592"/>
      <c r="AF38" s="592"/>
      <c r="AG38" s="592"/>
      <c r="AH38" s="592"/>
      <c r="AI38" s="592"/>
      <c r="AJ38" s="592"/>
      <c r="AK38" s="592"/>
      <c r="AL38" s="592"/>
      <c r="AM38" s="592"/>
      <c r="AN38" s="592"/>
      <c r="AO38" s="592"/>
      <c r="AP38" s="592"/>
      <c r="AQ38" s="592"/>
      <c r="AR38" s="592"/>
      <c r="AS38" s="592"/>
      <c r="AT38" s="592"/>
      <c r="AU38" s="592"/>
      <c r="AV38" s="592"/>
      <c r="AW38" s="592"/>
      <c r="AX38" s="592"/>
      <c r="AY38" s="592"/>
      <c r="AZ38" s="592"/>
      <c r="BA38" s="592"/>
      <c r="BB38" s="592"/>
      <c r="BC38" s="592"/>
      <c r="BD38" s="592"/>
      <c r="BE38" s="592"/>
      <c r="BF38" s="593"/>
      <c r="BG38" s="1"/>
      <c r="BH38" s="217"/>
      <c r="BI38" s="125"/>
      <c r="BJ38" s="21"/>
      <c r="BV38" s="215"/>
      <c r="BW38" s="126"/>
    </row>
    <row r="39" spans="1:85" s="7" customFormat="1" ht="18.75" customHeight="1" x14ac:dyDescent="0.25">
      <c r="A39" s="160"/>
      <c r="D39" s="673" t="s">
        <v>695</v>
      </c>
      <c r="E39" s="674"/>
      <c r="F39" s="674"/>
      <c r="G39" s="674"/>
      <c r="H39" s="674"/>
      <c r="I39" s="674"/>
      <c r="J39" s="674"/>
      <c r="K39" s="674"/>
      <c r="L39" s="674"/>
      <c r="M39" s="674"/>
      <c r="N39" s="674"/>
      <c r="O39" s="674"/>
      <c r="P39" s="674"/>
      <c r="Q39" s="674"/>
      <c r="R39" s="674"/>
      <c r="S39" s="674"/>
      <c r="T39" s="674"/>
      <c r="U39" s="674"/>
      <c r="V39" s="588"/>
      <c r="W39" s="589"/>
      <c r="X39" s="683"/>
      <c r="Y39" s="683"/>
      <c r="Z39" s="683"/>
      <c r="AA39" s="683"/>
      <c r="AB39" s="683"/>
      <c r="AC39" s="683"/>
      <c r="AD39" s="683"/>
      <c r="AE39" s="683"/>
      <c r="AF39" s="683"/>
      <c r="AG39" s="683"/>
      <c r="AH39" s="683"/>
      <c r="AI39" s="683"/>
      <c r="AJ39" s="683"/>
      <c r="AK39" s="683"/>
      <c r="AL39" s="683"/>
      <c r="AM39" s="683"/>
      <c r="AN39" s="683"/>
      <c r="AO39" s="683"/>
      <c r="AP39" s="683"/>
      <c r="AQ39" s="683"/>
      <c r="AR39" s="683"/>
      <c r="AS39" s="683"/>
      <c r="AT39" s="683"/>
      <c r="AU39" s="683"/>
      <c r="AV39" s="683"/>
      <c r="AW39" s="683"/>
      <c r="AX39" s="683"/>
      <c r="AY39" s="683"/>
      <c r="AZ39" s="683"/>
      <c r="BA39" s="683"/>
      <c r="BB39" s="683"/>
      <c r="BC39" s="683"/>
      <c r="BD39" s="683"/>
      <c r="BE39" s="683"/>
      <c r="BF39" s="684"/>
      <c r="BH39" s="125"/>
      <c r="BI39" s="125"/>
      <c r="BV39" s="215"/>
      <c r="BW39" s="126"/>
    </row>
    <row r="40" spans="1:85" s="7" customFormat="1" ht="18.75" customHeight="1" x14ac:dyDescent="0.25">
      <c r="D40" s="673" t="s">
        <v>232</v>
      </c>
      <c r="E40" s="674"/>
      <c r="F40" s="674"/>
      <c r="G40" s="674"/>
      <c r="H40" s="674"/>
      <c r="I40" s="674"/>
      <c r="J40" s="674"/>
      <c r="K40" s="674"/>
      <c r="L40" s="674"/>
      <c r="M40" s="674"/>
      <c r="N40" s="674"/>
      <c r="O40" s="674"/>
      <c r="P40" s="674"/>
      <c r="Q40" s="674"/>
      <c r="R40" s="674"/>
      <c r="S40" s="674"/>
      <c r="T40" s="674"/>
      <c r="U40" s="674"/>
      <c r="V40" s="588"/>
      <c r="W40" s="589"/>
      <c r="X40" s="683"/>
      <c r="Y40" s="683"/>
      <c r="Z40" s="683"/>
      <c r="AA40" s="683"/>
      <c r="AB40" s="683"/>
      <c r="AC40" s="683"/>
      <c r="AD40" s="683"/>
      <c r="AE40" s="683"/>
      <c r="AF40" s="683"/>
      <c r="AG40" s="683"/>
      <c r="AH40" s="683"/>
      <c r="AI40" s="683"/>
      <c r="AJ40" s="683"/>
      <c r="AK40" s="683"/>
      <c r="AL40" s="683"/>
      <c r="AM40" s="683"/>
      <c r="AN40" s="683"/>
      <c r="AO40" s="683"/>
      <c r="AP40" s="683"/>
      <c r="AQ40" s="683"/>
      <c r="AR40" s="683"/>
      <c r="AS40" s="683"/>
      <c r="AT40" s="683"/>
      <c r="AU40" s="683"/>
      <c r="AV40" s="683"/>
      <c r="AW40" s="683"/>
      <c r="AX40" s="683"/>
      <c r="AY40" s="683"/>
      <c r="AZ40" s="683"/>
      <c r="BA40" s="683"/>
      <c r="BB40" s="683"/>
      <c r="BC40" s="683"/>
      <c r="BD40" s="683"/>
      <c r="BE40" s="683"/>
      <c r="BF40" s="684"/>
      <c r="BH40" s="125"/>
      <c r="BI40" s="125"/>
      <c r="BV40" s="215"/>
      <c r="BW40" s="126"/>
    </row>
    <row r="41" spans="1:85" ht="15" x14ac:dyDescent="0.25">
      <c r="C41" s="1"/>
      <c r="D41" s="691" t="s">
        <v>467</v>
      </c>
      <c r="E41" s="692"/>
      <c r="F41" s="692"/>
      <c r="G41" s="692"/>
      <c r="H41" s="692"/>
      <c r="I41" s="692"/>
      <c r="J41" s="692"/>
      <c r="K41" s="692"/>
      <c r="L41" s="692"/>
      <c r="M41" s="692"/>
      <c r="N41" s="692"/>
      <c r="O41" s="692"/>
      <c r="P41" s="692"/>
      <c r="Q41" s="692"/>
      <c r="R41" s="692"/>
      <c r="S41" s="692"/>
      <c r="T41" s="692"/>
      <c r="U41" s="692"/>
      <c r="V41" s="693"/>
      <c r="W41" s="694"/>
      <c r="X41" s="546" t="s">
        <v>31</v>
      </c>
      <c r="Y41" s="528"/>
      <c r="Z41" s="528"/>
      <c r="AA41" s="528"/>
      <c r="AB41" s="528"/>
      <c r="AC41" s="528"/>
      <c r="AD41" s="528"/>
      <c r="AE41" s="528"/>
      <c r="AF41" s="528"/>
      <c r="AG41" s="528"/>
      <c r="AH41" s="528"/>
      <c r="AI41" s="528"/>
      <c r="AJ41" s="528"/>
      <c r="AK41" s="528"/>
      <c r="AL41" s="547"/>
      <c r="AM41" s="546" t="s">
        <v>32</v>
      </c>
      <c r="AN41" s="528"/>
      <c r="AO41" s="528"/>
      <c r="AP41" s="528"/>
      <c r="AQ41" s="528"/>
      <c r="AR41" s="528"/>
      <c r="AS41" s="528"/>
      <c r="AT41" s="528"/>
      <c r="AU41" s="528"/>
      <c r="AV41" s="547"/>
      <c r="AW41" s="546" t="s">
        <v>33</v>
      </c>
      <c r="AX41" s="528"/>
      <c r="AY41" s="528"/>
      <c r="AZ41" s="528"/>
      <c r="BA41" s="528"/>
      <c r="BB41" s="528"/>
      <c r="BC41" s="528"/>
      <c r="BD41" s="528"/>
      <c r="BE41" s="528"/>
      <c r="BF41" s="547"/>
      <c r="BG41" s="1"/>
      <c r="BH41" s="125"/>
      <c r="BI41" s="125"/>
      <c r="BV41" s="215"/>
      <c r="BW41" s="126"/>
    </row>
    <row r="42" spans="1:85" ht="23.25" customHeight="1" x14ac:dyDescent="0.25">
      <c r="C42" s="1"/>
      <c r="D42" s="695"/>
      <c r="E42" s="696"/>
      <c r="F42" s="696"/>
      <c r="G42" s="696"/>
      <c r="H42" s="696"/>
      <c r="I42" s="696"/>
      <c r="J42" s="696"/>
      <c r="K42" s="696"/>
      <c r="L42" s="696"/>
      <c r="M42" s="696"/>
      <c r="N42" s="696"/>
      <c r="O42" s="696"/>
      <c r="P42" s="696"/>
      <c r="Q42" s="696"/>
      <c r="R42" s="696"/>
      <c r="S42" s="696"/>
      <c r="T42" s="696"/>
      <c r="U42" s="696"/>
      <c r="V42" s="697"/>
      <c r="W42" s="698"/>
      <c r="X42" s="680"/>
      <c r="Y42" s="681"/>
      <c r="Z42" s="681"/>
      <c r="AA42" s="681"/>
      <c r="AB42" s="681"/>
      <c r="AC42" s="681"/>
      <c r="AD42" s="681"/>
      <c r="AE42" s="681"/>
      <c r="AF42" s="681"/>
      <c r="AG42" s="681"/>
      <c r="AH42" s="681"/>
      <c r="AI42" s="681"/>
      <c r="AJ42" s="681"/>
      <c r="AK42" s="681"/>
      <c r="AL42" s="682"/>
      <c r="AM42" s="680"/>
      <c r="AN42" s="681"/>
      <c r="AO42" s="681"/>
      <c r="AP42" s="681"/>
      <c r="AQ42" s="681"/>
      <c r="AR42" s="681"/>
      <c r="AS42" s="681"/>
      <c r="AT42" s="681"/>
      <c r="AU42" s="681"/>
      <c r="AV42" s="682"/>
      <c r="AW42" s="680"/>
      <c r="AX42" s="681"/>
      <c r="AY42" s="681"/>
      <c r="AZ42" s="681"/>
      <c r="BA42" s="681"/>
      <c r="BB42" s="681"/>
      <c r="BC42" s="681"/>
      <c r="BD42" s="681"/>
      <c r="BE42" s="681"/>
      <c r="BF42" s="682"/>
      <c r="BG42" s="1"/>
      <c r="BH42" s="125"/>
      <c r="BI42" s="125"/>
      <c r="BJ42" s="21"/>
      <c r="BV42" s="215"/>
      <c r="BW42" s="126"/>
    </row>
    <row r="43" spans="1:85" ht="37.5" customHeight="1" x14ac:dyDescent="0.25">
      <c r="C43" s="1"/>
      <c r="D43" s="699" t="s">
        <v>696</v>
      </c>
      <c r="E43" s="700"/>
      <c r="F43" s="700"/>
      <c r="G43" s="700"/>
      <c r="H43" s="700"/>
      <c r="I43" s="700"/>
      <c r="J43" s="700"/>
      <c r="K43" s="700"/>
      <c r="L43" s="700"/>
      <c r="M43" s="700"/>
      <c r="N43" s="700"/>
      <c r="O43" s="700"/>
      <c r="P43" s="700"/>
      <c r="Q43" s="700"/>
      <c r="R43" s="700"/>
      <c r="S43" s="700"/>
      <c r="T43" s="700"/>
      <c r="U43" s="700"/>
      <c r="V43" s="700"/>
      <c r="W43" s="700"/>
      <c r="X43" s="701"/>
      <c r="Y43" s="637"/>
      <c r="Z43" s="637"/>
      <c r="AA43" s="637"/>
      <c r="AB43" s="637"/>
      <c r="AC43" s="637"/>
      <c r="AD43" s="637"/>
      <c r="AE43" s="637"/>
      <c r="AF43" s="637"/>
      <c r="AG43" s="637"/>
      <c r="AH43" s="637"/>
      <c r="AI43" s="637"/>
      <c r="AJ43" s="637"/>
      <c r="AK43" s="637"/>
      <c r="AL43" s="637"/>
      <c r="AM43" s="637"/>
      <c r="AN43" s="637"/>
      <c r="AO43" s="637"/>
      <c r="AP43" s="637"/>
      <c r="AQ43" s="637"/>
      <c r="AR43" s="637"/>
      <c r="AS43" s="637"/>
      <c r="AT43" s="637"/>
      <c r="AU43" s="637"/>
      <c r="AV43" s="637"/>
      <c r="AW43" s="637"/>
      <c r="AX43" s="637"/>
      <c r="AY43" s="637"/>
      <c r="AZ43" s="637"/>
      <c r="BA43" s="637"/>
      <c r="BB43" s="637"/>
      <c r="BC43" s="637"/>
      <c r="BD43" s="637"/>
      <c r="BE43" s="637"/>
      <c r="BF43" s="702"/>
      <c r="BG43" s="1"/>
      <c r="BH43" s="125"/>
      <c r="BI43" s="125"/>
      <c r="BV43" s="215"/>
      <c r="BW43" s="127"/>
    </row>
    <row r="44" spans="1:85" ht="36.75" customHeight="1" x14ac:dyDescent="0.25">
      <c r="C44" s="1"/>
      <c r="D44" s="699" t="s">
        <v>697</v>
      </c>
      <c r="E44" s="700"/>
      <c r="F44" s="700"/>
      <c r="G44" s="700"/>
      <c r="H44" s="700"/>
      <c r="I44" s="700"/>
      <c r="J44" s="700"/>
      <c r="K44" s="700"/>
      <c r="L44" s="700"/>
      <c r="M44" s="700"/>
      <c r="N44" s="700"/>
      <c r="O44" s="700"/>
      <c r="P44" s="700"/>
      <c r="Q44" s="700"/>
      <c r="R44" s="700"/>
      <c r="S44" s="700"/>
      <c r="T44" s="700"/>
      <c r="U44" s="700"/>
      <c r="V44" s="700"/>
      <c r="W44" s="700"/>
      <c r="X44" s="701"/>
      <c r="Y44" s="637"/>
      <c r="Z44" s="637"/>
      <c r="AA44" s="637"/>
      <c r="AB44" s="637"/>
      <c r="AC44" s="637"/>
      <c r="AD44" s="637"/>
      <c r="AE44" s="637"/>
      <c r="AF44" s="637"/>
      <c r="AG44" s="637"/>
      <c r="AH44" s="637"/>
      <c r="AI44" s="637"/>
      <c r="AJ44" s="637"/>
      <c r="AK44" s="637"/>
      <c r="AL44" s="637"/>
      <c r="AM44" s="637"/>
      <c r="AN44" s="637"/>
      <c r="AO44" s="637"/>
      <c r="AP44" s="637"/>
      <c r="AQ44" s="637"/>
      <c r="AR44" s="637"/>
      <c r="AS44" s="637"/>
      <c r="AT44" s="637"/>
      <c r="AU44" s="637"/>
      <c r="AV44" s="637"/>
      <c r="AW44" s="637"/>
      <c r="AX44" s="637"/>
      <c r="AY44" s="637"/>
      <c r="AZ44" s="637"/>
      <c r="BA44" s="637"/>
      <c r="BB44" s="637"/>
      <c r="BC44" s="637"/>
      <c r="BD44" s="637"/>
      <c r="BE44" s="637"/>
      <c r="BF44" s="702"/>
      <c r="BG44" s="1"/>
      <c r="BH44" s="125"/>
      <c r="BI44" s="125"/>
      <c r="BV44" s="215"/>
      <c r="BW44" s="127"/>
    </row>
    <row r="45" spans="1:85" s="28" customFormat="1" ht="18.75" customHeight="1" x14ac:dyDescent="0.25">
      <c r="A45" s="161"/>
      <c r="D45" s="688" t="s">
        <v>4</v>
      </c>
      <c r="E45" s="689"/>
      <c r="F45" s="689"/>
      <c r="G45" s="689"/>
      <c r="H45" s="689"/>
      <c r="I45" s="689"/>
      <c r="J45" s="689"/>
      <c r="K45" s="689"/>
      <c r="L45" s="689"/>
      <c r="M45" s="689"/>
      <c r="N45" s="689"/>
      <c r="O45" s="689"/>
      <c r="P45" s="689"/>
      <c r="Q45" s="689"/>
      <c r="R45" s="689"/>
      <c r="S45" s="689"/>
      <c r="T45" s="689"/>
      <c r="U45" s="689"/>
      <c r="V45" s="689"/>
      <c r="W45" s="689"/>
      <c r="X45" s="689"/>
      <c r="Y45" s="689"/>
      <c r="Z45" s="689"/>
      <c r="AA45" s="689"/>
      <c r="AB45" s="689"/>
      <c r="AC45" s="689"/>
      <c r="AD45" s="689"/>
      <c r="AE45" s="689"/>
      <c r="AF45" s="689"/>
      <c r="AG45" s="689"/>
      <c r="AH45" s="689"/>
      <c r="AI45" s="689"/>
      <c r="AJ45" s="689"/>
      <c r="AK45" s="689"/>
      <c r="AL45" s="689"/>
      <c r="AM45" s="689"/>
      <c r="AN45" s="689"/>
      <c r="AO45" s="689"/>
      <c r="AP45" s="689"/>
      <c r="AQ45" s="689"/>
      <c r="AR45" s="689"/>
      <c r="AS45" s="689"/>
      <c r="AT45" s="689"/>
      <c r="AU45" s="689"/>
      <c r="AV45" s="689"/>
      <c r="AW45" s="689"/>
      <c r="AX45" s="689"/>
      <c r="AY45" s="689"/>
      <c r="AZ45" s="689"/>
      <c r="BA45" s="689"/>
      <c r="BB45" s="689"/>
      <c r="BC45" s="689"/>
      <c r="BD45" s="689"/>
      <c r="BE45" s="689"/>
      <c r="BF45" s="690"/>
      <c r="BH45" s="128"/>
      <c r="BI45" s="125"/>
      <c r="BV45" s="215"/>
      <c r="BW45" s="129"/>
    </row>
    <row r="46" spans="1:85" ht="18.75" customHeight="1" x14ac:dyDescent="0.2">
      <c r="A46" s="159"/>
      <c r="C46" s="1"/>
      <c r="D46" s="714" t="s">
        <v>35</v>
      </c>
      <c r="E46" s="712"/>
      <c r="F46" s="712"/>
      <c r="G46" s="712"/>
      <c r="H46" s="712"/>
      <c r="I46" s="712"/>
      <c r="J46" s="712"/>
      <c r="K46" s="712"/>
      <c r="L46" s="712"/>
      <c r="M46" s="712"/>
      <c r="N46" s="712"/>
      <c r="O46" s="712"/>
      <c r="P46" s="712"/>
      <c r="Q46" s="712"/>
      <c r="R46" s="712"/>
      <c r="S46" s="715" t="s">
        <v>36</v>
      </c>
      <c r="T46" s="712"/>
      <c r="U46" s="712"/>
      <c r="V46" s="712"/>
      <c r="W46" s="716" t="s">
        <v>34</v>
      </c>
      <c r="X46" s="712"/>
      <c r="Y46" s="712"/>
      <c r="Z46" s="712"/>
      <c r="AA46" s="712"/>
      <c r="AB46" s="712"/>
      <c r="AC46" s="716" t="s">
        <v>37</v>
      </c>
      <c r="AD46" s="716"/>
      <c r="AE46" s="716"/>
      <c r="AF46" s="716"/>
      <c r="AG46" s="716"/>
      <c r="AH46" s="712"/>
      <c r="AI46" s="712"/>
      <c r="AJ46" s="712"/>
      <c r="AK46" s="712"/>
      <c r="AL46" s="712"/>
      <c r="AM46" s="712"/>
      <c r="AN46" s="712"/>
      <c r="AO46" s="712"/>
      <c r="AP46" s="712"/>
      <c r="AQ46" s="711" t="s">
        <v>230</v>
      </c>
      <c r="AR46" s="712"/>
      <c r="AS46" s="712"/>
      <c r="AT46" s="712"/>
      <c r="AU46" s="712"/>
      <c r="AV46" s="712"/>
      <c r="AW46" s="712"/>
      <c r="AX46" s="712"/>
      <c r="AY46" s="712"/>
      <c r="AZ46" s="712"/>
      <c r="BA46" s="711" t="s">
        <v>228</v>
      </c>
      <c r="BB46" s="712"/>
      <c r="BC46" s="712"/>
      <c r="BD46" s="712"/>
      <c r="BE46" s="712"/>
      <c r="BF46" s="713"/>
      <c r="BG46" s="1"/>
      <c r="BH46" s="135" t="str">
        <f>CONCATENATE(D47," ",S47,", ",W47," ",AC47)</f>
        <v xml:space="preserve"> ,  </v>
      </c>
      <c r="BI46" s="136"/>
      <c r="BJ46" s="136"/>
      <c r="BK46" s="136"/>
      <c r="BL46" s="136"/>
      <c r="BM46" s="136"/>
      <c r="BN46" s="136"/>
      <c r="BO46" s="136"/>
      <c r="BP46" s="136"/>
      <c r="BQ46" s="136"/>
      <c r="BR46" s="136"/>
      <c r="BS46" s="136"/>
      <c r="BT46" s="136"/>
      <c r="BU46" s="136"/>
      <c r="BV46" s="216"/>
    </row>
    <row r="47" spans="1:85" ht="30" customHeight="1" x14ac:dyDescent="0.2">
      <c r="A47" s="159"/>
      <c r="C47" s="1"/>
      <c r="D47" s="717"/>
      <c r="E47" s="718"/>
      <c r="F47" s="718"/>
      <c r="G47" s="718"/>
      <c r="H47" s="718"/>
      <c r="I47" s="718"/>
      <c r="J47" s="718"/>
      <c r="K47" s="718"/>
      <c r="L47" s="718"/>
      <c r="M47" s="718"/>
      <c r="N47" s="718"/>
      <c r="O47" s="718"/>
      <c r="P47" s="718"/>
      <c r="Q47" s="718"/>
      <c r="R47" s="719"/>
      <c r="S47" s="720"/>
      <c r="T47" s="721"/>
      <c r="U47" s="721"/>
      <c r="V47" s="722"/>
      <c r="W47" s="720"/>
      <c r="X47" s="721"/>
      <c r="Y47" s="721"/>
      <c r="Z47" s="721"/>
      <c r="AA47" s="721"/>
      <c r="AB47" s="722"/>
      <c r="AC47" s="723"/>
      <c r="AD47" s="724"/>
      <c r="AE47" s="724"/>
      <c r="AF47" s="724"/>
      <c r="AG47" s="724"/>
      <c r="AH47" s="724"/>
      <c r="AI47" s="724"/>
      <c r="AJ47" s="724"/>
      <c r="AK47" s="724"/>
      <c r="AL47" s="724"/>
      <c r="AM47" s="724"/>
      <c r="AN47" s="724"/>
      <c r="AO47" s="724"/>
      <c r="AP47" s="725"/>
      <c r="AQ47" s="726"/>
      <c r="AR47" s="727"/>
      <c r="AS47" s="727"/>
      <c r="AT47" s="727"/>
      <c r="AU47" s="727"/>
      <c r="AV47" s="727"/>
      <c r="AW47" s="727"/>
      <c r="AX47" s="727"/>
      <c r="AY47" s="727"/>
      <c r="AZ47" s="728"/>
      <c r="BA47" s="729" t="str">
        <f>IF(AQ47="Bystřice pod Host.","Kroměříž",IF(AQ47="Holešov","Kroměříž",IF(AQ47="Kroměříž","Kroměříž",IF(AQ47="Luhačovice","Zlín",IF(AQ47="Otrokovice","Zlín",IF(AQ47="Rožnov pod Radh.","Vsetín",IF(AQ47="Uherské Hradiště","Uh. Hradiště",IF(AQ47="Uherský Brod","Uh. Hradiště",IF(AQ47="Valašské Klobouky","Zlín",IF(AQ47="Valašské Meziříčí","Vsetín",IF(AQ47="Vizovice","Zlín",IF(AQ47="Vsetín","Vsetín",IF(AQ47="Zlín","Zlín","Načítá se")))))))))))))</f>
        <v>Načítá se</v>
      </c>
      <c r="BB47" s="730"/>
      <c r="BC47" s="730"/>
      <c r="BD47" s="730"/>
      <c r="BE47" s="730"/>
      <c r="BF47" s="731"/>
      <c r="BG47" s="1"/>
      <c r="BH47" s="132" t="s">
        <v>249</v>
      </c>
      <c r="BI47" s="132" t="s">
        <v>248</v>
      </c>
      <c r="BJ47" s="132" t="s">
        <v>236</v>
      </c>
      <c r="BK47" s="132" t="s">
        <v>237</v>
      </c>
      <c r="BL47" s="132" t="s">
        <v>238</v>
      </c>
      <c r="BM47" s="132" t="s">
        <v>239</v>
      </c>
      <c r="BN47" s="132" t="s">
        <v>247</v>
      </c>
      <c r="BO47" s="132" t="s">
        <v>240</v>
      </c>
      <c r="BP47" s="132" t="s">
        <v>241</v>
      </c>
      <c r="BQ47" s="132" t="s">
        <v>242</v>
      </c>
      <c r="BR47" s="132" t="s">
        <v>243</v>
      </c>
      <c r="BS47" s="132" t="s">
        <v>244</v>
      </c>
      <c r="BT47" s="132" t="s">
        <v>245</v>
      </c>
      <c r="BU47" s="132" t="s">
        <v>246</v>
      </c>
      <c r="BV47" s="155"/>
      <c r="BW47" s="126"/>
    </row>
    <row r="48" spans="1:85" s="195" customFormat="1" ht="18.75" hidden="1" customHeight="1" x14ac:dyDescent="0.25">
      <c r="A48" s="194"/>
      <c r="D48" s="543" t="s">
        <v>492</v>
      </c>
      <c r="E48" s="544"/>
      <c r="F48" s="544"/>
      <c r="G48" s="544"/>
      <c r="H48" s="544"/>
      <c r="I48" s="544"/>
      <c r="J48" s="544"/>
      <c r="K48" s="544"/>
      <c r="L48" s="544"/>
      <c r="M48" s="544"/>
      <c r="N48" s="544"/>
      <c r="O48" s="544"/>
      <c r="P48" s="544"/>
      <c r="Q48" s="544"/>
      <c r="R48" s="544"/>
      <c r="S48" s="544"/>
      <c r="T48" s="544"/>
      <c r="U48" s="544"/>
      <c r="V48" s="544"/>
      <c r="W48" s="544"/>
      <c r="X48" s="544"/>
      <c r="Y48" s="544"/>
      <c r="Z48" s="544"/>
      <c r="AA48" s="544"/>
      <c r="AB48" s="544"/>
      <c r="AC48" s="544"/>
      <c r="AD48" s="544"/>
      <c r="AE48" s="544"/>
      <c r="AF48" s="544"/>
      <c r="AG48" s="544"/>
      <c r="AH48" s="544"/>
      <c r="AI48" s="544"/>
      <c r="AJ48" s="544"/>
      <c r="AK48" s="544"/>
      <c r="AL48" s="544"/>
      <c r="AM48" s="544"/>
      <c r="AN48" s="544"/>
      <c r="AO48" s="544"/>
      <c r="AP48" s="544"/>
      <c r="AQ48" s="544"/>
      <c r="AR48" s="544"/>
      <c r="AS48" s="544"/>
      <c r="AT48" s="544"/>
      <c r="AU48" s="544"/>
      <c r="AV48" s="544"/>
      <c r="AW48" s="544"/>
      <c r="AX48" s="544"/>
      <c r="AY48" s="544"/>
      <c r="AZ48" s="544"/>
      <c r="BA48" s="544"/>
      <c r="BB48" s="544"/>
      <c r="BC48" s="544"/>
      <c r="BD48" s="544"/>
      <c r="BE48" s="544"/>
      <c r="BF48" s="545"/>
      <c r="BH48" s="196"/>
      <c r="BI48" s="197"/>
      <c r="BW48" s="198"/>
    </row>
    <row r="49" spans="1:75" s="7" customFormat="1" ht="18.75" hidden="1" customHeight="1" x14ac:dyDescent="0.2">
      <c r="A49" s="160"/>
      <c r="D49" s="604" t="s">
        <v>35</v>
      </c>
      <c r="E49" s="549"/>
      <c r="F49" s="549"/>
      <c r="G49" s="549"/>
      <c r="H49" s="549"/>
      <c r="I49" s="549"/>
      <c r="J49" s="549"/>
      <c r="K49" s="549"/>
      <c r="L49" s="549"/>
      <c r="M49" s="549"/>
      <c r="N49" s="549"/>
      <c r="O49" s="549"/>
      <c r="P49" s="549"/>
      <c r="Q49" s="549"/>
      <c r="R49" s="549"/>
      <c r="S49" s="548" t="s">
        <v>36</v>
      </c>
      <c r="T49" s="549"/>
      <c r="U49" s="549"/>
      <c r="V49" s="549"/>
      <c r="W49" s="550" t="s">
        <v>34</v>
      </c>
      <c r="X49" s="549"/>
      <c r="Y49" s="549"/>
      <c r="Z49" s="549"/>
      <c r="AA49" s="549"/>
      <c r="AB49" s="549"/>
      <c r="AC49" s="550" t="s">
        <v>37</v>
      </c>
      <c r="AD49" s="550"/>
      <c r="AE49" s="550"/>
      <c r="AF49" s="550"/>
      <c r="AG49" s="550"/>
      <c r="AH49" s="549"/>
      <c r="AI49" s="549"/>
      <c r="AJ49" s="549"/>
      <c r="AK49" s="549"/>
      <c r="AL49" s="549"/>
      <c r="AM49" s="549"/>
      <c r="AN49" s="549"/>
      <c r="AO49" s="549"/>
      <c r="AP49" s="549"/>
      <c r="AQ49" s="551" t="s">
        <v>230</v>
      </c>
      <c r="AR49" s="549"/>
      <c r="AS49" s="549"/>
      <c r="AT49" s="549"/>
      <c r="AU49" s="549"/>
      <c r="AV49" s="549"/>
      <c r="AW49" s="549"/>
      <c r="AX49" s="549"/>
      <c r="AY49" s="549"/>
      <c r="AZ49" s="549"/>
      <c r="BA49" s="551" t="s">
        <v>228</v>
      </c>
      <c r="BB49" s="549"/>
      <c r="BC49" s="549"/>
      <c r="BD49" s="549"/>
      <c r="BE49" s="549"/>
      <c r="BF49" s="552"/>
      <c r="BH49" s="199" t="str">
        <f>CONCATENATE(D50," ",S50,", ",W50," ",AC50)</f>
        <v xml:space="preserve"> ,  </v>
      </c>
      <c r="BI49" s="200"/>
      <c r="BJ49" s="200"/>
      <c r="BK49" s="200"/>
      <c r="BL49" s="200"/>
      <c r="BM49" s="200"/>
      <c r="BN49" s="200"/>
      <c r="BO49" s="200"/>
      <c r="BP49" s="200"/>
      <c r="BQ49" s="200"/>
      <c r="BR49" s="200"/>
      <c r="BS49" s="200"/>
      <c r="BT49" s="200"/>
      <c r="BU49" s="200"/>
      <c r="BV49" s="197"/>
    </row>
    <row r="50" spans="1:75" s="7" customFormat="1" ht="30" hidden="1" customHeight="1" x14ac:dyDescent="0.2">
      <c r="A50" s="160"/>
      <c r="D50" s="553"/>
      <c r="E50" s="554"/>
      <c r="F50" s="554"/>
      <c r="G50" s="554"/>
      <c r="H50" s="554"/>
      <c r="I50" s="554"/>
      <c r="J50" s="554"/>
      <c r="K50" s="554"/>
      <c r="L50" s="554"/>
      <c r="M50" s="554"/>
      <c r="N50" s="554"/>
      <c r="O50" s="554"/>
      <c r="P50" s="554"/>
      <c r="Q50" s="554"/>
      <c r="R50" s="555"/>
      <c r="S50" s="556"/>
      <c r="T50" s="557"/>
      <c r="U50" s="557"/>
      <c r="V50" s="558"/>
      <c r="W50" s="556"/>
      <c r="X50" s="557"/>
      <c r="Y50" s="557"/>
      <c r="Z50" s="557"/>
      <c r="AA50" s="557"/>
      <c r="AB50" s="558"/>
      <c r="AC50" s="559"/>
      <c r="AD50" s="560"/>
      <c r="AE50" s="560"/>
      <c r="AF50" s="560"/>
      <c r="AG50" s="560"/>
      <c r="AH50" s="560"/>
      <c r="AI50" s="560"/>
      <c r="AJ50" s="560"/>
      <c r="AK50" s="560"/>
      <c r="AL50" s="560"/>
      <c r="AM50" s="560"/>
      <c r="AN50" s="560"/>
      <c r="AO50" s="560"/>
      <c r="AP50" s="561"/>
      <c r="AQ50" s="562" t="s">
        <v>249</v>
      </c>
      <c r="AR50" s="563"/>
      <c r="AS50" s="563"/>
      <c r="AT50" s="563"/>
      <c r="AU50" s="563"/>
      <c r="AV50" s="563"/>
      <c r="AW50" s="563"/>
      <c r="AX50" s="563"/>
      <c r="AY50" s="563"/>
      <c r="AZ50" s="564"/>
      <c r="BA50" s="565" t="str">
        <f>IF(AQ50="Bystřice pod Host.","Kroměříž",IF(AQ50="Holešov","Kroměříž",IF(AQ50="Kroměříž","Kroměříž",IF(AQ50="Luhačovice","Zlín",IF(AQ50="Otrokovice","Zlín",IF(AQ50="Rožnov pod Radh.","Vsetín",IF(AQ50="Uherské Hradiště","Uh. Hradiště",IF(AQ50="Uherský Brod","Uh. Hradiště",IF(AQ50="Valašské Klobouky","Zlín",IF(AQ50="Valašské Meziříčí","Vsetín",IF(AQ50="Vizovice","Zlín",IF(AQ50="Vsetín","Vsetín",IF(AQ50="Zlín","Zlín","Načítá se")))))))))))))</f>
        <v>Načítá se</v>
      </c>
      <c r="BB50" s="566"/>
      <c r="BC50" s="566"/>
      <c r="BD50" s="566"/>
      <c r="BE50" s="566"/>
      <c r="BF50" s="567"/>
      <c r="BH50" s="201" t="s">
        <v>249</v>
      </c>
      <c r="BI50" s="201" t="s">
        <v>248</v>
      </c>
      <c r="BJ50" s="201" t="s">
        <v>236</v>
      </c>
      <c r="BK50" s="201" t="s">
        <v>237</v>
      </c>
      <c r="BL50" s="201" t="s">
        <v>238</v>
      </c>
      <c r="BM50" s="201" t="s">
        <v>239</v>
      </c>
      <c r="BN50" s="201" t="s">
        <v>247</v>
      </c>
      <c r="BO50" s="201" t="s">
        <v>240</v>
      </c>
      <c r="BP50" s="201" t="s">
        <v>241</v>
      </c>
      <c r="BQ50" s="201" t="s">
        <v>242</v>
      </c>
      <c r="BR50" s="201" t="s">
        <v>243</v>
      </c>
      <c r="BS50" s="201" t="s">
        <v>244</v>
      </c>
      <c r="BT50" s="201" t="s">
        <v>245</v>
      </c>
      <c r="BU50" s="201" t="s">
        <v>246</v>
      </c>
      <c r="BV50" s="202"/>
      <c r="BW50" s="203"/>
    </row>
    <row r="51" spans="1:75" ht="21" customHeight="1" x14ac:dyDescent="0.25">
      <c r="C51" s="1"/>
      <c r="D51" s="741" t="s">
        <v>222</v>
      </c>
      <c r="E51" s="520"/>
      <c r="F51" s="520"/>
      <c r="G51" s="520"/>
      <c r="H51" s="520"/>
      <c r="I51" s="520"/>
      <c r="J51" s="520"/>
      <c r="K51" s="520"/>
      <c r="L51" s="520"/>
      <c r="M51" s="520"/>
      <c r="N51" s="520"/>
      <c r="O51" s="520"/>
      <c r="P51" s="520"/>
      <c r="Q51" s="520"/>
      <c r="R51" s="520"/>
      <c r="S51" s="520"/>
      <c r="T51" s="520"/>
      <c r="U51" s="520"/>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689"/>
      <c r="AY51" s="689"/>
      <c r="AZ51" s="689"/>
      <c r="BA51" s="689"/>
      <c r="BB51" s="689"/>
      <c r="BC51" s="689"/>
      <c r="BD51" s="689"/>
      <c r="BE51" s="689"/>
      <c r="BF51" s="690"/>
      <c r="BG51" s="1"/>
      <c r="BH51" s="138" t="str">
        <f>IF(X37=0," ",X37)</f>
        <v xml:space="preserve"> </v>
      </c>
      <c r="BI51" s="130"/>
      <c r="BW51" s="126"/>
    </row>
    <row r="52" spans="1:75" ht="24" customHeight="1" x14ac:dyDescent="0.2">
      <c r="C52" s="1"/>
      <c r="D52" s="749"/>
      <c r="E52" s="750"/>
      <c r="F52" s="716" t="s">
        <v>7</v>
      </c>
      <c r="G52" s="739"/>
      <c r="H52" s="739"/>
      <c r="I52" s="739"/>
      <c r="J52" s="740"/>
      <c r="K52" s="740"/>
      <c r="L52" s="740" t="s">
        <v>5</v>
      </c>
      <c r="M52" s="740"/>
      <c r="N52" s="740"/>
      <c r="O52" s="740"/>
      <c r="P52" s="740"/>
      <c r="Q52" s="740"/>
      <c r="R52" s="740"/>
      <c r="S52" s="740"/>
      <c r="T52" s="740"/>
      <c r="U52" s="740"/>
      <c r="V52" s="740"/>
      <c r="W52" s="740"/>
      <c r="X52" s="740"/>
      <c r="Y52" s="740"/>
      <c r="Z52" s="740" t="s">
        <v>6</v>
      </c>
      <c r="AA52" s="740"/>
      <c r="AB52" s="740"/>
      <c r="AC52" s="740"/>
      <c r="AD52" s="740"/>
      <c r="AE52" s="740"/>
      <c r="AF52" s="740"/>
      <c r="AG52" s="740"/>
      <c r="AH52" s="740"/>
      <c r="AI52" s="740"/>
      <c r="AJ52" s="740"/>
      <c r="AK52" s="740"/>
      <c r="AL52" s="740"/>
      <c r="AM52" s="740"/>
      <c r="AN52" s="740"/>
      <c r="AO52" s="740"/>
      <c r="AP52" s="740"/>
      <c r="AQ52" s="740"/>
      <c r="AR52" s="672" t="s">
        <v>38</v>
      </c>
      <c r="AS52" s="672"/>
      <c r="AT52" s="672"/>
      <c r="AU52" s="672"/>
      <c r="AV52" s="672"/>
      <c r="AW52" s="736" t="s">
        <v>223</v>
      </c>
      <c r="AX52" s="737"/>
      <c r="AY52" s="737"/>
      <c r="AZ52" s="737"/>
      <c r="BA52" s="737"/>
      <c r="BB52" s="737"/>
      <c r="BC52" s="737"/>
      <c r="BD52" s="737"/>
      <c r="BE52" s="737"/>
      <c r="BF52" s="738"/>
      <c r="BG52" s="1"/>
      <c r="BH52" s="132" t="s">
        <v>249</v>
      </c>
      <c r="BI52" s="132" t="s">
        <v>225</v>
      </c>
      <c r="BJ52" s="96" t="s">
        <v>224</v>
      </c>
      <c r="BW52" s="126"/>
    </row>
    <row r="53" spans="1:75" ht="19.5" customHeight="1" x14ac:dyDescent="0.2">
      <c r="C53" s="1"/>
      <c r="D53" s="732" t="s">
        <v>0</v>
      </c>
      <c r="E53" s="733"/>
      <c r="F53" s="744"/>
      <c r="G53" s="745"/>
      <c r="H53" s="745"/>
      <c r="I53" s="745"/>
      <c r="J53" s="745"/>
      <c r="K53" s="746"/>
      <c r="L53" s="747"/>
      <c r="M53" s="576"/>
      <c r="N53" s="576"/>
      <c r="O53" s="576"/>
      <c r="P53" s="576"/>
      <c r="Q53" s="576"/>
      <c r="R53" s="576"/>
      <c r="S53" s="576"/>
      <c r="T53" s="576"/>
      <c r="U53" s="576"/>
      <c r="V53" s="576"/>
      <c r="W53" s="576"/>
      <c r="X53" s="576"/>
      <c r="Y53" s="748"/>
      <c r="Z53" s="757"/>
      <c r="AA53" s="758"/>
      <c r="AB53" s="758"/>
      <c r="AC53" s="758"/>
      <c r="AD53" s="758"/>
      <c r="AE53" s="758"/>
      <c r="AF53" s="758"/>
      <c r="AG53" s="758"/>
      <c r="AH53" s="758"/>
      <c r="AI53" s="758"/>
      <c r="AJ53" s="758"/>
      <c r="AK53" s="758"/>
      <c r="AL53" s="758"/>
      <c r="AM53" s="758"/>
      <c r="AN53" s="758"/>
      <c r="AO53" s="758"/>
      <c r="AP53" s="758"/>
      <c r="AQ53" s="759"/>
      <c r="AR53" s="726"/>
      <c r="AS53" s="727"/>
      <c r="AT53" s="727"/>
      <c r="AU53" s="727"/>
      <c r="AV53" s="728"/>
      <c r="AW53" s="726"/>
      <c r="AX53" s="727"/>
      <c r="AY53" s="727"/>
      <c r="AZ53" s="727"/>
      <c r="BA53" s="727"/>
      <c r="BB53" s="727"/>
      <c r="BC53" s="727"/>
      <c r="BD53" s="727"/>
      <c r="BE53" s="727"/>
      <c r="BF53" s="743"/>
      <c r="BG53" s="1"/>
      <c r="BH53" s="139" t="str">
        <f>CONCATENATE(F53," ",L53," ",Z53,(IF((ISTEXT(AR53)),(CONCATENATE(", ",AR53)),"")))</f>
        <v xml:space="preserve">  </v>
      </c>
      <c r="BI53" s="130"/>
      <c r="BW53" s="126"/>
    </row>
    <row r="54" spans="1:75" ht="19.5" customHeight="1" x14ac:dyDescent="0.2">
      <c r="C54" s="1"/>
      <c r="D54" s="734" t="s">
        <v>1</v>
      </c>
      <c r="E54" s="735"/>
      <c r="F54" s="744"/>
      <c r="G54" s="745"/>
      <c r="H54" s="745"/>
      <c r="I54" s="745"/>
      <c r="J54" s="745"/>
      <c r="K54" s="746"/>
      <c r="L54" s="747"/>
      <c r="M54" s="576"/>
      <c r="N54" s="576"/>
      <c r="O54" s="576"/>
      <c r="P54" s="576"/>
      <c r="Q54" s="576"/>
      <c r="R54" s="576"/>
      <c r="S54" s="576"/>
      <c r="T54" s="576"/>
      <c r="U54" s="576"/>
      <c r="V54" s="576"/>
      <c r="W54" s="576"/>
      <c r="X54" s="576"/>
      <c r="Y54" s="748"/>
      <c r="Z54" s="757"/>
      <c r="AA54" s="758"/>
      <c r="AB54" s="758"/>
      <c r="AC54" s="758"/>
      <c r="AD54" s="758"/>
      <c r="AE54" s="758"/>
      <c r="AF54" s="758"/>
      <c r="AG54" s="758"/>
      <c r="AH54" s="758"/>
      <c r="AI54" s="758"/>
      <c r="AJ54" s="758"/>
      <c r="AK54" s="758"/>
      <c r="AL54" s="758"/>
      <c r="AM54" s="758"/>
      <c r="AN54" s="758"/>
      <c r="AO54" s="758"/>
      <c r="AP54" s="758"/>
      <c r="AQ54" s="759"/>
      <c r="AR54" s="726"/>
      <c r="AS54" s="727"/>
      <c r="AT54" s="727"/>
      <c r="AU54" s="727"/>
      <c r="AV54" s="728"/>
      <c r="AW54" s="726"/>
      <c r="AX54" s="727"/>
      <c r="AY54" s="727"/>
      <c r="AZ54" s="727"/>
      <c r="BA54" s="727"/>
      <c r="BB54" s="727"/>
      <c r="BC54" s="727"/>
      <c r="BD54" s="727"/>
      <c r="BE54" s="727"/>
      <c r="BF54" s="743"/>
      <c r="BG54" s="1"/>
      <c r="BH54" s="139" t="str">
        <f>CONCATENATE(F54," ",L54," ",Z54,(IF((ISTEXT(AR54)),(CONCATENATE(", ",AR54)),"")))</f>
        <v xml:space="preserve">  </v>
      </c>
      <c r="BI54" s="130"/>
      <c r="BW54" s="126"/>
    </row>
    <row r="55" spans="1:75" ht="19.5" customHeight="1" x14ac:dyDescent="0.2">
      <c r="C55" s="1"/>
      <c r="D55" s="760" t="s">
        <v>52</v>
      </c>
      <c r="E55" s="761"/>
      <c r="F55" s="762"/>
      <c r="G55" s="579"/>
      <c r="H55" s="579"/>
      <c r="I55" s="579"/>
      <c r="J55" s="579"/>
      <c r="K55" s="704"/>
      <c r="L55" s="703"/>
      <c r="M55" s="579"/>
      <c r="N55" s="579"/>
      <c r="O55" s="579"/>
      <c r="P55" s="579"/>
      <c r="Q55" s="579"/>
      <c r="R55" s="579"/>
      <c r="S55" s="579"/>
      <c r="T55" s="579"/>
      <c r="U55" s="579"/>
      <c r="V55" s="579"/>
      <c r="W55" s="579"/>
      <c r="X55" s="579"/>
      <c r="Y55" s="704"/>
      <c r="Z55" s="763"/>
      <c r="AA55" s="764"/>
      <c r="AB55" s="764"/>
      <c r="AC55" s="764"/>
      <c r="AD55" s="764"/>
      <c r="AE55" s="764"/>
      <c r="AF55" s="764"/>
      <c r="AG55" s="764"/>
      <c r="AH55" s="764"/>
      <c r="AI55" s="764"/>
      <c r="AJ55" s="764"/>
      <c r="AK55" s="764"/>
      <c r="AL55" s="764"/>
      <c r="AM55" s="764"/>
      <c r="AN55" s="764"/>
      <c r="AO55" s="764"/>
      <c r="AP55" s="764"/>
      <c r="AQ55" s="765"/>
      <c r="AR55" s="766"/>
      <c r="AS55" s="754"/>
      <c r="AT55" s="754"/>
      <c r="AU55" s="754"/>
      <c r="AV55" s="755"/>
      <c r="AW55" s="726"/>
      <c r="AX55" s="727"/>
      <c r="AY55" s="727"/>
      <c r="AZ55" s="727"/>
      <c r="BA55" s="727"/>
      <c r="BB55" s="727"/>
      <c r="BC55" s="727"/>
      <c r="BD55" s="727"/>
      <c r="BE55" s="727"/>
      <c r="BF55" s="743"/>
      <c r="BG55" s="1"/>
      <c r="BH55" s="132" t="str">
        <f>CONCATENATE(F55," ",L55," ",Z55,(IF((ISTEXT(AR55)),(CONCATENATE(", ",AR55)),"")))</f>
        <v xml:space="preserve">  </v>
      </c>
      <c r="BI55" s="130"/>
      <c r="BJ55" s="24"/>
      <c r="BW55" s="126"/>
    </row>
    <row r="56" spans="1:75" ht="19.5" customHeight="1" x14ac:dyDescent="0.25">
      <c r="A56" s="159"/>
      <c r="C56" s="1"/>
      <c r="D56" s="741" t="s">
        <v>40</v>
      </c>
      <c r="E56" s="767"/>
      <c r="F56" s="767"/>
      <c r="G56" s="767"/>
      <c r="H56" s="767"/>
      <c r="I56" s="767"/>
      <c r="J56" s="767"/>
      <c r="K56" s="767"/>
      <c r="L56" s="767"/>
      <c r="M56" s="767"/>
      <c r="N56" s="767"/>
      <c r="O56" s="767"/>
      <c r="P56" s="767"/>
      <c r="Q56" s="767"/>
      <c r="R56" s="767"/>
      <c r="S56" s="767"/>
      <c r="T56" s="767"/>
      <c r="U56" s="767"/>
      <c r="V56" s="767"/>
      <c r="W56" s="767"/>
      <c r="X56" s="767"/>
      <c r="Y56" s="767"/>
      <c r="Z56" s="767"/>
      <c r="AA56" s="767"/>
      <c r="AB56" s="767"/>
      <c r="AC56" s="767"/>
      <c r="AD56" s="767"/>
      <c r="AE56" s="767"/>
      <c r="AF56" s="767"/>
      <c r="AG56" s="767"/>
      <c r="AH56" s="767"/>
      <c r="AI56" s="767"/>
      <c r="AJ56" s="767"/>
      <c r="AK56" s="767"/>
      <c r="AL56" s="767"/>
      <c r="AM56" s="767"/>
      <c r="AN56" s="767"/>
      <c r="AO56" s="767"/>
      <c r="AP56" s="767"/>
      <c r="AQ56" s="767"/>
      <c r="AR56" s="767"/>
      <c r="AS56" s="767"/>
      <c r="AT56" s="767"/>
      <c r="AU56" s="767"/>
      <c r="AV56" s="767"/>
      <c r="AW56" s="767"/>
      <c r="AX56" s="767"/>
      <c r="AY56" s="767"/>
      <c r="AZ56" s="767"/>
      <c r="BA56" s="767"/>
      <c r="BB56" s="767"/>
      <c r="BC56" s="767"/>
      <c r="BD56" s="767"/>
      <c r="BE56" s="767"/>
      <c r="BF56" s="768"/>
      <c r="BG56" s="1"/>
      <c r="BH56" s="131"/>
      <c r="BI56" s="125"/>
      <c r="BW56" s="20"/>
    </row>
    <row r="57" spans="1:75" ht="19.5" customHeight="1" x14ac:dyDescent="0.25">
      <c r="A57" s="159"/>
      <c r="C57" s="1"/>
      <c r="D57" s="714" t="s">
        <v>7</v>
      </c>
      <c r="E57" s="814"/>
      <c r="F57" s="814"/>
      <c r="G57" s="814"/>
      <c r="H57" s="740" t="s">
        <v>5</v>
      </c>
      <c r="I57" s="814"/>
      <c r="J57" s="814"/>
      <c r="K57" s="814"/>
      <c r="L57" s="814"/>
      <c r="M57" s="814"/>
      <c r="N57" s="814"/>
      <c r="O57" s="814"/>
      <c r="P57" s="672" t="s">
        <v>6</v>
      </c>
      <c r="Q57" s="815"/>
      <c r="R57" s="815"/>
      <c r="S57" s="815"/>
      <c r="T57" s="815"/>
      <c r="U57" s="815"/>
      <c r="V57" s="815"/>
      <c r="W57" s="815"/>
      <c r="X57" s="815"/>
      <c r="Y57" s="815"/>
      <c r="Z57" s="815"/>
      <c r="AA57" s="815"/>
      <c r="AB57" s="814"/>
      <c r="AC57" s="814"/>
      <c r="AD57" s="814"/>
      <c r="AE57" s="672" t="s">
        <v>38</v>
      </c>
      <c r="AF57" s="814"/>
      <c r="AG57" s="814"/>
      <c r="AH57" s="814"/>
      <c r="AI57" s="672" t="s">
        <v>226</v>
      </c>
      <c r="AJ57" s="816"/>
      <c r="AK57" s="816"/>
      <c r="AL57" s="816"/>
      <c r="AM57" s="816"/>
      <c r="AN57" s="816"/>
      <c r="AO57" s="816"/>
      <c r="AP57" s="816"/>
      <c r="AQ57" s="740" t="s">
        <v>3</v>
      </c>
      <c r="AR57" s="814"/>
      <c r="AS57" s="814"/>
      <c r="AT57" s="814"/>
      <c r="AU57" s="814"/>
      <c r="AV57" s="814"/>
      <c r="AW57" s="814"/>
      <c r="AX57" s="814"/>
      <c r="AY57" s="814"/>
      <c r="AZ57" s="814"/>
      <c r="BA57" s="814"/>
      <c r="BB57" s="814"/>
      <c r="BC57" s="814"/>
      <c r="BD57" s="814"/>
      <c r="BE57" s="814"/>
      <c r="BF57" s="817"/>
      <c r="BG57" s="1"/>
      <c r="BH57" s="147"/>
      <c r="BI57" s="125"/>
      <c r="BW57" s="20"/>
    </row>
    <row r="58" spans="1:75" ht="19.5" customHeight="1" x14ac:dyDescent="0.2">
      <c r="A58" s="159"/>
      <c r="C58" s="1"/>
      <c r="D58" s="751"/>
      <c r="E58" s="752"/>
      <c r="F58" s="752"/>
      <c r="G58" s="752"/>
      <c r="H58" s="703"/>
      <c r="I58" s="579"/>
      <c r="J58" s="579"/>
      <c r="K58" s="579"/>
      <c r="L58" s="579"/>
      <c r="M58" s="579"/>
      <c r="N58" s="579"/>
      <c r="O58" s="579"/>
      <c r="P58" s="703"/>
      <c r="Q58" s="579"/>
      <c r="R58" s="579"/>
      <c r="S58" s="579"/>
      <c r="T58" s="579"/>
      <c r="U58" s="579"/>
      <c r="V58" s="579"/>
      <c r="W58" s="579"/>
      <c r="X58" s="703"/>
      <c r="Y58" s="579"/>
      <c r="Z58" s="579"/>
      <c r="AA58" s="579"/>
      <c r="AB58" s="579"/>
      <c r="AC58" s="579"/>
      <c r="AD58" s="579"/>
      <c r="AE58" s="753"/>
      <c r="AF58" s="754"/>
      <c r="AG58" s="754"/>
      <c r="AH58" s="755"/>
      <c r="AI58" s="703"/>
      <c r="AJ58" s="579"/>
      <c r="AK58" s="579"/>
      <c r="AL58" s="579"/>
      <c r="AM58" s="579"/>
      <c r="AN58" s="579"/>
      <c r="AO58" s="579"/>
      <c r="AP58" s="579"/>
      <c r="AQ58" s="753"/>
      <c r="AR58" s="754"/>
      <c r="AS58" s="754"/>
      <c r="AT58" s="754"/>
      <c r="AU58" s="754"/>
      <c r="AV58" s="754"/>
      <c r="AW58" s="754"/>
      <c r="AX58" s="754"/>
      <c r="AY58" s="754"/>
      <c r="AZ58" s="754"/>
      <c r="BA58" s="754"/>
      <c r="BB58" s="754"/>
      <c r="BC58" s="754"/>
      <c r="BD58" s="754"/>
      <c r="BE58" s="754"/>
      <c r="BF58" s="756"/>
      <c r="BG58" s="1"/>
      <c r="BH58" s="147"/>
      <c r="BI58" s="125"/>
      <c r="BW58" s="20"/>
    </row>
    <row r="59" spans="1:75" ht="12.75" customHeight="1" x14ac:dyDescent="0.2">
      <c r="C59" s="1"/>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102"/>
      <c r="AU59" s="102"/>
      <c r="AV59" s="102"/>
      <c r="AW59" s="102"/>
      <c r="AX59" s="102"/>
      <c r="AY59" s="102"/>
      <c r="AZ59" s="102"/>
      <c r="BA59" s="102"/>
      <c r="BB59" s="102"/>
      <c r="BC59" s="102"/>
      <c r="BD59" s="102"/>
      <c r="BE59" s="102"/>
      <c r="BF59" s="102"/>
      <c r="BG59" s="1"/>
      <c r="BH59" s="125"/>
      <c r="BI59" s="125"/>
      <c r="BW59" s="126"/>
    </row>
    <row r="60" spans="1:75" ht="21" customHeight="1" x14ac:dyDescent="0.2">
      <c r="C60" s="1"/>
      <c r="D60" s="248" t="s">
        <v>701</v>
      </c>
      <c r="E60" s="249"/>
      <c r="F60" s="249"/>
      <c r="G60" s="249"/>
      <c r="H60" s="249"/>
      <c r="I60" s="249"/>
      <c r="J60" s="249"/>
      <c r="K60" s="249"/>
      <c r="L60" s="249"/>
      <c r="M60" s="249"/>
      <c r="N60" s="249"/>
      <c r="O60" s="249"/>
      <c r="P60" s="249"/>
      <c r="Q60" s="249"/>
      <c r="R60" s="249"/>
      <c r="S60" s="249"/>
      <c r="T60" s="249"/>
      <c r="U60" s="249"/>
      <c r="V60" s="250"/>
      <c r="W60" s="250"/>
      <c r="X60" s="251"/>
      <c r="Y60" s="251"/>
      <c r="Z60" s="251"/>
      <c r="AA60" s="251"/>
      <c r="AB60" s="251"/>
      <c r="AC60" s="251"/>
      <c r="AD60" s="251"/>
      <c r="AE60" s="251"/>
      <c r="AF60" s="251"/>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2"/>
      <c r="BG60" s="1"/>
      <c r="BH60" s="1"/>
      <c r="BI60" s="1"/>
    </row>
    <row r="61" spans="1:75" s="3" customFormat="1" ht="19.5" customHeight="1" x14ac:dyDescent="0.25">
      <c r="D61" s="253"/>
      <c r="E61" s="248" t="s">
        <v>702</v>
      </c>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250"/>
      <c r="AM61" s="250"/>
      <c r="AN61" s="250"/>
      <c r="AO61" s="250"/>
      <c r="AP61" s="250"/>
      <c r="AQ61" s="250"/>
      <c r="AR61" s="250"/>
      <c r="AS61" s="250"/>
      <c r="AT61" s="250"/>
      <c r="AU61" s="250"/>
      <c r="AV61" s="250"/>
      <c r="AW61" s="250"/>
      <c r="AX61" s="250"/>
      <c r="AY61" s="250"/>
      <c r="AZ61" s="250"/>
      <c r="BA61" s="250"/>
      <c r="BB61" s="250"/>
      <c r="BC61" s="250"/>
      <c r="BD61" s="250"/>
      <c r="BE61" s="254"/>
      <c r="BF61" s="255"/>
      <c r="BH61" s="3" t="s">
        <v>466</v>
      </c>
      <c r="BI61" s="267"/>
    </row>
    <row r="62" spans="1:75" s="3" customFormat="1" ht="19.5" customHeight="1" x14ac:dyDescent="0.2">
      <c r="D62" s="253"/>
      <c r="E62" s="256" t="s">
        <v>703</v>
      </c>
      <c r="F62" s="9"/>
      <c r="G62" s="9"/>
      <c r="H62" s="9"/>
      <c r="I62" s="9"/>
      <c r="J62" s="9"/>
      <c r="K62" s="458" t="s">
        <v>466</v>
      </c>
      <c r="L62" s="459"/>
      <c r="M62" s="459"/>
      <c r="N62" s="459"/>
      <c r="O62" s="459"/>
      <c r="P62" s="460"/>
      <c r="Q62" s="9"/>
      <c r="R62" s="9"/>
      <c r="S62" s="257"/>
      <c r="T62" s="9"/>
      <c r="U62" s="257"/>
      <c r="V62" s="257"/>
      <c r="W62" s="257"/>
      <c r="X62" s="257"/>
      <c r="Y62" s="9"/>
      <c r="Z62" s="9"/>
      <c r="AA62" s="9"/>
      <c r="AB62" s="9"/>
      <c r="AC62" s="9"/>
      <c r="AD62" s="9"/>
      <c r="AE62" s="9"/>
      <c r="AF62" s="9"/>
      <c r="AG62" s="9"/>
      <c r="AH62" s="9"/>
      <c r="AI62" s="9"/>
      <c r="AJ62" s="9"/>
      <c r="AK62" s="258"/>
      <c r="AL62" s="9"/>
      <c r="AM62" s="258"/>
      <c r="AN62" s="9"/>
      <c r="AO62" s="257"/>
      <c r="AP62" s="257"/>
      <c r="AQ62" s="9"/>
      <c r="AR62" s="9"/>
      <c r="AS62" s="9"/>
      <c r="AT62" s="9"/>
      <c r="AU62" s="9"/>
      <c r="AV62" s="9"/>
      <c r="AW62" s="9"/>
      <c r="AX62" s="9"/>
      <c r="AY62" s="9"/>
      <c r="AZ62" s="9"/>
      <c r="BA62" s="9"/>
      <c r="BB62" s="9"/>
      <c r="BC62" s="9"/>
      <c r="BD62" s="9"/>
      <c r="BE62" s="259"/>
      <c r="BF62" s="255"/>
      <c r="BH62" s="3" t="s">
        <v>142</v>
      </c>
    </row>
    <row r="63" spans="1:75" ht="4.5" customHeight="1" x14ac:dyDescent="0.2">
      <c r="C63" s="1"/>
      <c r="D63" s="260"/>
      <c r="E63" s="261"/>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c r="AS63" s="262"/>
      <c r="AT63" s="262"/>
      <c r="AU63" s="262"/>
      <c r="AV63" s="262"/>
      <c r="AW63" s="262"/>
      <c r="AX63" s="262"/>
      <c r="AY63" s="262"/>
      <c r="AZ63" s="262"/>
      <c r="BA63" s="262"/>
      <c r="BB63" s="262"/>
      <c r="BC63" s="262"/>
      <c r="BD63" s="262"/>
      <c r="BE63" s="263"/>
      <c r="BF63" s="264"/>
      <c r="BG63" s="1"/>
      <c r="BH63" s="1" t="s">
        <v>143</v>
      </c>
      <c r="BI63" s="1"/>
      <c r="BK63" s="247"/>
    </row>
    <row r="64" spans="1:75" ht="115.5" customHeight="1" x14ac:dyDescent="0.2">
      <c r="C64" s="1"/>
      <c r="D64" s="265"/>
      <c r="E64" s="461" t="s">
        <v>704</v>
      </c>
      <c r="F64" s="462"/>
      <c r="G64" s="462"/>
      <c r="H64" s="462"/>
      <c r="I64" s="462"/>
      <c r="J64" s="462"/>
      <c r="K64" s="462"/>
      <c r="L64" s="462"/>
      <c r="M64" s="462"/>
      <c r="N64" s="462"/>
      <c r="O64" s="462"/>
      <c r="P64" s="462"/>
      <c r="Q64" s="462"/>
      <c r="R64" s="462"/>
      <c r="S64" s="462"/>
      <c r="T64" s="462"/>
      <c r="U64" s="462"/>
      <c r="V64" s="462"/>
      <c r="W64" s="462"/>
      <c r="X64" s="462"/>
      <c r="Y64" s="462"/>
      <c r="Z64" s="462"/>
      <c r="AA64" s="462"/>
      <c r="AB64" s="462"/>
      <c r="AC64" s="462"/>
      <c r="AD64" s="462"/>
      <c r="AE64" s="462"/>
      <c r="AF64" s="462"/>
      <c r="AG64" s="462"/>
      <c r="AH64" s="462"/>
      <c r="AI64" s="462"/>
      <c r="AJ64" s="462"/>
      <c r="AK64" s="462"/>
      <c r="AL64" s="462"/>
      <c r="AM64" s="462"/>
      <c r="AN64" s="462"/>
      <c r="AO64" s="462"/>
      <c r="AP64" s="462"/>
      <c r="AQ64" s="462"/>
      <c r="AR64" s="462"/>
      <c r="AS64" s="462"/>
      <c r="AT64" s="462"/>
      <c r="AU64" s="462"/>
      <c r="AV64" s="462"/>
      <c r="AW64" s="462"/>
      <c r="AX64" s="462"/>
      <c r="AY64" s="462"/>
      <c r="AZ64" s="462"/>
      <c r="BA64" s="462"/>
      <c r="BB64" s="462"/>
      <c r="BC64" s="462"/>
      <c r="BD64" s="462"/>
      <c r="BE64" s="462"/>
      <c r="BF64" s="266"/>
      <c r="BG64" s="1"/>
      <c r="BH64" s="1"/>
      <c r="BI64" s="1"/>
      <c r="BK64" s="247"/>
    </row>
    <row r="65" spans="1:75" ht="33.75" customHeight="1" x14ac:dyDescent="0.2">
      <c r="C65" s="1"/>
      <c r="D65" s="463" t="s">
        <v>705</v>
      </c>
      <c r="E65" s="464"/>
      <c r="F65" s="464"/>
      <c r="G65" s="464"/>
      <c r="H65" s="464"/>
      <c r="I65" s="464"/>
      <c r="J65" s="464"/>
      <c r="K65" s="464"/>
      <c r="L65" s="464"/>
      <c r="M65" s="464"/>
      <c r="N65" s="464"/>
      <c r="O65" s="464"/>
      <c r="P65" s="464"/>
      <c r="Q65" s="464"/>
      <c r="R65" s="464"/>
      <c r="S65" s="464"/>
      <c r="T65" s="464"/>
      <c r="U65" s="464"/>
      <c r="V65" s="464"/>
      <c r="W65" s="464"/>
      <c r="X65" s="464"/>
      <c r="Y65" s="464"/>
      <c r="Z65" s="464"/>
      <c r="AA65" s="464"/>
      <c r="AB65" s="464"/>
      <c r="AC65" s="464"/>
      <c r="AD65" s="464"/>
      <c r="AE65" s="464"/>
      <c r="AF65" s="464"/>
      <c r="AG65" s="464"/>
      <c r="AH65" s="464"/>
      <c r="AI65" s="464"/>
      <c r="AJ65" s="464"/>
      <c r="AK65" s="464"/>
      <c r="AL65" s="464"/>
      <c r="AM65" s="464"/>
      <c r="AN65" s="464"/>
      <c r="AO65" s="464"/>
      <c r="AP65" s="464"/>
      <c r="AQ65" s="464"/>
      <c r="AR65" s="464"/>
      <c r="AS65" s="464"/>
      <c r="AT65" s="464"/>
      <c r="AU65" s="464"/>
      <c r="AV65" s="464"/>
      <c r="AW65" s="464"/>
      <c r="AX65" s="464"/>
      <c r="AY65" s="464"/>
      <c r="AZ65" s="464"/>
      <c r="BA65" s="464"/>
      <c r="BB65" s="464"/>
      <c r="BC65" s="464"/>
      <c r="BD65" s="464"/>
      <c r="BE65" s="464"/>
      <c r="BF65" s="465"/>
      <c r="BG65" s="1"/>
      <c r="BH65" s="1"/>
      <c r="BI65" s="1"/>
      <c r="BK65" s="247"/>
    </row>
    <row r="66" spans="1:75" ht="31.5" customHeight="1" x14ac:dyDescent="0.2">
      <c r="C66" s="1"/>
      <c r="D66" s="466" t="s">
        <v>706</v>
      </c>
      <c r="E66" s="467"/>
      <c r="F66" s="467"/>
      <c r="G66" s="467"/>
      <c r="H66" s="467"/>
      <c r="I66" s="467"/>
      <c r="J66" s="467"/>
      <c r="K66" s="467"/>
      <c r="L66" s="467"/>
      <c r="M66" s="467"/>
      <c r="N66" s="467"/>
      <c r="O66" s="467"/>
      <c r="P66" s="467"/>
      <c r="Q66" s="467"/>
      <c r="R66" s="467"/>
      <c r="S66" s="467"/>
      <c r="T66" s="467"/>
      <c r="U66" s="467"/>
      <c r="V66" s="467"/>
      <c r="W66" s="467"/>
      <c r="X66" s="467"/>
      <c r="Y66" s="467"/>
      <c r="Z66" s="467"/>
      <c r="AA66" s="467"/>
      <c r="AB66" s="467"/>
      <c r="AC66" s="467"/>
      <c r="AD66" s="467"/>
      <c r="AE66" s="467"/>
      <c r="AF66" s="467"/>
      <c r="AG66" s="467"/>
      <c r="AH66" s="467"/>
      <c r="AI66" s="467"/>
      <c r="AJ66" s="467"/>
      <c r="AK66" s="467"/>
      <c r="AL66" s="467"/>
      <c r="AM66" s="467"/>
      <c r="AN66" s="467"/>
      <c r="AO66" s="467"/>
      <c r="AP66" s="467"/>
      <c r="AQ66" s="467"/>
      <c r="AR66" s="467"/>
      <c r="AS66" s="467"/>
      <c r="AT66" s="467"/>
      <c r="AU66" s="467"/>
      <c r="AV66" s="467"/>
      <c r="AW66" s="467"/>
      <c r="AX66" s="467"/>
      <c r="AY66" s="467"/>
      <c r="AZ66" s="467"/>
      <c r="BA66" s="467"/>
      <c r="BB66" s="467"/>
      <c r="BC66" s="467"/>
      <c r="BD66" s="467"/>
      <c r="BE66" s="467"/>
      <c r="BF66" s="468"/>
      <c r="BG66" s="1"/>
      <c r="BH66" s="1"/>
      <c r="BI66" s="1"/>
      <c r="BK66" s="247"/>
    </row>
    <row r="67" spans="1:75" ht="12.75" hidden="1" customHeight="1" x14ac:dyDescent="0.2">
      <c r="C67" s="1"/>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02"/>
      <c r="AB67" s="102"/>
      <c r="AC67" s="102"/>
      <c r="AD67" s="102"/>
      <c r="AE67" s="102"/>
      <c r="AF67" s="102"/>
      <c r="AG67" s="102"/>
      <c r="AH67" s="102"/>
      <c r="AI67" s="102"/>
      <c r="AJ67" s="102"/>
      <c r="AK67" s="102"/>
      <c r="AL67" s="102"/>
      <c r="AM67" s="102"/>
      <c r="AN67" s="102"/>
      <c r="AO67" s="102"/>
      <c r="AP67" s="102"/>
      <c r="AQ67" s="102"/>
      <c r="AR67" s="102"/>
      <c r="AS67" s="102"/>
      <c r="AT67" s="102"/>
      <c r="AU67" s="102"/>
      <c r="AV67" s="102"/>
      <c r="AW67" s="102"/>
      <c r="AX67" s="102"/>
      <c r="AY67" s="102"/>
      <c r="AZ67" s="102"/>
      <c r="BA67" s="102"/>
      <c r="BB67" s="102"/>
      <c r="BC67" s="102"/>
      <c r="BD67" s="102"/>
      <c r="BE67" s="102"/>
      <c r="BF67" s="102"/>
      <c r="BG67" s="1"/>
      <c r="BH67" s="125"/>
      <c r="BI67" s="125"/>
      <c r="BW67" s="126"/>
    </row>
    <row r="68" spans="1:75" ht="21" customHeight="1" x14ac:dyDescent="0.25">
      <c r="C68" s="141"/>
      <c r="D68" s="890" t="s">
        <v>698</v>
      </c>
      <c r="E68" s="891"/>
      <c r="F68" s="891"/>
      <c r="G68" s="891"/>
      <c r="H68" s="891"/>
      <c r="I68" s="891"/>
      <c r="J68" s="891"/>
      <c r="K68" s="891"/>
      <c r="L68" s="891"/>
      <c r="M68" s="891"/>
      <c r="N68" s="891"/>
      <c r="O68" s="891"/>
      <c r="P68" s="891"/>
      <c r="Q68" s="891"/>
      <c r="R68" s="891"/>
      <c r="S68" s="891"/>
      <c r="T68" s="891"/>
      <c r="U68" s="891"/>
      <c r="V68" s="891"/>
      <c r="W68" s="891"/>
      <c r="X68" s="891"/>
      <c r="Y68" s="891"/>
      <c r="Z68" s="891"/>
      <c r="AA68" s="891"/>
      <c r="AB68" s="891"/>
      <c r="AC68" s="891"/>
      <c r="AD68" s="891"/>
      <c r="AE68" s="891"/>
      <c r="AF68" s="891"/>
      <c r="AG68" s="891"/>
      <c r="AH68" s="891"/>
      <c r="AI68" s="891"/>
      <c r="AJ68" s="891"/>
      <c r="AK68" s="891"/>
      <c r="AL68" s="891"/>
      <c r="AM68" s="891"/>
      <c r="AN68" s="891"/>
      <c r="AO68" s="891"/>
      <c r="AP68" s="891"/>
      <c r="AQ68" s="891"/>
      <c r="AR68" s="891"/>
      <c r="AS68" s="891"/>
      <c r="AT68" s="891"/>
      <c r="AU68" s="891"/>
      <c r="AV68" s="891"/>
      <c r="AW68" s="891"/>
      <c r="AX68" s="891"/>
      <c r="AY68" s="891"/>
      <c r="AZ68" s="891"/>
      <c r="BA68" s="891"/>
      <c r="BB68" s="891"/>
      <c r="BC68" s="891"/>
      <c r="BD68" s="891"/>
      <c r="BE68" s="891"/>
      <c r="BF68" s="891"/>
      <c r="BG68" s="1"/>
    </row>
    <row r="69" spans="1:75" ht="7.5" customHeight="1" x14ac:dyDescent="0.2">
      <c r="A69" s="17"/>
      <c r="C69" s="1"/>
      <c r="D69" s="742"/>
      <c r="E69" s="520"/>
      <c r="F69" s="520"/>
      <c r="G69" s="520"/>
      <c r="H69" s="520"/>
      <c r="I69" s="520"/>
      <c r="J69" s="520"/>
      <c r="K69" s="520"/>
      <c r="L69" s="520"/>
      <c r="M69" s="520"/>
      <c r="N69" s="520"/>
      <c r="O69" s="520"/>
      <c r="P69" s="520"/>
      <c r="Q69" s="520"/>
      <c r="R69" s="520"/>
      <c r="S69" s="520"/>
      <c r="T69" s="520"/>
      <c r="U69" s="520"/>
      <c r="V69" s="520"/>
      <c r="W69" s="520"/>
      <c r="X69" s="520"/>
      <c r="Y69" s="520"/>
      <c r="Z69" s="520"/>
      <c r="AA69" s="520"/>
      <c r="AB69" s="520"/>
      <c r="AC69" s="520"/>
      <c r="AD69" s="520"/>
      <c r="AE69" s="520"/>
      <c r="AF69" s="520"/>
      <c r="AG69" s="520"/>
      <c r="AH69" s="520"/>
      <c r="AI69" s="520"/>
      <c r="AJ69" s="520"/>
      <c r="AK69" s="520"/>
      <c r="AL69" s="520"/>
      <c r="AM69" s="520"/>
      <c r="AN69" s="520"/>
      <c r="AO69" s="520"/>
      <c r="AP69" s="520"/>
      <c r="AQ69" s="520"/>
      <c r="AR69" s="520"/>
      <c r="AS69" s="520"/>
      <c r="AT69" s="520"/>
      <c r="AU69" s="520"/>
      <c r="AV69" s="520"/>
      <c r="AW69" s="520"/>
      <c r="AX69" s="520"/>
      <c r="AY69" s="520"/>
      <c r="AZ69" s="520"/>
      <c r="BA69" s="520"/>
      <c r="BB69" s="520"/>
      <c r="BC69" s="520"/>
      <c r="BD69" s="520"/>
      <c r="BE69" s="520"/>
      <c r="BF69" s="521"/>
      <c r="BG69" s="1"/>
      <c r="BH69" s="168"/>
      <c r="BI69" s="125"/>
      <c r="BW69" s="162"/>
    </row>
    <row r="70" spans="1:75" ht="20.25" customHeight="1" x14ac:dyDescent="0.2">
      <c r="A70" s="17"/>
      <c r="C70" s="1"/>
      <c r="D70" s="10"/>
      <c r="E70" s="527" t="s">
        <v>46</v>
      </c>
      <c r="F70" s="528"/>
      <c r="G70" s="528"/>
      <c r="H70" s="528"/>
      <c r="I70" s="528"/>
      <c r="J70" s="528"/>
      <c r="K70" s="528"/>
      <c r="L70" s="528"/>
      <c r="M70" s="528"/>
      <c r="N70" s="528"/>
      <c r="O70" s="528"/>
      <c r="P70" s="528"/>
      <c r="Q70" s="528"/>
      <c r="R70" s="528"/>
      <c r="S70" s="528"/>
      <c r="T70" s="528"/>
      <c r="U70" s="528"/>
      <c r="V70" s="528"/>
      <c r="W70" s="528"/>
      <c r="X70" s="528"/>
      <c r="Y70" s="528"/>
      <c r="Z70" s="528"/>
      <c r="AA70" s="528"/>
      <c r="AB70" s="528"/>
      <c r="AC70" s="528"/>
      <c r="AD70" s="528"/>
      <c r="AE70" s="528"/>
      <c r="AF70" s="528"/>
      <c r="AG70" s="528"/>
      <c r="AH70" s="528"/>
      <c r="AI70" s="528"/>
      <c r="AJ70" s="528"/>
      <c r="AK70" s="528"/>
      <c r="AL70" s="528"/>
      <c r="AM70" s="528"/>
      <c r="AN70" s="547"/>
      <c r="AO70" s="530" t="s">
        <v>249</v>
      </c>
      <c r="AP70" s="531"/>
      <c r="AQ70" s="531"/>
      <c r="AR70" s="531"/>
      <c r="AS70" s="531"/>
      <c r="AT70" s="531"/>
      <c r="AU70" s="531"/>
      <c r="AV70" s="531"/>
      <c r="AW70" s="531"/>
      <c r="AX70" s="531"/>
      <c r="AY70" s="531"/>
      <c r="AZ70" s="531"/>
      <c r="BA70" s="531"/>
      <c r="BB70" s="531"/>
      <c r="BC70" s="531"/>
      <c r="BD70" s="531"/>
      <c r="BE70" s="532"/>
      <c r="BF70" s="11"/>
      <c r="BG70" s="1"/>
      <c r="BH70" s="163"/>
      <c r="BI70" s="125"/>
    </row>
    <row r="71" spans="1:75" s="3" customFormat="1" ht="28.5" customHeight="1" x14ac:dyDescent="0.2">
      <c r="A71" s="164"/>
      <c r="D71" s="535" t="s">
        <v>258</v>
      </c>
      <c r="E71" s="536"/>
      <c r="F71" s="536"/>
      <c r="G71" s="536"/>
      <c r="H71" s="536"/>
      <c r="I71" s="536"/>
      <c r="J71" s="536"/>
      <c r="K71" s="536"/>
      <c r="L71" s="536"/>
      <c r="M71" s="536"/>
      <c r="N71" s="536"/>
      <c r="O71" s="536"/>
      <c r="P71" s="536"/>
      <c r="Q71" s="536"/>
      <c r="R71" s="536"/>
      <c r="S71" s="536"/>
      <c r="T71" s="536"/>
      <c r="U71" s="536"/>
      <c r="V71" s="536"/>
      <c r="W71" s="536"/>
      <c r="X71" s="536"/>
      <c r="Y71" s="536"/>
      <c r="Z71" s="536"/>
      <c r="AA71" s="536"/>
      <c r="AB71" s="536"/>
      <c r="AC71" s="536"/>
      <c r="AD71" s="536"/>
      <c r="AE71" s="536"/>
      <c r="AF71" s="536"/>
      <c r="AG71" s="536"/>
      <c r="AH71" s="536"/>
      <c r="AI71" s="536"/>
      <c r="AJ71" s="536"/>
      <c r="AK71" s="536"/>
      <c r="AL71" s="536"/>
      <c r="AM71" s="536"/>
      <c r="AN71" s="536"/>
      <c r="AO71" s="536"/>
      <c r="AP71" s="536"/>
      <c r="AQ71" s="536"/>
      <c r="AR71" s="536"/>
      <c r="AS71" s="536"/>
      <c r="AT71" s="536"/>
      <c r="AU71" s="536"/>
      <c r="AV71" s="536"/>
      <c r="AW71" s="536"/>
      <c r="AX71" s="536"/>
      <c r="AY71" s="536"/>
      <c r="AZ71" s="536"/>
      <c r="BA71" s="536"/>
      <c r="BB71" s="536"/>
      <c r="BC71" s="536"/>
      <c r="BD71" s="536"/>
      <c r="BE71" s="536"/>
      <c r="BF71" s="537"/>
      <c r="BH71" s="163"/>
      <c r="BI71" s="125"/>
      <c r="BJ71" s="1"/>
      <c r="BK71" s="1"/>
    </row>
    <row r="72" spans="1:75" ht="18" customHeight="1" x14ac:dyDescent="0.2">
      <c r="A72" s="17"/>
      <c r="C72" s="1"/>
      <c r="D72" s="165"/>
      <c r="E72" s="538" t="s">
        <v>47</v>
      </c>
      <c r="F72" s="538"/>
      <c r="G72" s="538"/>
      <c r="H72" s="538"/>
      <c r="I72" s="538"/>
      <c r="J72" s="538"/>
      <c r="K72" s="538"/>
      <c r="L72" s="538"/>
      <c r="M72" s="538"/>
      <c r="N72" s="538"/>
      <c r="O72" s="538"/>
      <c r="P72" s="538"/>
      <c r="Q72" s="538"/>
      <c r="R72" s="538"/>
      <c r="S72" s="538"/>
      <c r="T72" s="538"/>
      <c r="U72" s="538"/>
      <c r="V72" s="538"/>
      <c r="W72" s="538"/>
      <c r="X72" s="538"/>
      <c r="Y72" s="538"/>
      <c r="Z72" s="538"/>
      <c r="AA72" s="538"/>
      <c r="AB72" s="538"/>
      <c r="AC72" s="538"/>
      <c r="AD72" s="538"/>
      <c r="AE72" s="538"/>
      <c r="AF72" s="538"/>
      <c r="AG72" s="538"/>
      <c r="AH72" s="538"/>
      <c r="AI72" s="538"/>
      <c r="AJ72" s="538"/>
      <c r="AK72" s="538"/>
      <c r="AL72" s="538"/>
      <c r="AM72" s="538"/>
      <c r="AN72" s="538"/>
      <c r="AO72" s="538"/>
      <c r="AP72" s="538"/>
      <c r="AQ72" s="538"/>
      <c r="AR72" s="538"/>
      <c r="AS72" s="538"/>
      <c r="AT72" s="538"/>
      <c r="AU72" s="538"/>
      <c r="AV72" s="538"/>
      <c r="AW72" s="538"/>
      <c r="AX72" s="538"/>
      <c r="AY72" s="538"/>
      <c r="AZ72" s="538"/>
      <c r="BA72" s="538"/>
      <c r="BB72" s="538"/>
      <c r="BC72" s="538"/>
      <c r="BD72" s="538"/>
      <c r="BE72" s="538"/>
      <c r="BF72" s="166"/>
      <c r="BG72" s="1"/>
      <c r="BI72" s="125"/>
    </row>
    <row r="73" spans="1:75" ht="28.5" customHeight="1" x14ac:dyDescent="0.2">
      <c r="A73" s="17"/>
      <c r="C73" s="1"/>
      <c r="D73" s="165"/>
      <c r="E73" s="659" t="s">
        <v>2</v>
      </c>
      <c r="F73" s="659"/>
      <c r="G73" s="659"/>
      <c r="H73" s="659"/>
      <c r="I73" s="659"/>
      <c r="J73" s="659"/>
      <c r="K73" s="659"/>
      <c r="L73" s="659"/>
      <c r="M73" s="659"/>
      <c r="N73" s="659" t="s">
        <v>48</v>
      </c>
      <c r="O73" s="659"/>
      <c r="P73" s="659"/>
      <c r="Q73" s="659"/>
      <c r="R73" s="659"/>
      <c r="S73" s="659"/>
      <c r="T73" s="659" t="s">
        <v>49</v>
      </c>
      <c r="U73" s="659"/>
      <c r="V73" s="659"/>
      <c r="W73" s="659"/>
      <c r="X73" s="659"/>
      <c r="Y73" s="659"/>
      <c r="Z73" s="659"/>
      <c r="AA73" s="659"/>
      <c r="AB73" s="659"/>
      <c r="AC73" s="659"/>
      <c r="AD73" s="659" t="s">
        <v>259</v>
      </c>
      <c r="AE73" s="659"/>
      <c r="AF73" s="659"/>
      <c r="AG73" s="659"/>
      <c r="AH73" s="659"/>
      <c r="AI73" s="659"/>
      <c r="AJ73" s="659"/>
      <c r="AK73" s="659" t="s">
        <v>8</v>
      </c>
      <c r="AL73" s="659"/>
      <c r="AM73" s="659"/>
      <c r="AN73" s="659"/>
      <c r="AO73" s="659"/>
      <c r="AP73" s="659"/>
      <c r="AQ73" s="659"/>
      <c r="AR73" s="659" t="s">
        <v>9</v>
      </c>
      <c r="AS73" s="659"/>
      <c r="AT73" s="659"/>
      <c r="AU73" s="659"/>
      <c r="AV73" s="659"/>
      <c r="AW73" s="659"/>
      <c r="AX73" s="659"/>
      <c r="AY73" s="659" t="s">
        <v>10</v>
      </c>
      <c r="AZ73" s="659"/>
      <c r="BA73" s="659"/>
      <c r="BB73" s="659"/>
      <c r="BC73" s="659"/>
      <c r="BD73" s="659"/>
      <c r="BE73" s="659"/>
      <c r="BF73" s="166"/>
      <c r="BG73" s="1"/>
      <c r="BI73" s="125"/>
    </row>
    <row r="74" spans="1:75" ht="29.25" customHeight="1" x14ac:dyDescent="0.2">
      <c r="A74" s="17"/>
      <c r="C74" s="1"/>
      <c r="D74" s="165"/>
      <c r="E74" s="660"/>
      <c r="F74" s="660"/>
      <c r="G74" s="660"/>
      <c r="H74" s="660"/>
      <c r="I74" s="660"/>
      <c r="J74" s="660"/>
      <c r="K74" s="660"/>
      <c r="L74" s="660"/>
      <c r="M74" s="660"/>
      <c r="N74" s="769"/>
      <c r="O74" s="769"/>
      <c r="P74" s="769"/>
      <c r="Q74" s="769"/>
      <c r="R74" s="769"/>
      <c r="S74" s="769"/>
      <c r="T74" s="660"/>
      <c r="U74" s="660"/>
      <c r="V74" s="660"/>
      <c r="W74" s="660"/>
      <c r="X74" s="660"/>
      <c r="Y74" s="660"/>
      <c r="Z74" s="660"/>
      <c r="AA74" s="660"/>
      <c r="AB74" s="660"/>
      <c r="AC74" s="660"/>
      <c r="AD74" s="679"/>
      <c r="AE74" s="679"/>
      <c r="AF74" s="679"/>
      <c r="AG74" s="679"/>
      <c r="AH74" s="679"/>
      <c r="AI74" s="679"/>
      <c r="AJ74" s="679"/>
      <c r="AK74" s="660"/>
      <c r="AL74" s="660"/>
      <c r="AM74" s="660"/>
      <c r="AN74" s="660"/>
      <c r="AO74" s="660"/>
      <c r="AP74" s="660"/>
      <c r="AQ74" s="660"/>
      <c r="AR74" s="660"/>
      <c r="AS74" s="660"/>
      <c r="AT74" s="660"/>
      <c r="AU74" s="660"/>
      <c r="AV74" s="660"/>
      <c r="AW74" s="660"/>
      <c r="AX74" s="660"/>
      <c r="AY74" s="660"/>
      <c r="AZ74" s="660"/>
      <c r="BA74" s="660"/>
      <c r="BB74" s="660"/>
      <c r="BC74" s="660"/>
      <c r="BD74" s="660"/>
      <c r="BE74" s="660"/>
      <c r="BF74" s="166"/>
      <c r="BG74" s="1"/>
      <c r="BI74" s="125"/>
    </row>
    <row r="75" spans="1:75" ht="29.25" customHeight="1" x14ac:dyDescent="0.2">
      <c r="A75" s="17"/>
      <c r="C75" s="1"/>
      <c r="D75" s="165"/>
      <c r="E75" s="660"/>
      <c r="F75" s="660"/>
      <c r="G75" s="660"/>
      <c r="H75" s="660"/>
      <c r="I75" s="660"/>
      <c r="J75" s="660"/>
      <c r="K75" s="660"/>
      <c r="L75" s="660"/>
      <c r="M75" s="660"/>
      <c r="N75" s="769"/>
      <c r="O75" s="769"/>
      <c r="P75" s="769"/>
      <c r="Q75" s="769"/>
      <c r="R75" s="769"/>
      <c r="S75" s="769"/>
      <c r="T75" s="660"/>
      <c r="U75" s="660"/>
      <c r="V75" s="660"/>
      <c r="W75" s="660"/>
      <c r="X75" s="660"/>
      <c r="Y75" s="660"/>
      <c r="Z75" s="660"/>
      <c r="AA75" s="660"/>
      <c r="AB75" s="660"/>
      <c r="AC75" s="660"/>
      <c r="AD75" s="679"/>
      <c r="AE75" s="679"/>
      <c r="AF75" s="679"/>
      <c r="AG75" s="679"/>
      <c r="AH75" s="679"/>
      <c r="AI75" s="679"/>
      <c r="AJ75" s="679"/>
      <c r="AK75" s="660"/>
      <c r="AL75" s="660"/>
      <c r="AM75" s="660"/>
      <c r="AN75" s="660"/>
      <c r="AO75" s="660"/>
      <c r="AP75" s="660"/>
      <c r="AQ75" s="660"/>
      <c r="AR75" s="660"/>
      <c r="AS75" s="660"/>
      <c r="AT75" s="660"/>
      <c r="AU75" s="660"/>
      <c r="AV75" s="660"/>
      <c r="AW75" s="660"/>
      <c r="AX75" s="660"/>
      <c r="AY75" s="660"/>
      <c r="AZ75" s="660"/>
      <c r="BA75" s="660"/>
      <c r="BB75" s="660"/>
      <c r="BC75" s="660"/>
      <c r="BD75" s="660"/>
      <c r="BE75" s="660"/>
      <c r="BF75" s="166"/>
      <c r="BG75" s="1"/>
      <c r="BI75" s="125"/>
    </row>
    <row r="76" spans="1:75" ht="29.25" customHeight="1" x14ac:dyDescent="0.2">
      <c r="A76" s="17"/>
      <c r="C76" s="1"/>
      <c r="D76" s="165"/>
      <c r="E76" s="660"/>
      <c r="F76" s="660"/>
      <c r="G76" s="660"/>
      <c r="H76" s="660"/>
      <c r="I76" s="660"/>
      <c r="J76" s="660"/>
      <c r="K76" s="660"/>
      <c r="L76" s="660"/>
      <c r="M76" s="660"/>
      <c r="N76" s="769"/>
      <c r="O76" s="769"/>
      <c r="P76" s="769"/>
      <c r="Q76" s="769"/>
      <c r="R76" s="769"/>
      <c r="S76" s="769"/>
      <c r="T76" s="660"/>
      <c r="U76" s="660"/>
      <c r="V76" s="660"/>
      <c r="W76" s="660"/>
      <c r="X76" s="660"/>
      <c r="Y76" s="660"/>
      <c r="Z76" s="660"/>
      <c r="AA76" s="660"/>
      <c r="AB76" s="660"/>
      <c r="AC76" s="660"/>
      <c r="AD76" s="679"/>
      <c r="AE76" s="679"/>
      <c r="AF76" s="679"/>
      <c r="AG76" s="679"/>
      <c r="AH76" s="679"/>
      <c r="AI76" s="679"/>
      <c r="AJ76" s="679"/>
      <c r="AK76" s="660"/>
      <c r="AL76" s="660"/>
      <c r="AM76" s="660"/>
      <c r="AN76" s="660"/>
      <c r="AO76" s="660"/>
      <c r="AP76" s="660"/>
      <c r="AQ76" s="660"/>
      <c r="AR76" s="660"/>
      <c r="AS76" s="660"/>
      <c r="AT76" s="660"/>
      <c r="AU76" s="660"/>
      <c r="AV76" s="660"/>
      <c r="AW76" s="660"/>
      <c r="AX76" s="660"/>
      <c r="AY76" s="660"/>
      <c r="AZ76" s="660"/>
      <c r="BA76" s="660"/>
      <c r="BB76" s="660"/>
      <c r="BC76" s="660"/>
      <c r="BD76" s="660"/>
      <c r="BE76" s="660"/>
      <c r="BF76" s="166"/>
      <c r="BG76" s="1"/>
      <c r="BI76" s="125"/>
    </row>
    <row r="77" spans="1:75" ht="29.25" customHeight="1" x14ac:dyDescent="0.2">
      <c r="A77" s="17"/>
      <c r="C77" s="1"/>
      <c r="D77" s="165"/>
      <c r="E77" s="660"/>
      <c r="F77" s="660"/>
      <c r="G77" s="660"/>
      <c r="H77" s="660"/>
      <c r="I77" s="660"/>
      <c r="J77" s="660"/>
      <c r="K77" s="660"/>
      <c r="L77" s="660"/>
      <c r="M77" s="660"/>
      <c r="N77" s="769"/>
      <c r="O77" s="769"/>
      <c r="P77" s="769"/>
      <c r="Q77" s="769"/>
      <c r="R77" s="769"/>
      <c r="S77" s="769"/>
      <c r="T77" s="660"/>
      <c r="U77" s="660"/>
      <c r="V77" s="660"/>
      <c r="W77" s="660"/>
      <c r="X77" s="660"/>
      <c r="Y77" s="660"/>
      <c r="Z77" s="660"/>
      <c r="AA77" s="660"/>
      <c r="AB77" s="660"/>
      <c r="AC77" s="660"/>
      <c r="AD77" s="679"/>
      <c r="AE77" s="679"/>
      <c r="AF77" s="679"/>
      <c r="AG77" s="679"/>
      <c r="AH77" s="679"/>
      <c r="AI77" s="679"/>
      <c r="AJ77" s="679"/>
      <c r="AK77" s="660"/>
      <c r="AL77" s="660"/>
      <c r="AM77" s="660"/>
      <c r="AN77" s="660"/>
      <c r="AO77" s="660"/>
      <c r="AP77" s="660"/>
      <c r="AQ77" s="660"/>
      <c r="AR77" s="660"/>
      <c r="AS77" s="660"/>
      <c r="AT77" s="660"/>
      <c r="AU77" s="660"/>
      <c r="AV77" s="660"/>
      <c r="AW77" s="660"/>
      <c r="AX77" s="660"/>
      <c r="AY77" s="660"/>
      <c r="AZ77" s="660"/>
      <c r="BA77" s="660"/>
      <c r="BB77" s="660"/>
      <c r="BC77" s="660"/>
      <c r="BD77" s="660"/>
      <c r="BE77" s="660"/>
      <c r="BF77" s="166"/>
      <c r="BG77" s="1"/>
      <c r="BI77" s="125"/>
    </row>
    <row r="78" spans="1:75" ht="29.25" customHeight="1" x14ac:dyDescent="0.2">
      <c r="A78" s="17"/>
      <c r="C78" s="1"/>
      <c r="D78" s="165"/>
      <c r="E78" s="660"/>
      <c r="F78" s="660"/>
      <c r="G78" s="660"/>
      <c r="H78" s="660"/>
      <c r="I78" s="660"/>
      <c r="J78" s="660"/>
      <c r="K78" s="660"/>
      <c r="L78" s="660"/>
      <c r="M78" s="660"/>
      <c r="N78" s="769"/>
      <c r="O78" s="769"/>
      <c r="P78" s="769"/>
      <c r="Q78" s="769"/>
      <c r="R78" s="769"/>
      <c r="S78" s="769"/>
      <c r="T78" s="660"/>
      <c r="U78" s="660"/>
      <c r="V78" s="660"/>
      <c r="W78" s="660"/>
      <c r="X78" s="660"/>
      <c r="Y78" s="660"/>
      <c r="Z78" s="660"/>
      <c r="AA78" s="660"/>
      <c r="AB78" s="660"/>
      <c r="AC78" s="660"/>
      <c r="AD78" s="679"/>
      <c r="AE78" s="679"/>
      <c r="AF78" s="679"/>
      <c r="AG78" s="679"/>
      <c r="AH78" s="679"/>
      <c r="AI78" s="679"/>
      <c r="AJ78" s="679"/>
      <c r="AK78" s="660"/>
      <c r="AL78" s="660"/>
      <c r="AM78" s="660"/>
      <c r="AN78" s="660"/>
      <c r="AO78" s="660"/>
      <c r="AP78" s="660"/>
      <c r="AQ78" s="660"/>
      <c r="AR78" s="660"/>
      <c r="AS78" s="660"/>
      <c r="AT78" s="660"/>
      <c r="AU78" s="660"/>
      <c r="AV78" s="660"/>
      <c r="AW78" s="660"/>
      <c r="AX78" s="660"/>
      <c r="AY78" s="660"/>
      <c r="AZ78" s="660"/>
      <c r="BA78" s="660"/>
      <c r="BB78" s="660"/>
      <c r="BC78" s="660"/>
      <c r="BD78" s="660"/>
      <c r="BE78" s="660"/>
      <c r="BF78" s="166"/>
      <c r="BG78" s="1"/>
      <c r="BI78" s="125"/>
    </row>
    <row r="79" spans="1:75" ht="29.25" customHeight="1" x14ac:dyDescent="0.2">
      <c r="A79" s="17"/>
      <c r="C79" s="1"/>
      <c r="D79" s="165"/>
      <c r="E79" s="660"/>
      <c r="F79" s="660"/>
      <c r="G79" s="660"/>
      <c r="H79" s="660"/>
      <c r="I79" s="660"/>
      <c r="J79" s="660"/>
      <c r="K79" s="660"/>
      <c r="L79" s="660"/>
      <c r="M79" s="660"/>
      <c r="N79" s="769"/>
      <c r="O79" s="769"/>
      <c r="P79" s="769"/>
      <c r="Q79" s="769"/>
      <c r="R79" s="769"/>
      <c r="S79" s="769"/>
      <c r="T79" s="660"/>
      <c r="U79" s="660"/>
      <c r="V79" s="660"/>
      <c r="W79" s="660"/>
      <c r="X79" s="660"/>
      <c r="Y79" s="660"/>
      <c r="Z79" s="660"/>
      <c r="AA79" s="660"/>
      <c r="AB79" s="660"/>
      <c r="AC79" s="660"/>
      <c r="AD79" s="679"/>
      <c r="AE79" s="679"/>
      <c r="AF79" s="679"/>
      <c r="AG79" s="679"/>
      <c r="AH79" s="679"/>
      <c r="AI79" s="679"/>
      <c r="AJ79" s="679"/>
      <c r="AK79" s="660"/>
      <c r="AL79" s="660"/>
      <c r="AM79" s="660"/>
      <c r="AN79" s="660"/>
      <c r="AO79" s="660"/>
      <c r="AP79" s="660"/>
      <c r="AQ79" s="660"/>
      <c r="AR79" s="660"/>
      <c r="AS79" s="660"/>
      <c r="AT79" s="660"/>
      <c r="AU79" s="660"/>
      <c r="AV79" s="660"/>
      <c r="AW79" s="660"/>
      <c r="AX79" s="660"/>
      <c r="AY79" s="660"/>
      <c r="AZ79" s="660"/>
      <c r="BA79" s="660"/>
      <c r="BB79" s="660"/>
      <c r="BC79" s="660"/>
      <c r="BD79" s="660"/>
      <c r="BE79" s="660"/>
      <c r="BF79" s="166"/>
      <c r="BG79" s="1"/>
      <c r="BI79" s="125"/>
    </row>
    <row r="80" spans="1:75" ht="29.25" customHeight="1" x14ac:dyDescent="0.2">
      <c r="A80" s="17"/>
      <c r="C80" s="1"/>
      <c r="D80" s="165"/>
      <c r="E80" s="660"/>
      <c r="F80" s="660"/>
      <c r="G80" s="660"/>
      <c r="H80" s="660"/>
      <c r="I80" s="660"/>
      <c r="J80" s="660"/>
      <c r="K80" s="660"/>
      <c r="L80" s="660"/>
      <c r="M80" s="660"/>
      <c r="N80" s="769"/>
      <c r="O80" s="769"/>
      <c r="P80" s="769"/>
      <c r="Q80" s="769"/>
      <c r="R80" s="769"/>
      <c r="S80" s="769"/>
      <c r="T80" s="660"/>
      <c r="U80" s="660"/>
      <c r="V80" s="660"/>
      <c r="W80" s="660"/>
      <c r="X80" s="660"/>
      <c r="Y80" s="660"/>
      <c r="Z80" s="660"/>
      <c r="AA80" s="660"/>
      <c r="AB80" s="660"/>
      <c r="AC80" s="660"/>
      <c r="AD80" s="679"/>
      <c r="AE80" s="679"/>
      <c r="AF80" s="679"/>
      <c r="AG80" s="679"/>
      <c r="AH80" s="679"/>
      <c r="AI80" s="679"/>
      <c r="AJ80" s="679"/>
      <c r="AK80" s="660"/>
      <c r="AL80" s="660"/>
      <c r="AM80" s="660"/>
      <c r="AN80" s="660"/>
      <c r="AO80" s="660"/>
      <c r="AP80" s="660"/>
      <c r="AQ80" s="660"/>
      <c r="AR80" s="660"/>
      <c r="AS80" s="660"/>
      <c r="AT80" s="660"/>
      <c r="AU80" s="660"/>
      <c r="AV80" s="660"/>
      <c r="AW80" s="660"/>
      <c r="AX80" s="660"/>
      <c r="AY80" s="660"/>
      <c r="AZ80" s="660"/>
      <c r="BA80" s="660"/>
      <c r="BB80" s="660"/>
      <c r="BC80" s="660"/>
      <c r="BD80" s="660"/>
      <c r="BE80" s="660"/>
      <c r="BF80" s="166"/>
      <c r="BG80" s="1"/>
      <c r="BI80" s="125"/>
    </row>
    <row r="81" spans="1:63" ht="18" customHeight="1" x14ac:dyDescent="0.2">
      <c r="A81" s="17"/>
      <c r="C81" s="1"/>
      <c r="D81" s="13"/>
      <c r="E81" s="770" t="s">
        <v>11</v>
      </c>
      <c r="F81" s="770"/>
      <c r="G81" s="770"/>
      <c r="H81" s="770"/>
      <c r="I81" s="770"/>
      <c r="J81" s="770"/>
      <c r="K81" s="770"/>
      <c r="L81" s="770"/>
      <c r="M81" s="770"/>
      <c r="N81" s="770"/>
      <c r="O81" s="770"/>
      <c r="P81" s="770"/>
      <c r="Q81" s="770"/>
      <c r="R81" s="770"/>
      <c r="S81" s="770"/>
      <c r="T81" s="770"/>
      <c r="U81" s="770"/>
      <c r="V81" s="770"/>
      <c r="W81" s="770"/>
      <c r="X81" s="770"/>
      <c r="Y81" s="770"/>
      <c r="Z81" s="770"/>
      <c r="AA81" s="770"/>
      <c r="AB81" s="770"/>
      <c r="AC81" s="770"/>
      <c r="AD81" s="770"/>
      <c r="AE81" s="770"/>
      <c r="AF81" s="770"/>
      <c r="AG81" s="770"/>
      <c r="AH81" s="770"/>
      <c r="AI81" s="770"/>
      <c r="AJ81" s="770"/>
      <c r="AK81" s="770"/>
      <c r="AL81" s="770"/>
      <c r="AM81" s="770"/>
      <c r="AN81" s="770"/>
      <c r="AO81" s="770"/>
      <c r="AP81" s="770"/>
      <c r="AQ81" s="770"/>
      <c r="AR81" s="770"/>
      <c r="AS81" s="770"/>
      <c r="AT81" s="770"/>
      <c r="AU81" s="770"/>
      <c r="AV81" s="770"/>
      <c r="AW81" s="770"/>
      <c r="AX81" s="770"/>
      <c r="AY81" s="770"/>
      <c r="AZ81" s="770"/>
      <c r="BA81" s="770"/>
      <c r="BB81" s="770"/>
      <c r="BC81" s="770"/>
      <c r="BD81" s="770"/>
      <c r="BE81" s="770"/>
      <c r="BF81" s="15"/>
      <c r="BG81" s="1"/>
      <c r="BI81" s="125"/>
    </row>
    <row r="82" spans="1:63" ht="28.5" customHeight="1" x14ac:dyDescent="0.2">
      <c r="A82" s="17"/>
      <c r="C82" s="1"/>
      <c r="D82" s="13"/>
      <c r="E82" s="590" t="s">
        <v>12</v>
      </c>
      <c r="F82" s="590"/>
      <c r="G82" s="590"/>
      <c r="H82" s="590"/>
      <c r="I82" s="590"/>
      <c r="J82" s="590"/>
      <c r="K82" s="590"/>
      <c r="L82" s="590"/>
      <c r="M82" s="590"/>
      <c r="N82" s="590" t="s">
        <v>4</v>
      </c>
      <c r="O82" s="590"/>
      <c r="P82" s="590"/>
      <c r="Q82" s="590"/>
      <c r="R82" s="590"/>
      <c r="S82" s="590"/>
      <c r="T82" s="590"/>
      <c r="U82" s="590"/>
      <c r="V82" s="590"/>
      <c r="W82" s="590"/>
      <c r="X82" s="590"/>
      <c r="Y82" s="590"/>
      <c r="Z82" s="590"/>
      <c r="AA82" s="590"/>
      <c r="AB82" s="590"/>
      <c r="AC82" s="590"/>
      <c r="AD82" s="590" t="s">
        <v>267</v>
      </c>
      <c r="AE82" s="590"/>
      <c r="AF82" s="590"/>
      <c r="AG82" s="590"/>
      <c r="AH82" s="590"/>
      <c r="AI82" s="590"/>
      <c r="AJ82" s="590"/>
      <c r="AK82" s="590" t="s">
        <v>8</v>
      </c>
      <c r="AL82" s="590"/>
      <c r="AM82" s="590"/>
      <c r="AN82" s="590"/>
      <c r="AO82" s="590"/>
      <c r="AP82" s="590"/>
      <c r="AQ82" s="590"/>
      <c r="AR82" s="590" t="s">
        <v>9</v>
      </c>
      <c r="AS82" s="590"/>
      <c r="AT82" s="590"/>
      <c r="AU82" s="590"/>
      <c r="AV82" s="590"/>
      <c r="AW82" s="590"/>
      <c r="AX82" s="590"/>
      <c r="AY82" s="590" t="s">
        <v>10</v>
      </c>
      <c r="AZ82" s="590"/>
      <c r="BA82" s="590"/>
      <c r="BB82" s="590"/>
      <c r="BC82" s="590"/>
      <c r="BD82" s="590"/>
      <c r="BE82" s="590"/>
      <c r="BF82" s="15"/>
      <c r="BG82" s="1"/>
      <c r="BI82" s="125"/>
    </row>
    <row r="83" spans="1:63" ht="29.25" customHeight="1" x14ac:dyDescent="0.2">
      <c r="A83" s="17"/>
      <c r="C83" s="1"/>
      <c r="D83" s="13"/>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22"/>
      <c r="AC83" s="522"/>
      <c r="AD83" s="523"/>
      <c r="AE83" s="523"/>
      <c r="AF83" s="523"/>
      <c r="AG83" s="523"/>
      <c r="AH83" s="523"/>
      <c r="AI83" s="523"/>
      <c r="AJ83" s="523"/>
      <c r="AK83" s="524"/>
      <c r="AL83" s="524"/>
      <c r="AM83" s="524"/>
      <c r="AN83" s="524"/>
      <c r="AO83" s="524"/>
      <c r="AP83" s="524"/>
      <c r="AQ83" s="524"/>
      <c r="AR83" s="524"/>
      <c r="AS83" s="524"/>
      <c r="AT83" s="524"/>
      <c r="AU83" s="524"/>
      <c r="AV83" s="524"/>
      <c r="AW83" s="524"/>
      <c r="AX83" s="524"/>
      <c r="AY83" s="524"/>
      <c r="AZ83" s="524"/>
      <c r="BA83" s="524"/>
      <c r="BB83" s="524"/>
      <c r="BC83" s="524"/>
      <c r="BD83" s="524"/>
      <c r="BE83" s="524"/>
      <c r="BF83" s="15"/>
      <c r="BG83" s="1"/>
      <c r="BI83" s="125"/>
    </row>
    <row r="84" spans="1:63" ht="29.25" customHeight="1" x14ac:dyDescent="0.2">
      <c r="A84" s="17"/>
      <c r="C84" s="1"/>
      <c r="D84" s="13"/>
      <c r="E84" s="522"/>
      <c r="F84" s="522"/>
      <c r="G84" s="522"/>
      <c r="H84" s="522"/>
      <c r="I84" s="522"/>
      <c r="J84" s="522"/>
      <c r="K84" s="522"/>
      <c r="L84" s="522"/>
      <c r="M84" s="522"/>
      <c r="N84" s="522"/>
      <c r="O84" s="522"/>
      <c r="P84" s="522"/>
      <c r="Q84" s="522"/>
      <c r="R84" s="522"/>
      <c r="S84" s="522"/>
      <c r="T84" s="522"/>
      <c r="U84" s="522"/>
      <c r="V84" s="522"/>
      <c r="W84" s="522"/>
      <c r="X84" s="522"/>
      <c r="Y84" s="522"/>
      <c r="Z84" s="522"/>
      <c r="AA84" s="522"/>
      <c r="AB84" s="522"/>
      <c r="AC84" s="522"/>
      <c r="AD84" s="523"/>
      <c r="AE84" s="523"/>
      <c r="AF84" s="523"/>
      <c r="AG84" s="523"/>
      <c r="AH84" s="523"/>
      <c r="AI84" s="523"/>
      <c r="AJ84" s="523"/>
      <c r="AK84" s="524"/>
      <c r="AL84" s="524"/>
      <c r="AM84" s="524"/>
      <c r="AN84" s="524"/>
      <c r="AO84" s="524"/>
      <c r="AP84" s="524"/>
      <c r="AQ84" s="524"/>
      <c r="AR84" s="524"/>
      <c r="AS84" s="524"/>
      <c r="AT84" s="524"/>
      <c r="AU84" s="524"/>
      <c r="AV84" s="524"/>
      <c r="AW84" s="524"/>
      <c r="AX84" s="524"/>
      <c r="AY84" s="524"/>
      <c r="AZ84" s="524"/>
      <c r="BA84" s="524"/>
      <c r="BB84" s="524"/>
      <c r="BC84" s="524"/>
      <c r="BD84" s="524"/>
      <c r="BE84" s="524"/>
      <c r="BF84" s="15"/>
      <c r="BG84" s="1"/>
      <c r="BI84" s="125"/>
    </row>
    <row r="85" spans="1:63" ht="29.25" customHeight="1" x14ac:dyDescent="0.2">
      <c r="A85" s="17"/>
      <c r="C85" s="1"/>
      <c r="D85" s="13"/>
      <c r="E85" s="522"/>
      <c r="F85" s="522"/>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c r="AD85" s="523"/>
      <c r="AE85" s="523"/>
      <c r="AF85" s="523"/>
      <c r="AG85" s="523"/>
      <c r="AH85" s="523"/>
      <c r="AI85" s="523"/>
      <c r="AJ85" s="523"/>
      <c r="AK85" s="524"/>
      <c r="AL85" s="524"/>
      <c r="AM85" s="524"/>
      <c r="AN85" s="524"/>
      <c r="AO85" s="524"/>
      <c r="AP85" s="524"/>
      <c r="AQ85" s="524"/>
      <c r="AR85" s="524"/>
      <c r="AS85" s="524"/>
      <c r="AT85" s="524"/>
      <c r="AU85" s="524"/>
      <c r="AV85" s="524"/>
      <c r="AW85" s="524"/>
      <c r="AX85" s="524"/>
      <c r="AY85" s="524"/>
      <c r="AZ85" s="524"/>
      <c r="BA85" s="524"/>
      <c r="BB85" s="524"/>
      <c r="BC85" s="524"/>
      <c r="BD85" s="524"/>
      <c r="BE85" s="524"/>
      <c r="BF85" s="15"/>
      <c r="BG85" s="1"/>
      <c r="BI85" s="125"/>
    </row>
    <row r="86" spans="1:63" ht="29.25" customHeight="1" x14ac:dyDescent="0.2">
      <c r="A86" s="17"/>
      <c r="C86" s="1"/>
      <c r="D86" s="13"/>
      <c r="E86" s="522"/>
      <c r="F86" s="522"/>
      <c r="G86" s="522"/>
      <c r="H86" s="522"/>
      <c r="I86" s="522"/>
      <c r="J86" s="522"/>
      <c r="K86" s="522"/>
      <c r="L86" s="522"/>
      <c r="M86" s="522"/>
      <c r="N86" s="522"/>
      <c r="O86" s="522"/>
      <c r="P86" s="522"/>
      <c r="Q86" s="522"/>
      <c r="R86" s="522"/>
      <c r="S86" s="522"/>
      <c r="T86" s="522"/>
      <c r="U86" s="522"/>
      <c r="V86" s="522"/>
      <c r="W86" s="522"/>
      <c r="X86" s="522"/>
      <c r="Y86" s="522"/>
      <c r="Z86" s="522"/>
      <c r="AA86" s="522"/>
      <c r="AB86" s="522"/>
      <c r="AC86" s="522"/>
      <c r="AD86" s="523"/>
      <c r="AE86" s="523"/>
      <c r="AF86" s="523"/>
      <c r="AG86" s="523"/>
      <c r="AH86" s="523"/>
      <c r="AI86" s="523"/>
      <c r="AJ86" s="523"/>
      <c r="AK86" s="524"/>
      <c r="AL86" s="524"/>
      <c r="AM86" s="524"/>
      <c r="AN86" s="524"/>
      <c r="AO86" s="524"/>
      <c r="AP86" s="524"/>
      <c r="AQ86" s="524"/>
      <c r="AR86" s="524"/>
      <c r="AS86" s="524"/>
      <c r="AT86" s="524"/>
      <c r="AU86" s="524"/>
      <c r="AV86" s="524"/>
      <c r="AW86" s="524"/>
      <c r="AX86" s="524"/>
      <c r="AY86" s="524"/>
      <c r="AZ86" s="524"/>
      <c r="BA86" s="524"/>
      <c r="BB86" s="524"/>
      <c r="BC86" s="524"/>
      <c r="BD86" s="524"/>
      <c r="BE86" s="524"/>
      <c r="BF86" s="15"/>
      <c r="BG86" s="1"/>
      <c r="BI86" s="125"/>
    </row>
    <row r="87" spans="1:63" ht="29.25" customHeight="1" x14ac:dyDescent="0.2">
      <c r="A87" s="17"/>
      <c r="C87" s="1"/>
      <c r="D87" s="13"/>
      <c r="E87" s="522"/>
      <c r="F87" s="522"/>
      <c r="G87" s="522"/>
      <c r="H87" s="522"/>
      <c r="I87" s="522"/>
      <c r="J87" s="522"/>
      <c r="K87" s="522"/>
      <c r="L87" s="522"/>
      <c r="M87" s="522"/>
      <c r="N87" s="522"/>
      <c r="O87" s="522"/>
      <c r="P87" s="522"/>
      <c r="Q87" s="522"/>
      <c r="R87" s="522"/>
      <c r="S87" s="522"/>
      <c r="T87" s="522"/>
      <c r="U87" s="522"/>
      <c r="V87" s="522"/>
      <c r="W87" s="522"/>
      <c r="X87" s="522"/>
      <c r="Y87" s="522"/>
      <c r="Z87" s="522"/>
      <c r="AA87" s="522"/>
      <c r="AB87" s="522"/>
      <c r="AC87" s="522"/>
      <c r="AD87" s="523"/>
      <c r="AE87" s="523"/>
      <c r="AF87" s="523"/>
      <c r="AG87" s="523"/>
      <c r="AH87" s="523"/>
      <c r="AI87" s="523"/>
      <c r="AJ87" s="523"/>
      <c r="AK87" s="524"/>
      <c r="AL87" s="524"/>
      <c r="AM87" s="524"/>
      <c r="AN87" s="524"/>
      <c r="AO87" s="524"/>
      <c r="AP87" s="524"/>
      <c r="AQ87" s="524"/>
      <c r="AR87" s="524"/>
      <c r="AS87" s="524"/>
      <c r="AT87" s="524"/>
      <c r="AU87" s="524"/>
      <c r="AV87" s="524"/>
      <c r="AW87" s="524"/>
      <c r="AX87" s="524"/>
      <c r="AY87" s="524"/>
      <c r="AZ87" s="524"/>
      <c r="BA87" s="524"/>
      <c r="BB87" s="524"/>
      <c r="BC87" s="524"/>
      <c r="BD87" s="524"/>
      <c r="BE87" s="524"/>
      <c r="BF87" s="15"/>
      <c r="BG87" s="1"/>
      <c r="BI87" s="125"/>
    </row>
    <row r="88" spans="1:63" ht="29.25" hidden="1" customHeight="1" x14ac:dyDescent="0.2">
      <c r="A88" s="17"/>
      <c r="C88" s="1"/>
      <c r="D88" s="13"/>
      <c r="E88" s="522"/>
      <c r="F88" s="522"/>
      <c r="G88" s="522"/>
      <c r="H88" s="522"/>
      <c r="I88" s="522"/>
      <c r="J88" s="522"/>
      <c r="K88" s="522"/>
      <c r="L88" s="522"/>
      <c r="M88" s="522"/>
      <c r="N88" s="522"/>
      <c r="O88" s="522"/>
      <c r="P88" s="522"/>
      <c r="Q88" s="522"/>
      <c r="R88" s="522"/>
      <c r="S88" s="522"/>
      <c r="T88" s="522"/>
      <c r="U88" s="522"/>
      <c r="V88" s="522"/>
      <c r="W88" s="522"/>
      <c r="X88" s="522"/>
      <c r="Y88" s="522"/>
      <c r="Z88" s="522"/>
      <c r="AA88" s="522"/>
      <c r="AB88" s="522"/>
      <c r="AC88" s="522"/>
      <c r="AD88" s="523"/>
      <c r="AE88" s="523"/>
      <c r="AF88" s="523"/>
      <c r="AG88" s="523"/>
      <c r="AH88" s="523"/>
      <c r="AI88" s="523"/>
      <c r="AJ88" s="523"/>
      <c r="AK88" s="524"/>
      <c r="AL88" s="524"/>
      <c r="AM88" s="524"/>
      <c r="AN88" s="524"/>
      <c r="AO88" s="524"/>
      <c r="AP88" s="524"/>
      <c r="AQ88" s="524"/>
      <c r="AR88" s="524"/>
      <c r="AS88" s="524"/>
      <c r="AT88" s="524"/>
      <c r="AU88" s="524"/>
      <c r="AV88" s="524"/>
      <c r="AW88" s="524"/>
      <c r="AX88" s="524"/>
      <c r="AY88" s="524"/>
      <c r="AZ88" s="524"/>
      <c r="BA88" s="524"/>
      <c r="BB88" s="524"/>
      <c r="BC88" s="524"/>
      <c r="BD88" s="524"/>
      <c r="BE88" s="524"/>
      <c r="BF88" s="15"/>
      <c r="BG88" s="1"/>
      <c r="BI88" s="125"/>
    </row>
    <row r="89" spans="1:63" ht="29.25" hidden="1" customHeight="1" x14ac:dyDescent="0.2">
      <c r="A89" s="17"/>
      <c r="C89" s="1"/>
      <c r="D89" s="13"/>
      <c r="E89" s="522"/>
      <c r="F89" s="522"/>
      <c r="G89" s="522"/>
      <c r="H89" s="522"/>
      <c r="I89" s="522"/>
      <c r="J89" s="522"/>
      <c r="K89" s="522"/>
      <c r="L89" s="522"/>
      <c r="M89" s="522"/>
      <c r="N89" s="522"/>
      <c r="O89" s="522"/>
      <c r="P89" s="522"/>
      <c r="Q89" s="522"/>
      <c r="R89" s="522"/>
      <c r="S89" s="522"/>
      <c r="T89" s="522"/>
      <c r="U89" s="522"/>
      <c r="V89" s="522"/>
      <c r="W89" s="522"/>
      <c r="X89" s="522"/>
      <c r="Y89" s="522"/>
      <c r="Z89" s="522"/>
      <c r="AA89" s="522"/>
      <c r="AB89" s="522"/>
      <c r="AC89" s="522"/>
      <c r="AD89" s="523"/>
      <c r="AE89" s="523"/>
      <c r="AF89" s="523"/>
      <c r="AG89" s="523"/>
      <c r="AH89" s="523"/>
      <c r="AI89" s="523"/>
      <c r="AJ89" s="523"/>
      <c r="AK89" s="524"/>
      <c r="AL89" s="524"/>
      <c r="AM89" s="524"/>
      <c r="AN89" s="524"/>
      <c r="AO89" s="524"/>
      <c r="AP89" s="524"/>
      <c r="AQ89" s="524"/>
      <c r="AR89" s="524"/>
      <c r="AS89" s="524"/>
      <c r="AT89" s="524"/>
      <c r="AU89" s="524"/>
      <c r="AV89" s="524"/>
      <c r="AW89" s="524"/>
      <c r="AX89" s="524"/>
      <c r="AY89" s="524"/>
      <c r="AZ89" s="524"/>
      <c r="BA89" s="524"/>
      <c r="BB89" s="524"/>
      <c r="BC89" s="524"/>
      <c r="BD89" s="524"/>
      <c r="BE89" s="524"/>
      <c r="BF89" s="15"/>
      <c r="BG89" s="1"/>
      <c r="BI89" s="125"/>
    </row>
    <row r="90" spans="1:63" ht="8.25" customHeight="1" x14ac:dyDescent="0.2">
      <c r="A90" s="17"/>
      <c r="C90" s="1"/>
      <c r="D90" s="14"/>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6"/>
      <c r="BG90" s="1"/>
      <c r="BI90" s="125"/>
    </row>
    <row r="91" spans="1:63" ht="12.75" hidden="1" customHeight="1" x14ac:dyDescent="0.2">
      <c r="A91" s="17"/>
      <c r="C91" s="1"/>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02"/>
      <c r="AB91" s="102"/>
      <c r="AC91" s="102"/>
      <c r="AD91" s="102"/>
      <c r="AE91" s="102"/>
      <c r="AF91" s="102"/>
      <c r="AG91" s="102"/>
      <c r="AH91" s="102"/>
      <c r="AI91" s="102"/>
      <c r="AJ91" s="102"/>
      <c r="AK91" s="102"/>
      <c r="AL91" s="102"/>
      <c r="AM91" s="102"/>
      <c r="AN91" s="102"/>
      <c r="AO91" s="102"/>
      <c r="AP91" s="102"/>
      <c r="AQ91" s="102"/>
      <c r="AR91" s="102"/>
      <c r="AS91" s="102"/>
      <c r="AT91" s="102"/>
      <c r="AU91" s="102"/>
      <c r="AV91" s="102"/>
      <c r="AW91" s="102"/>
      <c r="AX91" s="102"/>
      <c r="AY91" s="102"/>
      <c r="AZ91" s="102"/>
      <c r="BA91" s="102"/>
      <c r="BB91" s="102"/>
      <c r="BC91" s="102"/>
      <c r="BD91" s="102"/>
      <c r="BE91" s="102"/>
      <c r="BF91" s="102"/>
      <c r="BG91" s="1"/>
      <c r="BI91" s="125"/>
    </row>
    <row r="92" spans="1:63" ht="21" customHeight="1" x14ac:dyDescent="0.25">
      <c r="C92" s="141"/>
      <c r="D92" s="142" t="s">
        <v>497</v>
      </c>
      <c r="E92" s="102"/>
      <c r="F92" s="102"/>
      <c r="G92" s="102"/>
      <c r="H92" s="102"/>
      <c r="I92" s="102"/>
      <c r="J92" s="102"/>
      <c r="K92" s="102"/>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102"/>
      <c r="BA92" s="102"/>
      <c r="BB92" s="102"/>
      <c r="BC92" s="102"/>
      <c r="BD92" s="102"/>
      <c r="BE92" s="102"/>
      <c r="BF92" s="102"/>
      <c r="BG92" s="1"/>
    </row>
    <row r="93" spans="1:63" ht="7.5" customHeight="1" x14ac:dyDescent="0.2">
      <c r="C93" s="1"/>
      <c r="D93" s="519"/>
      <c r="E93" s="520"/>
      <c r="F93" s="520"/>
      <c r="G93" s="520"/>
      <c r="H93" s="520"/>
      <c r="I93" s="520"/>
      <c r="J93" s="520"/>
      <c r="K93" s="520"/>
      <c r="L93" s="520"/>
      <c r="M93" s="520"/>
      <c r="N93" s="520"/>
      <c r="O93" s="520"/>
      <c r="P93" s="520"/>
      <c r="Q93" s="520"/>
      <c r="R93" s="520"/>
      <c r="S93" s="520"/>
      <c r="T93" s="520"/>
      <c r="U93" s="520"/>
      <c r="V93" s="520"/>
      <c r="W93" s="520"/>
      <c r="X93" s="520"/>
      <c r="Y93" s="520"/>
      <c r="Z93" s="520"/>
      <c r="AA93" s="520"/>
      <c r="AB93" s="520"/>
      <c r="AC93" s="520"/>
      <c r="AD93" s="520"/>
      <c r="AE93" s="520"/>
      <c r="AF93" s="520"/>
      <c r="AG93" s="520"/>
      <c r="AH93" s="520"/>
      <c r="AI93" s="520"/>
      <c r="AJ93" s="520"/>
      <c r="AK93" s="520"/>
      <c r="AL93" s="520"/>
      <c r="AM93" s="520"/>
      <c r="AN93" s="520"/>
      <c r="AO93" s="520"/>
      <c r="AP93" s="520"/>
      <c r="AQ93" s="520"/>
      <c r="AR93" s="520"/>
      <c r="AS93" s="520"/>
      <c r="AT93" s="520"/>
      <c r="AU93" s="520"/>
      <c r="AV93" s="520"/>
      <c r="AW93" s="520"/>
      <c r="AX93" s="520"/>
      <c r="AY93" s="520"/>
      <c r="AZ93" s="520"/>
      <c r="BA93" s="520"/>
      <c r="BB93" s="520"/>
      <c r="BC93" s="520"/>
      <c r="BD93" s="520"/>
      <c r="BE93" s="520"/>
      <c r="BF93" s="521"/>
      <c r="BG93" s="1"/>
      <c r="BI93" s="125"/>
    </row>
    <row r="94" spans="1:63" ht="20.25" customHeight="1" x14ac:dyDescent="0.2">
      <c r="C94" s="1"/>
      <c r="D94" s="10"/>
      <c r="E94" s="527" t="s">
        <v>21</v>
      </c>
      <c r="F94" s="528"/>
      <c r="G94" s="528"/>
      <c r="H94" s="528"/>
      <c r="I94" s="528"/>
      <c r="J94" s="528"/>
      <c r="K94" s="528"/>
      <c r="L94" s="528"/>
      <c r="M94" s="528"/>
      <c r="N94" s="528"/>
      <c r="O94" s="528"/>
      <c r="P94" s="528"/>
      <c r="Q94" s="528"/>
      <c r="R94" s="528"/>
      <c r="S94" s="528"/>
      <c r="T94" s="528"/>
      <c r="U94" s="528"/>
      <c r="V94" s="528"/>
      <c r="W94" s="528"/>
      <c r="X94" s="528"/>
      <c r="Y94" s="528"/>
      <c r="Z94" s="528"/>
      <c r="AA94" s="528"/>
      <c r="AB94" s="528"/>
      <c r="AC94" s="528"/>
      <c r="AD94" s="528"/>
      <c r="AE94" s="528"/>
      <c r="AF94" s="528"/>
      <c r="AG94" s="528"/>
      <c r="AH94" s="528"/>
      <c r="AI94" s="528"/>
      <c r="AJ94" s="528"/>
      <c r="AK94" s="528"/>
      <c r="AL94" s="528"/>
      <c r="AM94" s="528"/>
      <c r="AN94" s="529"/>
      <c r="AO94" s="530" t="s">
        <v>249</v>
      </c>
      <c r="AP94" s="531"/>
      <c r="AQ94" s="531"/>
      <c r="AR94" s="531"/>
      <c r="AS94" s="531"/>
      <c r="AT94" s="531"/>
      <c r="AU94" s="531"/>
      <c r="AV94" s="531"/>
      <c r="AW94" s="531"/>
      <c r="AX94" s="531"/>
      <c r="AY94" s="531"/>
      <c r="AZ94" s="531"/>
      <c r="BA94" s="531"/>
      <c r="BB94" s="531"/>
      <c r="BC94" s="531"/>
      <c r="BD94" s="531"/>
      <c r="BE94" s="532"/>
      <c r="BF94" s="11"/>
      <c r="BG94" s="1"/>
      <c r="BH94" s="124" t="s">
        <v>249</v>
      </c>
      <c r="BI94" s="124" t="s">
        <v>22</v>
      </c>
      <c r="BJ94" s="124" t="s">
        <v>23</v>
      </c>
    </row>
    <row r="95" spans="1:63" s="3" customFormat="1" ht="25.15" customHeight="1" x14ac:dyDescent="0.2">
      <c r="D95" s="535" t="s">
        <v>41</v>
      </c>
      <c r="E95" s="536"/>
      <c r="F95" s="536"/>
      <c r="G95" s="536"/>
      <c r="H95" s="536"/>
      <c r="I95" s="536"/>
      <c r="J95" s="536"/>
      <c r="K95" s="536"/>
      <c r="L95" s="536"/>
      <c r="M95" s="536"/>
      <c r="N95" s="536"/>
      <c r="O95" s="536"/>
      <c r="P95" s="536"/>
      <c r="Q95" s="536"/>
      <c r="R95" s="536"/>
      <c r="S95" s="536"/>
      <c r="T95" s="536"/>
      <c r="U95" s="536"/>
      <c r="V95" s="536"/>
      <c r="W95" s="536"/>
      <c r="X95" s="536"/>
      <c r="Y95" s="536"/>
      <c r="Z95" s="536"/>
      <c r="AA95" s="536"/>
      <c r="AB95" s="536"/>
      <c r="AC95" s="536"/>
      <c r="AD95" s="536"/>
      <c r="AE95" s="536"/>
      <c r="AF95" s="536"/>
      <c r="AG95" s="536"/>
      <c r="AH95" s="536"/>
      <c r="AI95" s="536"/>
      <c r="AJ95" s="536"/>
      <c r="AK95" s="536"/>
      <c r="AL95" s="536"/>
      <c r="AM95" s="536"/>
      <c r="AN95" s="536"/>
      <c r="AO95" s="536"/>
      <c r="AP95" s="536"/>
      <c r="AQ95" s="536"/>
      <c r="AR95" s="536"/>
      <c r="AS95" s="536"/>
      <c r="AT95" s="536"/>
      <c r="AU95" s="536"/>
      <c r="AV95" s="536"/>
      <c r="AW95" s="536"/>
      <c r="AX95" s="536"/>
      <c r="AY95" s="536"/>
      <c r="AZ95" s="536"/>
      <c r="BA95" s="536"/>
      <c r="BB95" s="536"/>
      <c r="BC95" s="536"/>
      <c r="BD95" s="536"/>
      <c r="BE95" s="536"/>
      <c r="BF95" s="537"/>
      <c r="BH95" s="131"/>
      <c r="BI95" s="125"/>
      <c r="BJ95" s="1"/>
      <c r="BK95" s="1"/>
    </row>
    <row r="96" spans="1:63" ht="18" customHeight="1" x14ac:dyDescent="0.2">
      <c r="C96" s="1"/>
      <c r="D96" s="13"/>
      <c r="E96" s="538" t="s">
        <v>11</v>
      </c>
      <c r="F96" s="538"/>
      <c r="G96" s="538"/>
      <c r="H96" s="538"/>
      <c r="I96" s="538"/>
      <c r="J96" s="538"/>
      <c r="K96" s="538"/>
      <c r="L96" s="538"/>
      <c r="M96" s="538"/>
      <c r="N96" s="538"/>
      <c r="O96" s="538"/>
      <c r="P96" s="538"/>
      <c r="Q96" s="538"/>
      <c r="R96" s="538"/>
      <c r="S96" s="538"/>
      <c r="T96" s="538"/>
      <c r="U96" s="538"/>
      <c r="V96" s="538"/>
      <c r="W96" s="538"/>
      <c r="X96" s="538"/>
      <c r="Y96" s="538"/>
      <c r="Z96" s="538"/>
      <c r="AA96" s="538"/>
      <c r="AB96" s="538"/>
      <c r="AC96" s="538"/>
      <c r="AD96" s="538"/>
      <c r="AE96" s="538"/>
      <c r="AF96" s="538"/>
      <c r="AG96" s="538"/>
      <c r="AH96" s="538"/>
      <c r="AI96" s="538"/>
      <c r="AJ96" s="538"/>
      <c r="AK96" s="538"/>
      <c r="AL96" s="538"/>
      <c r="AM96" s="538"/>
      <c r="AN96" s="538"/>
      <c r="AO96" s="538"/>
      <c r="AP96" s="538"/>
      <c r="AQ96" s="538"/>
      <c r="AR96" s="538"/>
      <c r="AS96" s="538"/>
      <c r="AT96" s="538"/>
      <c r="AU96" s="538"/>
      <c r="AV96" s="538"/>
      <c r="AW96" s="538"/>
      <c r="AX96" s="538"/>
      <c r="AY96" s="538"/>
      <c r="AZ96" s="538"/>
      <c r="BA96" s="538"/>
      <c r="BB96" s="538"/>
      <c r="BC96" s="538"/>
      <c r="BD96" s="538"/>
      <c r="BE96" s="538"/>
      <c r="BF96" s="15"/>
      <c r="BG96" s="1"/>
      <c r="BI96" s="125"/>
    </row>
    <row r="97" spans="3:62" ht="28.5" customHeight="1" x14ac:dyDescent="0.2">
      <c r="C97" s="1"/>
      <c r="D97" s="13"/>
      <c r="E97" s="568" t="s">
        <v>12</v>
      </c>
      <c r="F97" s="525"/>
      <c r="G97" s="525"/>
      <c r="H97" s="525"/>
      <c r="I97" s="525"/>
      <c r="J97" s="525"/>
      <c r="K97" s="525"/>
      <c r="L97" s="525"/>
      <c r="M97" s="525"/>
      <c r="N97" s="525" t="s">
        <v>4</v>
      </c>
      <c r="O97" s="525"/>
      <c r="P97" s="525"/>
      <c r="Q97" s="525"/>
      <c r="R97" s="525"/>
      <c r="S97" s="525"/>
      <c r="T97" s="525"/>
      <c r="U97" s="525"/>
      <c r="V97" s="525"/>
      <c r="W97" s="525"/>
      <c r="X97" s="525"/>
      <c r="Y97" s="525"/>
      <c r="Z97" s="525"/>
      <c r="AA97" s="525"/>
      <c r="AB97" s="525"/>
      <c r="AC97" s="525"/>
      <c r="AD97" s="525" t="s">
        <v>51</v>
      </c>
      <c r="AE97" s="525"/>
      <c r="AF97" s="525"/>
      <c r="AG97" s="525"/>
      <c r="AH97" s="525"/>
      <c r="AI97" s="525"/>
      <c r="AJ97" s="525"/>
      <c r="AK97" s="525" t="s">
        <v>8</v>
      </c>
      <c r="AL97" s="525"/>
      <c r="AM97" s="525"/>
      <c r="AN97" s="525"/>
      <c r="AO97" s="525"/>
      <c r="AP97" s="525"/>
      <c r="AQ97" s="525"/>
      <c r="AR97" s="541" t="s">
        <v>9</v>
      </c>
      <c r="AS97" s="541"/>
      <c r="AT97" s="541"/>
      <c r="AU97" s="541"/>
      <c r="AV97" s="541"/>
      <c r="AW97" s="541"/>
      <c r="AX97" s="541"/>
      <c r="AY97" s="525" t="s">
        <v>10</v>
      </c>
      <c r="AZ97" s="525"/>
      <c r="BA97" s="525"/>
      <c r="BB97" s="525"/>
      <c r="BC97" s="525"/>
      <c r="BD97" s="525"/>
      <c r="BE97" s="526"/>
      <c r="BF97" s="15"/>
      <c r="BG97" s="1"/>
      <c r="BI97" s="125"/>
    </row>
    <row r="98" spans="3:62" ht="29.25" customHeight="1" x14ac:dyDescent="0.2">
      <c r="C98" s="1"/>
      <c r="D98" s="13"/>
      <c r="E98" s="539"/>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4"/>
      <c r="AD98" s="533"/>
      <c r="AE98" s="533"/>
      <c r="AF98" s="533"/>
      <c r="AG98" s="533"/>
      <c r="AH98" s="533"/>
      <c r="AI98" s="533"/>
      <c r="AJ98" s="533"/>
      <c r="AK98" s="540"/>
      <c r="AL98" s="518"/>
      <c r="AM98" s="518"/>
      <c r="AN98" s="518"/>
      <c r="AO98" s="518"/>
      <c r="AP98" s="518"/>
      <c r="AQ98" s="518"/>
      <c r="AR98" s="518"/>
      <c r="AS98" s="518"/>
      <c r="AT98" s="518"/>
      <c r="AU98" s="518"/>
      <c r="AV98" s="518"/>
      <c r="AW98" s="518"/>
      <c r="AX98" s="518"/>
      <c r="AY98" s="518"/>
      <c r="AZ98" s="518"/>
      <c r="BA98" s="518"/>
      <c r="BB98" s="518"/>
      <c r="BC98" s="518"/>
      <c r="BD98" s="518"/>
      <c r="BE98" s="542"/>
      <c r="BF98" s="15"/>
      <c r="BG98" s="1"/>
      <c r="BI98" s="125"/>
    </row>
    <row r="99" spans="3:62" ht="29.25" customHeight="1" x14ac:dyDescent="0.2">
      <c r="C99" s="1"/>
      <c r="D99" s="13"/>
      <c r="E99" s="539"/>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4"/>
      <c r="AD99" s="533"/>
      <c r="AE99" s="533"/>
      <c r="AF99" s="533"/>
      <c r="AG99" s="533"/>
      <c r="AH99" s="533"/>
      <c r="AI99" s="533"/>
      <c r="AJ99" s="533"/>
      <c r="AK99" s="518"/>
      <c r="AL99" s="518"/>
      <c r="AM99" s="518"/>
      <c r="AN99" s="518"/>
      <c r="AO99" s="518"/>
      <c r="AP99" s="518"/>
      <c r="AQ99" s="518"/>
      <c r="AR99" s="518"/>
      <c r="AS99" s="518"/>
      <c r="AT99" s="518"/>
      <c r="AU99" s="518"/>
      <c r="AV99" s="518"/>
      <c r="AW99" s="518"/>
      <c r="AX99" s="518"/>
      <c r="AY99" s="518"/>
      <c r="AZ99" s="518"/>
      <c r="BA99" s="518"/>
      <c r="BB99" s="518"/>
      <c r="BC99" s="518"/>
      <c r="BD99" s="518"/>
      <c r="BE99" s="542"/>
      <c r="BF99" s="15"/>
      <c r="BG99" s="1"/>
    </row>
    <row r="100" spans="3:62" ht="29.25" customHeight="1" x14ac:dyDescent="0.2">
      <c r="C100" s="1"/>
      <c r="D100" s="13"/>
      <c r="E100" s="539"/>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3"/>
      <c r="AE100" s="533"/>
      <c r="AF100" s="533"/>
      <c r="AG100" s="533"/>
      <c r="AH100" s="533"/>
      <c r="AI100" s="533"/>
      <c r="AJ100" s="533"/>
      <c r="AK100" s="518"/>
      <c r="AL100" s="518"/>
      <c r="AM100" s="518"/>
      <c r="AN100" s="518"/>
      <c r="AO100" s="518"/>
      <c r="AP100" s="518"/>
      <c r="AQ100" s="518"/>
      <c r="AR100" s="518"/>
      <c r="AS100" s="518"/>
      <c r="AT100" s="518"/>
      <c r="AU100" s="518"/>
      <c r="AV100" s="518"/>
      <c r="AW100" s="518"/>
      <c r="AX100" s="518"/>
      <c r="AY100" s="518"/>
      <c r="AZ100" s="518"/>
      <c r="BA100" s="518"/>
      <c r="BB100" s="518"/>
      <c r="BC100" s="518"/>
      <c r="BD100" s="518"/>
      <c r="BE100" s="542"/>
      <c r="BF100" s="15"/>
      <c r="BG100" s="1"/>
    </row>
    <row r="101" spans="3:62" ht="29.25" customHeight="1" x14ac:dyDescent="0.2">
      <c r="C101" s="1"/>
      <c r="D101" s="13"/>
      <c r="E101" s="539"/>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4"/>
      <c r="AD101" s="533"/>
      <c r="AE101" s="533"/>
      <c r="AF101" s="533"/>
      <c r="AG101" s="533"/>
      <c r="AH101" s="533"/>
      <c r="AI101" s="533"/>
      <c r="AJ101" s="533"/>
      <c r="AK101" s="518"/>
      <c r="AL101" s="518"/>
      <c r="AM101" s="518"/>
      <c r="AN101" s="518"/>
      <c r="AO101" s="518"/>
      <c r="AP101" s="518"/>
      <c r="AQ101" s="518"/>
      <c r="AR101" s="518"/>
      <c r="AS101" s="518"/>
      <c r="AT101" s="518"/>
      <c r="AU101" s="518"/>
      <c r="AV101" s="518"/>
      <c r="AW101" s="518"/>
      <c r="AX101" s="518"/>
      <c r="AY101" s="518"/>
      <c r="AZ101" s="518"/>
      <c r="BA101" s="518"/>
      <c r="BB101" s="518"/>
      <c r="BC101" s="518"/>
      <c r="BD101" s="518"/>
      <c r="BE101" s="542"/>
      <c r="BF101" s="15"/>
      <c r="BG101" s="1"/>
    </row>
    <row r="102" spans="3:62" ht="29.25" customHeight="1" x14ac:dyDescent="0.2">
      <c r="C102" s="1"/>
      <c r="D102" s="13"/>
      <c r="E102" s="539"/>
      <c r="F102" s="534"/>
      <c r="G102" s="534"/>
      <c r="H102" s="534"/>
      <c r="I102" s="534"/>
      <c r="J102" s="534"/>
      <c r="K102" s="534"/>
      <c r="L102" s="534"/>
      <c r="M102" s="534"/>
      <c r="N102" s="534"/>
      <c r="O102" s="534"/>
      <c r="P102" s="534"/>
      <c r="Q102" s="534"/>
      <c r="R102" s="534"/>
      <c r="S102" s="534"/>
      <c r="T102" s="534"/>
      <c r="U102" s="534"/>
      <c r="V102" s="534"/>
      <c r="W102" s="534"/>
      <c r="X102" s="534"/>
      <c r="Y102" s="534"/>
      <c r="Z102" s="534"/>
      <c r="AA102" s="534"/>
      <c r="AB102" s="534"/>
      <c r="AC102" s="534"/>
      <c r="AD102" s="533"/>
      <c r="AE102" s="533"/>
      <c r="AF102" s="533"/>
      <c r="AG102" s="533"/>
      <c r="AH102" s="533"/>
      <c r="AI102" s="533"/>
      <c r="AJ102" s="533"/>
      <c r="AK102" s="518"/>
      <c r="AL102" s="518"/>
      <c r="AM102" s="518"/>
      <c r="AN102" s="518"/>
      <c r="AO102" s="518"/>
      <c r="AP102" s="518"/>
      <c r="AQ102" s="518"/>
      <c r="AR102" s="518"/>
      <c r="AS102" s="518"/>
      <c r="AT102" s="518"/>
      <c r="AU102" s="518"/>
      <c r="AV102" s="518"/>
      <c r="AW102" s="518"/>
      <c r="AX102" s="518"/>
      <c r="AY102" s="518"/>
      <c r="AZ102" s="518"/>
      <c r="BA102" s="518"/>
      <c r="BB102" s="518"/>
      <c r="BC102" s="518"/>
      <c r="BD102" s="518"/>
      <c r="BE102" s="542"/>
      <c r="BF102" s="15"/>
      <c r="BG102" s="1"/>
    </row>
    <row r="103" spans="3:62" ht="29.25" customHeight="1" x14ac:dyDescent="0.2">
      <c r="C103" s="1"/>
      <c r="D103" s="13"/>
      <c r="E103" s="539"/>
      <c r="F103" s="534"/>
      <c r="G103" s="534"/>
      <c r="H103" s="534"/>
      <c r="I103" s="534"/>
      <c r="J103" s="534"/>
      <c r="K103" s="534"/>
      <c r="L103" s="534"/>
      <c r="M103" s="534"/>
      <c r="N103" s="534"/>
      <c r="O103" s="534"/>
      <c r="P103" s="534"/>
      <c r="Q103" s="534"/>
      <c r="R103" s="534"/>
      <c r="S103" s="534"/>
      <c r="T103" s="534"/>
      <c r="U103" s="534"/>
      <c r="V103" s="534"/>
      <c r="W103" s="534"/>
      <c r="X103" s="534"/>
      <c r="Y103" s="534"/>
      <c r="Z103" s="534"/>
      <c r="AA103" s="534"/>
      <c r="AB103" s="534"/>
      <c r="AC103" s="534"/>
      <c r="AD103" s="533"/>
      <c r="AE103" s="533"/>
      <c r="AF103" s="533"/>
      <c r="AG103" s="533"/>
      <c r="AH103" s="533"/>
      <c r="AI103" s="533"/>
      <c r="AJ103" s="533"/>
      <c r="AK103" s="518"/>
      <c r="AL103" s="518"/>
      <c r="AM103" s="518"/>
      <c r="AN103" s="518"/>
      <c r="AO103" s="518"/>
      <c r="AP103" s="518"/>
      <c r="AQ103" s="518"/>
      <c r="AR103" s="518"/>
      <c r="AS103" s="518"/>
      <c r="AT103" s="518"/>
      <c r="AU103" s="518"/>
      <c r="AV103" s="518"/>
      <c r="AW103" s="518"/>
      <c r="AX103" s="518"/>
      <c r="AY103" s="518"/>
      <c r="AZ103" s="518"/>
      <c r="BA103" s="518"/>
      <c r="BB103" s="518"/>
      <c r="BC103" s="518"/>
      <c r="BD103" s="518"/>
      <c r="BE103" s="542"/>
      <c r="BF103" s="15"/>
      <c r="BG103" s="1"/>
    </row>
    <row r="104" spans="3:62" ht="29.25" customHeight="1" x14ac:dyDescent="0.2">
      <c r="C104" s="1"/>
      <c r="D104" s="13"/>
      <c r="E104" s="539"/>
      <c r="F104" s="534"/>
      <c r="G104" s="534"/>
      <c r="H104" s="534"/>
      <c r="I104" s="534"/>
      <c r="J104" s="534"/>
      <c r="K104" s="534"/>
      <c r="L104" s="534"/>
      <c r="M104" s="534"/>
      <c r="N104" s="534"/>
      <c r="O104" s="534"/>
      <c r="P104" s="534"/>
      <c r="Q104" s="534"/>
      <c r="R104" s="534"/>
      <c r="S104" s="534"/>
      <c r="T104" s="534"/>
      <c r="U104" s="534"/>
      <c r="V104" s="534"/>
      <c r="W104" s="534"/>
      <c r="X104" s="534"/>
      <c r="Y104" s="534"/>
      <c r="Z104" s="534"/>
      <c r="AA104" s="534"/>
      <c r="AB104" s="534"/>
      <c r="AC104" s="534"/>
      <c r="AD104" s="533"/>
      <c r="AE104" s="533"/>
      <c r="AF104" s="533"/>
      <c r="AG104" s="533"/>
      <c r="AH104" s="533"/>
      <c r="AI104" s="533"/>
      <c r="AJ104" s="533"/>
      <c r="AK104" s="518"/>
      <c r="AL104" s="518"/>
      <c r="AM104" s="518"/>
      <c r="AN104" s="518"/>
      <c r="AO104" s="518"/>
      <c r="AP104" s="518"/>
      <c r="AQ104" s="518"/>
      <c r="AR104" s="518"/>
      <c r="AS104" s="518"/>
      <c r="AT104" s="518"/>
      <c r="AU104" s="518"/>
      <c r="AV104" s="518"/>
      <c r="AW104" s="518"/>
      <c r="AX104" s="518"/>
      <c r="AY104" s="518"/>
      <c r="AZ104" s="518"/>
      <c r="BA104" s="518"/>
      <c r="BB104" s="518"/>
      <c r="BC104" s="518"/>
      <c r="BD104" s="518"/>
      <c r="BE104" s="542"/>
      <c r="BF104" s="15"/>
      <c r="BG104" s="1"/>
    </row>
    <row r="105" spans="3:62" ht="8.25" customHeight="1" x14ac:dyDescent="0.2">
      <c r="C105" s="1"/>
      <c r="D105" s="14"/>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6"/>
      <c r="BG105" s="1"/>
    </row>
    <row r="106" spans="3:62" ht="21" customHeight="1" x14ac:dyDescent="0.25">
      <c r="C106" s="141"/>
      <c r="D106" s="142" t="s">
        <v>498</v>
      </c>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02"/>
      <c r="AY106" s="102"/>
      <c r="AZ106" s="102"/>
      <c r="BA106" s="102"/>
      <c r="BB106" s="102"/>
      <c r="BC106" s="102"/>
      <c r="BD106" s="102"/>
      <c r="BE106" s="102"/>
      <c r="BF106" s="102"/>
      <c r="BG106" s="1"/>
    </row>
    <row r="107" spans="3:62" ht="19.5" customHeight="1" x14ac:dyDescent="0.2">
      <c r="C107" s="1"/>
      <c r="D107" s="618" t="s">
        <v>26</v>
      </c>
      <c r="E107" s="597"/>
      <c r="F107" s="597"/>
      <c r="G107" s="597"/>
      <c r="H107" s="597"/>
      <c r="I107" s="597"/>
      <c r="J107" s="597"/>
      <c r="K107" s="597"/>
      <c r="L107" s="597"/>
      <c r="M107" s="597"/>
      <c r="N107" s="597"/>
      <c r="O107" s="597"/>
      <c r="P107" s="597"/>
      <c r="Q107" s="597"/>
      <c r="R107" s="597"/>
      <c r="S107" s="597"/>
      <c r="T107" s="658"/>
      <c r="U107" s="570"/>
      <c r="V107" s="570"/>
      <c r="W107" s="570"/>
      <c r="X107" s="570"/>
      <c r="Y107" s="570"/>
      <c r="Z107" s="570"/>
      <c r="AA107" s="570"/>
      <c r="AB107" s="570"/>
      <c r="AC107" s="570"/>
      <c r="AD107" s="570"/>
      <c r="AE107" s="570"/>
      <c r="AF107" s="570"/>
      <c r="AG107" s="570"/>
      <c r="AH107" s="570"/>
      <c r="AI107" s="570"/>
      <c r="AJ107" s="570"/>
      <c r="AK107" s="570"/>
      <c r="AL107" s="570"/>
      <c r="AM107" s="570"/>
      <c r="AN107" s="570"/>
      <c r="AO107" s="570"/>
      <c r="AP107" s="570"/>
      <c r="AQ107" s="570"/>
      <c r="AR107" s="570"/>
      <c r="AS107" s="570"/>
      <c r="AT107" s="570"/>
      <c r="AU107" s="570"/>
      <c r="AV107" s="570"/>
      <c r="AW107" s="570"/>
      <c r="AX107" s="570"/>
      <c r="AY107" s="570"/>
      <c r="AZ107" s="570"/>
      <c r="BA107" s="570"/>
      <c r="BB107" s="570"/>
      <c r="BC107" s="570"/>
      <c r="BD107" s="570"/>
      <c r="BE107" s="570"/>
      <c r="BF107" s="571"/>
      <c r="BG107" s="1"/>
    </row>
    <row r="108" spans="3:62" ht="19.5" customHeight="1" x14ac:dyDescent="0.2">
      <c r="C108" s="1"/>
      <c r="D108" s="896" t="s">
        <v>27</v>
      </c>
      <c r="E108" s="897"/>
      <c r="F108" s="897"/>
      <c r="G108" s="897"/>
      <c r="H108" s="897"/>
      <c r="I108" s="897"/>
      <c r="J108" s="897"/>
      <c r="K108" s="897"/>
      <c r="L108" s="897"/>
      <c r="M108" s="897"/>
      <c r="N108" s="897"/>
      <c r="O108" s="897"/>
      <c r="P108" s="897"/>
      <c r="Q108" s="897"/>
      <c r="R108" s="897"/>
      <c r="S108" s="897"/>
      <c r="T108" s="900"/>
      <c r="U108" s="570"/>
      <c r="V108" s="570"/>
      <c r="W108" s="570"/>
      <c r="X108" s="570"/>
      <c r="Y108" s="570"/>
      <c r="Z108" s="570"/>
      <c r="AA108" s="570"/>
      <c r="AB108" s="570"/>
      <c r="AC108" s="570"/>
      <c r="AD108" s="570"/>
      <c r="AE108" s="570"/>
      <c r="AF108" s="570"/>
      <c r="AG108" s="570"/>
      <c r="AH108" s="570"/>
      <c r="AI108" s="570"/>
      <c r="AJ108" s="570"/>
      <c r="AK108" s="570"/>
      <c r="AL108" s="570"/>
      <c r="AM108" s="570"/>
      <c r="AN108" s="570"/>
      <c r="AO108" s="570"/>
      <c r="AP108" s="570"/>
      <c r="AQ108" s="570"/>
      <c r="AR108" s="570"/>
      <c r="AS108" s="570"/>
      <c r="AT108" s="570"/>
      <c r="AU108" s="570"/>
      <c r="AV108" s="570"/>
      <c r="AW108" s="570"/>
      <c r="AX108" s="570"/>
      <c r="AY108" s="570"/>
      <c r="AZ108" s="570"/>
      <c r="BA108" s="570"/>
      <c r="BB108" s="570"/>
      <c r="BC108" s="570"/>
      <c r="BD108" s="570"/>
      <c r="BE108" s="570"/>
      <c r="BF108" s="571"/>
      <c r="BG108" s="1"/>
    </row>
    <row r="109" spans="3:62" s="7" customFormat="1" ht="21" hidden="1" customHeight="1" x14ac:dyDescent="0.25">
      <c r="C109" s="240"/>
      <c r="D109" s="144" t="s">
        <v>499</v>
      </c>
      <c r="E109" s="145"/>
      <c r="F109" s="145"/>
      <c r="G109" s="145"/>
      <c r="H109" s="145"/>
      <c r="I109" s="145"/>
      <c r="J109" s="145"/>
      <c r="K109" s="145"/>
      <c r="L109" s="145"/>
      <c r="M109" s="145"/>
      <c r="N109" s="145"/>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H109" s="19"/>
      <c r="BI109" s="19"/>
    </row>
    <row r="110" spans="3:62" s="7" customFormat="1" ht="19.5" hidden="1" customHeight="1" x14ac:dyDescent="0.2">
      <c r="D110" s="610" t="s">
        <v>18</v>
      </c>
      <c r="E110" s="611"/>
      <c r="F110" s="611"/>
      <c r="G110" s="611"/>
      <c r="H110" s="611"/>
      <c r="I110" s="611"/>
      <c r="J110" s="611"/>
      <c r="K110" s="611"/>
      <c r="L110" s="611"/>
      <c r="M110" s="611"/>
      <c r="N110" s="611"/>
      <c r="O110" s="611"/>
      <c r="P110" s="611"/>
      <c r="Q110" s="611"/>
      <c r="R110" s="611"/>
      <c r="S110" s="611"/>
      <c r="T110" s="611"/>
      <c r="U110" s="611"/>
      <c r="V110" s="611"/>
      <c r="W110" s="611"/>
      <c r="X110" s="611"/>
      <c r="Y110" s="611"/>
      <c r="Z110" s="611"/>
      <c r="AA110" s="611"/>
      <c r="AB110" s="611"/>
      <c r="AC110" s="611"/>
      <c r="AD110" s="611"/>
      <c r="AE110" s="611"/>
      <c r="AF110" s="611"/>
      <c r="AG110" s="611"/>
      <c r="AH110" s="611"/>
      <c r="AI110" s="611"/>
      <c r="AJ110" s="611"/>
      <c r="AK110" s="611"/>
      <c r="AL110" s="612"/>
      <c r="AM110" s="613" t="s">
        <v>249</v>
      </c>
      <c r="AN110" s="613"/>
      <c r="AO110" s="613"/>
      <c r="AP110" s="613"/>
      <c r="AQ110" s="613"/>
      <c r="AR110" s="613"/>
      <c r="AS110" s="613"/>
      <c r="AT110" s="613"/>
      <c r="AU110" s="613"/>
      <c r="AV110" s="613"/>
      <c r="AW110" s="613"/>
      <c r="AX110" s="613"/>
      <c r="AY110" s="613"/>
      <c r="AZ110" s="613"/>
      <c r="BA110" s="613"/>
      <c r="BB110" s="613"/>
      <c r="BC110" s="613"/>
      <c r="BD110" s="613"/>
      <c r="BE110" s="613"/>
      <c r="BF110" s="614"/>
      <c r="BG110" s="241"/>
      <c r="BH110" s="242" t="s">
        <v>249</v>
      </c>
      <c r="BI110" s="242" t="s">
        <v>22</v>
      </c>
      <c r="BJ110" s="242" t="s">
        <v>23</v>
      </c>
    </row>
    <row r="111" spans="3:62" s="7" customFormat="1" ht="30" hidden="1" customHeight="1" x14ac:dyDescent="0.2">
      <c r="D111" s="615" t="s">
        <v>19</v>
      </c>
      <c r="E111" s="616"/>
      <c r="F111" s="616"/>
      <c r="G111" s="616"/>
      <c r="H111" s="616"/>
      <c r="I111" s="616"/>
      <c r="J111" s="616"/>
      <c r="K111" s="616"/>
      <c r="L111" s="616"/>
      <c r="M111" s="616"/>
      <c r="N111" s="616"/>
      <c r="O111" s="616"/>
      <c r="P111" s="616"/>
      <c r="Q111" s="616"/>
      <c r="R111" s="616"/>
      <c r="S111" s="616"/>
      <c r="T111" s="616"/>
      <c r="U111" s="616"/>
      <c r="V111" s="616"/>
      <c r="W111" s="616"/>
      <c r="X111" s="616"/>
      <c r="Y111" s="616"/>
      <c r="Z111" s="616"/>
      <c r="AA111" s="616"/>
      <c r="AB111" s="616"/>
      <c r="AC111" s="616"/>
      <c r="AD111" s="616"/>
      <c r="AE111" s="616"/>
      <c r="AF111" s="616"/>
      <c r="AG111" s="616"/>
      <c r="AH111" s="616"/>
      <c r="AI111" s="616"/>
      <c r="AJ111" s="616"/>
      <c r="AK111" s="616"/>
      <c r="AL111" s="617"/>
      <c r="AM111" s="613" t="s">
        <v>249</v>
      </c>
      <c r="AN111" s="613"/>
      <c r="AO111" s="613"/>
      <c r="AP111" s="613"/>
      <c r="AQ111" s="613"/>
      <c r="AR111" s="613"/>
      <c r="AS111" s="613"/>
      <c r="AT111" s="613"/>
      <c r="AU111" s="613"/>
      <c r="AV111" s="613"/>
      <c r="AW111" s="613"/>
      <c r="AX111" s="613"/>
      <c r="AY111" s="613"/>
      <c r="AZ111" s="613"/>
      <c r="BA111" s="613"/>
      <c r="BB111" s="613"/>
      <c r="BC111" s="613"/>
      <c r="BD111" s="613"/>
      <c r="BE111" s="613"/>
      <c r="BF111" s="614"/>
      <c r="BG111" s="241"/>
      <c r="BH111" s="243"/>
      <c r="BI111" s="244"/>
      <c r="BJ111" s="245"/>
    </row>
    <row r="112" spans="3:62" s="7" customFormat="1" ht="19.5" hidden="1" customHeight="1" x14ac:dyDescent="0.2">
      <c r="D112" s="615" t="s">
        <v>20</v>
      </c>
      <c r="E112" s="616"/>
      <c r="F112" s="616"/>
      <c r="G112" s="616"/>
      <c r="H112" s="616"/>
      <c r="I112" s="616"/>
      <c r="J112" s="616"/>
      <c r="K112" s="616"/>
      <c r="L112" s="616"/>
      <c r="M112" s="616"/>
      <c r="N112" s="616"/>
      <c r="O112" s="616"/>
      <c r="P112" s="616"/>
      <c r="Q112" s="616"/>
      <c r="R112" s="616"/>
      <c r="S112" s="616"/>
      <c r="T112" s="616"/>
      <c r="U112" s="616"/>
      <c r="V112" s="616"/>
      <c r="W112" s="616"/>
      <c r="X112" s="616"/>
      <c r="Y112" s="616"/>
      <c r="Z112" s="616"/>
      <c r="AA112" s="616"/>
      <c r="AB112" s="616"/>
      <c r="AC112" s="616"/>
      <c r="AD112" s="616"/>
      <c r="AE112" s="616"/>
      <c r="AF112" s="616"/>
      <c r="AG112" s="616"/>
      <c r="AH112" s="616"/>
      <c r="AI112" s="616"/>
      <c r="AJ112" s="616"/>
      <c r="AK112" s="616"/>
      <c r="AL112" s="617"/>
      <c r="AM112" s="613" t="s">
        <v>249</v>
      </c>
      <c r="AN112" s="613"/>
      <c r="AO112" s="613"/>
      <c r="AP112" s="613"/>
      <c r="AQ112" s="613"/>
      <c r="AR112" s="613"/>
      <c r="AS112" s="613"/>
      <c r="AT112" s="613"/>
      <c r="AU112" s="613"/>
      <c r="AV112" s="613"/>
      <c r="AW112" s="613"/>
      <c r="AX112" s="613"/>
      <c r="AY112" s="613"/>
      <c r="AZ112" s="613"/>
      <c r="BA112" s="613"/>
      <c r="BB112" s="613"/>
      <c r="BC112" s="613"/>
      <c r="BD112" s="613"/>
      <c r="BE112" s="613"/>
      <c r="BF112" s="614"/>
      <c r="BH112" s="19"/>
      <c r="BI112" s="19"/>
      <c r="BJ112" s="245"/>
    </row>
    <row r="113" spans="3:62" ht="21" customHeight="1" x14ac:dyDescent="0.25">
      <c r="C113" s="141"/>
      <c r="D113" s="142" t="s">
        <v>691</v>
      </c>
      <c r="E113" s="102"/>
      <c r="F113" s="102"/>
      <c r="G113" s="102"/>
      <c r="H113" s="102"/>
      <c r="I113" s="102"/>
      <c r="J113" s="102"/>
      <c r="K113" s="102"/>
      <c r="L113" s="102"/>
      <c r="M113" s="102"/>
      <c r="N113" s="102"/>
      <c r="O113" s="102"/>
      <c r="P113" s="102"/>
      <c r="Q113" s="102"/>
      <c r="R113" s="102"/>
      <c r="S113" s="102"/>
      <c r="T113" s="102"/>
      <c r="U113" s="102"/>
      <c r="V113" s="102"/>
      <c r="W113" s="187"/>
      <c r="X113" s="102"/>
      <c r="Y113" s="102"/>
      <c r="Z113" s="102"/>
      <c r="AA113" s="102"/>
      <c r="AB113" s="102"/>
      <c r="AC113" s="102"/>
      <c r="AD113" s="102"/>
      <c r="AE113" s="102"/>
      <c r="AF113" s="102"/>
      <c r="AG113" s="102"/>
      <c r="AH113" s="102"/>
      <c r="AI113" s="102"/>
      <c r="AJ113" s="102"/>
      <c r="AK113" s="102"/>
      <c r="AL113" s="102"/>
      <c r="AM113" s="102"/>
      <c r="AN113" s="102"/>
      <c r="AO113" s="102"/>
      <c r="AP113" s="102"/>
      <c r="AQ113" s="102"/>
      <c r="AR113" s="102"/>
      <c r="AS113" s="102"/>
      <c r="AT113" s="102"/>
      <c r="AU113" s="102"/>
      <c r="AV113" s="102"/>
      <c r="AW113" s="102"/>
      <c r="AX113" s="102"/>
      <c r="AY113" s="102"/>
      <c r="AZ113" s="102"/>
      <c r="BA113" s="102"/>
      <c r="BB113" s="102"/>
      <c r="BC113" s="102"/>
      <c r="BD113" s="102"/>
      <c r="BE113" s="102"/>
      <c r="BF113" s="102"/>
      <c r="BG113" s="1"/>
      <c r="BH113" s="22"/>
      <c r="BI113" s="22"/>
      <c r="BJ113" s="21"/>
    </row>
    <row r="114" spans="3:62" s="3" customFormat="1" ht="12" hidden="1" customHeight="1" x14ac:dyDescent="0.25">
      <c r="D114" s="625" t="s">
        <v>24</v>
      </c>
      <c r="E114" s="626"/>
      <c r="F114" s="626"/>
      <c r="G114" s="626"/>
      <c r="H114" s="626"/>
      <c r="I114" s="626"/>
      <c r="J114" s="626"/>
      <c r="K114" s="626"/>
      <c r="L114" s="626"/>
      <c r="M114" s="626"/>
      <c r="N114" s="626"/>
      <c r="O114" s="626"/>
      <c r="P114" s="626"/>
      <c r="Q114" s="626"/>
      <c r="R114" s="626"/>
      <c r="S114" s="626"/>
      <c r="T114" s="626"/>
      <c r="U114" s="626"/>
      <c r="V114" s="626"/>
      <c r="W114" s="626"/>
      <c r="X114" s="626"/>
      <c r="Y114" s="626"/>
      <c r="Z114" s="626"/>
      <c r="AA114" s="626"/>
      <c r="AB114" s="626"/>
      <c r="AC114" s="626"/>
      <c r="AD114" s="626"/>
      <c r="AE114" s="626"/>
      <c r="AF114" s="626"/>
      <c r="AG114" s="626"/>
      <c r="AH114" s="626"/>
      <c r="AI114" s="626"/>
      <c r="AJ114" s="626"/>
      <c r="AK114" s="626"/>
      <c r="AL114" s="626"/>
      <c r="AM114" s="626"/>
      <c r="AN114" s="626"/>
      <c r="AO114" s="626"/>
      <c r="AP114" s="626"/>
      <c r="AQ114" s="626"/>
      <c r="AR114" s="626"/>
      <c r="AS114" s="626"/>
      <c r="AT114" s="626"/>
      <c r="AU114" s="626"/>
      <c r="AV114" s="626"/>
      <c r="AW114" s="626"/>
      <c r="AX114" s="626"/>
      <c r="AY114" s="626"/>
      <c r="AZ114" s="626"/>
      <c r="BA114" s="626"/>
      <c r="BB114" s="626"/>
      <c r="BC114" s="626"/>
      <c r="BD114" s="626"/>
      <c r="BE114" s="626"/>
      <c r="BF114" s="626"/>
      <c r="BH114" s="22"/>
      <c r="BI114" s="22"/>
      <c r="BJ114" s="21"/>
    </row>
    <row r="115" spans="3:62" ht="19.5" customHeight="1" x14ac:dyDescent="0.25">
      <c r="C115" s="1"/>
      <c r="D115" s="618" t="s">
        <v>14</v>
      </c>
      <c r="E115" s="597"/>
      <c r="F115" s="597"/>
      <c r="G115" s="597"/>
      <c r="H115" s="597"/>
      <c r="I115" s="597"/>
      <c r="J115" s="597"/>
      <c r="K115" s="597"/>
      <c r="L115" s="597"/>
      <c r="M115" s="597"/>
      <c r="N115" s="597"/>
      <c r="O115" s="597"/>
      <c r="P115" s="597"/>
      <c r="Q115" s="597"/>
      <c r="R115" s="597"/>
      <c r="S115" s="597"/>
      <c r="T115" s="619"/>
      <c r="U115" s="627"/>
      <c r="V115" s="628"/>
      <c r="W115" s="628"/>
      <c r="X115" s="628"/>
      <c r="Y115" s="628"/>
      <c r="Z115" s="628"/>
      <c r="AA115" s="628"/>
      <c r="AB115" s="628"/>
      <c r="AC115" s="628"/>
      <c r="AD115" s="628"/>
      <c r="AE115" s="628"/>
      <c r="AF115" s="628"/>
      <c r="AG115" s="628"/>
      <c r="AH115" s="628"/>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9"/>
      <c r="BG115" s="1"/>
      <c r="BH115" s="22"/>
      <c r="BI115" s="22"/>
      <c r="BJ115" s="21"/>
    </row>
    <row r="116" spans="3:62" ht="19.5" customHeight="1" x14ac:dyDescent="0.25">
      <c r="C116" s="1"/>
      <c r="D116" s="618" t="s">
        <v>13</v>
      </c>
      <c r="E116" s="597"/>
      <c r="F116" s="597"/>
      <c r="G116" s="597"/>
      <c r="H116" s="597"/>
      <c r="I116" s="597"/>
      <c r="J116" s="597"/>
      <c r="K116" s="597"/>
      <c r="L116" s="597"/>
      <c r="M116" s="597"/>
      <c r="N116" s="597"/>
      <c r="O116" s="597"/>
      <c r="P116" s="597"/>
      <c r="Q116" s="597"/>
      <c r="R116" s="597"/>
      <c r="S116" s="597"/>
      <c r="T116" s="619"/>
      <c r="U116" s="569"/>
      <c r="V116" s="570"/>
      <c r="W116" s="570"/>
      <c r="X116" s="570"/>
      <c r="Y116" s="570"/>
      <c r="Z116" s="570"/>
      <c r="AA116" s="570"/>
      <c r="AB116" s="570"/>
      <c r="AC116" s="570"/>
      <c r="AD116" s="570"/>
      <c r="AE116" s="570"/>
      <c r="AF116" s="570"/>
      <c r="AG116" s="570"/>
      <c r="AH116" s="570"/>
      <c r="AI116" s="570"/>
      <c r="AJ116" s="570"/>
      <c r="AK116" s="570"/>
      <c r="AL116" s="570"/>
      <c r="AM116" s="570"/>
      <c r="AN116" s="570"/>
      <c r="AO116" s="570"/>
      <c r="AP116" s="570"/>
      <c r="AQ116" s="570"/>
      <c r="AR116" s="570"/>
      <c r="AS116" s="570"/>
      <c r="AT116" s="570"/>
      <c r="AU116" s="570"/>
      <c r="AV116" s="570"/>
      <c r="AW116" s="570"/>
      <c r="AX116" s="570"/>
      <c r="AY116" s="570"/>
      <c r="AZ116" s="570"/>
      <c r="BA116" s="570"/>
      <c r="BB116" s="570"/>
      <c r="BC116" s="570"/>
      <c r="BD116" s="570"/>
      <c r="BE116" s="570"/>
      <c r="BF116" s="571"/>
      <c r="BG116" s="1"/>
      <c r="BH116" s="22"/>
      <c r="BI116" s="22"/>
      <c r="BJ116" s="21"/>
    </row>
    <row r="117" spans="3:62" ht="19.5" customHeight="1" x14ac:dyDescent="0.25">
      <c r="C117" s="1"/>
      <c r="D117" s="618" t="s">
        <v>15</v>
      </c>
      <c r="E117" s="597"/>
      <c r="F117" s="597"/>
      <c r="G117" s="597"/>
      <c r="H117" s="597"/>
      <c r="I117" s="597"/>
      <c r="J117" s="597"/>
      <c r="K117" s="597"/>
      <c r="L117" s="597"/>
      <c r="M117" s="597"/>
      <c r="N117" s="597"/>
      <c r="O117" s="597"/>
      <c r="P117" s="597"/>
      <c r="Q117" s="597"/>
      <c r="R117" s="597"/>
      <c r="S117" s="597"/>
      <c r="T117" s="619"/>
      <c r="U117" s="627"/>
      <c r="V117" s="628"/>
      <c r="W117" s="628"/>
      <c r="X117" s="628"/>
      <c r="Y117" s="628"/>
      <c r="Z117" s="628"/>
      <c r="AA117" s="628"/>
      <c r="AB117" s="628"/>
      <c r="AC117" s="628"/>
      <c r="AD117" s="628"/>
      <c r="AE117" s="628"/>
      <c r="AF117" s="628"/>
      <c r="AG117" s="628"/>
      <c r="AH117" s="628"/>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9"/>
      <c r="BG117" s="1"/>
      <c r="BH117" s="22"/>
      <c r="BI117" s="22"/>
      <c r="BJ117" s="21"/>
    </row>
    <row r="118" spans="3:62" ht="19.5" customHeight="1" x14ac:dyDescent="0.25">
      <c r="C118" s="1"/>
      <c r="D118" s="618" t="s">
        <v>16</v>
      </c>
      <c r="E118" s="597"/>
      <c r="F118" s="597"/>
      <c r="G118" s="597"/>
      <c r="H118" s="597"/>
      <c r="I118" s="597"/>
      <c r="J118" s="597"/>
      <c r="K118" s="597"/>
      <c r="L118" s="597"/>
      <c r="M118" s="597"/>
      <c r="N118" s="597"/>
      <c r="O118" s="597"/>
      <c r="P118" s="597"/>
      <c r="Q118" s="597"/>
      <c r="R118" s="597"/>
      <c r="S118" s="597"/>
      <c r="T118" s="619"/>
      <c r="U118" s="569"/>
      <c r="V118" s="570"/>
      <c r="W118" s="570"/>
      <c r="X118" s="570"/>
      <c r="Y118" s="570"/>
      <c r="Z118" s="570"/>
      <c r="AA118" s="570"/>
      <c r="AB118" s="570"/>
      <c r="AC118" s="570"/>
      <c r="AD118" s="570"/>
      <c r="AE118" s="570"/>
      <c r="AF118" s="570"/>
      <c r="AG118" s="570"/>
      <c r="AH118" s="570"/>
      <c r="AI118" s="570"/>
      <c r="AJ118" s="570"/>
      <c r="AK118" s="570"/>
      <c r="AL118" s="570"/>
      <c r="AM118" s="570"/>
      <c r="AN118" s="570"/>
      <c r="AO118" s="570"/>
      <c r="AP118" s="570"/>
      <c r="AQ118" s="570"/>
      <c r="AR118" s="570"/>
      <c r="AS118" s="570"/>
      <c r="AT118" s="570"/>
      <c r="AU118" s="570"/>
      <c r="AV118" s="570"/>
      <c r="AW118" s="570"/>
      <c r="AX118" s="570"/>
      <c r="AY118" s="570"/>
      <c r="AZ118" s="570"/>
      <c r="BA118" s="570"/>
      <c r="BB118" s="570"/>
      <c r="BC118" s="570"/>
      <c r="BD118" s="570"/>
      <c r="BE118" s="570"/>
      <c r="BF118" s="571"/>
      <c r="BG118" s="1"/>
      <c r="BH118" s="22"/>
      <c r="BI118" s="22"/>
      <c r="BJ118" s="21"/>
    </row>
    <row r="119" spans="3:62" ht="19.5" customHeight="1" x14ac:dyDescent="0.25">
      <c r="C119" s="1"/>
      <c r="D119" s="896" t="s">
        <v>17</v>
      </c>
      <c r="E119" s="897"/>
      <c r="F119" s="897"/>
      <c r="G119" s="897"/>
      <c r="H119" s="897"/>
      <c r="I119" s="897"/>
      <c r="J119" s="897"/>
      <c r="K119" s="897"/>
      <c r="L119" s="897"/>
      <c r="M119" s="897"/>
      <c r="N119" s="897"/>
      <c r="O119" s="897"/>
      <c r="P119" s="897"/>
      <c r="Q119" s="897"/>
      <c r="R119" s="897"/>
      <c r="S119" s="897"/>
      <c r="T119" s="898"/>
      <c r="U119" s="569"/>
      <c r="V119" s="570"/>
      <c r="W119" s="570"/>
      <c r="X119" s="570"/>
      <c r="Y119" s="570"/>
      <c r="Z119" s="570"/>
      <c r="AA119" s="570"/>
      <c r="AB119" s="570"/>
      <c r="AC119" s="570"/>
      <c r="AD119" s="570"/>
      <c r="AE119" s="570"/>
      <c r="AF119" s="570"/>
      <c r="AG119" s="570"/>
      <c r="AH119" s="570"/>
      <c r="AI119" s="570"/>
      <c r="AJ119" s="570"/>
      <c r="AK119" s="570"/>
      <c r="AL119" s="570"/>
      <c r="AM119" s="570"/>
      <c r="AN119" s="570"/>
      <c r="AO119" s="570"/>
      <c r="AP119" s="570"/>
      <c r="AQ119" s="570"/>
      <c r="AR119" s="570"/>
      <c r="AS119" s="570"/>
      <c r="AT119" s="570"/>
      <c r="AU119" s="570"/>
      <c r="AV119" s="570"/>
      <c r="AW119" s="570"/>
      <c r="AX119" s="570"/>
      <c r="AY119" s="570"/>
      <c r="AZ119" s="570"/>
      <c r="BA119" s="570"/>
      <c r="BB119" s="570"/>
      <c r="BC119" s="570"/>
      <c r="BD119" s="570"/>
      <c r="BE119" s="570"/>
      <c r="BF119" s="571"/>
      <c r="BG119" s="1"/>
      <c r="BH119" s="22"/>
      <c r="BI119" s="22"/>
      <c r="BJ119" s="21"/>
    </row>
    <row r="120" spans="3:62" s="335" customFormat="1" ht="25.5" customHeight="1" x14ac:dyDescent="0.4">
      <c r="C120" s="333"/>
      <c r="D120" s="334" t="s">
        <v>523</v>
      </c>
    </row>
    <row r="121" spans="3:62" s="336" customFormat="1" ht="15" customHeight="1" x14ac:dyDescent="0.2">
      <c r="D121" s="623"/>
      <c r="E121" s="623"/>
      <c r="F121" s="623"/>
      <c r="G121" s="623"/>
      <c r="H121" s="623"/>
      <c r="I121" s="623"/>
      <c r="J121" s="623"/>
      <c r="K121" s="623"/>
      <c r="L121" s="623"/>
      <c r="M121" s="623"/>
      <c r="N121" s="623"/>
      <c r="O121" s="623"/>
      <c r="P121" s="623"/>
      <c r="Q121" s="623"/>
      <c r="R121" s="623"/>
      <c r="S121" s="623"/>
      <c r="T121" s="623"/>
      <c r="U121" s="899" t="s">
        <v>513</v>
      </c>
      <c r="V121" s="899"/>
      <c r="W121" s="899"/>
      <c r="X121" s="899"/>
      <c r="Y121" s="899"/>
      <c r="Z121" s="899"/>
      <c r="AA121" s="899"/>
      <c r="AB121" s="899"/>
      <c r="AC121" s="899"/>
      <c r="AD121" s="899"/>
      <c r="AE121" s="899"/>
      <c r="AF121" s="899"/>
      <c r="AG121" s="899"/>
      <c r="AH121" s="899"/>
      <c r="AI121" s="899"/>
      <c r="AJ121" s="899"/>
      <c r="AK121" s="899"/>
      <c r="AL121" s="899"/>
      <c r="AM121" s="899"/>
      <c r="AN121" s="899"/>
      <c r="AO121" s="899"/>
      <c r="AP121" s="899"/>
      <c r="AQ121" s="899"/>
      <c r="AR121" s="899"/>
      <c r="AS121" s="899"/>
      <c r="AT121" s="899"/>
      <c r="AU121" s="899"/>
      <c r="AV121" s="899"/>
      <c r="AW121" s="899"/>
      <c r="AX121" s="899"/>
      <c r="AY121" s="899"/>
      <c r="AZ121" s="899"/>
      <c r="BA121" s="899"/>
      <c r="BB121" s="899"/>
      <c r="BC121" s="899"/>
      <c r="BD121" s="899"/>
      <c r="BE121" s="899"/>
      <c r="BF121" s="899"/>
      <c r="BH121" s="337"/>
      <c r="BI121" s="337"/>
      <c r="BJ121" s="337"/>
    </row>
    <row r="122" spans="3:62" s="336" customFormat="1" ht="15" customHeight="1" x14ac:dyDescent="0.2">
      <c r="D122" s="623" t="s">
        <v>470</v>
      </c>
      <c r="E122" s="623"/>
      <c r="F122" s="623"/>
      <c r="G122" s="623"/>
      <c r="H122" s="623"/>
      <c r="I122" s="623"/>
      <c r="J122" s="623"/>
      <c r="K122" s="623"/>
      <c r="L122" s="623"/>
      <c r="M122" s="623"/>
      <c r="N122" s="623"/>
      <c r="O122" s="623"/>
      <c r="P122" s="623"/>
      <c r="Q122" s="623"/>
      <c r="R122" s="623"/>
      <c r="S122" s="623"/>
      <c r="T122" s="623"/>
      <c r="U122" s="624"/>
      <c r="V122" s="624"/>
      <c r="W122" s="624"/>
      <c r="X122" s="624"/>
      <c r="Y122" s="624"/>
      <c r="Z122" s="624"/>
      <c r="AA122" s="624"/>
      <c r="AB122" s="624"/>
      <c r="AC122" s="624"/>
      <c r="AD122" s="624"/>
      <c r="AE122" s="624"/>
      <c r="AF122" s="624"/>
      <c r="AG122" s="624"/>
      <c r="AH122" s="624"/>
      <c r="AI122" s="624"/>
      <c r="AJ122" s="624"/>
      <c r="AK122" s="624"/>
      <c r="AL122" s="624"/>
      <c r="AM122" s="624"/>
      <c r="AN122" s="624"/>
      <c r="AO122" s="624"/>
      <c r="AP122" s="624"/>
      <c r="AQ122" s="624"/>
      <c r="AR122" s="624"/>
      <c r="AS122" s="624"/>
      <c r="AT122" s="624"/>
      <c r="AU122" s="624"/>
      <c r="AV122" s="624"/>
      <c r="AW122" s="624"/>
      <c r="AX122" s="624"/>
      <c r="AY122" s="624"/>
      <c r="AZ122" s="624"/>
      <c r="BA122" s="624"/>
      <c r="BB122" s="624"/>
      <c r="BC122" s="624"/>
      <c r="BD122" s="624"/>
      <c r="BE122" s="624"/>
      <c r="BF122" s="624"/>
      <c r="BH122" s="337"/>
      <c r="BI122" s="337"/>
      <c r="BJ122" s="337"/>
    </row>
    <row r="123" spans="3:62" s="336" customFormat="1" ht="15" customHeight="1" x14ac:dyDescent="0.2">
      <c r="D123" s="623" t="s">
        <v>471</v>
      </c>
      <c r="E123" s="623"/>
      <c r="F123" s="623"/>
      <c r="G123" s="623"/>
      <c r="H123" s="623"/>
      <c r="I123" s="623"/>
      <c r="J123" s="623"/>
      <c r="K123" s="623"/>
      <c r="L123" s="623"/>
      <c r="M123" s="623"/>
      <c r="N123" s="623"/>
      <c r="O123" s="623"/>
      <c r="P123" s="623"/>
      <c r="Q123" s="623"/>
      <c r="R123" s="623"/>
      <c r="S123" s="623"/>
      <c r="T123" s="623"/>
      <c r="U123" s="624"/>
      <c r="V123" s="624"/>
      <c r="W123" s="624"/>
      <c r="X123" s="624"/>
      <c r="Y123" s="624"/>
      <c r="Z123" s="624"/>
      <c r="AA123" s="624"/>
      <c r="AB123" s="624"/>
      <c r="AC123" s="624"/>
      <c r="AD123" s="624"/>
      <c r="AE123" s="624"/>
      <c r="AF123" s="624"/>
      <c r="AG123" s="624"/>
      <c r="AH123" s="624"/>
      <c r="AI123" s="624"/>
      <c r="AJ123" s="624"/>
      <c r="AK123" s="624"/>
      <c r="AL123" s="624"/>
      <c r="AM123" s="624"/>
      <c r="AN123" s="624"/>
      <c r="AO123" s="624"/>
      <c r="AP123" s="624"/>
      <c r="AQ123" s="624"/>
      <c r="AR123" s="624"/>
      <c r="AS123" s="624"/>
      <c r="AT123" s="624"/>
      <c r="AU123" s="624"/>
      <c r="AV123" s="624"/>
      <c r="AW123" s="624"/>
      <c r="AX123" s="624"/>
      <c r="AY123" s="624"/>
      <c r="AZ123" s="624"/>
      <c r="BA123" s="624"/>
      <c r="BB123" s="624"/>
      <c r="BC123" s="624"/>
      <c r="BD123" s="624"/>
      <c r="BE123" s="624"/>
      <c r="BF123" s="624"/>
      <c r="BH123" s="337"/>
      <c r="BI123" s="337"/>
      <c r="BJ123" s="337"/>
    </row>
    <row r="124" spans="3:62" s="336" customFormat="1" ht="15" customHeight="1" x14ac:dyDescent="0.2">
      <c r="D124" s="623" t="s">
        <v>472</v>
      </c>
      <c r="E124" s="623"/>
      <c r="F124" s="623"/>
      <c r="G124" s="623"/>
      <c r="H124" s="623"/>
      <c r="I124" s="623"/>
      <c r="J124" s="623"/>
      <c r="K124" s="623"/>
      <c r="L124" s="623"/>
      <c r="M124" s="623"/>
      <c r="N124" s="623"/>
      <c r="O124" s="623"/>
      <c r="P124" s="623"/>
      <c r="Q124" s="623"/>
      <c r="R124" s="623"/>
      <c r="S124" s="623"/>
      <c r="T124" s="623"/>
      <c r="U124" s="624"/>
      <c r="V124" s="624"/>
      <c r="W124" s="624"/>
      <c r="X124" s="624"/>
      <c r="Y124" s="624"/>
      <c r="Z124" s="624"/>
      <c r="AA124" s="624"/>
      <c r="AB124" s="624"/>
      <c r="AC124" s="624"/>
      <c r="AD124" s="624"/>
      <c r="AE124" s="624"/>
      <c r="AF124" s="624"/>
      <c r="AG124" s="624"/>
      <c r="AH124" s="624"/>
      <c r="AI124" s="624"/>
      <c r="AJ124" s="624"/>
      <c r="AK124" s="624"/>
      <c r="AL124" s="624"/>
      <c r="AM124" s="624"/>
      <c r="AN124" s="624"/>
      <c r="AO124" s="624"/>
      <c r="AP124" s="624"/>
      <c r="AQ124" s="624"/>
      <c r="AR124" s="624"/>
      <c r="AS124" s="624"/>
      <c r="AT124" s="624"/>
      <c r="AU124" s="624"/>
      <c r="AV124" s="624"/>
      <c r="AW124" s="624"/>
      <c r="AX124" s="624"/>
      <c r="AY124" s="624"/>
      <c r="AZ124" s="624"/>
      <c r="BA124" s="624"/>
      <c r="BB124" s="624"/>
      <c r="BC124" s="624"/>
      <c r="BD124" s="624"/>
      <c r="BE124" s="624"/>
      <c r="BF124" s="624"/>
      <c r="BH124" s="337"/>
      <c r="BI124" s="337"/>
      <c r="BJ124" s="337"/>
    </row>
    <row r="125" spans="3:62" ht="19.5" hidden="1" customHeight="1" x14ac:dyDescent="0.25">
      <c r="C125" s="1"/>
      <c r="D125" s="901" t="s">
        <v>473</v>
      </c>
      <c r="E125" s="902"/>
      <c r="F125" s="902"/>
      <c r="G125" s="902"/>
      <c r="H125" s="902"/>
      <c r="I125" s="902"/>
      <c r="J125" s="902"/>
      <c r="K125" s="902"/>
      <c r="L125" s="902"/>
      <c r="M125" s="902"/>
      <c r="N125" s="902"/>
      <c r="O125" s="902"/>
      <c r="P125" s="902"/>
      <c r="Q125" s="902"/>
      <c r="R125" s="902"/>
      <c r="S125" s="902"/>
      <c r="T125" s="903"/>
      <c r="U125" s="904"/>
      <c r="V125" s="905"/>
      <c r="W125" s="905"/>
      <c r="X125" s="905"/>
      <c r="Y125" s="905"/>
      <c r="Z125" s="905"/>
      <c r="AA125" s="905"/>
      <c r="AB125" s="905"/>
      <c r="AC125" s="905"/>
      <c r="AD125" s="905"/>
      <c r="AE125" s="905"/>
      <c r="AF125" s="905"/>
      <c r="AG125" s="905"/>
      <c r="AH125" s="905"/>
      <c r="AI125" s="905"/>
      <c r="AJ125" s="905"/>
      <c r="AK125" s="905"/>
      <c r="AL125" s="905"/>
      <c r="AM125" s="905"/>
      <c r="AN125" s="905"/>
      <c r="AO125" s="905"/>
      <c r="AP125" s="905"/>
      <c r="AQ125" s="905"/>
      <c r="AR125" s="905"/>
      <c r="AS125" s="905"/>
      <c r="AT125" s="905"/>
      <c r="AU125" s="905"/>
      <c r="AV125" s="905"/>
      <c r="AW125" s="905"/>
      <c r="AX125" s="905"/>
      <c r="AY125" s="905"/>
      <c r="AZ125" s="905"/>
      <c r="BA125" s="905"/>
      <c r="BB125" s="905"/>
      <c r="BC125" s="905"/>
      <c r="BD125" s="905"/>
      <c r="BE125" s="905"/>
      <c r="BF125" s="906"/>
      <c r="BG125" s="1"/>
      <c r="BH125" s="22"/>
      <c r="BI125" s="22"/>
      <c r="BJ125" s="21"/>
    </row>
    <row r="126" spans="3:62" ht="19.5" hidden="1" customHeight="1" x14ac:dyDescent="0.25">
      <c r="C126" s="1"/>
      <c r="D126" s="618" t="s">
        <v>474</v>
      </c>
      <c r="E126" s="597"/>
      <c r="F126" s="597"/>
      <c r="G126" s="597"/>
      <c r="H126" s="597"/>
      <c r="I126" s="597"/>
      <c r="J126" s="597"/>
      <c r="K126" s="597"/>
      <c r="L126" s="597"/>
      <c r="M126" s="597"/>
      <c r="N126" s="597"/>
      <c r="O126" s="597"/>
      <c r="P126" s="597"/>
      <c r="Q126" s="597"/>
      <c r="R126" s="597"/>
      <c r="S126" s="597"/>
      <c r="T126" s="619"/>
      <c r="U126" s="620"/>
      <c r="V126" s="621"/>
      <c r="W126" s="621"/>
      <c r="X126" s="621"/>
      <c r="Y126" s="621"/>
      <c r="Z126" s="621"/>
      <c r="AA126" s="621"/>
      <c r="AB126" s="621"/>
      <c r="AC126" s="621"/>
      <c r="AD126" s="621"/>
      <c r="AE126" s="621"/>
      <c r="AF126" s="621"/>
      <c r="AG126" s="621"/>
      <c r="AH126" s="621"/>
      <c r="AI126" s="621"/>
      <c r="AJ126" s="621"/>
      <c r="AK126" s="621"/>
      <c r="AL126" s="621"/>
      <c r="AM126" s="621"/>
      <c r="AN126" s="621"/>
      <c r="AO126" s="621"/>
      <c r="AP126" s="621"/>
      <c r="AQ126" s="621"/>
      <c r="AR126" s="621"/>
      <c r="AS126" s="621"/>
      <c r="AT126" s="621"/>
      <c r="AU126" s="621"/>
      <c r="AV126" s="621"/>
      <c r="AW126" s="621"/>
      <c r="AX126" s="621"/>
      <c r="AY126" s="621"/>
      <c r="AZ126" s="621"/>
      <c r="BA126" s="621"/>
      <c r="BB126" s="621"/>
      <c r="BC126" s="621"/>
      <c r="BD126" s="621"/>
      <c r="BE126" s="621"/>
      <c r="BF126" s="622"/>
      <c r="BG126" s="1"/>
      <c r="BH126" s="22"/>
      <c r="BI126" s="22"/>
      <c r="BJ126" s="21"/>
    </row>
    <row r="127" spans="3:62" ht="19.5" hidden="1" customHeight="1" x14ac:dyDescent="0.25">
      <c r="C127" s="1"/>
      <c r="D127" s="618" t="s">
        <v>475</v>
      </c>
      <c r="E127" s="597"/>
      <c r="F127" s="597"/>
      <c r="G127" s="597"/>
      <c r="H127" s="597"/>
      <c r="I127" s="597"/>
      <c r="J127" s="597"/>
      <c r="K127" s="597"/>
      <c r="L127" s="597"/>
      <c r="M127" s="597"/>
      <c r="N127" s="597"/>
      <c r="O127" s="597"/>
      <c r="P127" s="597"/>
      <c r="Q127" s="597"/>
      <c r="R127" s="597"/>
      <c r="S127" s="597"/>
      <c r="T127" s="619"/>
      <c r="U127" s="620"/>
      <c r="V127" s="621"/>
      <c r="W127" s="621"/>
      <c r="X127" s="621"/>
      <c r="Y127" s="621"/>
      <c r="Z127" s="621"/>
      <c r="AA127" s="621"/>
      <c r="AB127" s="621"/>
      <c r="AC127" s="621"/>
      <c r="AD127" s="621"/>
      <c r="AE127" s="621"/>
      <c r="AF127" s="621"/>
      <c r="AG127" s="621"/>
      <c r="AH127" s="621"/>
      <c r="AI127" s="621"/>
      <c r="AJ127" s="621"/>
      <c r="AK127" s="621"/>
      <c r="AL127" s="621"/>
      <c r="AM127" s="621"/>
      <c r="AN127" s="621"/>
      <c r="AO127" s="621"/>
      <c r="AP127" s="621"/>
      <c r="AQ127" s="621"/>
      <c r="AR127" s="621"/>
      <c r="AS127" s="621"/>
      <c r="AT127" s="621"/>
      <c r="AU127" s="621"/>
      <c r="AV127" s="621"/>
      <c r="AW127" s="621"/>
      <c r="AX127" s="621"/>
      <c r="AY127" s="621"/>
      <c r="AZ127" s="621"/>
      <c r="BA127" s="621"/>
      <c r="BB127" s="621"/>
      <c r="BC127" s="621"/>
      <c r="BD127" s="621"/>
      <c r="BE127" s="621"/>
      <c r="BF127" s="622"/>
      <c r="BG127" s="1"/>
      <c r="BH127" s="22"/>
      <c r="BI127" s="22"/>
      <c r="BJ127" s="21"/>
    </row>
    <row r="128" spans="3:62" ht="19.5" hidden="1" customHeight="1" x14ac:dyDescent="0.25">
      <c r="C128" s="1"/>
      <c r="D128" s="618" t="s">
        <v>476</v>
      </c>
      <c r="E128" s="597"/>
      <c r="F128" s="597"/>
      <c r="G128" s="597"/>
      <c r="H128" s="597"/>
      <c r="I128" s="597"/>
      <c r="J128" s="597"/>
      <c r="K128" s="597"/>
      <c r="L128" s="597"/>
      <c r="M128" s="597"/>
      <c r="N128" s="597"/>
      <c r="O128" s="597"/>
      <c r="P128" s="597"/>
      <c r="Q128" s="597"/>
      <c r="R128" s="597"/>
      <c r="S128" s="597"/>
      <c r="T128" s="619"/>
      <c r="U128" s="620"/>
      <c r="V128" s="621"/>
      <c r="W128" s="621"/>
      <c r="X128" s="621"/>
      <c r="Y128" s="621"/>
      <c r="Z128" s="621"/>
      <c r="AA128" s="621"/>
      <c r="AB128" s="621"/>
      <c r="AC128" s="621"/>
      <c r="AD128" s="621"/>
      <c r="AE128" s="621"/>
      <c r="AF128" s="621"/>
      <c r="AG128" s="621"/>
      <c r="AH128" s="621"/>
      <c r="AI128" s="621"/>
      <c r="AJ128" s="621"/>
      <c r="AK128" s="621"/>
      <c r="AL128" s="621"/>
      <c r="AM128" s="621"/>
      <c r="AN128" s="621"/>
      <c r="AO128" s="621"/>
      <c r="AP128" s="621"/>
      <c r="AQ128" s="621"/>
      <c r="AR128" s="621"/>
      <c r="AS128" s="621"/>
      <c r="AT128" s="621"/>
      <c r="AU128" s="621"/>
      <c r="AV128" s="621"/>
      <c r="AW128" s="621"/>
      <c r="AX128" s="621"/>
      <c r="AY128" s="621"/>
      <c r="AZ128" s="621"/>
      <c r="BA128" s="621"/>
      <c r="BB128" s="621"/>
      <c r="BC128" s="621"/>
      <c r="BD128" s="621"/>
      <c r="BE128" s="621"/>
      <c r="BF128" s="622"/>
      <c r="BG128" s="1"/>
      <c r="BH128" s="22"/>
      <c r="BI128" s="22"/>
      <c r="BJ128" s="21"/>
    </row>
    <row r="129" spans="3:75" ht="19.5" hidden="1" customHeight="1" x14ac:dyDescent="0.25">
      <c r="C129" s="1"/>
      <c r="D129" s="618" t="s">
        <v>477</v>
      </c>
      <c r="E129" s="597"/>
      <c r="F129" s="597"/>
      <c r="G129" s="597"/>
      <c r="H129" s="597"/>
      <c r="I129" s="597"/>
      <c r="J129" s="597"/>
      <c r="K129" s="597"/>
      <c r="L129" s="597"/>
      <c r="M129" s="597"/>
      <c r="N129" s="597"/>
      <c r="O129" s="597"/>
      <c r="P129" s="597"/>
      <c r="Q129" s="597"/>
      <c r="R129" s="597"/>
      <c r="S129" s="597"/>
      <c r="T129" s="619"/>
      <c r="U129" s="620"/>
      <c r="V129" s="621"/>
      <c r="W129" s="621"/>
      <c r="X129" s="621"/>
      <c r="Y129" s="621"/>
      <c r="Z129" s="621"/>
      <c r="AA129" s="621"/>
      <c r="AB129" s="621"/>
      <c r="AC129" s="621"/>
      <c r="AD129" s="621"/>
      <c r="AE129" s="621"/>
      <c r="AF129" s="621"/>
      <c r="AG129" s="621"/>
      <c r="AH129" s="621"/>
      <c r="AI129" s="621"/>
      <c r="AJ129" s="621"/>
      <c r="AK129" s="621"/>
      <c r="AL129" s="621"/>
      <c r="AM129" s="621"/>
      <c r="AN129" s="621"/>
      <c r="AO129" s="621"/>
      <c r="AP129" s="621"/>
      <c r="AQ129" s="621"/>
      <c r="AR129" s="621"/>
      <c r="AS129" s="621"/>
      <c r="AT129" s="621"/>
      <c r="AU129" s="621"/>
      <c r="AV129" s="621"/>
      <c r="AW129" s="621"/>
      <c r="AX129" s="621"/>
      <c r="AY129" s="621"/>
      <c r="AZ129" s="621"/>
      <c r="BA129" s="621"/>
      <c r="BB129" s="621"/>
      <c r="BC129" s="621"/>
      <c r="BD129" s="621"/>
      <c r="BE129" s="621"/>
      <c r="BF129" s="622"/>
      <c r="BG129" s="1"/>
      <c r="BH129" s="22"/>
      <c r="BI129" s="22"/>
      <c r="BJ129" s="21"/>
    </row>
    <row r="130" spans="3:75" ht="20.25" hidden="1" customHeight="1" x14ac:dyDescent="0.25">
      <c r="C130" s="1"/>
      <c r="D130" s="892" t="s">
        <v>478</v>
      </c>
      <c r="E130" s="893"/>
      <c r="F130" s="893"/>
      <c r="G130" s="893"/>
      <c r="H130" s="893"/>
      <c r="I130" s="893"/>
      <c r="J130" s="893"/>
      <c r="K130" s="893"/>
      <c r="L130" s="893"/>
      <c r="M130" s="893"/>
      <c r="N130" s="893"/>
      <c r="O130" s="893"/>
      <c r="P130" s="893"/>
      <c r="Q130" s="893"/>
      <c r="R130" s="893"/>
      <c r="S130" s="893"/>
      <c r="T130" s="893"/>
      <c r="U130" s="893"/>
      <c r="V130" s="893"/>
      <c r="W130" s="893"/>
      <c r="X130" s="893"/>
      <c r="Y130" s="893"/>
      <c r="Z130" s="893"/>
      <c r="AA130" s="893"/>
      <c r="AB130" s="893"/>
      <c r="AC130" s="893"/>
      <c r="AD130" s="893"/>
      <c r="AE130" s="893"/>
      <c r="AF130" s="893"/>
      <c r="AG130" s="893"/>
      <c r="AH130" s="893"/>
      <c r="AI130" s="893"/>
      <c r="AJ130" s="893"/>
      <c r="AK130" s="893"/>
      <c r="AL130" s="893"/>
      <c r="AM130" s="893"/>
      <c r="AN130" s="893"/>
      <c r="AO130" s="893"/>
      <c r="AP130" s="893"/>
      <c r="AQ130" s="893"/>
      <c r="AR130" s="893"/>
      <c r="AS130" s="893"/>
      <c r="AT130" s="893"/>
      <c r="AU130" s="893"/>
      <c r="AV130" s="893"/>
      <c r="AW130" s="893"/>
      <c r="AX130" s="893"/>
      <c r="AY130" s="893"/>
      <c r="AZ130" s="893"/>
      <c r="BA130" s="893"/>
      <c r="BB130" s="893"/>
      <c r="BC130" s="893"/>
      <c r="BD130" s="893"/>
      <c r="BE130" s="893"/>
      <c r="BF130" s="893"/>
      <c r="BG130" s="1"/>
      <c r="BH130" s="22"/>
      <c r="BI130" s="22"/>
      <c r="BJ130" s="21"/>
    </row>
    <row r="131" spans="3:75" s="5" customFormat="1" ht="26.25" customHeight="1" x14ac:dyDescent="0.4">
      <c r="C131" s="122"/>
      <c r="D131" s="889" t="s">
        <v>524</v>
      </c>
      <c r="E131" s="407"/>
      <c r="F131" s="407"/>
      <c r="G131" s="407"/>
      <c r="H131" s="407"/>
      <c r="I131" s="407"/>
      <c r="J131" s="407"/>
      <c r="K131" s="407"/>
      <c r="L131" s="407"/>
      <c r="M131" s="407"/>
      <c r="N131" s="407"/>
      <c r="O131" s="407"/>
      <c r="P131" s="407"/>
      <c r="Q131" s="407"/>
      <c r="R131" s="407"/>
      <c r="S131" s="407"/>
      <c r="T131" s="407"/>
      <c r="U131" s="407"/>
      <c r="V131" s="407"/>
      <c r="W131" s="407"/>
      <c r="X131" s="407"/>
      <c r="Y131" s="407"/>
      <c r="Z131" s="407"/>
      <c r="AA131" s="407"/>
      <c r="AB131" s="407"/>
      <c r="AC131" s="407"/>
      <c r="AD131" s="407"/>
      <c r="AE131" s="407"/>
      <c r="AF131" s="407"/>
      <c r="AG131" s="407"/>
      <c r="AH131" s="407"/>
      <c r="AI131" s="407"/>
      <c r="AJ131" s="407"/>
      <c r="AK131" s="407"/>
      <c r="AL131" s="407"/>
      <c r="AM131" s="407"/>
      <c r="AN131" s="407"/>
      <c r="AO131" s="407"/>
      <c r="AP131" s="407"/>
      <c r="AQ131" s="407"/>
      <c r="AR131" s="407"/>
      <c r="AS131" s="407"/>
      <c r="AT131" s="407"/>
      <c r="AU131" s="407"/>
      <c r="AV131" s="407"/>
      <c r="AW131" s="407"/>
      <c r="AX131" s="407"/>
      <c r="AY131" s="407"/>
      <c r="AZ131" s="407"/>
      <c r="BA131" s="407"/>
      <c r="BB131" s="407"/>
      <c r="BC131" s="407"/>
      <c r="BD131" s="407"/>
      <c r="BE131" s="407"/>
      <c r="BF131" s="407"/>
      <c r="BH131" s="18"/>
      <c r="BI131" s="18"/>
    </row>
    <row r="132" spans="3:75" s="5" customFormat="1" ht="13.5" hidden="1" customHeight="1" x14ac:dyDescent="0.25">
      <c r="C132" s="122"/>
      <c r="D132" s="894" t="s">
        <v>479</v>
      </c>
      <c r="E132" s="895"/>
      <c r="F132" s="895"/>
      <c r="G132" s="895"/>
      <c r="H132" s="895"/>
      <c r="I132" s="895"/>
      <c r="J132" s="895"/>
      <c r="K132" s="895"/>
      <c r="L132" s="895"/>
      <c r="M132" s="895"/>
      <c r="N132" s="895"/>
      <c r="O132" s="895"/>
      <c r="P132" s="895"/>
      <c r="Q132" s="895"/>
      <c r="R132" s="895"/>
      <c r="S132" s="895"/>
      <c r="T132" s="895"/>
      <c r="U132" s="895"/>
      <c r="V132" s="895"/>
      <c r="W132" s="895"/>
      <c r="X132" s="895"/>
      <c r="Y132" s="895"/>
      <c r="Z132" s="895"/>
      <c r="AA132" s="895"/>
      <c r="AB132" s="895"/>
      <c r="AC132" s="895"/>
      <c r="AD132" s="895"/>
      <c r="AE132" s="895"/>
      <c r="AF132" s="895"/>
      <c r="AG132" s="895"/>
      <c r="AH132" s="895"/>
      <c r="AI132" s="895"/>
      <c r="AJ132" s="895"/>
      <c r="AK132" s="895"/>
      <c r="AL132" s="895"/>
      <c r="AM132" s="895"/>
      <c r="AN132" s="895"/>
      <c r="AO132" s="895"/>
      <c r="AP132" s="895"/>
      <c r="AQ132" s="895"/>
      <c r="AR132" s="895"/>
      <c r="AS132" s="895"/>
      <c r="AT132" s="895"/>
      <c r="AU132" s="895"/>
      <c r="AV132" s="895"/>
      <c r="AW132" s="895"/>
      <c r="AX132" s="895"/>
      <c r="AY132" s="895"/>
      <c r="AZ132" s="895"/>
      <c r="BA132" s="895"/>
      <c r="BB132" s="895"/>
      <c r="BC132" s="895"/>
      <c r="BD132" s="895"/>
      <c r="BE132" s="895"/>
      <c r="BF132" s="895"/>
      <c r="BH132" s="18"/>
      <c r="BI132" s="18"/>
    </row>
    <row r="133" spans="3:75" ht="21" customHeight="1" x14ac:dyDescent="0.25">
      <c r="C133" s="141"/>
      <c r="D133" s="192" t="s">
        <v>525</v>
      </c>
      <c r="E133" s="193"/>
      <c r="F133" s="193"/>
      <c r="G133" s="193"/>
      <c r="H133" s="193"/>
      <c r="I133" s="193"/>
      <c r="J133" s="193"/>
      <c r="K133" s="193"/>
      <c r="L133" s="193"/>
      <c r="M133" s="193"/>
      <c r="N133" s="193"/>
      <c r="O133" s="193"/>
      <c r="P133" s="193"/>
      <c r="Q133" s="193"/>
      <c r="R133" s="193"/>
      <c r="S133" s="193"/>
      <c r="T133" s="193"/>
      <c r="U133" s="193"/>
      <c r="V133" s="193"/>
      <c r="W133" s="193"/>
      <c r="X133" s="193"/>
      <c r="Y133" s="193"/>
      <c r="Z133" s="193"/>
      <c r="AA133" s="193"/>
      <c r="AB133" s="193"/>
      <c r="AC133" s="193"/>
      <c r="AD133" s="193"/>
      <c r="AE133" s="193"/>
      <c r="AF133" s="193"/>
      <c r="AG133" s="193"/>
      <c r="AH133" s="193"/>
      <c r="AI133" s="193"/>
      <c r="AJ133" s="193"/>
      <c r="AK133" s="193"/>
      <c r="AL133" s="193"/>
      <c r="AM133" s="193"/>
      <c r="AN133" s="193"/>
      <c r="AO133" s="193"/>
      <c r="AP133" s="193"/>
      <c r="AQ133" s="193"/>
      <c r="AR133" s="193"/>
      <c r="AS133" s="193"/>
      <c r="AT133" s="193"/>
      <c r="AU133" s="193"/>
      <c r="AV133" s="193"/>
      <c r="AW133" s="193"/>
      <c r="AX133" s="193"/>
      <c r="AY133" s="193"/>
      <c r="AZ133" s="193"/>
      <c r="BA133" s="193"/>
      <c r="BB133" s="193"/>
      <c r="BC133" s="193"/>
      <c r="BD133" s="193"/>
      <c r="BE133" s="193"/>
      <c r="BF133" s="193"/>
      <c r="BG133" s="1"/>
    </row>
    <row r="134" spans="3:75" ht="15" customHeight="1" x14ac:dyDescent="0.25">
      <c r="C134" s="1"/>
      <c r="D134" s="605" t="s">
        <v>514</v>
      </c>
      <c r="E134" s="606"/>
      <c r="F134" s="606"/>
      <c r="G134" s="606"/>
      <c r="H134" s="606"/>
      <c r="I134" s="606"/>
      <c r="J134" s="606"/>
      <c r="K134" s="606"/>
      <c r="L134" s="606"/>
      <c r="M134" s="606"/>
      <c r="N134" s="606"/>
      <c r="O134" s="606"/>
      <c r="P134" s="606"/>
      <c r="Q134" s="606"/>
      <c r="R134" s="606"/>
      <c r="S134" s="606"/>
      <c r="T134" s="606"/>
      <c r="U134" s="606"/>
      <c r="V134" s="607"/>
      <c r="W134" s="607"/>
      <c r="X134" s="608"/>
      <c r="Y134" s="608"/>
      <c r="Z134" s="608"/>
      <c r="AA134" s="608"/>
      <c r="AB134" s="608"/>
      <c r="AC134" s="608"/>
      <c r="AD134" s="608"/>
      <c r="AE134" s="608"/>
      <c r="AF134" s="608"/>
      <c r="AG134" s="608"/>
      <c r="AH134" s="608"/>
      <c r="AI134" s="608"/>
      <c r="AJ134" s="608"/>
      <c r="AK134" s="608"/>
      <c r="AL134" s="608"/>
      <c r="AM134" s="608"/>
      <c r="AN134" s="608"/>
      <c r="AO134" s="608"/>
      <c r="AP134" s="608"/>
      <c r="AQ134" s="608"/>
      <c r="AR134" s="608"/>
      <c r="AS134" s="608"/>
      <c r="AT134" s="608"/>
      <c r="AU134" s="608"/>
      <c r="AV134" s="608"/>
      <c r="AW134" s="608"/>
      <c r="AX134" s="608"/>
      <c r="AY134" s="608"/>
      <c r="AZ134" s="608"/>
      <c r="BA134" s="608"/>
      <c r="BB134" s="608"/>
      <c r="BC134" s="608"/>
      <c r="BD134" s="608"/>
      <c r="BE134" s="608"/>
      <c r="BF134" s="609"/>
      <c r="BG134" s="1"/>
      <c r="BH134" s="328" t="s">
        <v>784</v>
      </c>
      <c r="BI134" s="125"/>
      <c r="BJ134" s="21"/>
      <c r="BW134" s="126"/>
    </row>
    <row r="135" spans="3:75" ht="14.25" customHeight="1" x14ac:dyDescent="0.25">
      <c r="C135" s="1"/>
      <c r="D135" s="402" t="s">
        <v>797</v>
      </c>
      <c r="E135" s="403"/>
      <c r="F135" s="403"/>
      <c r="G135" s="403"/>
      <c r="H135" s="403"/>
      <c r="I135" s="403"/>
      <c r="J135" s="403"/>
      <c r="K135" s="403"/>
      <c r="L135" s="403"/>
      <c r="M135" s="403"/>
      <c r="N135" s="403"/>
      <c r="O135" s="403"/>
      <c r="P135" s="403"/>
      <c r="Q135" s="403"/>
      <c r="R135" s="403"/>
      <c r="S135" s="403"/>
      <c r="T135" s="403"/>
      <c r="U135" s="403"/>
      <c r="V135" s="403"/>
      <c r="W135" s="403"/>
      <c r="X135" s="404"/>
      <c r="Y135" s="404"/>
      <c r="Z135" s="404"/>
      <c r="AA135" s="404"/>
      <c r="AB135" s="404"/>
      <c r="AC135" s="404"/>
      <c r="AD135" s="404"/>
      <c r="AE135" s="404"/>
      <c r="AF135" s="404"/>
      <c r="AG135" s="404"/>
      <c r="AH135" s="404"/>
      <c r="AI135" s="404"/>
      <c r="AJ135" s="404"/>
      <c r="AK135" s="404"/>
      <c r="AL135" s="404"/>
      <c r="AM135" s="404"/>
      <c r="AN135" s="404"/>
      <c r="AO135" s="404"/>
      <c r="AP135" s="404"/>
      <c r="AQ135" s="404"/>
      <c r="AR135" s="404"/>
      <c r="AS135" s="404"/>
      <c r="AT135" s="404"/>
      <c r="AU135" s="404"/>
      <c r="AV135" s="404"/>
      <c r="AW135" s="404"/>
      <c r="AX135" s="404"/>
      <c r="AY135" s="404"/>
      <c r="AZ135" s="404"/>
      <c r="BA135" s="404"/>
      <c r="BB135" s="404"/>
      <c r="BC135" s="404"/>
      <c r="BD135" s="404"/>
      <c r="BE135" s="404"/>
      <c r="BF135" s="405"/>
      <c r="BG135" s="1"/>
      <c r="BH135" s="125"/>
      <c r="BI135" s="125"/>
      <c r="BJ135" s="21"/>
      <c r="BW135" s="126"/>
    </row>
    <row r="136" spans="3:75" ht="33" customHeight="1" x14ac:dyDescent="0.25">
      <c r="C136" s="1"/>
      <c r="D136" s="433" t="s">
        <v>836</v>
      </c>
      <c r="E136" s="508"/>
      <c r="F136" s="508"/>
      <c r="G136" s="508"/>
      <c r="H136" s="508"/>
      <c r="I136" s="508"/>
      <c r="J136" s="508"/>
      <c r="K136" s="508"/>
      <c r="L136" s="508"/>
      <c r="M136" s="508"/>
      <c r="N136" s="508"/>
      <c r="O136" s="508"/>
      <c r="P136" s="508"/>
      <c r="Q136" s="508"/>
      <c r="R136" s="508"/>
      <c r="S136" s="508"/>
      <c r="T136" s="508"/>
      <c r="U136" s="508"/>
      <c r="V136" s="508"/>
      <c r="W136" s="508"/>
      <c r="X136" s="602"/>
      <c r="Y136" s="602"/>
      <c r="Z136" s="602"/>
      <c r="AA136" s="602"/>
      <c r="AB136" s="602"/>
      <c r="AC136" s="602"/>
      <c r="AD136" s="602"/>
      <c r="AE136" s="602"/>
      <c r="AF136" s="602"/>
      <c r="AG136" s="602"/>
      <c r="AH136" s="602"/>
      <c r="AI136" s="602"/>
      <c r="AJ136" s="602"/>
      <c r="AK136" s="602"/>
      <c r="AL136" s="602"/>
      <c r="AM136" s="602"/>
      <c r="AN136" s="602"/>
      <c r="AO136" s="602"/>
      <c r="AP136" s="602"/>
      <c r="AQ136" s="602"/>
      <c r="AR136" s="602"/>
      <c r="AS136" s="602"/>
      <c r="AT136" s="602"/>
      <c r="AU136" s="602"/>
      <c r="AV136" s="602"/>
      <c r="AW136" s="602"/>
      <c r="AX136" s="602"/>
      <c r="AY136" s="602"/>
      <c r="AZ136" s="602"/>
      <c r="BA136" s="602"/>
      <c r="BB136" s="602"/>
      <c r="BC136" s="602"/>
      <c r="BD136" s="602"/>
      <c r="BE136" s="602"/>
      <c r="BF136" s="603"/>
      <c r="BG136" s="1"/>
      <c r="BH136" s="125"/>
      <c r="BI136" s="125"/>
      <c r="BJ136" s="21"/>
      <c r="BW136" s="126"/>
    </row>
    <row r="137" spans="3:75" ht="29.25" customHeight="1" x14ac:dyDescent="0.25">
      <c r="C137" s="1"/>
      <c r="D137" s="853" t="s">
        <v>512</v>
      </c>
      <c r="E137" s="607"/>
      <c r="F137" s="607"/>
      <c r="G137" s="607"/>
      <c r="H137" s="607"/>
      <c r="I137" s="607"/>
      <c r="J137" s="607"/>
      <c r="K137" s="607"/>
      <c r="L137" s="607"/>
      <c r="M137" s="607"/>
      <c r="N137" s="607"/>
      <c r="O137" s="607"/>
      <c r="P137" s="607"/>
      <c r="Q137" s="607"/>
      <c r="R137" s="607"/>
      <c r="S137" s="607"/>
      <c r="T137" s="607"/>
      <c r="U137" s="607"/>
      <c r="V137" s="607"/>
      <c r="W137" s="607"/>
      <c r="X137" s="608"/>
      <c r="Y137" s="608"/>
      <c r="Z137" s="608"/>
      <c r="AA137" s="608"/>
      <c r="AB137" s="608"/>
      <c r="AC137" s="608"/>
      <c r="AD137" s="608"/>
      <c r="AE137" s="608"/>
      <c r="AF137" s="608"/>
      <c r="AG137" s="608"/>
      <c r="AH137" s="608"/>
      <c r="AI137" s="608"/>
      <c r="AJ137" s="608"/>
      <c r="AK137" s="608"/>
      <c r="AL137" s="608"/>
      <c r="AM137" s="608"/>
      <c r="AN137" s="608"/>
      <c r="AO137" s="608"/>
      <c r="AP137" s="608"/>
      <c r="AQ137" s="608"/>
      <c r="AR137" s="608"/>
      <c r="AS137" s="608"/>
      <c r="AT137" s="608"/>
      <c r="AU137" s="608"/>
      <c r="AV137" s="608"/>
      <c r="AW137" s="608"/>
      <c r="AX137" s="608"/>
      <c r="AY137" s="608"/>
      <c r="AZ137" s="608"/>
      <c r="BA137" s="608"/>
      <c r="BB137" s="608"/>
      <c r="BC137" s="608"/>
      <c r="BD137" s="608"/>
      <c r="BE137" s="608"/>
      <c r="BF137" s="609"/>
      <c r="BG137" s="1"/>
      <c r="BH137" s="125"/>
      <c r="BI137" s="125"/>
      <c r="BJ137" s="21"/>
      <c r="BW137" s="126"/>
    </row>
    <row r="138" spans="3:75" ht="129" customHeight="1" x14ac:dyDescent="0.25">
      <c r="C138" s="1"/>
      <c r="D138" s="433"/>
      <c r="E138" s="508"/>
      <c r="F138" s="508"/>
      <c r="G138" s="508"/>
      <c r="H138" s="508"/>
      <c r="I138" s="508"/>
      <c r="J138" s="508"/>
      <c r="K138" s="508"/>
      <c r="L138" s="508"/>
      <c r="M138" s="508"/>
      <c r="N138" s="508"/>
      <c r="O138" s="508"/>
      <c r="P138" s="508"/>
      <c r="Q138" s="508"/>
      <c r="R138" s="508"/>
      <c r="S138" s="508"/>
      <c r="T138" s="508"/>
      <c r="U138" s="508"/>
      <c r="V138" s="508"/>
      <c r="W138" s="508"/>
      <c r="X138" s="602"/>
      <c r="Y138" s="602"/>
      <c r="Z138" s="602"/>
      <c r="AA138" s="602"/>
      <c r="AB138" s="602"/>
      <c r="AC138" s="602"/>
      <c r="AD138" s="602"/>
      <c r="AE138" s="602"/>
      <c r="AF138" s="602"/>
      <c r="AG138" s="602"/>
      <c r="AH138" s="602"/>
      <c r="AI138" s="602"/>
      <c r="AJ138" s="602"/>
      <c r="AK138" s="602"/>
      <c r="AL138" s="602"/>
      <c r="AM138" s="602"/>
      <c r="AN138" s="602"/>
      <c r="AO138" s="602"/>
      <c r="AP138" s="602"/>
      <c r="AQ138" s="602"/>
      <c r="AR138" s="602"/>
      <c r="AS138" s="602"/>
      <c r="AT138" s="602"/>
      <c r="AU138" s="602"/>
      <c r="AV138" s="602"/>
      <c r="AW138" s="602"/>
      <c r="AX138" s="602"/>
      <c r="AY138" s="602"/>
      <c r="AZ138" s="602"/>
      <c r="BA138" s="602"/>
      <c r="BB138" s="602"/>
      <c r="BC138" s="602"/>
      <c r="BD138" s="602"/>
      <c r="BE138" s="602"/>
      <c r="BF138" s="603"/>
      <c r="BG138" s="1"/>
      <c r="BH138" s="125"/>
      <c r="BI138" s="125"/>
      <c r="BJ138" s="21"/>
      <c r="BW138" s="126"/>
    </row>
    <row r="139" spans="3:75" ht="16.5" customHeight="1" x14ac:dyDescent="0.25">
      <c r="C139" s="1"/>
      <c r="D139" s="853" t="s">
        <v>486</v>
      </c>
      <c r="E139" s="607"/>
      <c r="F139" s="607"/>
      <c r="G139" s="607"/>
      <c r="H139" s="607"/>
      <c r="I139" s="607"/>
      <c r="J139" s="607"/>
      <c r="K139" s="607"/>
      <c r="L139" s="607"/>
      <c r="M139" s="607"/>
      <c r="N139" s="607"/>
      <c r="O139" s="607"/>
      <c r="P139" s="607"/>
      <c r="Q139" s="607"/>
      <c r="R139" s="607"/>
      <c r="S139" s="607"/>
      <c r="T139" s="607"/>
      <c r="U139" s="607"/>
      <c r="V139" s="607"/>
      <c r="W139" s="607"/>
      <c r="X139" s="608"/>
      <c r="Y139" s="608"/>
      <c r="Z139" s="608"/>
      <c r="AA139" s="608"/>
      <c r="AB139" s="608"/>
      <c r="AC139" s="608"/>
      <c r="AD139" s="608"/>
      <c r="AE139" s="608"/>
      <c r="AF139" s="608"/>
      <c r="AG139" s="608"/>
      <c r="AH139" s="608"/>
      <c r="AI139" s="608"/>
      <c r="AJ139" s="608"/>
      <c r="AK139" s="608"/>
      <c r="AL139" s="608"/>
      <c r="AM139" s="608"/>
      <c r="AN139" s="608"/>
      <c r="AO139" s="608"/>
      <c r="AP139" s="608"/>
      <c r="AQ139" s="608"/>
      <c r="AR139" s="608"/>
      <c r="AS139" s="608"/>
      <c r="AT139" s="608"/>
      <c r="AU139" s="608"/>
      <c r="AV139" s="608"/>
      <c r="AW139" s="608"/>
      <c r="AX139" s="608"/>
      <c r="AY139" s="608"/>
      <c r="AZ139" s="608"/>
      <c r="BA139" s="608"/>
      <c r="BB139" s="608"/>
      <c r="BC139" s="608"/>
      <c r="BD139" s="608"/>
      <c r="BE139" s="608"/>
      <c r="BF139" s="609"/>
      <c r="BG139" s="1"/>
      <c r="BH139" s="125"/>
      <c r="BI139" s="125"/>
      <c r="BJ139" s="21"/>
      <c r="BW139" s="126"/>
    </row>
    <row r="140" spans="3:75" ht="99" customHeight="1" x14ac:dyDescent="0.25">
      <c r="C140" s="1"/>
      <c r="D140" s="433"/>
      <c r="E140" s="508"/>
      <c r="F140" s="508"/>
      <c r="G140" s="508"/>
      <c r="H140" s="508"/>
      <c r="I140" s="508"/>
      <c r="J140" s="508"/>
      <c r="K140" s="508"/>
      <c r="L140" s="508"/>
      <c r="M140" s="508"/>
      <c r="N140" s="508"/>
      <c r="O140" s="508"/>
      <c r="P140" s="508"/>
      <c r="Q140" s="508"/>
      <c r="R140" s="508"/>
      <c r="S140" s="508"/>
      <c r="T140" s="508"/>
      <c r="U140" s="508"/>
      <c r="V140" s="508"/>
      <c r="W140" s="508"/>
      <c r="X140" s="602"/>
      <c r="Y140" s="602"/>
      <c r="Z140" s="602"/>
      <c r="AA140" s="602"/>
      <c r="AB140" s="602"/>
      <c r="AC140" s="602"/>
      <c r="AD140" s="602"/>
      <c r="AE140" s="602"/>
      <c r="AF140" s="602"/>
      <c r="AG140" s="602"/>
      <c r="AH140" s="602"/>
      <c r="AI140" s="602"/>
      <c r="AJ140" s="602"/>
      <c r="AK140" s="602"/>
      <c r="AL140" s="602"/>
      <c r="AM140" s="602"/>
      <c r="AN140" s="602"/>
      <c r="AO140" s="602"/>
      <c r="AP140" s="602"/>
      <c r="AQ140" s="602"/>
      <c r="AR140" s="602"/>
      <c r="AS140" s="602"/>
      <c r="AT140" s="602"/>
      <c r="AU140" s="602"/>
      <c r="AV140" s="602"/>
      <c r="AW140" s="602"/>
      <c r="AX140" s="602"/>
      <c r="AY140" s="602"/>
      <c r="AZ140" s="602"/>
      <c r="BA140" s="602"/>
      <c r="BB140" s="602"/>
      <c r="BC140" s="602"/>
      <c r="BD140" s="602"/>
      <c r="BE140" s="602"/>
      <c r="BF140" s="603"/>
      <c r="BG140" s="1"/>
      <c r="BH140" s="125"/>
      <c r="BI140" s="125"/>
      <c r="BJ140" s="21"/>
      <c r="BW140" s="126"/>
    </row>
    <row r="141" spans="3:75" ht="16.5" hidden="1" customHeight="1" x14ac:dyDescent="0.25">
      <c r="C141" s="105"/>
      <c r="D141" s="505" t="s">
        <v>490</v>
      </c>
      <c r="E141" s="506"/>
      <c r="F141" s="506"/>
      <c r="G141" s="506"/>
      <c r="H141" s="506"/>
      <c r="I141" s="506"/>
      <c r="J141" s="506"/>
      <c r="K141" s="506"/>
      <c r="L141" s="506"/>
      <c r="M141" s="506"/>
      <c r="N141" s="506"/>
      <c r="O141" s="506"/>
      <c r="P141" s="506"/>
      <c r="Q141" s="506"/>
      <c r="R141" s="506"/>
      <c r="S141" s="506"/>
      <c r="T141" s="506"/>
      <c r="U141" s="506"/>
      <c r="V141" s="506"/>
      <c r="W141" s="506"/>
      <c r="X141" s="506"/>
      <c r="Y141" s="506"/>
      <c r="Z141" s="506"/>
      <c r="AA141" s="506"/>
      <c r="AB141" s="506"/>
      <c r="AC141" s="506"/>
      <c r="AD141" s="506"/>
      <c r="AE141" s="506"/>
      <c r="AF141" s="506"/>
      <c r="AG141" s="506"/>
      <c r="AH141" s="506"/>
      <c r="AI141" s="506"/>
      <c r="AJ141" s="506"/>
      <c r="AK141" s="506"/>
      <c r="AL141" s="506"/>
      <c r="AM141" s="506"/>
      <c r="AN141" s="506"/>
      <c r="AO141" s="506"/>
      <c r="AP141" s="506"/>
      <c r="AQ141" s="506"/>
      <c r="AR141" s="506"/>
      <c r="AS141" s="506"/>
      <c r="AT141" s="506"/>
      <c r="AU141" s="506"/>
      <c r="AV141" s="506"/>
      <c r="AW141" s="506"/>
      <c r="AX141" s="506"/>
      <c r="AY141" s="506"/>
      <c r="AZ141" s="506"/>
      <c r="BA141" s="506"/>
      <c r="BB141" s="506"/>
      <c r="BC141" s="506"/>
      <c r="BD141" s="506"/>
      <c r="BE141" s="506"/>
      <c r="BF141" s="507"/>
      <c r="BG141" s="106"/>
    </row>
    <row r="142" spans="3:75" ht="29.25" hidden="1" customHeight="1" x14ac:dyDescent="0.2">
      <c r="C142" s="1"/>
      <c r="D142" s="857"/>
      <c r="E142" s="858"/>
      <c r="F142" s="858"/>
      <c r="G142" s="858"/>
      <c r="H142" s="858"/>
      <c r="I142" s="858"/>
      <c r="J142" s="858"/>
      <c r="K142" s="858"/>
      <c r="L142" s="858"/>
      <c r="M142" s="858"/>
      <c r="N142" s="858"/>
      <c r="O142" s="858"/>
      <c r="P142" s="858"/>
      <c r="Q142" s="858"/>
      <c r="R142" s="858"/>
      <c r="S142" s="858"/>
      <c r="T142" s="858"/>
      <c r="U142" s="858"/>
      <c r="V142" s="858"/>
      <c r="W142" s="858"/>
      <c r="X142" s="858"/>
      <c r="Y142" s="858"/>
      <c r="Z142" s="858"/>
      <c r="AA142" s="858"/>
      <c r="AB142" s="858"/>
      <c r="AC142" s="858"/>
      <c r="AD142" s="858"/>
      <c r="AE142" s="858"/>
      <c r="AF142" s="858"/>
      <c r="AG142" s="858"/>
      <c r="AH142" s="858"/>
      <c r="AI142" s="858"/>
      <c r="AJ142" s="858"/>
      <c r="AK142" s="858"/>
      <c r="AL142" s="858"/>
      <c r="AM142" s="858"/>
      <c r="AN142" s="858"/>
      <c r="AO142" s="858"/>
      <c r="AP142" s="858"/>
      <c r="AQ142" s="858"/>
      <c r="AR142" s="858"/>
      <c r="AS142" s="858"/>
      <c r="AT142" s="858"/>
      <c r="AU142" s="858"/>
      <c r="AV142" s="858"/>
      <c r="AW142" s="858"/>
      <c r="AX142" s="858"/>
      <c r="AY142" s="858"/>
      <c r="AZ142" s="858"/>
      <c r="BA142" s="858"/>
      <c r="BB142" s="858"/>
      <c r="BC142" s="858"/>
      <c r="BD142" s="858"/>
      <c r="BE142" s="858"/>
      <c r="BF142" s="859"/>
      <c r="BG142" s="1"/>
    </row>
    <row r="143" spans="3:75" ht="16.5" customHeight="1" x14ac:dyDescent="0.25">
      <c r="C143" s="105"/>
      <c r="D143" s="505" t="s">
        <v>491</v>
      </c>
      <c r="E143" s="506"/>
      <c r="F143" s="506"/>
      <c r="G143" s="506"/>
      <c r="H143" s="506"/>
      <c r="I143" s="506"/>
      <c r="J143" s="506"/>
      <c r="K143" s="506"/>
      <c r="L143" s="506"/>
      <c r="M143" s="506"/>
      <c r="N143" s="506"/>
      <c r="O143" s="506"/>
      <c r="P143" s="506"/>
      <c r="Q143" s="506"/>
      <c r="R143" s="506"/>
      <c r="S143" s="506"/>
      <c r="T143" s="506"/>
      <c r="U143" s="506"/>
      <c r="V143" s="506"/>
      <c r="W143" s="506"/>
      <c r="X143" s="506"/>
      <c r="Y143" s="506"/>
      <c r="Z143" s="506"/>
      <c r="AA143" s="506"/>
      <c r="AB143" s="506"/>
      <c r="AC143" s="506"/>
      <c r="AD143" s="506"/>
      <c r="AE143" s="506"/>
      <c r="AF143" s="506"/>
      <c r="AG143" s="506"/>
      <c r="AH143" s="506"/>
      <c r="AI143" s="506"/>
      <c r="AJ143" s="506"/>
      <c r="AK143" s="506"/>
      <c r="AL143" s="506"/>
      <c r="AM143" s="506"/>
      <c r="AN143" s="506"/>
      <c r="AO143" s="506"/>
      <c r="AP143" s="506"/>
      <c r="AQ143" s="506"/>
      <c r="AR143" s="506"/>
      <c r="AS143" s="506"/>
      <c r="AT143" s="506"/>
      <c r="AU143" s="506"/>
      <c r="AV143" s="506"/>
      <c r="AW143" s="506"/>
      <c r="AX143" s="506"/>
      <c r="AY143" s="506"/>
      <c r="AZ143" s="506"/>
      <c r="BA143" s="506"/>
      <c r="BB143" s="506"/>
      <c r="BC143" s="506"/>
      <c r="BD143" s="506"/>
      <c r="BE143" s="506"/>
      <c r="BF143" s="507"/>
      <c r="BG143" s="106"/>
    </row>
    <row r="144" spans="3:75" ht="46.5" customHeight="1" x14ac:dyDescent="0.2">
      <c r="C144" s="1"/>
      <c r="D144" s="433"/>
      <c r="E144" s="508"/>
      <c r="F144" s="508"/>
      <c r="G144" s="508"/>
      <c r="H144" s="508"/>
      <c r="I144" s="508"/>
      <c r="J144" s="508"/>
      <c r="K144" s="508"/>
      <c r="L144" s="508"/>
      <c r="M144" s="508"/>
      <c r="N144" s="508"/>
      <c r="O144" s="508"/>
      <c r="P144" s="508"/>
      <c r="Q144" s="508"/>
      <c r="R144" s="508"/>
      <c r="S144" s="508"/>
      <c r="T144" s="508"/>
      <c r="U144" s="508"/>
      <c r="V144" s="508"/>
      <c r="W144" s="508"/>
      <c r="X144" s="508"/>
      <c r="Y144" s="508"/>
      <c r="Z144" s="508"/>
      <c r="AA144" s="508"/>
      <c r="AB144" s="508"/>
      <c r="AC144" s="508"/>
      <c r="AD144" s="508"/>
      <c r="AE144" s="508"/>
      <c r="AF144" s="508"/>
      <c r="AG144" s="508"/>
      <c r="AH144" s="508"/>
      <c r="AI144" s="508"/>
      <c r="AJ144" s="508"/>
      <c r="AK144" s="508"/>
      <c r="AL144" s="508"/>
      <c r="AM144" s="508"/>
      <c r="AN144" s="508"/>
      <c r="AO144" s="508"/>
      <c r="AP144" s="508"/>
      <c r="AQ144" s="508"/>
      <c r="AR144" s="508"/>
      <c r="AS144" s="508"/>
      <c r="AT144" s="508"/>
      <c r="AU144" s="508"/>
      <c r="AV144" s="508"/>
      <c r="AW144" s="508"/>
      <c r="AX144" s="508"/>
      <c r="AY144" s="508"/>
      <c r="AZ144" s="508"/>
      <c r="BA144" s="508"/>
      <c r="BB144" s="508"/>
      <c r="BC144" s="508"/>
      <c r="BD144" s="508"/>
      <c r="BE144" s="508"/>
      <c r="BF144" s="509"/>
      <c r="BG144" s="1"/>
    </row>
    <row r="145" spans="1:75" ht="20.45" customHeight="1" x14ac:dyDescent="0.25">
      <c r="C145" s="141"/>
      <c r="D145" s="142" t="s">
        <v>526</v>
      </c>
      <c r="E145" s="102"/>
      <c r="F145" s="102"/>
      <c r="G145" s="102"/>
      <c r="H145" s="102"/>
      <c r="I145" s="102"/>
      <c r="J145" s="102"/>
      <c r="K145" s="102"/>
      <c r="L145" s="102"/>
      <c r="M145" s="102"/>
      <c r="N145" s="102"/>
      <c r="O145" s="102"/>
      <c r="P145" s="102"/>
      <c r="Q145" s="102"/>
      <c r="R145" s="102"/>
      <c r="S145" s="102"/>
      <c r="T145" s="102"/>
      <c r="U145" s="102"/>
      <c r="V145" s="102"/>
      <c r="W145" s="102"/>
      <c r="X145" s="102"/>
      <c r="Y145" s="102"/>
      <c r="Z145" s="102"/>
      <c r="AA145" s="102"/>
      <c r="AB145" s="102"/>
      <c r="AC145" s="102"/>
      <c r="AD145" s="102"/>
      <c r="AE145" s="102"/>
      <c r="AF145" s="102"/>
      <c r="AG145" s="102"/>
      <c r="AH145" s="102"/>
      <c r="AI145" s="102"/>
      <c r="AJ145" s="102"/>
      <c r="AK145" s="102"/>
      <c r="AL145" s="102"/>
      <c r="AM145" s="102"/>
      <c r="AN145" s="102"/>
      <c r="AO145" s="102"/>
      <c r="AP145" s="102"/>
      <c r="AQ145" s="102"/>
      <c r="AR145" s="102"/>
      <c r="AS145" s="102"/>
      <c r="AT145" s="102"/>
      <c r="AU145" s="102"/>
      <c r="AV145" s="102"/>
      <c r="AW145" s="102"/>
      <c r="AX145" s="102"/>
      <c r="AY145" s="102"/>
      <c r="AZ145" s="102"/>
      <c r="BA145" s="102"/>
      <c r="BB145" s="102"/>
      <c r="BC145" s="102"/>
      <c r="BD145" s="102"/>
      <c r="BE145" s="102"/>
      <c r="BF145" s="102"/>
      <c r="BG145" s="1"/>
    </row>
    <row r="146" spans="1:75" s="3" customFormat="1" ht="58.5" customHeight="1" x14ac:dyDescent="0.25">
      <c r="D146" s="516" t="s">
        <v>692</v>
      </c>
      <c r="E146" s="517"/>
      <c r="F146" s="517"/>
      <c r="G146" s="517"/>
      <c r="H146" s="517"/>
      <c r="I146" s="517"/>
      <c r="J146" s="517"/>
      <c r="K146" s="517"/>
      <c r="L146" s="517"/>
      <c r="M146" s="517"/>
      <c r="N146" s="517"/>
      <c r="O146" s="517"/>
      <c r="P146" s="517"/>
      <c r="Q146" s="517"/>
      <c r="R146" s="517"/>
      <c r="S146" s="517"/>
      <c r="T146" s="517"/>
      <c r="U146" s="517"/>
      <c r="V146" s="517"/>
      <c r="W146" s="517"/>
      <c r="X146" s="517"/>
      <c r="Y146" s="517"/>
      <c r="Z146" s="517"/>
      <c r="AA146" s="517"/>
      <c r="AB146" s="517"/>
      <c r="AC146" s="517"/>
      <c r="AD146" s="517"/>
      <c r="AE146" s="517"/>
      <c r="AF146" s="517"/>
      <c r="AG146" s="517"/>
      <c r="AH146" s="517"/>
      <c r="AI146" s="517"/>
      <c r="AJ146" s="517"/>
      <c r="AK146" s="517"/>
      <c r="AL146" s="517"/>
      <c r="AM146" s="517"/>
      <c r="AN146" s="517"/>
      <c r="AO146" s="517"/>
      <c r="AP146" s="517"/>
      <c r="AQ146" s="517"/>
      <c r="AR146" s="517"/>
      <c r="AS146" s="517"/>
      <c r="AT146" s="517"/>
      <c r="AU146" s="517"/>
      <c r="AV146" s="517"/>
      <c r="AW146" s="517"/>
      <c r="AX146" s="517"/>
      <c r="AY146" s="517"/>
      <c r="AZ146" s="517"/>
      <c r="BA146" s="517"/>
      <c r="BB146" s="517"/>
      <c r="BC146" s="517"/>
      <c r="BD146" s="517"/>
      <c r="BE146" s="517"/>
      <c r="BF146" s="517"/>
      <c r="BH146" s="17"/>
      <c r="BI146" s="17"/>
      <c r="BJ146" s="21"/>
    </row>
    <row r="147" spans="1:75" x14ac:dyDescent="0.2">
      <c r="C147" s="1"/>
      <c r="D147" s="546" t="s">
        <v>651</v>
      </c>
      <c r="E147" s="528"/>
      <c r="F147" s="528"/>
      <c r="G147" s="528"/>
      <c r="H147" s="528"/>
      <c r="I147" s="528"/>
      <c r="J147" s="528"/>
      <c r="K147" s="528"/>
      <c r="L147" s="528"/>
      <c r="M147" s="528"/>
      <c r="N147" s="528"/>
      <c r="O147" s="528"/>
      <c r="P147" s="528"/>
      <c r="Q147" s="528"/>
      <c r="R147" s="528"/>
      <c r="S147" s="528"/>
      <c r="T147" s="528"/>
      <c r="U147" s="528"/>
      <c r="V147" s="528"/>
      <c r="W147" s="528"/>
      <c r="X147" s="528"/>
      <c r="Y147" s="528"/>
      <c r="Z147" s="528"/>
      <c r="AA147" s="528"/>
      <c r="AB147" s="528"/>
      <c r="AC147" s="528"/>
      <c r="AD147" s="528"/>
      <c r="AE147" s="528"/>
      <c r="AF147" s="528"/>
      <c r="AG147" s="528"/>
      <c r="AH147" s="528"/>
      <c r="AI147" s="528"/>
      <c r="AJ147" s="528"/>
      <c r="AK147" s="528"/>
      <c r="AL147" s="528"/>
      <c r="AM147" s="528"/>
      <c r="AN147" s="528"/>
      <c r="AO147" s="528"/>
      <c r="AP147" s="528"/>
      <c r="AQ147" s="528"/>
      <c r="AR147" s="528"/>
      <c r="AS147" s="528"/>
      <c r="AT147" s="528"/>
      <c r="AU147" s="528"/>
      <c r="AV147" s="528"/>
      <c r="AW147" s="528"/>
      <c r="AX147" s="528"/>
      <c r="AY147" s="528"/>
      <c r="AZ147" s="528"/>
      <c r="BA147" s="528"/>
      <c r="BB147" s="528"/>
      <c r="BC147" s="528"/>
      <c r="BD147" s="528"/>
      <c r="BE147" s="528"/>
      <c r="BF147" s="547"/>
      <c r="BG147" s="1"/>
      <c r="BJ147" s="26"/>
    </row>
    <row r="148" spans="1:75" x14ac:dyDescent="0.2">
      <c r="C148" s="1"/>
      <c r="D148" s="655" t="s">
        <v>517</v>
      </c>
      <c r="E148" s="588"/>
      <c r="F148" s="588"/>
      <c r="G148" s="588"/>
      <c r="H148" s="588"/>
      <c r="I148" s="588"/>
      <c r="J148" s="588"/>
      <c r="K148" s="588"/>
      <c r="L148" s="588"/>
      <c r="M148" s="588"/>
      <c r="N148" s="588"/>
      <c r="O148" s="588"/>
      <c r="P148" s="588"/>
      <c r="Q148" s="588"/>
      <c r="R148" s="588"/>
      <c r="S148" s="588"/>
      <c r="T148" s="588"/>
      <c r="U148" s="588"/>
      <c r="V148" s="588"/>
      <c r="W148" s="588"/>
      <c r="X148" s="588"/>
      <c r="Y148" s="588"/>
      <c r="Z148" s="588"/>
      <c r="AA148" s="588"/>
      <c r="AB148" s="588"/>
      <c r="AC148" s="588"/>
      <c r="AD148" s="589"/>
      <c r="AE148" s="909" t="s">
        <v>665</v>
      </c>
      <c r="AF148" s="909"/>
      <c r="AG148" s="909"/>
      <c r="AH148" s="909"/>
      <c r="AI148" s="909"/>
      <c r="AJ148" s="909"/>
      <c r="AK148" s="909"/>
      <c r="AL148" s="909"/>
      <c r="AM148" s="909"/>
      <c r="AN148" s="909"/>
      <c r="AO148" s="909"/>
      <c r="AP148" s="909"/>
      <c r="AQ148" s="909"/>
      <c r="AR148" s="909"/>
      <c r="AS148" s="909"/>
      <c r="AT148" s="909"/>
      <c r="AU148" s="909"/>
      <c r="AV148" s="909"/>
      <c r="AW148" s="909"/>
      <c r="AX148" s="909"/>
      <c r="AY148" s="909"/>
      <c r="AZ148" s="909"/>
      <c r="BA148" s="909"/>
      <c r="BB148" s="909"/>
      <c r="BC148" s="909"/>
      <c r="BD148" s="909"/>
      <c r="BE148" s="909"/>
      <c r="BF148" s="910"/>
      <c r="BG148" s="1"/>
      <c r="BJ148" s="26"/>
    </row>
    <row r="149" spans="1:75" x14ac:dyDescent="0.2">
      <c r="C149" s="1"/>
      <c r="D149" s="655" t="s">
        <v>518</v>
      </c>
      <c r="E149" s="588"/>
      <c r="F149" s="588"/>
      <c r="G149" s="588"/>
      <c r="H149" s="588"/>
      <c r="I149" s="588"/>
      <c r="J149" s="588"/>
      <c r="K149" s="588"/>
      <c r="L149" s="588"/>
      <c r="M149" s="588"/>
      <c r="N149" s="588"/>
      <c r="O149" s="588"/>
      <c r="P149" s="588"/>
      <c r="Q149" s="588"/>
      <c r="R149" s="588"/>
      <c r="S149" s="588"/>
      <c r="T149" s="588"/>
      <c r="U149" s="588"/>
      <c r="V149" s="588"/>
      <c r="W149" s="588"/>
      <c r="X149" s="588"/>
      <c r="Y149" s="588"/>
      <c r="Z149" s="588"/>
      <c r="AA149" s="588"/>
      <c r="AB149" s="588"/>
      <c r="AC149" s="588"/>
      <c r="AD149" s="589"/>
      <c r="AE149" s="907" t="s">
        <v>666</v>
      </c>
      <c r="AF149" s="907"/>
      <c r="AG149" s="907"/>
      <c r="AH149" s="907"/>
      <c r="AI149" s="907"/>
      <c r="AJ149" s="907"/>
      <c r="AK149" s="907"/>
      <c r="AL149" s="907"/>
      <c r="AM149" s="907"/>
      <c r="AN149" s="907"/>
      <c r="AO149" s="907"/>
      <c r="AP149" s="907"/>
      <c r="AQ149" s="907"/>
      <c r="AR149" s="907"/>
      <c r="AS149" s="907"/>
      <c r="AT149" s="907"/>
      <c r="AU149" s="907"/>
      <c r="AV149" s="907"/>
      <c r="AW149" s="907"/>
      <c r="AX149" s="907"/>
      <c r="AY149" s="907"/>
      <c r="AZ149" s="907"/>
      <c r="BA149" s="907"/>
      <c r="BB149" s="907"/>
      <c r="BC149" s="907"/>
      <c r="BD149" s="907"/>
      <c r="BE149" s="907"/>
      <c r="BF149" s="908"/>
      <c r="BG149" s="1"/>
      <c r="BJ149" s="38"/>
    </row>
    <row r="150" spans="1:75" x14ac:dyDescent="0.2">
      <c r="C150" s="1"/>
      <c r="D150" s="546" t="s">
        <v>652</v>
      </c>
      <c r="E150" s="528"/>
      <c r="F150" s="528"/>
      <c r="G150" s="528"/>
      <c r="H150" s="528"/>
      <c r="I150" s="528"/>
      <c r="J150" s="528"/>
      <c r="K150" s="528"/>
      <c r="L150" s="528"/>
      <c r="M150" s="528"/>
      <c r="N150" s="528"/>
      <c r="O150" s="528"/>
      <c r="P150" s="528"/>
      <c r="Q150" s="528"/>
      <c r="R150" s="528"/>
      <c r="S150" s="528"/>
      <c r="T150" s="528"/>
      <c r="U150" s="528"/>
      <c r="V150" s="528"/>
      <c r="W150" s="528"/>
      <c r="X150" s="528"/>
      <c r="Y150" s="528"/>
      <c r="Z150" s="528"/>
      <c r="AA150" s="528"/>
      <c r="AB150" s="528"/>
      <c r="AC150" s="528"/>
      <c r="AD150" s="528"/>
      <c r="AE150" s="528"/>
      <c r="AF150" s="528"/>
      <c r="AG150" s="528"/>
      <c r="AH150" s="528"/>
      <c r="AI150" s="528"/>
      <c r="AJ150" s="528"/>
      <c r="AK150" s="528"/>
      <c r="AL150" s="528"/>
      <c r="AM150" s="528"/>
      <c r="AN150" s="528"/>
      <c r="AO150" s="528"/>
      <c r="AP150" s="528"/>
      <c r="AQ150" s="528"/>
      <c r="AR150" s="528"/>
      <c r="AS150" s="528"/>
      <c r="AT150" s="528"/>
      <c r="AU150" s="528"/>
      <c r="AV150" s="528"/>
      <c r="AW150" s="528"/>
      <c r="AX150" s="528"/>
      <c r="AY150" s="528"/>
      <c r="AZ150" s="528"/>
      <c r="BA150" s="528"/>
      <c r="BB150" s="528"/>
      <c r="BC150" s="528"/>
      <c r="BD150" s="528"/>
      <c r="BE150" s="528"/>
      <c r="BF150" s="547"/>
      <c r="BG150" s="1"/>
      <c r="BJ150" s="39"/>
    </row>
    <row r="151" spans="1:75" ht="24.75" customHeight="1" x14ac:dyDescent="0.2">
      <c r="C151" s="1"/>
      <c r="D151" s="411" t="s">
        <v>515</v>
      </c>
      <c r="E151" s="911"/>
      <c r="F151" s="911"/>
      <c r="G151" s="911"/>
      <c r="H151" s="911"/>
      <c r="I151" s="911"/>
      <c r="J151" s="911"/>
      <c r="K151" s="911"/>
      <c r="L151" s="911"/>
      <c r="M151" s="911"/>
      <c r="N151" s="911"/>
      <c r="O151" s="911"/>
      <c r="P151" s="911"/>
      <c r="Q151" s="911"/>
      <c r="R151" s="911"/>
      <c r="S151" s="911"/>
      <c r="T151" s="911"/>
      <c r="U151" s="911"/>
      <c r="V151" s="911"/>
      <c r="W151" s="911"/>
      <c r="X151" s="911"/>
      <c r="Y151" s="911"/>
      <c r="Z151" s="911"/>
      <c r="AA151" s="911"/>
      <c r="AB151" s="911"/>
      <c r="AC151" s="911"/>
      <c r="AD151" s="912"/>
      <c r="AE151" s="914"/>
      <c r="AF151" s="915"/>
      <c r="AG151" s="915"/>
      <c r="AH151" s="915"/>
      <c r="AI151" s="915"/>
      <c r="AJ151" s="915"/>
      <c r="AK151" s="915"/>
      <c r="AL151" s="915"/>
      <c r="AM151" s="915"/>
      <c r="AN151" s="915"/>
      <c r="AO151" s="915"/>
      <c r="AP151" s="915"/>
      <c r="AQ151" s="915"/>
      <c r="AR151" s="915"/>
      <c r="AS151" s="915"/>
      <c r="AT151" s="915"/>
      <c r="AU151" s="915"/>
      <c r="AV151" s="915"/>
      <c r="AW151" s="915"/>
      <c r="AX151" s="915"/>
      <c r="AY151" s="915"/>
      <c r="AZ151" s="915"/>
      <c r="BA151" s="915"/>
      <c r="BB151" s="915"/>
      <c r="BC151" s="915"/>
      <c r="BD151" s="915"/>
      <c r="BE151" s="915"/>
      <c r="BF151" s="916"/>
      <c r="BG151" s="1"/>
      <c r="BJ151" s="40"/>
    </row>
    <row r="152" spans="1:75" ht="24.75" customHeight="1" x14ac:dyDescent="0.25">
      <c r="C152" s="1"/>
      <c r="D152" s="411" t="s">
        <v>516</v>
      </c>
      <c r="E152" s="911"/>
      <c r="F152" s="911"/>
      <c r="G152" s="911"/>
      <c r="H152" s="911"/>
      <c r="I152" s="911"/>
      <c r="J152" s="911"/>
      <c r="K152" s="911"/>
      <c r="L152" s="911"/>
      <c r="M152" s="911"/>
      <c r="N152" s="911"/>
      <c r="O152" s="911"/>
      <c r="P152" s="911"/>
      <c r="Q152" s="911"/>
      <c r="R152" s="911"/>
      <c r="S152" s="911"/>
      <c r="T152" s="911"/>
      <c r="U152" s="911"/>
      <c r="V152" s="911"/>
      <c r="W152" s="911"/>
      <c r="X152" s="911"/>
      <c r="Y152" s="911"/>
      <c r="Z152" s="911"/>
      <c r="AA152" s="911"/>
      <c r="AB152" s="911"/>
      <c r="AC152" s="911"/>
      <c r="AD152" s="912"/>
      <c r="AE152" s="917"/>
      <c r="AF152" s="915"/>
      <c r="AG152" s="915"/>
      <c r="AH152" s="915"/>
      <c r="AI152" s="915"/>
      <c r="AJ152" s="915"/>
      <c r="AK152" s="915"/>
      <c r="AL152" s="915"/>
      <c r="AM152" s="915"/>
      <c r="AN152" s="915"/>
      <c r="AO152" s="915"/>
      <c r="AP152" s="915"/>
      <c r="AQ152" s="915"/>
      <c r="AR152" s="915"/>
      <c r="AS152" s="915"/>
      <c r="AT152" s="915"/>
      <c r="AU152" s="915"/>
      <c r="AV152" s="915"/>
      <c r="AW152" s="915"/>
      <c r="AX152" s="915"/>
      <c r="AY152" s="915"/>
      <c r="AZ152" s="915"/>
      <c r="BA152" s="915"/>
      <c r="BB152" s="915"/>
      <c r="BC152" s="915"/>
      <c r="BD152" s="915"/>
      <c r="BE152" s="915"/>
      <c r="BF152" s="916"/>
      <c r="BG152" s="1"/>
      <c r="BH152" s="21"/>
    </row>
    <row r="153" spans="1:75" ht="42.75" customHeight="1" x14ac:dyDescent="0.2">
      <c r="C153" s="1"/>
      <c r="D153" s="411" t="s">
        <v>694</v>
      </c>
      <c r="E153" s="911"/>
      <c r="F153" s="911"/>
      <c r="G153" s="911"/>
      <c r="H153" s="911"/>
      <c r="I153" s="911"/>
      <c r="J153" s="911"/>
      <c r="K153" s="911"/>
      <c r="L153" s="911"/>
      <c r="M153" s="911"/>
      <c r="N153" s="911"/>
      <c r="O153" s="911"/>
      <c r="P153" s="911"/>
      <c r="Q153" s="911"/>
      <c r="R153" s="911"/>
      <c r="S153" s="911"/>
      <c r="T153" s="911"/>
      <c r="U153" s="911"/>
      <c r="V153" s="911"/>
      <c r="W153" s="911"/>
      <c r="X153" s="911"/>
      <c r="Y153" s="911"/>
      <c r="Z153" s="911"/>
      <c r="AA153" s="911"/>
      <c r="AB153" s="911"/>
      <c r="AC153" s="911"/>
      <c r="AD153" s="912"/>
      <c r="AE153" s="482"/>
      <c r="AF153" s="493"/>
      <c r="AG153" s="493"/>
      <c r="AH153" s="493"/>
      <c r="AI153" s="493"/>
      <c r="AJ153" s="493"/>
      <c r="AK153" s="493"/>
      <c r="AL153" s="493"/>
      <c r="AM153" s="493"/>
      <c r="AN153" s="493"/>
      <c r="AO153" s="493"/>
      <c r="AP153" s="493"/>
      <c r="AQ153" s="493"/>
      <c r="AR153" s="493"/>
      <c r="AS153" s="493"/>
      <c r="AT153" s="493"/>
      <c r="AU153" s="493"/>
      <c r="AV153" s="493"/>
      <c r="AW153" s="493"/>
      <c r="AX153" s="493"/>
      <c r="AY153" s="493"/>
      <c r="AZ153" s="493"/>
      <c r="BA153" s="493"/>
      <c r="BB153" s="493"/>
      <c r="BC153" s="493"/>
      <c r="BD153" s="493"/>
      <c r="BE153" s="493"/>
      <c r="BF153" s="913"/>
      <c r="BG153" s="1"/>
      <c r="BH153" s="102" t="s">
        <v>488</v>
      </c>
      <c r="BI153" s="102" t="s">
        <v>487</v>
      </c>
      <c r="BJ153" s="1" t="s">
        <v>489</v>
      </c>
    </row>
    <row r="154" spans="1:75" ht="21" customHeight="1" x14ac:dyDescent="0.25">
      <c r="C154" s="141"/>
      <c r="D154" s="142" t="s">
        <v>527</v>
      </c>
      <c r="E154" s="102"/>
      <c r="F154" s="102"/>
      <c r="G154" s="102"/>
      <c r="H154" s="102"/>
      <c r="I154" s="102"/>
      <c r="J154" s="102"/>
      <c r="K154" s="102"/>
      <c r="L154" s="102"/>
      <c r="M154" s="102"/>
      <c r="N154" s="102"/>
      <c r="O154" s="102"/>
      <c r="P154" s="102"/>
      <c r="Q154" s="102"/>
      <c r="R154" s="102"/>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02"/>
      <c r="AY154" s="102"/>
      <c r="AZ154" s="102"/>
      <c r="BA154" s="102"/>
      <c r="BB154" s="102"/>
      <c r="BC154" s="102"/>
      <c r="BD154" s="102"/>
      <c r="BE154" s="102"/>
      <c r="BF154" s="102"/>
      <c r="BG154" s="1"/>
    </row>
    <row r="155" spans="1:75" s="28" customFormat="1" ht="18.75" customHeight="1" x14ac:dyDescent="0.25">
      <c r="A155" s="161"/>
      <c r="D155" s="688" t="s">
        <v>699</v>
      </c>
      <c r="E155" s="689"/>
      <c r="F155" s="689"/>
      <c r="G155" s="689"/>
      <c r="H155" s="689"/>
      <c r="I155" s="689"/>
      <c r="J155" s="689"/>
      <c r="K155" s="689"/>
      <c r="L155" s="689"/>
      <c r="M155" s="689"/>
      <c r="N155" s="689"/>
      <c r="O155" s="689"/>
      <c r="P155" s="689"/>
      <c r="Q155" s="689"/>
      <c r="R155" s="689"/>
      <c r="S155" s="689"/>
      <c r="T155" s="689"/>
      <c r="U155" s="689"/>
      <c r="V155" s="689"/>
      <c r="W155" s="689"/>
      <c r="X155" s="689"/>
      <c r="Y155" s="689"/>
      <c r="Z155" s="689"/>
      <c r="AA155" s="689"/>
      <c r="AB155" s="689"/>
      <c r="AC155" s="689"/>
      <c r="AD155" s="689"/>
      <c r="AE155" s="689"/>
      <c r="AF155" s="689"/>
      <c r="AG155" s="689"/>
      <c r="AH155" s="689"/>
      <c r="AI155" s="689"/>
      <c r="AJ155" s="689"/>
      <c r="AK155" s="689"/>
      <c r="AL155" s="689"/>
      <c r="AM155" s="689"/>
      <c r="AN155" s="689"/>
      <c r="AO155" s="689"/>
      <c r="AP155" s="689"/>
      <c r="AQ155" s="689"/>
      <c r="AR155" s="689"/>
      <c r="AS155" s="689"/>
      <c r="AT155" s="689"/>
      <c r="AU155" s="689"/>
      <c r="AV155" s="689"/>
      <c r="AW155" s="689"/>
      <c r="AX155" s="689"/>
      <c r="AY155" s="689"/>
      <c r="AZ155" s="689"/>
      <c r="BA155" s="689"/>
      <c r="BB155" s="689"/>
      <c r="BC155" s="689"/>
      <c r="BD155" s="689"/>
      <c r="BE155" s="689"/>
      <c r="BF155" s="690"/>
      <c r="BH155" s="246"/>
      <c r="BI155" s="125"/>
      <c r="BW155" s="129"/>
    </row>
    <row r="156" spans="1:75" ht="18.75" customHeight="1" x14ac:dyDescent="0.2">
      <c r="A156" s="159"/>
      <c r="C156" s="1"/>
      <c r="D156" s="714" t="s">
        <v>35</v>
      </c>
      <c r="E156" s="712"/>
      <c r="F156" s="712"/>
      <c r="G156" s="712"/>
      <c r="H156" s="712"/>
      <c r="I156" s="712"/>
      <c r="J156" s="712"/>
      <c r="K156" s="712"/>
      <c r="L156" s="712"/>
      <c r="M156" s="712"/>
      <c r="N156" s="712"/>
      <c r="O156" s="712"/>
      <c r="P156" s="712"/>
      <c r="Q156" s="712"/>
      <c r="R156" s="712"/>
      <c r="S156" s="715" t="s">
        <v>36</v>
      </c>
      <c r="T156" s="712"/>
      <c r="U156" s="712"/>
      <c r="V156" s="712"/>
      <c r="W156" s="716" t="s">
        <v>34</v>
      </c>
      <c r="X156" s="712"/>
      <c r="Y156" s="712"/>
      <c r="Z156" s="712"/>
      <c r="AA156" s="712"/>
      <c r="AB156" s="712"/>
      <c r="AC156" s="716" t="s">
        <v>37</v>
      </c>
      <c r="AD156" s="716"/>
      <c r="AE156" s="716"/>
      <c r="AF156" s="716"/>
      <c r="AG156" s="716"/>
      <c r="AH156" s="712"/>
      <c r="AI156" s="712"/>
      <c r="AJ156" s="712"/>
      <c r="AK156" s="712"/>
      <c r="AL156" s="712"/>
      <c r="AM156" s="712"/>
      <c r="AN156" s="712"/>
      <c r="AO156" s="712"/>
      <c r="AP156" s="712"/>
      <c r="AQ156" s="711" t="s">
        <v>230</v>
      </c>
      <c r="AR156" s="712"/>
      <c r="AS156" s="712"/>
      <c r="AT156" s="712"/>
      <c r="AU156" s="712"/>
      <c r="AV156" s="712"/>
      <c r="AW156" s="712"/>
      <c r="AX156" s="712"/>
      <c r="AY156" s="712"/>
      <c r="AZ156" s="712"/>
      <c r="BA156" s="711" t="s">
        <v>228</v>
      </c>
      <c r="BB156" s="712"/>
      <c r="BC156" s="712"/>
      <c r="BD156" s="712"/>
      <c r="BE156" s="712"/>
      <c r="BF156" s="713"/>
      <c r="BG156" s="1"/>
      <c r="BH156" s="135" t="str">
        <f>CONCATENATE(D157," ",S157,", ",W157," ",AC157)</f>
        <v xml:space="preserve"> ,  </v>
      </c>
      <c r="BI156" s="136"/>
      <c r="BJ156" s="136"/>
      <c r="BK156" s="136"/>
      <c r="BL156" s="136"/>
      <c r="BM156" s="136"/>
      <c r="BN156" s="136"/>
      <c r="BO156" s="136"/>
      <c r="BP156" s="136"/>
      <c r="BQ156" s="136"/>
      <c r="BR156" s="136"/>
      <c r="BS156" s="136"/>
      <c r="BT156" s="136"/>
      <c r="BU156" s="136"/>
      <c r="BV156" s="125"/>
    </row>
    <row r="157" spans="1:75" ht="30" customHeight="1" x14ac:dyDescent="0.2">
      <c r="A157" s="159"/>
      <c r="C157" s="1"/>
      <c r="D157" s="717"/>
      <c r="E157" s="718"/>
      <c r="F157" s="718"/>
      <c r="G157" s="718"/>
      <c r="H157" s="718"/>
      <c r="I157" s="718"/>
      <c r="J157" s="718"/>
      <c r="K157" s="718"/>
      <c r="L157" s="718"/>
      <c r="M157" s="718"/>
      <c r="N157" s="718"/>
      <c r="O157" s="718"/>
      <c r="P157" s="718"/>
      <c r="Q157" s="718"/>
      <c r="R157" s="719"/>
      <c r="S157" s="720"/>
      <c r="T157" s="721"/>
      <c r="U157" s="721"/>
      <c r="V157" s="722"/>
      <c r="W157" s="720"/>
      <c r="X157" s="721"/>
      <c r="Y157" s="721"/>
      <c r="Z157" s="721"/>
      <c r="AA157" s="721"/>
      <c r="AB157" s="722"/>
      <c r="AC157" s="723"/>
      <c r="AD157" s="724"/>
      <c r="AE157" s="724"/>
      <c r="AF157" s="724"/>
      <c r="AG157" s="724"/>
      <c r="AH157" s="724"/>
      <c r="AI157" s="724"/>
      <c r="AJ157" s="724"/>
      <c r="AK157" s="724"/>
      <c r="AL157" s="724"/>
      <c r="AM157" s="724"/>
      <c r="AN157" s="724"/>
      <c r="AO157" s="724"/>
      <c r="AP157" s="725"/>
      <c r="AQ157" s="726"/>
      <c r="AR157" s="727"/>
      <c r="AS157" s="727"/>
      <c r="AT157" s="727"/>
      <c r="AU157" s="727"/>
      <c r="AV157" s="727"/>
      <c r="AW157" s="727"/>
      <c r="AX157" s="727"/>
      <c r="AY157" s="727"/>
      <c r="AZ157" s="728"/>
      <c r="BA157" s="729" t="str">
        <f>IF(AQ157="Bystřice pod Host.","Kroměříž",IF(AQ157="Holešov","Kroměříž",IF(AQ157="Kroměříž","Kroměříž",IF(AQ157="Luhačovice","Zlín",IF(AQ157="Otrokovice","Zlín",IF(AQ157="Rožnov pod Radh.","Vsetín",IF(AQ157="Uherské Hradiště","Uh. Hradiště",IF(AQ157="Uherský Brod","Uh. Hradiště",IF(AQ157="Valašské Klobouky","Zlín",IF(AQ157="Valašské Meziříčí","Vsetín",IF(AQ157="Vizovice","Zlín",IF(AQ157="Vsetín","Vsetín",IF(AQ157="Zlín","Zlín","Načítá se")))))))))))))</f>
        <v>Načítá se</v>
      </c>
      <c r="BB157" s="730"/>
      <c r="BC157" s="730"/>
      <c r="BD157" s="730"/>
      <c r="BE157" s="730"/>
      <c r="BF157" s="731"/>
      <c r="BG157" s="1"/>
      <c r="BH157" s="132" t="s">
        <v>249</v>
      </c>
      <c r="BI157" s="132" t="s">
        <v>248</v>
      </c>
      <c r="BJ157" s="132" t="s">
        <v>236</v>
      </c>
      <c r="BK157" s="132" t="s">
        <v>237</v>
      </c>
      <c r="BL157" s="132" t="s">
        <v>238</v>
      </c>
      <c r="BM157" s="132" t="s">
        <v>239</v>
      </c>
      <c r="BN157" s="132" t="s">
        <v>247</v>
      </c>
      <c r="BO157" s="132" t="s">
        <v>240</v>
      </c>
      <c r="BP157" s="132" t="s">
        <v>241</v>
      </c>
      <c r="BQ157" s="132" t="s">
        <v>242</v>
      </c>
      <c r="BR157" s="132" t="s">
        <v>243</v>
      </c>
      <c r="BS157" s="132" t="s">
        <v>244</v>
      </c>
      <c r="BT157" s="132" t="s">
        <v>245</v>
      </c>
      <c r="BU157" s="132" t="s">
        <v>246</v>
      </c>
      <c r="BV157" s="155"/>
      <c r="BW157" s="126"/>
    </row>
    <row r="158" spans="1:75" ht="20.45" customHeight="1" x14ac:dyDescent="0.25">
      <c r="C158" s="141"/>
      <c r="D158" s="142" t="s">
        <v>528</v>
      </c>
      <c r="E158" s="102"/>
      <c r="F158" s="102"/>
      <c r="G158" s="102"/>
      <c r="H158" s="102"/>
      <c r="I158" s="102"/>
      <c r="J158" s="102"/>
      <c r="K158" s="102"/>
      <c r="L158" s="102"/>
      <c r="M158" s="102"/>
      <c r="N158" s="102"/>
      <c r="O158" s="102"/>
      <c r="P158" s="102"/>
      <c r="Q158" s="102"/>
      <c r="R158" s="102"/>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c r="AV158" s="102"/>
      <c r="AW158" s="102"/>
      <c r="AX158" s="102"/>
      <c r="AY158" s="102"/>
      <c r="AZ158" s="102"/>
      <c r="BA158" s="102"/>
      <c r="BB158" s="102"/>
      <c r="BC158" s="102"/>
      <c r="BD158" s="102"/>
      <c r="BE158" s="102"/>
      <c r="BF158" s="102"/>
      <c r="BG158" s="1"/>
    </row>
    <row r="159" spans="1:75" ht="30" customHeight="1" x14ac:dyDescent="0.2">
      <c r="C159" s="1"/>
      <c r="D159" s="485" t="s">
        <v>682</v>
      </c>
      <c r="E159" s="486"/>
      <c r="F159" s="486"/>
      <c r="G159" s="486"/>
      <c r="H159" s="486"/>
      <c r="I159" s="486"/>
      <c r="J159" s="486"/>
      <c r="K159" s="486"/>
      <c r="L159" s="486"/>
      <c r="M159" s="486"/>
      <c r="N159" s="486"/>
      <c r="O159" s="486"/>
      <c r="P159" s="486"/>
      <c r="Q159" s="486"/>
      <c r="R159" s="640" t="s">
        <v>683</v>
      </c>
      <c r="S159" s="641"/>
      <c r="T159" s="641"/>
      <c r="U159" s="641"/>
      <c r="V159" s="641"/>
      <c r="W159" s="641"/>
      <c r="X159" s="641"/>
      <c r="Y159" s="641"/>
      <c r="Z159" s="641"/>
      <c r="AA159" s="641"/>
      <c r="AB159" s="641"/>
      <c r="AC159" s="641"/>
      <c r="AD159" s="641"/>
      <c r="AE159" s="641"/>
      <c r="AF159" s="641"/>
      <c r="AG159" s="640" t="s">
        <v>580</v>
      </c>
      <c r="AH159" s="641"/>
      <c r="AI159" s="641"/>
      <c r="AJ159" s="641"/>
      <c r="AK159" s="641"/>
      <c r="AL159" s="641"/>
      <c r="AM159" s="641"/>
      <c r="AN159" s="641"/>
      <c r="AO159" s="641"/>
      <c r="AP159" s="641"/>
      <c r="AQ159" s="641"/>
      <c r="AR159" s="641"/>
      <c r="AS159" s="641"/>
      <c r="AT159" s="641"/>
      <c r="AU159" s="641"/>
      <c r="AV159" s="641"/>
      <c r="AW159" s="641"/>
      <c r="AX159" s="641"/>
      <c r="AY159" s="641"/>
      <c r="AZ159" s="641"/>
      <c r="BA159" s="641"/>
      <c r="BB159" s="641"/>
      <c r="BC159" s="641"/>
      <c r="BD159" s="641"/>
      <c r="BE159" s="641"/>
      <c r="BF159" s="918"/>
      <c r="BG159" s="1"/>
      <c r="BJ159" s="40"/>
    </row>
    <row r="160" spans="1:75" ht="31.5" customHeight="1" x14ac:dyDescent="0.2">
      <c r="C160" s="1"/>
      <c r="D160" s="411" t="s">
        <v>679</v>
      </c>
      <c r="E160" s="412"/>
      <c r="F160" s="412"/>
      <c r="G160" s="412"/>
      <c r="H160" s="412"/>
      <c r="I160" s="412"/>
      <c r="J160" s="412"/>
      <c r="K160" s="412"/>
      <c r="L160" s="412"/>
      <c r="M160" s="412"/>
      <c r="N160" s="412"/>
      <c r="O160" s="412"/>
      <c r="P160" s="412"/>
      <c r="Q160" s="412"/>
      <c r="R160" s="482"/>
      <c r="S160" s="483"/>
      <c r="T160" s="483"/>
      <c r="U160" s="483"/>
      <c r="V160" s="483"/>
      <c r="W160" s="483"/>
      <c r="X160" s="483"/>
      <c r="Y160" s="483"/>
      <c r="Z160" s="483"/>
      <c r="AA160" s="483"/>
      <c r="AB160" s="483"/>
      <c r="AC160" s="483"/>
      <c r="AD160" s="483"/>
      <c r="AE160" s="483"/>
      <c r="AF160" s="483"/>
      <c r="AG160" s="482"/>
      <c r="AH160" s="483"/>
      <c r="AI160" s="483"/>
      <c r="AJ160" s="483"/>
      <c r="AK160" s="483"/>
      <c r="AL160" s="483"/>
      <c r="AM160" s="483"/>
      <c r="AN160" s="483"/>
      <c r="AO160" s="483"/>
      <c r="AP160" s="483"/>
      <c r="AQ160" s="483"/>
      <c r="AR160" s="483"/>
      <c r="AS160" s="483"/>
      <c r="AT160" s="483"/>
      <c r="AU160" s="483"/>
      <c r="AV160" s="483"/>
      <c r="AW160" s="483"/>
      <c r="AX160" s="483"/>
      <c r="AY160" s="483"/>
      <c r="AZ160" s="483"/>
      <c r="BA160" s="483"/>
      <c r="BB160" s="483"/>
      <c r="BC160" s="483"/>
      <c r="BD160" s="483"/>
      <c r="BE160" s="483"/>
      <c r="BF160" s="484"/>
      <c r="BG160" s="1"/>
      <c r="BJ160" s="40"/>
    </row>
    <row r="161" spans="3:62" ht="31.5" customHeight="1" x14ac:dyDescent="0.2">
      <c r="C161" s="1"/>
      <c r="D161" s="411" t="s">
        <v>680</v>
      </c>
      <c r="E161" s="412"/>
      <c r="F161" s="412"/>
      <c r="G161" s="412"/>
      <c r="H161" s="412"/>
      <c r="I161" s="412"/>
      <c r="J161" s="412"/>
      <c r="K161" s="412"/>
      <c r="L161" s="412"/>
      <c r="M161" s="412"/>
      <c r="N161" s="412"/>
      <c r="O161" s="412"/>
      <c r="P161" s="412"/>
      <c r="Q161" s="412"/>
      <c r="R161" s="482"/>
      <c r="S161" s="483"/>
      <c r="T161" s="483"/>
      <c r="U161" s="483"/>
      <c r="V161" s="483"/>
      <c r="W161" s="483"/>
      <c r="X161" s="483"/>
      <c r="Y161" s="483"/>
      <c r="Z161" s="483"/>
      <c r="AA161" s="483"/>
      <c r="AB161" s="483"/>
      <c r="AC161" s="483"/>
      <c r="AD161" s="483"/>
      <c r="AE161" s="483"/>
      <c r="AF161" s="483"/>
      <c r="AG161" s="482"/>
      <c r="AH161" s="483"/>
      <c r="AI161" s="483"/>
      <c r="AJ161" s="483"/>
      <c r="AK161" s="483"/>
      <c r="AL161" s="483"/>
      <c r="AM161" s="483"/>
      <c r="AN161" s="483"/>
      <c r="AO161" s="483"/>
      <c r="AP161" s="483"/>
      <c r="AQ161" s="483"/>
      <c r="AR161" s="483"/>
      <c r="AS161" s="483"/>
      <c r="AT161" s="483"/>
      <c r="AU161" s="483"/>
      <c r="AV161" s="483"/>
      <c r="AW161" s="483"/>
      <c r="AX161" s="483"/>
      <c r="AY161" s="483"/>
      <c r="AZ161" s="483"/>
      <c r="BA161" s="483"/>
      <c r="BB161" s="483"/>
      <c r="BC161" s="483"/>
      <c r="BD161" s="483"/>
      <c r="BE161" s="483"/>
      <c r="BF161" s="484"/>
      <c r="BG161" s="1"/>
      <c r="BJ161" s="40"/>
    </row>
    <row r="162" spans="3:62" ht="31.5" customHeight="1" x14ac:dyDescent="0.2">
      <c r="C162" s="1"/>
      <c r="D162" s="411" t="s">
        <v>681</v>
      </c>
      <c r="E162" s="412"/>
      <c r="F162" s="412"/>
      <c r="G162" s="412"/>
      <c r="H162" s="412"/>
      <c r="I162" s="412"/>
      <c r="J162" s="412"/>
      <c r="K162" s="412"/>
      <c r="L162" s="412"/>
      <c r="M162" s="412"/>
      <c r="N162" s="412"/>
      <c r="O162" s="412"/>
      <c r="P162" s="412"/>
      <c r="Q162" s="412"/>
      <c r="R162" s="482"/>
      <c r="S162" s="483"/>
      <c r="T162" s="483"/>
      <c r="U162" s="483"/>
      <c r="V162" s="483"/>
      <c r="W162" s="483"/>
      <c r="X162" s="483"/>
      <c r="Y162" s="483"/>
      <c r="Z162" s="483"/>
      <c r="AA162" s="483"/>
      <c r="AB162" s="483"/>
      <c r="AC162" s="483"/>
      <c r="AD162" s="483"/>
      <c r="AE162" s="483"/>
      <c r="AF162" s="483"/>
      <c r="AG162" s="482"/>
      <c r="AH162" s="483"/>
      <c r="AI162" s="483"/>
      <c r="AJ162" s="483"/>
      <c r="AK162" s="483"/>
      <c r="AL162" s="483"/>
      <c r="AM162" s="483"/>
      <c r="AN162" s="483"/>
      <c r="AO162" s="483"/>
      <c r="AP162" s="483"/>
      <c r="AQ162" s="483"/>
      <c r="AR162" s="483"/>
      <c r="AS162" s="483"/>
      <c r="AT162" s="483"/>
      <c r="AU162" s="483"/>
      <c r="AV162" s="483"/>
      <c r="AW162" s="483"/>
      <c r="AX162" s="483"/>
      <c r="AY162" s="483"/>
      <c r="AZ162" s="483"/>
      <c r="BA162" s="483"/>
      <c r="BB162" s="483"/>
      <c r="BC162" s="483"/>
      <c r="BD162" s="483"/>
      <c r="BE162" s="483"/>
      <c r="BF162" s="484"/>
      <c r="BG162" s="1"/>
      <c r="BJ162" s="40"/>
    </row>
    <row r="163" spans="3:62" ht="31.5" customHeight="1" x14ac:dyDescent="0.2">
      <c r="C163" s="1"/>
      <c r="D163" s="411" t="s">
        <v>674</v>
      </c>
      <c r="E163" s="412"/>
      <c r="F163" s="412"/>
      <c r="G163" s="412"/>
      <c r="H163" s="412"/>
      <c r="I163" s="412"/>
      <c r="J163" s="412"/>
      <c r="K163" s="412"/>
      <c r="L163" s="412"/>
      <c r="M163" s="412"/>
      <c r="N163" s="412"/>
      <c r="O163" s="412"/>
      <c r="P163" s="412"/>
      <c r="Q163" s="412"/>
      <c r="R163" s="482"/>
      <c r="S163" s="483"/>
      <c r="T163" s="483"/>
      <c r="U163" s="483"/>
      <c r="V163" s="483"/>
      <c r="W163" s="483"/>
      <c r="X163" s="483"/>
      <c r="Y163" s="483"/>
      <c r="Z163" s="483"/>
      <c r="AA163" s="483"/>
      <c r="AB163" s="483"/>
      <c r="AC163" s="483"/>
      <c r="AD163" s="483"/>
      <c r="AE163" s="483"/>
      <c r="AF163" s="483"/>
      <c r="AG163" s="482"/>
      <c r="AH163" s="483"/>
      <c r="AI163" s="483"/>
      <c r="AJ163" s="483"/>
      <c r="AK163" s="483"/>
      <c r="AL163" s="483"/>
      <c r="AM163" s="483"/>
      <c r="AN163" s="483"/>
      <c r="AO163" s="483"/>
      <c r="AP163" s="483"/>
      <c r="AQ163" s="483"/>
      <c r="AR163" s="483"/>
      <c r="AS163" s="483"/>
      <c r="AT163" s="483"/>
      <c r="AU163" s="483"/>
      <c r="AV163" s="483"/>
      <c r="AW163" s="483"/>
      <c r="AX163" s="483"/>
      <c r="AY163" s="483"/>
      <c r="AZ163" s="483"/>
      <c r="BA163" s="483"/>
      <c r="BB163" s="483"/>
      <c r="BC163" s="483"/>
      <c r="BD163" s="483"/>
      <c r="BE163" s="483"/>
      <c r="BF163" s="484"/>
      <c r="BG163" s="1"/>
      <c r="BJ163" s="40"/>
    </row>
    <row r="164" spans="3:62" ht="31.5" customHeight="1" x14ac:dyDescent="0.2">
      <c r="C164" s="1"/>
      <c r="D164" s="411" t="s">
        <v>675</v>
      </c>
      <c r="E164" s="412"/>
      <c r="F164" s="412"/>
      <c r="G164" s="412"/>
      <c r="H164" s="412"/>
      <c r="I164" s="412"/>
      <c r="J164" s="412"/>
      <c r="K164" s="412"/>
      <c r="L164" s="412"/>
      <c r="M164" s="412"/>
      <c r="N164" s="412"/>
      <c r="O164" s="412"/>
      <c r="P164" s="412"/>
      <c r="Q164" s="412"/>
      <c r="R164" s="482"/>
      <c r="S164" s="483"/>
      <c r="T164" s="483"/>
      <c r="U164" s="483"/>
      <c r="V164" s="483"/>
      <c r="W164" s="483"/>
      <c r="X164" s="483"/>
      <c r="Y164" s="483"/>
      <c r="Z164" s="483"/>
      <c r="AA164" s="483"/>
      <c r="AB164" s="483"/>
      <c r="AC164" s="483"/>
      <c r="AD164" s="483"/>
      <c r="AE164" s="483"/>
      <c r="AF164" s="483"/>
      <c r="AG164" s="482"/>
      <c r="AH164" s="483"/>
      <c r="AI164" s="483"/>
      <c r="AJ164" s="483"/>
      <c r="AK164" s="483"/>
      <c r="AL164" s="483"/>
      <c r="AM164" s="483"/>
      <c r="AN164" s="483"/>
      <c r="AO164" s="483"/>
      <c r="AP164" s="483"/>
      <c r="AQ164" s="483"/>
      <c r="AR164" s="483"/>
      <c r="AS164" s="483"/>
      <c r="AT164" s="483"/>
      <c r="AU164" s="483"/>
      <c r="AV164" s="483"/>
      <c r="AW164" s="483"/>
      <c r="AX164" s="483"/>
      <c r="AY164" s="483"/>
      <c r="AZ164" s="483"/>
      <c r="BA164" s="483"/>
      <c r="BB164" s="483"/>
      <c r="BC164" s="483"/>
      <c r="BD164" s="483"/>
      <c r="BE164" s="483"/>
      <c r="BF164" s="484"/>
      <c r="BG164" s="1"/>
      <c r="BJ164" s="40"/>
    </row>
    <row r="165" spans="3:62" ht="31.5" customHeight="1" x14ac:dyDescent="0.2">
      <c r="C165" s="1"/>
      <c r="D165" s="411" t="s">
        <v>676</v>
      </c>
      <c r="E165" s="412"/>
      <c r="F165" s="412"/>
      <c r="G165" s="412"/>
      <c r="H165" s="412"/>
      <c r="I165" s="412"/>
      <c r="J165" s="412"/>
      <c r="K165" s="412"/>
      <c r="L165" s="412"/>
      <c r="M165" s="412"/>
      <c r="N165" s="412"/>
      <c r="O165" s="412"/>
      <c r="P165" s="412"/>
      <c r="Q165" s="412"/>
      <c r="R165" s="482"/>
      <c r="S165" s="483"/>
      <c r="T165" s="483"/>
      <c r="U165" s="483"/>
      <c r="V165" s="483"/>
      <c r="W165" s="483"/>
      <c r="X165" s="483"/>
      <c r="Y165" s="483"/>
      <c r="Z165" s="483"/>
      <c r="AA165" s="483"/>
      <c r="AB165" s="483"/>
      <c r="AC165" s="483"/>
      <c r="AD165" s="483"/>
      <c r="AE165" s="483"/>
      <c r="AF165" s="483"/>
      <c r="AG165" s="482"/>
      <c r="AH165" s="483"/>
      <c r="AI165" s="483"/>
      <c r="AJ165" s="483"/>
      <c r="AK165" s="483"/>
      <c r="AL165" s="483"/>
      <c r="AM165" s="483"/>
      <c r="AN165" s="483"/>
      <c r="AO165" s="483"/>
      <c r="AP165" s="483"/>
      <c r="AQ165" s="483"/>
      <c r="AR165" s="483"/>
      <c r="AS165" s="483"/>
      <c r="AT165" s="483"/>
      <c r="AU165" s="483"/>
      <c r="AV165" s="483"/>
      <c r="AW165" s="483"/>
      <c r="AX165" s="483"/>
      <c r="AY165" s="483"/>
      <c r="AZ165" s="483"/>
      <c r="BA165" s="483"/>
      <c r="BB165" s="483"/>
      <c r="BC165" s="483"/>
      <c r="BD165" s="483"/>
      <c r="BE165" s="483"/>
      <c r="BF165" s="484"/>
      <c r="BG165" s="1"/>
      <c r="BJ165" s="40"/>
    </row>
    <row r="166" spans="3:62" ht="20.100000000000001" hidden="1" customHeight="1" x14ac:dyDescent="0.2">
      <c r="C166" s="1"/>
      <c r="D166" s="492"/>
      <c r="E166" s="483"/>
      <c r="F166" s="483"/>
      <c r="G166" s="483"/>
      <c r="H166" s="483"/>
      <c r="I166" s="483"/>
      <c r="J166" s="483"/>
      <c r="K166" s="483"/>
      <c r="L166" s="483"/>
      <c r="M166" s="483"/>
      <c r="N166" s="483"/>
      <c r="O166" s="483"/>
      <c r="P166" s="483"/>
      <c r="Q166" s="483"/>
      <c r="R166" s="483"/>
      <c r="S166" s="483"/>
      <c r="T166" s="483"/>
      <c r="U166" s="483"/>
      <c r="V166" s="636"/>
      <c r="W166" s="637"/>
      <c r="X166" s="638"/>
      <c r="Y166" s="638"/>
      <c r="Z166" s="638"/>
      <c r="AA166" s="638"/>
      <c r="AB166" s="638"/>
      <c r="AC166" s="638"/>
      <c r="AD166" s="638"/>
      <c r="AE166" s="638"/>
      <c r="AF166" s="638"/>
      <c r="AG166" s="638"/>
      <c r="AH166" s="638"/>
      <c r="AI166" s="638"/>
      <c r="AJ166" s="638"/>
      <c r="AK166" s="638"/>
      <c r="AL166" s="638"/>
      <c r="AM166" s="638"/>
      <c r="AN166" s="638"/>
      <c r="AO166" s="638"/>
      <c r="AP166" s="638"/>
      <c r="AQ166" s="638"/>
      <c r="AR166" s="638"/>
      <c r="AS166" s="638"/>
      <c r="AT166" s="638"/>
      <c r="AU166" s="638"/>
      <c r="AV166" s="638"/>
      <c r="AW166" s="638"/>
      <c r="AX166" s="638"/>
      <c r="AY166" s="638"/>
      <c r="AZ166" s="638"/>
      <c r="BA166" s="638"/>
      <c r="BB166" s="638"/>
      <c r="BC166" s="638"/>
      <c r="BD166" s="638"/>
      <c r="BE166" s="638"/>
      <c r="BF166" s="639"/>
      <c r="BG166" s="1"/>
      <c r="BJ166" s="40"/>
    </row>
    <row r="167" spans="3:62" ht="20.45" customHeight="1" x14ac:dyDescent="0.25">
      <c r="C167" s="141"/>
      <c r="D167" s="142" t="s">
        <v>529</v>
      </c>
      <c r="E167" s="102"/>
      <c r="F167" s="102"/>
      <c r="G167" s="102"/>
      <c r="H167" s="102"/>
      <c r="I167" s="102"/>
      <c r="J167" s="102"/>
      <c r="K167" s="102"/>
      <c r="L167" s="102"/>
      <c r="M167" s="102"/>
      <c r="N167" s="102"/>
      <c r="O167" s="102"/>
      <c r="P167" s="102"/>
      <c r="Q167" s="102"/>
      <c r="R167" s="102"/>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
    </row>
    <row r="168" spans="3:62" ht="24.75" customHeight="1" x14ac:dyDescent="0.2">
      <c r="C168" s="1"/>
      <c r="D168" s="411" t="s">
        <v>493</v>
      </c>
      <c r="E168" s="480"/>
      <c r="F168" s="480"/>
      <c r="G168" s="480"/>
      <c r="H168" s="480"/>
      <c r="I168" s="480"/>
      <c r="J168" s="480"/>
      <c r="K168" s="480"/>
      <c r="L168" s="480"/>
      <c r="M168" s="480"/>
      <c r="N168" s="480"/>
      <c r="O168" s="480"/>
      <c r="P168" s="480"/>
      <c r="Q168" s="480"/>
      <c r="R168" s="480"/>
      <c r="S168" s="480"/>
      <c r="T168" s="480"/>
      <c r="U168" s="480"/>
      <c r="V168" s="480"/>
      <c r="W168" s="480"/>
      <c r="X168" s="480"/>
      <c r="Y168" s="480"/>
      <c r="Z168" s="480"/>
      <c r="AA168" s="480"/>
      <c r="AB168" s="480"/>
      <c r="AC168" s="480"/>
      <c r="AD168" s="504"/>
      <c r="AE168" s="500" t="s">
        <v>494</v>
      </c>
      <c r="AF168" s="501"/>
      <c r="AG168" s="501"/>
      <c r="AH168" s="501"/>
      <c r="AI168" s="501"/>
      <c r="AJ168" s="501"/>
      <c r="AK168" s="501"/>
      <c r="AL168" s="501"/>
      <c r="AM168" s="501"/>
      <c r="AN168" s="501"/>
      <c r="AO168" s="501"/>
      <c r="AP168" s="501"/>
      <c r="AQ168" s="501"/>
      <c r="AR168" s="503"/>
      <c r="AS168" s="500" t="s">
        <v>495</v>
      </c>
      <c r="AT168" s="501"/>
      <c r="AU168" s="501"/>
      <c r="AV168" s="501"/>
      <c r="AW168" s="501"/>
      <c r="AX168" s="501"/>
      <c r="AY168" s="501"/>
      <c r="AZ168" s="501"/>
      <c r="BA168" s="501"/>
      <c r="BB168" s="501"/>
      <c r="BC168" s="501"/>
      <c r="BD168" s="501"/>
      <c r="BE168" s="501"/>
      <c r="BF168" s="502"/>
      <c r="BG168" s="1"/>
      <c r="BJ168" s="40"/>
    </row>
    <row r="169" spans="3:62" ht="24.75" customHeight="1" x14ac:dyDescent="0.2">
      <c r="C169" s="1"/>
      <c r="D169" s="492"/>
      <c r="E169" s="493"/>
      <c r="F169" s="493"/>
      <c r="G169" s="493"/>
      <c r="H169" s="493"/>
      <c r="I169" s="493"/>
      <c r="J169" s="493"/>
      <c r="K169" s="493"/>
      <c r="L169" s="493"/>
      <c r="M169" s="493"/>
      <c r="N169" s="493"/>
      <c r="O169" s="493"/>
      <c r="P169" s="493"/>
      <c r="Q169" s="493"/>
      <c r="R169" s="493"/>
      <c r="S169" s="493"/>
      <c r="T169" s="493"/>
      <c r="U169" s="493"/>
      <c r="V169" s="493"/>
      <c r="W169" s="493"/>
      <c r="X169" s="493"/>
      <c r="Y169" s="493"/>
      <c r="Z169" s="493"/>
      <c r="AA169" s="493"/>
      <c r="AB169" s="493"/>
      <c r="AC169" s="493"/>
      <c r="AD169" s="494"/>
      <c r="AE169" s="495"/>
      <c r="AF169" s="496"/>
      <c r="AG169" s="496"/>
      <c r="AH169" s="496"/>
      <c r="AI169" s="496"/>
      <c r="AJ169" s="496"/>
      <c r="AK169" s="496"/>
      <c r="AL169" s="496"/>
      <c r="AM169" s="496"/>
      <c r="AN169" s="496"/>
      <c r="AO169" s="496"/>
      <c r="AP169" s="496"/>
      <c r="AQ169" s="496"/>
      <c r="AR169" s="497"/>
      <c r="AS169" s="495"/>
      <c r="AT169" s="498"/>
      <c r="AU169" s="498"/>
      <c r="AV169" s="498"/>
      <c r="AW169" s="498"/>
      <c r="AX169" s="498"/>
      <c r="AY169" s="498"/>
      <c r="AZ169" s="498"/>
      <c r="BA169" s="498"/>
      <c r="BB169" s="498"/>
      <c r="BC169" s="498"/>
      <c r="BD169" s="498"/>
      <c r="BE169" s="498"/>
      <c r="BF169" s="499"/>
      <c r="BG169" s="1"/>
      <c r="BJ169" s="40"/>
    </row>
    <row r="170" spans="3:62" ht="24.75" customHeight="1" x14ac:dyDescent="0.2">
      <c r="C170" s="1"/>
      <c r="D170" s="492"/>
      <c r="E170" s="493"/>
      <c r="F170" s="493"/>
      <c r="G170" s="493"/>
      <c r="H170" s="493"/>
      <c r="I170" s="493"/>
      <c r="J170" s="493"/>
      <c r="K170" s="493"/>
      <c r="L170" s="493"/>
      <c r="M170" s="493"/>
      <c r="N170" s="493"/>
      <c r="O170" s="493"/>
      <c r="P170" s="493"/>
      <c r="Q170" s="493"/>
      <c r="R170" s="493"/>
      <c r="S170" s="493"/>
      <c r="T170" s="493"/>
      <c r="U170" s="493"/>
      <c r="V170" s="493"/>
      <c r="W170" s="493"/>
      <c r="X170" s="493"/>
      <c r="Y170" s="493"/>
      <c r="Z170" s="493"/>
      <c r="AA170" s="493"/>
      <c r="AB170" s="493"/>
      <c r="AC170" s="493"/>
      <c r="AD170" s="494"/>
      <c r="AE170" s="495"/>
      <c r="AF170" s="496"/>
      <c r="AG170" s="496"/>
      <c r="AH170" s="496"/>
      <c r="AI170" s="496"/>
      <c r="AJ170" s="496"/>
      <c r="AK170" s="496"/>
      <c r="AL170" s="496"/>
      <c r="AM170" s="496"/>
      <c r="AN170" s="496"/>
      <c r="AO170" s="496"/>
      <c r="AP170" s="496"/>
      <c r="AQ170" s="496"/>
      <c r="AR170" s="497"/>
      <c r="AS170" s="495"/>
      <c r="AT170" s="498"/>
      <c r="AU170" s="498"/>
      <c r="AV170" s="498"/>
      <c r="AW170" s="498"/>
      <c r="AX170" s="498"/>
      <c r="AY170" s="498"/>
      <c r="AZ170" s="498"/>
      <c r="BA170" s="498"/>
      <c r="BB170" s="498"/>
      <c r="BC170" s="498"/>
      <c r="BD170" s="498"/>
      <c r="BE170" s="498"/>
      <c r="BF170" s="499"/>
      <c r="BG170" s="1"/>
      <c r="BJ170" s="40"/>
    </row>
    <row r="171" spans="3:62" ht="24.75" customHeight="1" x14ac:dyDescent="0.2">
      <c r="C171" s="1"/>
      <c r="D171" s="492"/>
      <c r="E171" s="493"/>
      <c r="F171" s="493"/>
      <c r="G171" s="493"/>
      <c r="H171" s="493"/>
      <c r="I171" s="493"/>
      <c r="J171" s="493"/>
      <c r="K171" s="493"/>
      <c r="L171" s="493"/>
      <c r="M171" s="493"/>
      <c r="N171" s="493"/>
      <c r="O171" s="493"/>
      <c r="P171" s="493"/>
      <c r="Q171" s="493"/>
      <c r="R171" s="493"/>
      <c r="S171" s="493"/>
      <c r="T171" s="493"/>
      <c r="U171" s="493"/>
      <c r="V171" s="493"/>
      <c r="W171" s="493"/>
      <c r="X171" s="493"/>
      <c r="Y171" s="493"/>
      <c r="Z171" s="493"/>
      <c r="AA171" s="493"/>
      <c r="AB171" s="493"/>
      <c r="AC171" s="493"/>
      <c r="AD171" s="494"/>
      <c r="AE171" s="495"/>
      <c r="AF171" s="496"/>
      <c r="AG171" s="496"/>
      <c r="AH171" s="496"/>
      <c r="AI171" s="496"/>
      <c r="AJ171" s="496"/>
      <c r="AK171" s="496"/>
      <c r="AL171" s="496"/>
      <c r="AM171" s="496"/>
      <c r="AN171" s="496"/>
      <c r="AO171" s="496"/>
      <c r="AP171" s="496"/>
      <c r="AQ171" s="496"/>
      <c r="AR171" s="497"/>
      <c r="AS171" s="495"/>
      <c r="AT171" s="498"/>
      <c r="AU171" s="498"/>
      <c r="AV171" s="498"/>
      <c r="AW171" s="498"/>
      <c r="AX171" s="498"/>
      <c r="AY171" s="498"/>
      <c r="AZ171" s="498"/>
      <c r="BA171" s="498"/>
      <c r="BB171" s="498"/>
      <c r="BC171" s="498"/>
      <c r="BD171" s="498"/>
      <c r="BE171" s="498"/>
      <c r="BF171" s="499"/>
      <c r="BG171" s="1"/>
      <c r="BJ171" s="40"/>
    </row>
    <row r="172" spans="3:62" ht="24.75" customHeight="1" x14ac:dyDescent="0.2">
      <c r="C172" s="1"/>
      <c r="D172" s="492"/>
      <c r="E172" s="493"/>
      <c r="F172" s="493"/>
      <c r="G172" s="493"/>
      <c r="H172" s="493"/>
      <c r="I172" s="493"/>
      <c r="J172" s="493"/>
      <c r="K172" s="493"/>
      <c r="L172" s="493"/>
      <c r="M172" s="493"/>
      <c r="N172" s="493"/>
      <c r="O172" s="493"/>
      <c r="P172" s="493"/>
      <c r="Q172" s="493"/>
      <c r="R172" s="493"/>
      <c r="S172" s="493"/>
      <c r="T172" s="493"/>
      <c r="U172" s="493"/>
      <c r="V172" s="493"/>
      <c r="W172" s="493"/>
      <c r="X172" s="493"/>
      <c r="Y172" s="493"/>
      <c r="Z172" s="493"/>
      <c r="AA172" s="493"/>
      <c r="AB172" s="493"/>
      <c r="AC172" s="493"/>
      <c r="AD172" s="494"/>
      <c r="AE172" s="495"/>
      <c r="AF172" s="496"/>
      <c r="AG172" s="496"/>
      <c r="AH172" s="496"/>
      <c r="AI172" s="496"/>
      <c r="AJ172" s="496"/>
      <c r="AK172" s="496"/>
      <c r="AL172" s="496"/>
      <c r="AM172" s="496"/>
      <c r="AN172" s="496"/>
      <c r="AO172" s="496"/>
      <c r="AP172" s="496"/>
      <c r="AQ172" s="496"/>
      <c r="AR172" s="497"/>
      <c r="AS172" s="495"/>
      <c r="AT172" s="498"/>
      <c r="AU172" s="498"/>
      <c r="AV172" s="498"/>
      <c r="AW172" s="498"/>
      <c r="AX172" s="498"/>
      <c r="AY172" s="498"/>
      <c r="AZ172" s="498"/>
      <c r="BA172" s="498"/>
      <c r="BB172" s="498"/>
      <c r="BC172" s="498"/>
      <c r="BD172" s="498"/>
      <c r="BE172" s="498"/>
      <c r="BF172" s="499"/>
      <c r="BG172" s="1"/>
      <c r="BJ172" s="40"/>
    </row>
    <row r="173" spans="3:62" ht="24.75" customHeight="1" x14ac:dyDescent="0.2">
      <c r="C173" s="1"/>
      <c r="D173" s="492"/>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4"/>
      <c r="AE173" s="495"/>
      <c r="AF173" s="496"/>
      <c r="AG173" s="496"/>
      <c r="AH173" s="496"/>
      <c r="AI173" s="496"/>
      <c r="AJ173" s="496"/>
      <c r="AK173" s="496"/>
      <c r="AL173" s="496"/>
      <c r="AM173" s="496"/>
      <c r="AN173" s="496"/>
      <c r="AO173" s="496"/>
      <c r="AP173" s="496"/>
      <c r="AQ173" s="496"/>
      <c r="AR173" s="497"/>
      <c r="AS173" s="495"/>
      <c r="AT173" s="498"/>
      <c r="AU173" s="498"/>
      <c r="AV173" s="498"/>
      <c r="AW173" s="498"/>
      <c r="AX173" s="498"/>
      <c r="AY173" s="498"/>
      <c r="AZ173" s="498"/>
      <c r="BA173" s="498"/>
      <c r="BB173" s="498"/>
      <c r="BC173" s="498"/>
      <c r="BD173" s="498"/>
      <c r="BE173" s="498"/>
      <c r="BF173" s="499"/>
      <c r="BG173" s="1"/>
      <c r="BJ173" s="40"/>
    </row>
    <row r="174" spans="3:62" ht="24.75" customHeight="1" x14ac:dyDescent="0.2">
      <c r="C174" s="1"/>
      <c r="D174" s="492"/>
      <c r="E174" s="493"/>
      <c r="F174" s="493"/>
      <c r="G174" s="493"/>
      <c r="H174" s="493"/>
      <c r="I174" s="493"/>
      <c r="J174" s="493"/>
      <c r="K174" s="493"/>
      <c r="L174" s="493"/>
      <c r="M174" s="493"/>
      <c r="N174" s="493"/>
      <c r="O174" s="493"/>
      <c r="P174" s="493"/>
      <c r="Q174" s="493"/>
      <c r="R174" s="493"/>
      <c r="S174" s="493"/>
      <c r="T174" s="493"/>
      <c r="U174" s="493"/>
      <c r="V174" s="493"/>
      <c r="W174" s="493"/>
      <c r="X174" s="493"/>
      <c r="Y174" s="493"/>
      <c r="Z174" s="493"/>
      <c r="AA174" s="493"/>
      <c r="AB174" s="493"/>
      <c r="AC174" s="493"/>
      <c r="AD174" s="494"/>
      <c r="AE174" s="495"/>
      <c r="AF174" s="496"/>
      <c r="AG174" s="496"/>
      <c r="AH174" s="496"/>
      <c r="AI174" s="496"/>
      <c r="AJ174" s="496"/>
      <c r="AK174" s="496"/>
      <c r="AL174" s="496"/>
      <c r="AM174" s="496"/>
      <c r="AN174" s="496"/>
      <c r="AO174" s="496"/>
      <c r="AP174" s="496"/>
      <c r="AQ174" s="496"/>
      <c r="AR174" s="497"/>
      <c r="AS174" s="495"/>
      <c r="AT174" s="498"/>
      <c r="AU174" s="498"/>
      <c r="AV174" s="498"/>
      <c r="AW174" s="498"/>
      <c r="AX174" s="498"/>
      <c r="AY174" s="498"/>
      <c r="AZ174" s="498"/>
      <c r="BA174" s="498"/>
      <c r="BB174" s="498"/>
      <c r="BC174" s="498"/>
      <c r="BD174" s="498"/>
      <c r="BE174" s="498"/>
      <c r="BF174" s="499"/>
      <c r="BG174" s="1"/>
      <c r="BJ174" s="40"/>
    </row>
    <row r="175" spans="3:62" ht="24.75" hidden="1" customHeight="1" x14ac:dyDescent="0.2">
      <c r="C175" s="1"/>
      <c r="D175" s="492"/>
      <c r="E175" s="493"/>
      <c r="F175" s="493"/>
      <c r="G175" s="493"/>
      <c r="H175" s="493"/>
      <c r="I175" s="493"/>
      <c r="J175" s="493"/>
      <c r="K175" s="493"/>
      <c r="L175" s="493"/>
      <c r="M175" s="493"/>
      <c r="N175" s="493"/>
      <c r="O175" s="493"/>
      <c r="P175" s="493"/>
      <c r="Q175" s="493"/>
      <c r="R175" s="493"/>
      <c r="S175" s="493"/>
      <c r="T175" s="493"/>
      <c r="U175" s="493"/>
      <c r="V175" s="493"/>
      <c r="W175" s="493"/>
      <c r="X175" s="493"/>
      <c r="Y175" s="493"/>
      <c r="Z175" s="493"/>
      <c r="AA175" s="493"/>
      <c r="AB175" s="493"/>
      <c r="AC175" s="493"/>
      <c r="AD175" s="494"/>
      <c r="AE175" s="510"/>
      <c r="AF175" s="498"/>
      <c r="AG175" s="498"/>
      <c r="AH175" s="498"/>
      <c r="AI175" s="498"/>
      <c r="AJ175" s="498"/>
      <c r="AK175" s="498"/>
      <c r="AL175" s="498"/>
      <c r="AM175" s="498"/>
      <c r="AN175" s="498"/>
      <c r="AO175" s="498"/>
      <c r="AP175" s="498"/>
      <c r="AQ175" s="498"/>
      <c r="AR175" s="511"/>
      <c r="AS175" s="510"/>
      <c r="AT175" s="498"/>
      <c r="AU175" s="498"/>
      <c r="AV175" s="498"/>
      <c r="AW175" s="498"/>
      <c r="AX175" s="498"/>
      <c r="AY175" s="498"/>
      <c r="AZ175" s="498"/>
      <c r="BA175" s="498"/>
      <c r="BB175" s="498"/>
      <c r="BC175" s="498"/>
      <c r="BD175" s="498"/>
      <c r="BE175" s="498"/>
      <c r="BF175" s="499"/>
      <c r="BG175" s="1"/>
      <c r="BJ175" s="40"/>
    </row>
    <row r="176" spans="3:62" ht="24.75" hidden="1" customHeight="1" x14ac:dyDescent="0.2">
      <c r="C176" s="1"/>
      <c r="D176" s="492"/>
      <c r="E176" s="493"/>
      <c r="F176" s="493"/>
      <c r="G176" s="493"/>
      <c r="H176" s="493"/>
      <c r="I176" s="493"/>
      <c r="J176" s="493"/>
      <c r="K176" s="493"/>
      <c r="L176" s="493"/>
      <c r="M176" s="493"/>
      <c r="N176" s="493"/>
      <c r="O176" s="493"/>
      <c r="P176" s="493"/>
      <c r="Q176" s="493"/>
      <c r="R176" s="493"/>
      <c r="S176" s="493"/>
      <c r="T176" s="493"/>
      <c r="U176" s="493"/>
      <c r="V176" s="493"/>
      <c r="W176" s="493"/>
      <c r="X176" s="493"/>
      <c r="Y176" s="493"/>
      <c r="Z176" s="493"/>
      <c r="AA176" s="493"/>
      <c r="AB176" s="493"/>
      <c r="AC176" s="493"/>
      <c r="AD176" s="494"/>
      <c r="AE176" s="510"/>
      <c r="AF176" s="498"/>
      <c r="AG176" s="498"/>
      <c r="AH176" s="498"/>
      <c r="AI176" s="498"/>
      <c r="AJ176" s="498"/>
      <c r="AK176" s="498"/>
      <c r="AL176" s="498"/>
      <c r="AM176" s="498"/>
      <c r="AN176" s="498"/>
      <c r="AO176" s="498"/>
      <c r="AP176" s="498"/>
      <c r="AQ176" s="498"/>
      <c r="AR176" s="511"/>
      <c r="AS176" s="510"/>
      <c r="AT176" s="498"/>
      <c r="AU176" s="498"/>
      <c r="AV176" s="498"/>
      <c r="AW176" s="498"/>
      <c r="AX176" s="498"/>
      <c r="AY176" s="498"/>
      <c r="AZ176" s="498"/>
      <c r="BA176" s="498"/>
      <c r="BB176" s="498"/>
      <c r="BC176" s="498"/>
      <c r="BD176" s="498"/>
      <c r="BE176" s="498"/>
      <c r="BF176" s="499"/>
      <c r="BG176" s="1"/>
      <c r="BJ176" s="40"/>
    </row>
    <row r="177" spans="3:89" ht="24.75" hidden="1" customHeight="1" x14ac:dyDescent="0.2">
      <c r="C177" s="1"/>
      <c r="D177" s="492"/>
      <c r="E177" s="493"/>
      <c r="F177" s="493"/>
      <c r="G177" s="493"/>
      <c r="H177" s="493"/>
      <c r="I177" s="493"/>
      <c r="J177" s="493"/>
      <c r="K177" s="493"/>
      <c r="L177" s="493"/>
      <c r="M177" s="493"/>
      <c r="N177" s="493"/>
      <c r="O177" s="493"/>
      <c r="P177" s="493"/>
      <c r="Q177" s="493"/>
      <c r="R177" s="493"/>
      <c r="S177" s="493"/>
      <c r="T177" s="493"/>
      <c r="U177" s="493"/>
      <c r="V177" s="493"/>
      <c r="W177" s="493"/>
      <c r="X177" s="493"/>
      <c r="Y177" s="493"/>
      <c r="Z177" s="493"/>
      <c r="AA177" s="493"/>
      <c r="AB177" s="493"/>
      <c r="AC177" s="493"/>
      <c r="AD177" s="494"/>
      <c r="AE177" s="510"/>
      <c r="AF177" s="498"/>
      <c r="AG177" s="498"/>
      <c r="AH177" s="498"/>
      <c r="AI177" s="498"/>
      <c r="AJ177" s="498"/>
      <c r="AK177" s="498"/>
      <c r="AL177" s="498"/>
      <c r="AM177" s="498"/>
      <c r="AN177" s="498"/>
      <c r="AO177" s="498"/>
      <c r="AP177" s="498"/>
      <c r="AQ177" s="498"/>
      <c r="AR177" s="511"/>
      <c r="AS177" s="510"/>
      <c r="AT177" s="498"/>
      <c r="AU177" s="498"/>
      <c r="AV177" s="498"/>
      <c r="AW177" s="498"/>
      <c r="AX177" s="498"/>
      <c r="AY177" s="498"/>
      <c r="AZ177" s="498"/>
      <c r="BA177" s="498"/>
      <c r="BB177" s="498"/>
      <c r="BC177" s="498"/>
      <c r="BD177" s="498"/>
      <c r="BE177" s="498"/>
      <c r="BF177" s="499"/>
      <c r="BG177" s="1"/>
      <c r="BJ177" s="40"/>
    </row>
    <row r="178" spans="3:89" ht="24.75" hidden="1" customHeight="1" x14ac:dyDescent="0.2">
      <c r="C178" s="1"/>
      <c r="D178" s="492"/>
      <c r="E178" s="493"/>
      <c r="F178" s="493"/>
      <c r="G178" s="493"/>
      <c r="H178" s="493"/>
      <c r="I178" s="493"/>
      <c r="J178" s="493"/>
      <c r="K178" s="493"/>
      <c r="L178" s="493"/>
      <c r="M178" s="493"/>
      <c r="N178" s="493"/>
      <c r="O178" s="493"/>
      <c r="P178" s="493"/>
      <c r="Q178" s="493"/>
      <c r="R178" s="493"/>
      <c r="S178" s="493"/>
      <c r="T178" s="493"/>
      <c r="U178" s="493"/>
      <c r="V178" s="493"/>
      <c r="W178" s="493"/>
      <c r="X178" s="493"/>
      <c r="Y178" s="493"/>
      <c r="Z178" s="493"/>
      <c r="AA178" s="493"/>
      <c r="AB178" s="493"/>
      <c r="AC178" s="493"/>
      <c r="AD178" s="494"/>
      <c r="AE178" s="510"/>
      <c r="AF178" s="498"/>
      <c r="AG178" s="498"/>
      <c r="AH178" s="498"/>
      <c r="AI178" s="498"/>
      <c r="AJ178" s="498"/>
      <c r="AK178" s="498"/>
      <c r="AL178" s="498"/>
      <c r="AM178" s="498"/>
      <c r="AN178" s="498"/>
      <c r="AO178" s="498"/>
      <c r="AP178" s="498"/>
      <c r="AQ178" s="498"/>
      <c r="AR178" s="511"/>
      <c r="AS178" s="510"/>
      <c r="AT178" s="498"/>
      <c r="AU178" s="498"/>
      <c r="AV178" s="498"/>
      <c r="AW178" s="498"/>
      <c r="AX178" s="498"/>
      <c r="AY178" s="498"/>
      <c r="AZ178" s="498"/>
      <c r="BA178" s="498"/>
      <c r="BB178" s="498"/>
      <c r="BC178" s="498"/>
      <c r="BD178" s="498"/>
      <c r="BE178" s="498"/>
      <c r="BF178" s="499"/>
      <c r="BG178" s="1"/>
      <c r="BJ178" s="40"/>
    </row>
    <row r="179" spans="3:89" ht="24.75" hidden="1" customHeight="1" x14ac:dyDescent="0.2">
      <c r="C179" s="1"/>
      <c r="D179" s="492"/>
      <c r="E179" s="493"/>
      <c r="F179" s="493"/>
      <c r="G179" s="493"/>
      <c r="H179" s="493"/>
      <c r="I179" s="493"/>
      <c r="J179" s="493"/>
      <c r="K179" s="493"/>
      <c r="L179" s="493"/>
      <c r="M179" s="493"/>
      <c r="N179" s="493"/>
      <c r="O179" s="493"/>
      <c r="P179" s="493"/>
      <c r="Q179" s="493"/>
      <c r="R179" s="493"/>
      <c r="S179" s="493"/>
      <c r="T179" s="493"/>
      <c r="U179" s="493"/>
      <c r="V179" s="493"/>
      <c r="W179" s="493"/>
      <c r="X179" s="493"/>
      <c r="Y179" s="493"/>
      <c r="Z179" s="493"/>
      <c r="AA179" s="493"/>
      <c r="AB179" s="493"/>
      <c r="AC179" s="493"/>
      <c r="AD179" s="494"/>
      <c r="AE179" s="510"/>
      <c r="AF179" s="498"/>
      <c r="AG179" s="498"/>
      <c r="AH179" s="498"/>
      <c r="AI179" s="498"/>
      <c r="AJ179" s="498"/>
      <c r="AK179" s="498"/>
      <c r="AL179" s="498"/>
      <c r="AM179" s="498"/>
      <c r="AN179" s="498"/>
      <c r="AO179" s="498"/>
      <c r="AP179" s="498"/>
      <c r="AQ179" s="498"/>
      <c r="AR179" s="511"/>
      <c r="AS179" s="510"/>
      <c r="AT179" s="498"/>
      <c r="AU179" s="498"/>
      <c r="AV179" s="498"/>
      <c r="AW179" s="498"/>
      <c r="AX179" s="498"/>
      <c r="AY179" s="498"/>
      <c r="AZ179" s="498"/>
      <c r="BA179" s="498"/>
      <c r="BB179" s="498"/>
      <c r="BC179" s="498"/>
      <c r="BD179" s="498"/>
      <c r="BE179" s="498"/>
      <c r="BF179" s="499"/>
      <c r="BG179" s="1"/>
      <c r="BJ179" s="40"/>
    </row>
    <row r="180" spans="3:89" ht="24.75" hidden="1" customHeight="1" x14ac:dyDescent="0.2">
      <c r="C180" s="1"/>
      <c r="D180" s="492"/>
      <c r="E180" s="493"/>
      <c r="F180" s="493"/>
      <c r="G180" s="493"/>
      <c r="H180" s="493"/>
      <c r="I180" s="493"/>
      <c r="J180" s="493"/>
      <c r="K180" s="493"/>
      <c r="L180" s="493"/>
      <c r="M180" s="493"/>
      <c r="N180" s="493"/>
      <c r="O180" s="493"/>
      <c r="P180" s="493"/>
      <c r="Q180" s="493"/>
      <c r="R180" s="493"/>
      <c r="S180" s="493"/>
      <c r="T180" s="493"/>
      <c r="U180" s="493"/>
      <c r="V180" s="493"/>
      <c r="W180" s="493"/>
      <c r="X180" s="493"/>
      <c r="Y180" s="493"/>
      <c r="Z180" s="493"/>
      <c r="AA180" s="493"/>
      <c r="AB180" s="493"/>
      <c r="AC180" s="493"/>
      <c r="AD180" s="494"/>
      <c r="AE180" s="510"/>
      <c r="AF180" s="498"/>
      <c r="AG180" s="498"/>
      <c r="AH180" s="498"/>
      <c r="AI180" s="498"/>
      <c r="AJ180" s="498"/>
      <c r="AK180" s="498"/>
      <c r="AL180" s="498"/>
      <c r="AM180" s="498"/>
      <c r="AN180" s="498"/>
      <c r="AO180" s="498"/>
      <c r="AP180" s="498"/>
      <c r="AQ180" s="498"/>
      <c r="AR180" s="511"/>
      <c r="AS180" s="510"/>
      <c r="AT180" s="498"/>
      <c r="AU180" s="498"/>
      <c r="AV180" s="498"/>
      <c r="AW180" s="498"/>
      <c r="AX180" s="498"/>
      <c r="AY180" s="498"/>
      <c r="AZ180" s="498"/>
      <c r="BA180" s="498"/>
      <c r="BB180" s="498"/>
      <c r="BC180" s="498"/>
      <c r="BD180" s="498"/>
      <c r="BE180" s="498"/>
      <c r="BF180" s="499"/>
      <c r="BG180" s="1"/>
      <c r="BJ180" s="40"/>
    </row>
    <row r="181" spans="3:89" ht="24.75" hidden="1" customHeight="1" x14ac:dyDescent="0.2">
      <c r="C181" s="1"/>
      <c r="D181" s="492"/>
      <c r="E181" s="493"/>
      <c r="F181" s="493"/>
      <c r="G181" s="493"/>
      <c r="H181" s="493"/>
      <c r="I181" s="493"/>
      <c r="J181" s="493"/>
      <c r="K181" s="493"/>
      <c r="L181" s="493"/>
      <c r="M181" s="493"/>
      <c r="N181" s="493"/>
      <c r="O181" s="493"/>
      <c r="P181" s="493"/>
      <c r="Q181" s="493"/>
      <c r="R181" s="493"/>
      <c r="S181" s="493"/>
      <c r="T181" s="493"/>
      <c r="U181" s="493"/>
      <c r="V181" s="493"/>
      <c r="W181" s="493"/>
      <c r="X181" s="493"/>
      <c r="Y181" s="493"/>
      <c r="Z181" s="493"/>
      <c r="AA181" s="493"/>
      <c r="AB181" s="493"/>
      <c r="AC181" s="493"/>
      <c r="AD181" s="494"/>
      <c r="AE181" s="510"/>
      <c r="AF181" s="498"/>
      <c r="AG181" s="498"/>
      <c r="AH181" s="498"/>
      <c r="AI181" s="498"/>
      <c r="AJ181" s="498"/>
      <c r="AK181" s="498"/>
      <c r="AL181" s="498"/>
      <c r="AM181" s="498"/>
      <c r="AN181" s="498"/>
      <c r="AO181" s="498"/>
      <c r="AP181" s="498"/>
      <c r="AQ181" s="498"/>
      <c r="AR181" s="511"/>
      <c r="AS181" s="510"/>
      <c r="AT181" s="498"/>
      <c r="AU181" s="498"/>
      <c r="AV181" s="498"/>
      <c r="AW181" s="498"/>
      <c r="AX181" s="498"/>
      <c r="AY181" s="498"/>
      <c r="AZ181" s="498"/>
      <c r="BA181" s="498"/>
      <c r="BB181" s="498"/>
      <c r="BC181" s="498"/>
      <c r="BD181" s="498"/>
      <c r="BE181" s="498"/>
      <c r="BF181" s="499"/>
      <c r="BG181" s="1"/>
      <c r="BJ181" s="40"/>
    </row>
    <row r="182" spans="3:89" ht="20.45" hidden="1" customHeight="1" x14ac:dyDescent="0.25">
      <c r="C182" s="141"/>
      <c r="D182" s="142" t="s">
        <v>730</v>
      </c>
      <c r="E182" s="102"/>
      <c r="F182" s="102"/>
      <c r="G182" s="102"/>
      <c r="H182" s="102"/>
      <c r="I182" s="102"/>
      <c r="J182" s="102"/>
      <c r="K182" s="102"/>
      <c r="L182" s="102"/>
      <c r="M182" s="102"/>
      <c r="N182" s="102"/>
      <c r="O182" s="102"/>
      <c r="P182" s="102"/>
      <c r="Q182" s="102"/>
      <c r="R182" s="102"/>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
      <c r="BH182" s="17" t="s">
        <v>466</v>
      </c>
    </row>
    <row r="183" spans="3:89" ht="19.5" hidden="1" customHeight="1" x14ac:dyDescent="0.25">
      <c r="C183" s="1"/>
      <c r="D183" s="142" t="s">
        <v>731</v>
      </c>
      <c r="E183" s="269"/>
      <c r="F183" s="269"/>
      <c r="G183" s="269"/>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70"/>
      <c r="AT183" s="271"/>
      <c r="AU183" s="271"/>
      <c r="AV183" s="271"/>
      <c r="AW183" s="271"/>
      <c r="AX183" s="271"/>
      <c r="AY183" s="271"/>
      <c r="AZ183" s="271"/>
      <c r="BA183" s="271"/>
      <c r="BB183" s="271"/>
      <c r="BC183" s="271"/>
      <c r="BD183" s="271"/>
      <c r="BE183" s="271"/>
      <c r="BF183" s="271"/>
      <c r="BG183" s="1"/>
      <c r="BH183" s="232" t="s">
        <v>732</v>
      </c>
      <c r="BT183" s="229"/>
      <c r="BU183" s="229"/>
      <c r="BV183" s="229"/>
      <c r="BW183" s="229"/>
      <c r="BX183" s="229"/>
      <c r="BY183" s="229"/>
      <c r="BZ183" s="230"/>
      <c r="CA183" s="229"/>
      <c r="CB183" s="229"/>
      <c r="CC183" s="229"/>
      <c r="CD183" s="229"/>
      <c r="CE183" s="229"/>
      <c r="CF183" s="229"/>
      <c r="CG183" s="229"/>
      <c r="CH183" s="229"/>
      <c r="CI183" s="229"/>
      <c r="CJ183" s="229"/>
      <c r="CK183" s="229"/>
    </row>
    <row r="184" spans="3:89" ht="24.75" hidden="1" customHeight="1" x14ac:dyDescent="0.2">
      <c r="C184" s="1"/>
      <c r="D184" s="512" t="s">
        <v>735</v>
      </c>
      <c r="E184" s="501"/>
      <c r="F184" s="501"/>
      <c r="G184" s="501"/>
      <c r="H184" s="501"/>
      <c r="I184" s="501"/>
      <c r="J184" s="501"/>
      <c r="K184" s="501"/>
      <c r="L184" s="501"/>
      <c r="M184" s="501"/>
      <c r="N184" s="501"/>
      <c r="O184" s="501"/>
      <c r="P184" s="501"/>
      <c r="Q184" s="501"/>
      <c r="R184" s="501"/>
      <c r="S184" s="501"/>
      <c r="T184" s="501"/>
      <c r="U184" s="501"/>
      <c r="V184" s="503"/>
      <c r="W184" s="482" t="s">
        <v>466</v>
      </c>
      <c r="X184" s="513"/>
      <c r="Y184" s="513"/>
      <c r="Z184" s="513"/>
      <c r="AA184" s="513"/>
      <c r="AB184" s="513"/>
      <c r="AC184" s="513"/>
      <c r="AD184" s="513"/>
      <c r="AE184" s="513"/>
      <c r="AF184" s="513"/>
      <c r="AG184" s="513"/>
      <c r="AH184" s="513"/>
      <c r="AI184" s="513"/>
      <c r="AJ184" s="513"/>
      <c r="AK184" s="513"/>
      <c r="AL184" s="513"/>
      <c r="AM184" s="513"/>
      <c r="AN184" s="513"/>
      <c r="AO184" s="513"/>
      <c r="AP184" s="513"/>
      <c r="AQ184" s="513"/>
      <c r="AR184" s="513"/>
      <c r="AS184" s="513"/>
      <c r="AT184" s="513"/>
      <c r="AU184" s="513"/>
      <c r="AV184" s="513"/>
      <c r="AW184" s="513"/>
      <c r="AX184" s="513"/>
      <c r="AY184" s="513"/>
      <c r="AZ184" s="513"/>
      <c r="BA184" s="513"/>
      <c r="BB184" s="513"/>
      <c r="BC184" s="513"/>
      <c r="BD184" s="513"/>
      <c r="BE184" s="513"/>
      <c r="BF184" s="514"/>
      <c r="BG184" s="1"/>
      <c r="BH184" s="17" t="s">
        <v>733</v>
      </c>
      <c r="BJ184" s="40"/>
    </row>
    <row r="185" spans="3:89" ht="16.5" hidden="1" customHeight="1" x14ac:dyDescent="0.25">
      <c r="C185" s="105"/>
      <c r="D185" s="505" t="s">
        <v>736</v>
      </c>
      <c r="E185" s="506"/>
      <c r="F185" s="506"/>
      <c r="G185" s="506"/>
      <c r="H185" s="506"/>
      <c r="I185" s="506"/>
      <c r="J185" s="506"/>
      <c r="K185" s="506"/>
      <c r="L185" s="506"/>
      <c r="M185" s="506"/>
      <c r="N185" s="506"/>
      <c r="O185" s="506"/>
      <c r="P185" s="506"/>
      <c r="Q185" s="506"/>
      <c r="R185" s="506"/>
      <c r="S185" s="506"/>
      <c r="T185" s="506"/>
      <c r="U185" s="506"/>
      <c r="V185" s="506"/>
      <c r="W185" s="506"/>
      <c r="X185" s="506"/>
      <c r="Y185" s="506"/>
      <c r="Z185" s="506"/>
      <c r="AA185" s="506"/>
      <c r="AB185" s="506"/>
      <c r="AC185" s="506"/>
      <c r="AD185" s="506"/>
      <c r="AE185" s="506"/>
      <c r="AF185" s="506"/>
      <c r="AG185" s="506"/>
      <c r="AH185" s="506"/>
      <c r="AI185" s="506"/>
      <c r="AJ185" s="506"/>
      <c r="AK185" s="506"/>
      <c r="AL185" s="506"/>
      <c r="AM185" s="506"/>
      <c r="AN185" s="506"/>
      <c r="AO185" s="506"/>
      <c r="AP185" s="506"/>
      <c r="AQ185" s="506"/>
      <c r="AR185" s="506"/>
      <c r="AS185" s="506"/>
      <c r="AT185" s="506"/>
      <c r="AU185" s="506"/>
      <c r="AV185" s="506"/>
      <c r="AW185" s="506"/>
      <c r="AX185" s="506"/>
      <c r="AY185" s="506"/>
      <c r="AZ185" s="506"/>
      <c r="BA185" s="506"/>
      <c r="BB185" s="506"/>
      <c r="BC185" s="506"/>
      <c r="BD185" s="506"/>
      <c r="BE185" s="506"/>
      <c r="BF185" s="507"/>
      <c r="BG185" s="106"/>
      <c r="BH185" s="17" t="s">
        <v>734</v>
      </c>
    </row>
    <row r="186" spans="3:89" ht="60.75" hidden="1" customHeight="1" x14ac:dyDescent="0.2">
      <c r="C186" s="1"/>
      <c r="D186" s="433"/>
      <c r="E186" s="508"/>
      <c r="F186" s="508"/>
      <c r="G186" s="508"/>
      <c r="H186" s="508"/>
      <c r="I186" s="508"/>
      <c r="J186" s="508"/>
      <c r="K186" s="508"/>
      <c r="L186" s="508"/>
      <c r="M186" s="508"/>
      <c r="N186" s="508"/>
      <c r="O186" s="508"/>
      <c r="P186" s="508"/>
      <c r="Q186" s="508"/>
      <c r="R186" s="508"/>
      <c r="S186" s="508"/>
      <c r="T186" s="508"/>
      <c r="U186" s="508"/>
      <c r="V186" s="508"/>
      <c r="W186" s="508"/>
      <c r="X186" s="508"/>
      <c r="Y186" s="508"/>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9"/>
      <c r="BG186" s="1"/>
    </row>
    <row r="187" spans="3:89" ht="19.5" hidden="1" customHeight="1" x14ac:dyDescent="0.25">
      <c r="C187" s="1"/>
      <c r="D187" s="142" t="s">
        <v>737</v>
      </c>
      <c r="E187" s="269"/>
      <c r="F187" s="269"/>
      <c r="G187" s="269"/>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70"/>
      <c r="AT187" s="271"/>
      <c r="AU187" s="271"/>
      <c r="AV187" s="271"/>
      <c r="AW187" s="271"/>
      <c r="AX187" s="271"/>
      <c r="AY187" s="271"/>
      <c r="AZ187" s="271"/>
      <c r="BA187" s="271"/>
      <c r="BB187" s="271"/>
      <c r="BC187" s="271"/>
      <c r="BD187" s="271"/>
      <c r="BE187" s="271"/>
      <c r="BF187" s="271"/>
      <c r="BG187" s="1"/>
      <c r="BH187" s="232"/>
      <c r="BT187" s="229"/>
      <c r="BU187" s="229"/>
      <c r="BV187" s="229"/>
      <c r="BW187" s="229"/>
      <c r="BX187" s="229"/>
      <c r="BY187" s="229"/>
      <c r="BZ187" s="230"/>
      <c r="CA187" s="229"/>
      <c r="CB187" s="229"/>
      <c r="CC187" s="229"/>
      <c r="CD187" s="229"/>
      <c r="CE187" s="229"/>
      <c r="CF187" s="229"/>
      <c r="CG187" s="229"/>
      <c r="CH187" s="229"/>
      <c r="CI187" s="229"/>
      <c r="CJ187" s="229"/>
      <c r="CK187" s="229"/>
    </row>
    <row r="188" spans="3:89" ht="24.75" hidden="1" customHeight="1" x14ac:dyDescent="0.2">
      <c r="C188" s="1"/>
      <c r="D188" s="512" t="s">
        <v>735</v>
      </c>
      <c r="E188" s="501"/>
      <c r="F188" s="501"/>
      <c r="G188" s="501"/>
      <c r="H188" s="501"/>
      <c r="I188" s="501"/>
      <c r="J188" s="501"/>
      <c r="K188" s="501"/>
      <c r="L188" s="501"/>
      <c r="M188" s="501"/>
      <c r="N188" s="501"/>
      <c r="O188" s="501"/>
      <c r="P188" s="501"/>
      <c r="Q188" s="501"/>
      <c r="R188" s="501"/>
      <c r="S188" s="501"/>
      <c r="T188" s="501"/>
      <c r="U188" s="501"/>
      <c r="V188" s="503"/>
      <c r="W188" s="482" t="s">
        <v>466</v>
      </c>
      <c r="X188" s="513"/>
      <c r="Y188" s="513"/>
      <c r="Z188" s="513"/>
      <c r="AA188" s="513"/>
      <c r="AB188" s="513"/>
      <c r="AC188" s="513"/>
      <c r="AD188" s="513"/>
      <c r="AE188" s="513"/>
      <c r="AF188" s="513"/>
      <c r="AG188" s="513"/>
      <c r="AH188" s="513"/>
      <c r="AI188" s="513"/>
      <c r="AJ188" s="513"/>
      <c r="AK188" s="513"/>
      <c r="AL188" s="513"/>
      <c r="AM188" s="513"/>
      <c r="AN188" s="513"/>
      <c r="AO188" s="513"/>
      <c r="AP188" s="513"/>
      <c r="AQ188" s="513"/>
      <c r="AR188" s="513"/>
      <c r="AS188" s="513"/>
      <c r="AT188" s="513"/>
      <c r="AU188" s="513"/>
      <c r="AV188" s="513"/>
      <c r="AW188" s="513"/>
      <c r="AX188" s="513"/>
      <c r="AY188" s="513"/>
      <c r="AZ188" s="513"/>
      <c r="BA188" s="513"/>
      <c r="BB188" s="513"/>
      <c r="BC188" s="513"/>
      <c r="BD188" s="513"/>
      <c r="BE188" s="513"/>
      <c r="BF188" s="514"/>
      <c r="BG188" s="1"/>
      <c r="BJ188" s="40"/>
    </row>
    <row r="189" spans="3:89" ht="16.5" hidden="1" customHeight="1" x14ac:dyDescent="0.25">
      <c r="C189" s="105"/>
      <c r="D189" s="505" t="s">
        <v>736</v>
      </c>
      <c r="E189" s="506"/>
      <c r="F189" s="506"/>
      <c r="G189" s="506"/>
      <c r="H189" s="506"/>
      <c r="I189" s="506"/>
      <c r="J189" s="506"/>
      <c r="K189" s="506"/>
      <c r="L189" s="506"/>
      <c r="M189" s="506"/>
      <c r="N189" s="506"/>
      <c r="O189" s="506"/>
      <c r="P189" s="506"/>
      <c r="Q189" s="506"/>
      <c r="R189" s="506"/>
      <c r="S189" s="506"/>
      <c r="T189" s="506"/>
      <c r="U189" s="506"/>
      <c r="V189" s="506"/>
      <c r="W189" s="506"/>
      <c r="X189" s="506"/>
      <c r="Y189" s="506"/>
      <c r="Z189" s="506"/>
      <c r="AA189" s="506"/>
      <c r="AB189" s="506"/>
      <c r="AC189" s="506"/>
      <c r="AD189" s="506"/>
      <c r="AE189" s="506"/>
      <c r="AF189" s="506"/>
      <c r="AG189" s="506"/>
      <c r="AH189" s="506"/>
      <c r="AI189" s="506"/>
      <c r="AJ189" s="506"/>
      <c r="AK189" s="506"/>
      <c r="AL189" s="506"/>
      <c r="AM189" s="506"/>
      <c r="AN189" s="506"/>
      <c r="AO189" s="506"/>
      <c r="AP189" s="506"/>
      <c r="AQ189" s="506"/>
      <c r="AR189" s="506"/>
      <c r="AS189" s="506"/>
      <c r="AT189" s="506"/>
      <c r="AU189" s="506"/>
      <c r="AV189" s="506"/>
      <c r="AW189" s="506"/>
      <c r="AX189" s="506"/>
      <c r="AY189" s="506"/>
      <c r="AZ189" s="506"/>
      <c r="BA189" s="506"/>
      <c r="BB189" s="506"/>
      <c r="BC189" s="506"/>
      <c r="BD189" s="506"/>
      <c r="BE189" s="506"/>
      <c r="BF189" s="507"/>
      <c r="BG189" s="106"/>
    </row>
    <row r="190" spans="3:89" ht="60.75" hidden="1" customHeight="1" x14ac:dyDescent="0.2">
      <c r="C190" s="1"/>
      <c r="D190" s="433"/>
      <c r="E190" s="508"/>
      <c r="F190" s="508"/>
      <c r="G190" s="508"/>
      <c r="H190" s="508"/>
      <c r="I190" s="508"/>
      <c r="J190" s="508"/>
      <c r="K190" s="508"/>
      <c r="L190" s="508"/>
      <c r="M190" s="508"/>
      <c r="N190" s="508"/>
      <c r="O190" s="508"/>
      <c r="P190" s="508"/>
      <c r="Q190" s="508"/>
      <c r="R190" s="508"/>
      <c r="S190" s="508"/>
      <c r="T190" s="508"/>
      <c r="U190" s="508"/>
      <c r="V190" s="508"/>
      <c r="W190" s="508"/>
      <c r="X190" s="508"/>
      <c r="Y190" s="508"/>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9"/>
      <c r="BG190" s="1"/>
    </row>
    <row r="191" spans="3:89" s="5" customFormat="1" ht="28.5" customHeight="1" x14ac:dyDescent="0.4">
      <c r="C191" s="122"/>
      <c r="D191" s="137" t="s">
        <v>59</v>
      </c>
      <c r="E191" s="123"/>
      <c r="F191" s="123"/>
      <c r="G191" s="123"/>
      <c r="H191" s="123"/>
      <c r="I191" s="123"/>
      <c r="J191" s="123"/>
      <c r="K191" s="123"/>
      <c r="L191" s="123"/>
      <c r="M191" s="123"/>
      <c r="N191" s="123"/>
      <c r="O191" s="123"/>
      <c r="P191" s="123"/>
      <c r="Q191" s="123"/>
      <c r="R191" s="123"/>
      <c r="S191" s="123"/>
      <c r="T191" s="123"/>
      <c r="U191" s="123"/>
      <c r="V191" s="123"/>
      <c r="W191" s="123"/>
      <c r="X191" s="123"/>
      <c r="Y191" s="123"/>
      <c r="Z191" s="123"/>
      <c r="AA191" s="123"/>
      <c r="AB191" s="123"/>
      <c r="AC191" s="123"/>
      <c r="AD191" s="123"/>
      <c r="AE191" s="123"/>
      <c r="AF191" s="123"/>
      <c r="AG191" s="123"/>
      <c r="AH191" s="123"/>
      <c r="AI191" s="123"/>
      <c r="AJ191" s="123"/>
      <c r="AK191" s="123"/>
      <c r="AL191" s="123"/>
      <c r="AM191" s="123"/>
      <c r="AN191" s="123"/>
      <c r="AO191" s="123"/>
      <c r="AP191" s="123"/>
      <c r="AQ191" s="123"/>
      <c r="AR191" s="123"/>
      <c r="AS191" s="123"/>
      <c r="AT191" s="123"/>
      <c r="AU191" s="123"/>
      <c r="AV191" s="123"/>
      <c r="AW191" s="123"/>
      <c r="AX191" s="123"/>
      <c r="AY191" s="123"/>
      <c r="AZ191" s="123"/>
      <c r="BA191" s="123"/>
      <c r="BB191" s="123"/>
      <c r="BC191" s="123"/>
      <c r="BD191" s="123"/>
      <c r="BE191" s="123"/>
      <c r="BF191" s="123"/>
      <c r="BH191" s="27"/>
      <c r="BI191" s="18"/>
      <c r="BJ191" s="27"/>
    </row>
    <row r="192" spans="3:89" ht="21" customHeight="1" x14ac:dyDescent="0.25">
      <c r="C192" s="141"/>
      <c r="D192" s="142" t="s">
        <v>511</v>
      </c>
      <c r="E192" s="102"/>
      <c r="F192" s="102"/>
      <c r="G192" s="102"/>
      <c r="H192" s="102"/>
      <c r="I192" s="102"/>
      <c r="J192" s="102"/>
      <c r="K192" s="102"/>
      <c r="L192" s="102"/>
      <c r="M192" s="102"/>
      <c r="N192" s="102"/>
      <c r="O192" s="102"/>
      <c r="P192" s="102"/>
      <c r="Q192" s="102"/>
      <c r="R192" s="102"/>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02"/>
      <c r="AY192" s="102"/>
      <c r="AZ192" s="102"/>
      <c r="BA192" s="102"/>
      <c r="BB192" s="102"/>
      <c r="BC192" s="102"/>
      <c r="BD192" s="102"/>
      <c r="BE192" s="102"/>
      <c r="BF192" s="102"/>
      <c r="BG192" s="1"/>
    </row>
    <row r="193" spans="3:110" s="3" customFormat="1" ht="18.75" customHeight="1" x14ac:dyDescent="0.25">
      <c r="D193" s="516" t="s">
        <v>229</v>
      </c>
      <c r="E193" s="517"/>
      <c r="F193" s="517"/>
      <c r="G193" s="517"/>
      <c r="H193" s="517"/>
      <c r="I193" s="517"/>
      <c r="J193" s="517"/>
      <c r="K193" s="517"/>
      <c r="L193" s="517"/>
      <c r="M193" s="517"/>
      <c r="N193" s="517"/>
      <c r="O193" s="517"/>
      <c r="P193" s="517"/>
      <c r="Q193" s="517"/>
      <c r="R193" s="517"/>
      <c r="S193" s="517"/>
      <c r="T193" s="517"/>
      <c r="U193" s="517"/>
      <c r="V193" s="517"/>
      <c r="W193" s="517"/>
      <c r="X193" s="517"/>
      <c r="Y193" s="517"/>
      <c r="Z193" s="517"/>
      <c r="AA193" s="517"/>
      <c r="AB193" s="517"/>
      <c r="AC193" s="517"/>
      <c r="AD193" s="517"/>
      <c r="AE193" s="517"/>
      <c r="AF193" s="517"/>
      <c r="AG193" s="517"/>
      <c r="AH193" s="517"/>
      <c r="AI193" s="517"/>
      <c r="AJ193" s="517"/>
      <c r="AK193" s="517"/>
      <c r="AL193" s="517"/>
      <c r="AM193" s="517"/>
      <c r="AN193" s="517"/>
      <c r="AO193" s="517"/>
      <c r="AP193" s="517"/>
      <c r="AQ193" s="517"/>
      <c r="AR193" s="517"/>
      <c r="AS193" s="517"/>
      <c r="AT193" s="517"/>
      <c r="AU193" s="517"/>
      <c r="AV193" s="517"/>
      <c r="AW193" s="517"/>
      <c r="AX193" s="517"/>
      <c r="AY193" s="517"/>
      <c r="AZ193" s="517"/>
      <c r="BA193" s="517"/>
      <c r="BB193" s="517"/>
      <c r="BC193" s="517"/>
      <c r="BD193" s="517"/>
      <c r="BE193" s="517"/>
      <c r="BF193" s="517"/>
      <c r="BH193" s="17"/>
      <c r="BI193" s="17"/>
      <c r="BJ193" s="21"/>
    </row>
    <row r="194" spans="3:110" ht="58.5" customHeight="1" x14ac:dyDescent="0.25">
      <c r="C194" s="1"/>
      <c r="D194" s="485" t="s">
        <v>682</v>
      </c>
      <c r="E194" s="486"/>
      <c r="F194" s="486"/>
      <c r="G194" s="486"/>
      <c r="H194" s="486"/>
      <c r="I194" s="486"/>
      <c r="J194" s="486"/>
      <c r="K194" s="486"/>
      <c r="L194" s="486"/>
      <c r="M194" s="486"/>
      <c r="N194" s="486"/>
      <c r="O194" s="486"/>
      <c r="P194" s="486"/>
      <c r="Q194" s="486"/>
      <c r="R194" s="487" t="s">
        <v>684</v>
      </c>
      <c r="S194" s="488"/>
      <c r="T194" s="488"/>
      <c r="U194" s="488"/>
      <c r="V194" s="488"/>
      <c r="W194" s="488"/>
      <c r="X194" s="488"/>
      <c r="Y194" s="488"/>
      <c r="Z194" s="488"/>
      <c r="AA194" s="488"/>
      <c r="AB194" s="488"/>
      <c r="AC194" s="488"/>
      <c r="AD194" s="488"/>
      <c r="AE194" s="489" t="s">
        <v>685</v>
      </c>
      <c r="AF194" s="488"/>
      <c r="AG194" s="488"/>
      <c r="AH194" s="488"/>
      <c r="AI194" s="488"/>
      <c r="AJ194" s="488"/>
      <c r="AK194" s="488"/>
      <c r="AL194" s="488"/>
      <c r="AM194" s="488"/>
      <c r="AN194" s="488"/>
      <c r="AO194" s="488"/>
      <c r="AP194" s="488"/>
      <c r="AQ194" s="488"/>
      <c r="AR194" s="490"/>
      <c r="AS194" s="479" t="s">
        <v>835</v>
      </c>
      <c r="AT194" s="480"/>
      <c r="AU194" s="480"/>
      <c r="AV194" s="480"/>
      <c r="AW194" s="480"/>
      <c r="AX194" s="480"/>
      <c r="AY194" s="480"/>
      <c r="AZ194" s="480"/>
      <c r="BA194" s="480"/>
      <c r="BB194" s="480"/>
      <c r="BC194" s="480"/>
      <c r="BD194" s="480"/>
      <c r="BE194" s="480"/>
      <c r="BF194" s="481"/>
      <c r="BG194" s="1"/>
      <c r="BH194" s="232"/>
      <c r="BT194" s="515"/>
      <c r="BU194" s="515"/>
      <c r="BV194" s="515"/>
      <c r="BW194" s="515"/>
      <c r="BX194" s="515"/>
      <c r="BY194" s="515"/>
      <c r="BZ194" s="230"/>
      <c r="CA194" s="229"/>
      <c r="CB194" s="229"/>
      <c r="CC194" s="229"/>
      <c r="CD194" s="229"/>
      <c r="CE194" s="229"/>
      <c r="CF194" s="229"/>
      <c r="CG194" s="231"/>
      <c r="CH194" s="237"/>
      <c r="CI194"/>
      <c r="CJ194"/>
      <c r="CK194"/>
      <c r="CL194"/>
      <c r="CM194"/>
      <c r="CN194"/>
      <c r="CO194"/>
      <c r="CP194"/>
      <c r="CQ194"/>
      <c r="CR194"/>
      <c r="CS194"/>
      <c r="CT194"/>
      <c r="CU194"/>
      <c r="CV194"/>
      <c r="CW194"/>
      <c r="CX194"/>
      <c r="CY194"/>
      <c r="CZ194"/>
      <c r="DA194"/>
      <c r="DB194"/>
      <c r="DC194"/>
      <c r="DD194"/>
      <c r="DE194"/>
      <c r="DF194"/>
    </row>
    <row r="195" spans="3:110" ht="24" customHeight="1" x14ac:dyDescent="0.25">
      <c r="C195" s="1"/>
      <c r="D195" s="411" t="s">
        <v>679</v>
      </c>
      <c r="E195" s="412"/>
      <c r="F195" s="412"/>
      <c r="G195" s="412"/>
      <c r="H195" s="412"/>
      <c r="I195" s="412"/>
      <c r="J195" s="412"/>
      <c r="K195" s="412"/>
      <c r="L195" s="412"/>
      <c r="M195" s="412"/>
      <c r="N195" s="412"/>
      <c r="O195" s="412"/>
      <c r="P195" s="412"/>
      <c r="Q195" s="412"/>
      <c r="R195" s="491" t="str">
        <f>IF('Kalkulačka jednoráz. částky'!C13=0,"",'Kalkulačka jednoráz. částky'!C13)</f>
        <v/>
      </c>
      <c r="S195" s="427"/>
      <c r="T195" s="427"/>
      <c r="U195" s="427"/>
      <c r="V195" s="427"/>
      <c r="W195" s="427"/>
      <c r="X195" s="427"/>
      <c r="Y195" s="427"/>
      <c r="Z195" s="427"/>
      <c r="AA195" s="427"/>
      <c r="AB195" s="427"/>
      <c r="AC195" s="427"/>
      <c r="AD195" s="429"/>
      <c r="AE195" s="426" t="str">
        <f>IF('Kalkulačka jednoráz. částky'!D13=0,"",'Kalkulačka jednoráz. částky'!D13)</f>
        <v/>
      </c>
      <c r="AF195" s="427"/>
      <c r="AG195" s="427"/>
      <c r="AH195" s="427"/>
      <c r="AI195" s="427"/>
      <c r="AJ195" s="427"/>
      <c r="AK195" s="427"/>
      <c r="AL195" s="427"/>
      <c r="AM195" s="427"/>
      <c r="AN195" s="427"/>
      <c r="AO195" s="427"/>
      <c r="AP195" s="427"/>
      <c r="AQ195" s="427"/>
      <c r="AR195" s="427"/>
      <c r="AS195" s="470">
        <f>IF(AND(X36&lt;&gt;"Vyberte ze seznamu",'Kalkulačka jednoráz. částky'!F13=0),"Nejprve vyplňte list 'Kalkulačka jednoráz. částky'",'Kalkulačka jednoráz. částky'!F13)</f>
        <v>0</v>
      </c>
      <c r="AT195" s="471"/>
      <c r="AU195" s="471"/>
      <c r="AV195" s="471"/>
      <c r="AW195" s="471"/>
      <c r="AX195" s="471"/>
      <c r="AY195" s="471"/>
      <c r="AZ195" s="471"/>
      <c r="BA195" s="471"/>
      <c r="BB195" s="471"/>
      <c r="BC195" s="471"/>
      <c r="BD195" s="471"/>
      <c r="BE195" s="471"/>
      <c r="BF195" s="472"/>
      <c r="BG195" s="1"/>
      <c r="BH195" s="320" t="s">
        <v>783</v>
      </c>
      <c r="BT195" s="515"/>
      <c r="BU195" s="515"/>
      <c r="BV195" s="515"/>
      <c r="BW195" s="515"/>
      <c r="BX195" s="515"/>
      <c r="BY195" s="515"/>
      <c r="BZ195" s="230"/>
      <c r="CA195" s="229"/>
      <c r="CB195" s="229"/>
      <c r="CC195" s="229"/>
      <c r="CD195" s="229"/>
      <c r="CE195" s="229"/>
      <c r="CF195" s="229"/>
      <c r="CG195" s="231"/>
      <c r="CH195"/>
      <c r="CI195"/>
      <c r="CJ195"/>
      <c r="CK195"/>
      <c r="CL195"/>
      <c r="CM195"/>
      <c r="CN195"/>
      <c r="CO195"/>
      <c r="CP195"/>
      <c r="CQ195"/>
      <c r="CR195"/>
      <c r="CS195"/>
      <c r="CT195"/>
      <c r="CU195"/>
      <c r="CV195"/>
      <c r="CW195"/>
      <c r="CX195"/>
      <c r="CY195"/>
      <c r="CZ195"/>
      <c r="DA195"/>
      <c r="DB195"/>
      <c r="DC195"/>
      <c r="DD195"/>
      <c r="DE195"/>
      <c r="DF195"/>
    </row>
    <row r="196" spans="3:110" ht="24" customHeight="1" x14ac:dyDescent="0.25">
      <c r="C196" s="1"/>
      <c r="D196" s="411" t="s">
        <v>680</v>
      </c>
      <c r="E196" s="412"/>
      <c r="F196" s="412"/>
      <c r="G196" s="412"/>
      <c r="H196" s="412"/>
      <c r="I196" s="412"/>
      <c r="J196" s="412"/>
      <c r="K196" s="412"/>
      <c r="L196" s="412"/>
      <c r="M196" s="412"/>
      <c r="N196" s="412"/>
      <c r="O196" s="412"/>
      <c r="P196" s="412"/>
      <c r="Q196" s="412"/>
      <c r="R196" s="428" t="str">
        <f>IF('Kalkulačka jednoráz. částky'!C14=0,"",'Kalkulačka jednoráz. částky'!C14)</f>
        <v/>
      </c>
      <c r="S196" s="427"/>
      <c r="T196" s="427"/>
      <c r="U196" s="427"/>
      <c r="V196" s="427"/>
      <c r="W196" s="427"/>
      <c r="X196" s="427"/>
      <c r="Y196" s="427"/>
      <c r="Z196" s="427"/>
      <c r="AA196" s="427"/>
      <c r="AB196" s="427"/>
      <c r="AC196" s="427"/>
      <c r="AD196" s="429"/>
      <c r="AE196" s="426" t="str">
        <f>IF('Kalkulačka jednoráz. částky'!D14=0,"",'Kalkulačka jednoráz. částky'!D14)</f>
        <v/>
      </c>
      <c r="AF196" s="427"/>
      <c r="AG196" s="427"/>
      <c r="AH196" s="427"/>
      <c r="AI196" s="427"/>
      <c r="AJ196" s="427"/>
      <c r="AK196" s="427"/>
      <c r="AL196" s="427"/>
      <c r="AM196" s="427"/>
      <c r="AN196" s="427"/>
      <c r="AO196" s="427"/>
      <c r="AP196" s="427"/>
      <c r="AQ196" s="427"/>
      <c r="AR196" s="427"/>
      <c r="AS196" s="473"/>
      <c r="AT196" s="474"/>
      <c r="AU196" s="474"/>
      <c r="AV196" s="474"/>
      <c r="AW196" s="474"/>
      <c r="AX196" s="474"/>
      <c r="AY196" s="474"/>
      <c r="AZ196" s="474"/>
      <c r="BA196" s="474"/>
      <c r="BB196" s="474"/>
      <c r="BC196" s="474"/>
      <c r="BD196" s="474"/>
      <c r="BE196" s="474"/>
      <c r="BF196" s="475"/>
      <c r="BG196" s="1"/>
      <c r="BH196" s="232"/>
      <c r="BT196" s="515"/>
      <c r="BU196" s="515"/>
      <c r="BV196" s="515"/>
      <c r="BW196" s="515"/>
      <c r="BX196" s="515"/>
      <c r="BY196" s="515"/>
      <c r="BZ196" s="230"/>
      <c r="CA196" s="229"/>
      <c r="CB196" s="229"/>
      <c r="CC196" s="229"/>
      <c r="CD196" s="229"/>
      <c r="CE196" s="229"/>
      <c r="CF196" s="229"/>
      <c r="CG196" s="229"/>
      <c r="CH196"/>
      <c r="CI196"/>
      <c r="CJ196"/>
      <c r="CK196"/>
      <c r="CL196"/>
      <c r="CM196"/>
      <c r="CN196"/>
      <c r="CO196"/>
      <c r="CP196"/>
      <c r="CQ196"/>
      <c r="CR196"/>
      <c r="CS196"/>
      <c r="CT196"/>
      <c r="CU196"/>
      <c r="CV196"/>
      <c r="CW196"/>
      <c r="CX196"/>
      <c r="CY196"/>
      <c r="CZ196"/>
      <c r="DA196"/>
      <c r="DB196"/>
      <c r="DC196"/>
      <c r="DD196"/>
      <c r="DE196"/>
      <c r="DF196"/>
    </row>
    <row r="197" spans="3:110" ht="24" customHeight="1" x14ac:dyDescent="0.2">
      <c r="C197" s="1"/>
      <c r="D197" s="411" t="s">
        <v>681</v>
      </c>
      <c r="E197" s="412"/>
      <c r="F197" s="412"/>
      <c r="G197" s="412"/>
      <c r="H197" s="412"/>
      <c r="I197" s="412"/>
      <c r="J197" s="412"/>
      <c r="K197" s="412"/>
      <c r="L197" s="412"/>
      <c r="M197" s="412"/>
      <c r="N197" s="412"/>
      <c r="O197" s="412"/>
      <c r="P197" s="412"/>
      <c r="Q197" s="412"/>
      <c r="R197" s="428" t="str">
        <f>IF('Kalkulačka jednoráz. částky'!C15=0,"",'Kalkulačka jednoráz. částky'!C15)</f>
        <v/>
      </c>
      <c r="S197" s="427"/>
      <c r="T197" s="427"/>
      <c r="U197" s="427"/>
      <c r="V197" s="427"/>
      <c r="W197" s="427"/>
      <c r="X197" s="427"/>
      <c r="Y197" s="427"/>
      <c r="Z197" s="427"/>
      <c r="AA197" s="427"/>
      <c r="AB197" s="427"/>
      <c r="AC197" s="427"/>
      <c r="AD197" s="429"/>
      <c r="AE197" s="426" t="str">
        <f>IF('Kalkulačka jednoráz. částky'!D15=0,"",'Kalkulačka jednoráz. částky'!D15)</f>
        <v/>
      </c>
      <c r="AF197" s="427"/>
      <c r="AG197" s="427"/>
      <c r="AH197" s="427"/>
      <c r="AI197" s="427"/>
      <c r="AJ197" s="427"/>
      <c r="AK197" s="427"/>
      <c r="AL197" s="427"/>
      <c r="AM197" s="427"/>
      <c r="AN197" s="427"/>
      <c r="AO197" s="427"/>
      <c r="AP197" s="427"/>
      <c r="AQ197" s="427"/>
      <c r="AR197" s="427"/>
      <c r="AS197" s="473"/>
      <c r="AT197" s="474"/>
      <c r="AU197" s="474"/>
      <c r="AV197" s="474"/>
      <c r="AW197" s="474"/>
      <c r="AX197" s="474"/>
      <c r="AY197" s="474"/>
      <c r="AZ197" s="474"/>
      <c r="BA197" s="474"/>
      <c r="BB197" s="474"/>
      <c r="BC197" s="474"/>
      <c r="BD197" s="474"/>
      <c r="BE197" s="474"/>
      <c r="BF197" s="475"/>
      <c r="BG197" s="1"/>
      <c r="BH197" s="232"/>
      <c r="BT197" s="515"/>
      <c r="BU197" s="515"/>
      <c r="BV197" s="515"/>
      <c r="BW197" s="515"/>
      <c r="BX197" s="515"/>
      <c r="BY197" s="515"/>
      <c r="BZ197" s="230"/>
      <c r="CA197" s="229"/>
      <c r="CB197" s="229"/>
      <c r="CC197" s="229"/>
      <c r="CD197" s="229"/>
      <c r="CE197" s="229"/>
      <c r="CF197" s="229"/>
      <c r="CG197" s="229"/>
      <c r="CH197" s="229"/>
      <c r="CI197" s="229"/>
      <c r="CJ197" s="229"/>
      <c r="CK197" s="229"/>
    </row>
    <row r="198" spans="3:110" ht="24" customHeight="1" x14ac:dyDescent="0.2">
      <c r="C198" s="1"/>
      <c r="D198" s="411" t="s">
        <v>674</v>
      </c>
      <c r="E198" s="412"/>
      <c r="F198" s="412"/>
      <c r="G198" s="412"/>
      <c r="H198" s="412"/>
      <c r="I198" s="412"/>
      <c r="J198" s="412"/>
      <c r="K198" s="412"/>
      <c r="L198" s="412"/>
      <c r="M198" s="412"/>
      <c r="N198" s="412"/>
      <c r="O198" s="412"/>
      <c r="P198" s="412"/>
      <c r="Q198" s="412"/>
      <c r="R198" s="428" t="str">
        <f>IF('Kalkulačka jednoráz. částky'!C16=0,"",'Kalkulačka jednoráz. částky'!C16)</f>
        <v/>
      </c>
      <c r="S198" s="427"/>
      <c r="T198" s="427"/>
      <c r="U198" s="427"/>
      <c r="V198" s="427"/>
      <c r="W198" s="427"/>
      <c r="X198" s="427"/>
      <c r="Y198" s="427"/>
      <c r="Z198" s="427"/>
      <c r="AA198" s="427"/>
      <c r="AB198" s="427"/>
      <c r="AC198" s="427"/>
      <c r="AD198" s="429"/>
      <c r="AE198" s="426" t="str">
        <f>IF('Kalkulačka jednoráz. částky'!D16=0,"",'Kalkulačka jednoráz. částky'!D16)</f>
        <v/>
      </c>
      <c r="AF198" s="427"/>
      <c r="AG198" s="427"/>
      <c r="AH198" s="427"/>
      <c r="AI198" s="427"/>
      <c r="AJ198" s="427"/>
      <c r="AK198" s="427"/>
      <c r="AL198" s="427"/>
      <c r="AM198" s="427"/>
      <c r="AN198" s="427"/>
      <c r="AO198" s="427"/>
      <c r="AP198" s="427"/>
      <c r="AQ198" s="427"/>
      <c r="AR198" s="427"/>
      <c r="AS198" s="473"/>
      <c r="AT198" s="474"/>
      <c r="AU198" s="474"/>
      <c r="AV198" s="474"/>
      <c r="AW198" s="474"/>
      <c r="AX198" s="474"/>
      <c r="AY198" s="474"/>
      <c r="AZ198" s="474"/>
      <c r="BA198" s="474"/>
      <c r="BB198" s="474"/>
      <c r="BC198" s="474"/>
      <c r="BD198" s="474"/>
      <c r="BE198" s="474"/>
      <c r="BF198" s="475"/>
      <c r="BG198" s="1"/>
      <c r="BH198" s="232"/>
      <c r="BT198" s="515"/>
      <c r="BU198" s="515"/>
      <c r="BV198" s="515"/>
      <c r="BW198" s="515"/>
      <c r="BX198" s="515"/>
      <c r="BY198" s="515"/>
      <c r="BZ198" s="230"/>
      <c r="CA198" s="229"/>
      <c r="CB198" s="229"/>
      <c r="CC198" s="229"/>
      <c r="CD198" s="229"/>
      <c r="CE198" s="229"/>
      <c r="CF198" s="229"/>
      <c r="CG198" s="229"/>
      <c r="CH198" s="229"/>
      <c r="CI198" s="229"/>
      <c r="CJ198" s="229"/>
      <c r="CK198" s="229"/>
    </row>
    <row r="199" spans="3:110" ht="24" customHeight="1" x14ac:dyDescent="0.2">
      <c r="C199" s="1"/>
      <c r="D199" s="411" t="s">
        <v>675</v>
      </c>
      <c r="E199" s="412"/>
      <c r="F199" s="412"/>
      <c r="G199" s="412"/>
      <c r="H199" s="412"/>
      <c r="I199" s="412"/>
      <c r="J199" s="412"/>
      <c r="K199" s="412"/>
      <c r="L199" s="412"/>
      <c r="M199" s="412"/>
      <c r="N199" s="412"/>
      <c r="O199" s="412"/>
      <c r="P199" s="412"/>
      <c r="Q199" s="412"/>
      <c r="R199" s="428" t="str">
        <f>IF('Kalkulačka jednoráz. částky'!C17=0,"",'Kalkulačka jednoráz. částky'!C17)</f>
        <v/>
      </c>
      <c r="S199" s="427"/>
      <c r="T199" s="427"/>
      <c r="U199" s="427"/>
      <c r="V199" s="427"/>
      <c r="W199" s="427"/>
      <c r="X199" s="427"/>
      <c r="Y199" s="427"/>
      <c r="Z199" s="427"/>
      <c r="AA199" s="427"/>
      <c r="AB199" s="427"/>
      <c r="AC199" s="427"/>
      <c r="AD199" s="429"/>
      <c r="AE199" s="426" t="str">
        <f>IF('Kalkulačka jednoráz. částky'!D17=0,"",'Kalkulačka jednoráz. částky'!D17)</f>
        <v/>
      </c>
      <c r="AF199" s="427"/>
      <c r="AG199" s="427"/>
      <c r="AH199" s="427"/>
      <c r="AI199" s="427"/>
      <c r="AJ199" s="427"/>
      <c r="AK199" s="427"/>
      <c r="AL199" s="427"/>
      <c r="AM199" s="427"/>
      <c r="AN199" s="427"/>
      <c r="AO199" s="427"/>
      <c r="AP199" s="427"/>
      <c r="AQ199" s="427"/>
      <c r="AR199" s="427"/>
      <c r="AS199" s="473"/>
      <c r="AT199" s="474"/>
      <c r="AU199" s="474"/>
      <c r="AV199" s="474"/>
      <c r="AW199" s="474"/>
      <c r="AX199" s="474"/>
      <c r="AY199" s="474"/>
      <c r="AZ199" s="474"/>
      <c r="BA199" s="474"/>
      <c r="BB199" s="474"/>
      <c r="BC199" s="474"/>
      <c r="BD199" s="474"/>
      <c r="BE199" s="474"/>
      <c r="BF199" s="475"/>
      <c r="BG199" s="1"/>
      <c r="BH199" s="232"/>
      <c r="BT199" s="515"/>
      <c r="BU199" s="515"/>
      <c r="BV199" s="515"/>
      <c r="BW199" s="515"/>
      <c r="BX199" s="515"/>
      <c r="BY199" s="515"/>
      <c r="BZ199" s="230"/>
      <c r="CA199" s="229"/>
      <c r="CB199" s="229"/>
      <c r="CC199" s="229"/>
      <c r="CD199" s="229"/>
      <c r="CE199" s="229"/>
      <c r="CF199" s="229"/>
      <c r="CG199" s="229"/>
      <c r="CH199" s="229"/>
      <c r="CI199" s="229"/>
      <c r="CJ199" s="229"/>
      <c r="CK199" s="229"/>
    </row>
    <row r="200" spans="3:110" ht="26.25" customHeight="1" x14ac:dyDescent="0.2">
      <c r="C200" s="1"/>
      <c r="D200" s="411" t="s">
        <v>676</v>
      </c>
      <c r="E200" s="412"/>
      <c r="F200" s="412"/>
      <c r="G200" s="412"/>
      <c r="H200" s="412"/>
      <c r="I200" s="412"/>
      <c r="J200" s="412"/>
      <c r="K200" s="412"/>
      <c r="L200" s="412"/>
      <c r="M200" s="412"/>
      <c r="N200" s="412"/>
      <c r="O200" s="412"/>
      <c r="P200" s="412"/>
      <c r="Q200" s="412"/>
      <c r="R200" s="428" t="str">
        <f>IF('Kalkulačka jednoráz. částky'!C18=0,"",'Kalkulačka jednoráz. částky'!C18)</f>
        <v/>
      </c>
      <c r="S200" s="427"/>
      <c r="T200" s="427"/>
      <c r="U200" s="427"/>
      <c r="V200" s="427"/>
      <c r="W200" s="427"/>
      <c r="X200" s="427"/>
      <c r="Y200" s="427"/>
      <c r="Z200" s="427"/>
      <c r="AA200" s="427"/>
      <c r="AB200" s="427"/>
      <c r="AC200" s="427"/>
      <c r="AD200" s="429"/>
      <c r="AE200" s="426" t="str">
        <f>IF('Kalkulačka jednoráz. částky'!D18=0,"",'Kalkulačka jednoráz. částky'!D18)</f>
        <v/>
      </c>
      <c r="AF200" s="427"/>
      <c r="AG200" s="427"/>
      <c r="AH200" s="427"/>
      <c r="AI200" s="427"/>
      <c r="AJ200" s="427"/>
      <c r="AK200" s="427"/>
      <c r="AL200" s="427"/>
      <c r="AM200" s="427"/>
      <c r="AN200" s="427"/>
      <c r="AO200" s="427"/>
      <c r="AP200" s="427"/>
      <c r="AQ200" s="427"/>
      <c r="AR200" s="427"/>
      <c r="AS200" s="476"/>
      <c r="AT200" s="477"/>
      <c r="AU200" s="477"/>
      <c r="AV200" s="477"/>
      <c r="AW200" s="477"/>
      <c r="AX200" s="477"/>
      <c r="AY200" s="477"/>
      <c r="AZ200" s="477"/>
      <c r="BA200" s="477"/>
      <c r="BB200" s="477"/>
      <c r="BC200" s="477"/>
      <c r="BD200" s="477"/>
      <c r="BE200" s="477"/>
      <c r="BF200" s="478"/>
      <c r="BG200" s="1"/>
      <c r="BH200" s="232"/>
      <c r="BI200" s="232"/>
      <c r="BJ200" s="232"/>
      <c r="BK200" s="232"/>
      <c r="BT200" s="515"/>
      <c r="BU200" s="515"/>
      <c r="BV200" s="515"/>
      <c r="BW200" s="515"/>
      <c r="BX200" s="515"/>
      <c r="BY200" s="515"/>
      <c r="BZ200" s="230"/>
      <c r="CA200" s="229"/>
      <c r="CB200" s="229"/>
      <c r="CC200" s="229"/>
      <c r="CD200" s="229"/>
      <c r="CE200" s="229"/>
      <c r="CF200" s="229"/>
      <c r="CG200" s="229"/>
      <c r="CH200" s="229"/>
      <c r="CI200" s="229"/>
      <c r="CJ200" s="229"/>
      <c r="CK200" s="229"/>
    </row>
    <row r="201" spans="3:110" ht="3.75" customHeight="1" x14ac:dyDescent="0.25">
      <c r="C201" s="1"/>
      <c r="D201" s="150"/>
      <c r="E201" s="211"/>
      <c r="F201" s="211"/>
      <c r="G201" s="211"/>
      <c r="H201" s="211"/>
      <c r="I201" s="211"/>
      <c r="J201" s="211"/>
      <c r="K201" s="211"/>
      <c r="L201" s="211"/>
      <c r="M201" s="211"/>
      <c r="N201" s="211"/>
      <c r="O201" s="211"/>
      <c r="P201" s="211"/>
      <c r="Q201" s="211"/>
      <c r="R201" s="211"/>
      <c r="S201" s="211"/>
      <c r="T201" s="123"/>
      <c r="U201" s="123"/>
      <c r="V201" s="123"/>
      <c r="W201" s="123"/>
      <c r="X201" s="123"/>
      <c r="Y201" s="123"/>
      <c r="Z201" s="123"/>
      <c r="AA201" s="123"/>
      <c r="AB201" s="123"/>
      <c r="AC201" s="123"/>
      <c r="AD201" s="123"/>
      <c r="AE201" s="123"/>
      <c r="AF201" s="123"/>
      <c r="AG201" s="123"/>
      <c r="AH201" s="123"/>
      <c r="AI201" s="212"/>
      <c r="AJ201" s="151"/>
      <c r="AK201" s="151"/>
      <c r="AL201" s="151"/>
      <c r="AM201" s="151"/>
      <c r="AN201" s="151"/>
      <c r="AO201" s="212"/>
      <c r="AP201" s="151"/>
      <c r="AQ201" s="151"/>
      <c r="AR201" s="151"/>
      <c r="AS201" s="151"/>
      <c r="AT201" s="151"/>
      <c r="AU201" s="152"/>
      <c r="AV201" s="152"/>
      <c r="AW201" s="152"/>
      <c r="AX201" s="152"/>
      <c r="AY201" s="152"/>
      <c r="AZ201" s="152"/>
      <c r="BA201" s="152"/>
      <c r="BB201" s="152"/>
      <c r="BC201" s="152"/>
      <c r="BD201" s="152"/>
      <c r="BE201" s="152"/>
      <c r="BF201" s="152"/>
      <c r="BG201" s="1"/>
      <c r="BJ201" s="21"/>
    </row>
    <row r="202" spans="3:110" ht="27" customHeight="1" x14ac:dyDescent="0.2">
      <c r="C202" s="1"/>
      <c r="D202" s="411" t="s">
        <v>687</v>
      </c>
      <c r="E202" s="412"/>
      <c r="F202" s="412"/>
      <c r="G202" s="412"/>
      <c r="H202" s="412"/>
      <c r="I202" s="412"/>
      <c r="J202" s="412"/>
      <c r="K202" s="412"/>
      <c r="L202" s="412"/>
      <c r="M202" s="412"/>
      <c r="N202" s="412"/>
      <c r="O202" s="412"/>
      <c r="P202" s="412"/>
      <c r="Q202" s="412"/>
      <c r="R202" s="412"/>
      <c r="S202" s="412"/>
      <c r="T202" s="412"/>
      <c r="U202" s="412"/>
      <c r="V202" s="412"/>
      <c r="W202" s="412"/>
      <c r="X202" s="412"/>
      <c r="Y202" s="412"/>
      <c r="Z202" s="412"/>
      <c r="AA202" s="412"/>
      <c r="AB202" s="412"/>
      <c r="AC202" s="412"/>
      <c r="AD202" s="412"/>
      <c r="AE202" s="412"/>
      <c r="AF202" s="412"/>
      <c r="AG202" s="412"/>
      <c r="AH202" s="412"/>
      <c r="AI202" s="412"/>
      <c r="AJ202" s="412"/>
      <c r="AK202" s="412"/>
      <c r="AL202" s="412"/>
      <c r="AM202" s="412"/>
      <c r="AN202" s="412"/>
      <c r="AO202" s="412"/>
      <c r="AP202" s="412"/>
      <c r="AQ202" s="412"/>
      <c r="AR202" s="413"/>
      <c r="AS202" s="479" t="s">
        <v>688</v>
      </c>
      <c r="AT202" s="480"/>
      <c r="AU202" s="480"/>
      <c r="AV202" s="480"/>
      <c r="AW202" s="480"/>
      <c r="AX202" s="480"/>
      <c r="AY202" s="480"/>
      <c r="AZ202" s="480"/>
      <c r="BA202" s="480"/>
      <c r="BB202" s="480"/>
      <c r="BC202" s="480"/>
      <c r="BD202" s="480"/>
      <c r="BE202" s="480"/>
      <c r="BF202" s="481"/>
      <c r="BG202" s="1"/>
      <c r="BH202" s="232"/>
      <c r="BT202" s="515"/>
      <c r="BU202" s="515"/>
      <c r="BV202" s="515"/>
      <c r="BW202" s="515"/>
      <c r="BX202" s="515"/>
      <c r="BY202" s="515"/>
      <c r="BZ202" s="230"/>
      <c r="CA202" s="229"/>
      <c r="CB202" s="229"/>
      <c r="CC202" s="229"/>
      <c r="CD202" s="229"/>
      <c r="CE202" s="229"/>
      <c r="CF202" s="229"/>
      <c r="CG202" s="229"/>
      <c r="CH202" s="229"/>
      <c r="CI202" s="229"/>
      <c r="CJ202" s="229"/>
      <c r="CK202" s="229"/>
    </row>
    <row r="203" spans="3:110" ht="26.25" customHeight="1" x14ac:dyDescent="0.2">
      <c r="C203" s="1"/>
      <c r="D203" s="411" t="s">
        <v>689</v>
      </c>
      <c r="E203" s="412"/>
      <c r="F203" s="412"/>
      <c r="G203" s="412"/>
      <c r="H203" s="412"/>
      <c r="I203" s="412"/>
      <c r="J203" s="412"/>
      <c r="K203" s="412"/>
      <c r="L203" s="412"/>
      <c r="M203" s="412"/>
      <c r="N203" s="412"/>
      <c r="O203" s="412"/>
      <c r="P203" s="412"/>
      <c r="Q203" s="412"/>
      <c r="R203" s="412"/>
      <c r="S203" s="412"/>
      <c r="T203" s="412"/>
      <c r="U203" s="412"/>
      <c r="V203" s="412"/>
      <c r="W203" s="412"/>
      <c r="X203" s="412"/>
      <c r="Y203" s="412"/>
      <c r="Z203" s="412"/>
      <c r="AA203" s="412"/>
      <c r="AB203" s="412"/>
      <c r="AC203" s="412"/>
      <c r="AD203" s="412"/>
      <c r="AE203" s="412"/>
      <c r="AF203" s="412"/>
      <c r="AG203" s="412"/>
      <c r="AH203" s="412"/>
      <c r="AI203" s="412"/>
      <c r="AJ203" s="412"/>
      <c r="AK203" s="412"/>
      <c r="AL203" s="412"/>
      <c r="AM203" s="412"/>
      <c r="AN203" s="412"/>
      <c r="AO203" s="412"/>
      <c r="AP203" s="412"/>
      <c r="AQ203" s="412"/>
      <c r="AR203" s="413"/>
      <c r="AS203" s="414">
        <f>'Kalkulačka jednoráz. částky'!F33</f>
        <v>0</v>
      </c>
      <c r="AT203" s="415"/>
      <c r="AU203" s="415"/>
      <c r="AV203" s="415"/>
      <c r="AW203" s="415"/>
      <c r="AX203" s="415"/>
      <c r="AY203" s="415"/>
      <c r="AZ203" s="415"/>
      <c r="BA203" s="415"/>
      <c r="BB203" s="415"/>
      <c r="BC203" s="415"/>
      <c r="BD203" s="415"/>
      <c r="BE203" s="415"/>
      <c r="BF203" s="416"/>
      <c r="BG203" s="1"/>
      <c r="BH203" s="232"/>
      <c r="BT203" s="515"/>
      <c r="BU203" s="515"/>
      <c r="BV203" s="515"/>
      <c r="BW203" s="515"/>
      <c r="BX203" s="515"/>
      <c r="BY203" s="515"/>
      <c r="BZ203" s="230"/>
      <c r="CA203" s="229"/>
      <c r="CB203" s="229"/>
      <c r="CC203" s="229"/>
      <c r="CD203" s="229"/>
      <c r="CE203" s="229"/>
      <c r="CF203" s="229"/>
      <c r="CG203" s="229"/>
      <c r="CH203" s="229"/>
      <c r="CI203" s="229"/>
      <c r="CJ203" s="229"/>
      <c r="CK203" s="229"/>
    </row>
    <row r="204" spans="3:110" ht="10.5" customHeight="1" x14ac:dyDescent="0.2">
      <c r="C204" s="1"/>
      <c r="D204" s="344" t="s">
        <v>832</v>
      </c>
      <c r="E204" s="953" t="s">
        <v>833</v>
      </c>
      <c r="F204" s="953"/>
      <c r="G204" s="953"/>
      <c r="H204" s="953"/>
      <c r="I204" s="953"/>
      <c r="J204" s="953"/>
      <c r="K204" s="953"/>
      <c r="L204" s="953"/>
      <c r="M204" s="953"/>
      <c r="N204" s="953"/>
      <c r="O204" s="953"/>
      <c r="P204" s="953"/>
      <c r="Q204" s="953"/>
      <c r="R204" s="953"/>
      <c r="S204" s="953"/>
      <c r="T204" s="953"/>
      <c r="U204" s="953"/>
      <c r="V204" s="953"/>
      <c r="W204" s="953"/>
      <c r="X204" s="953"/>
      <c r="Y204" s="953"/>
      <c r="Z204" s="954"/>
      <c r="AA204" s="954"/>
      <c r="AB204" s="955" t="str">
        <f>'Kalkulačka-Základní info'!K8</f>
        <v>21. 5. 2025</v>
      </c>
      <c r="AC204" s="954"/>
      <c r="AD204" s="954"/>
      <c r="AE204" s="954"/>
      <c r="AF204" s="954"/>
      <c r="AG204" s="954"/>
      <c r="AH204" s="343"/>
      <c r="AI204" s="342"/>
      <c r="AJ204" s="342"/>
      <c r="AK204" s="342"/>
      <c r="AL204" s="342"/>
      <c r="AM204" s="342"/>
      <c r="AN204" s="342"/>
      <c r="AO204" s="342"/>
      <c r="AP204" s="342"/>
      <c r="AQ204" s="342"/>
      <c r="AR204" s="342"/>
      <c r="AS204" s="342"/>
      <c r="AT204" s="342"/>
      <c r="AU204" s="342"/>
      <c r="AV204" s="342"/>
      <c r="AW204" s="342"/>
      <c r="AX204" s="342"/>
      <c r="AY204" s="342"/>
      <c r="AZ204" s="342"/>
      <c r="BA204" s="342"/>
      <c r="BB204" s="342"/>
      <c r="BC204" s="342"/>
      <c r="BD204" s="342"/>
      <c r="BE204" s="342"/>
      <c r="BF204" s="342"/>
      <c r="BG204" s="1"/>
      <c r="BH204" s="232"/>
      <c r="BT204" s="229"/>
      <c r="BU204" s="229"/>
      <c r="BV204" s="229"/>
      <c r="BW204" s="229"/>
      <c r="BX204" s="229"/>
      <c r="BY204" s="229"/>
      <c r="BZ204" s="230"/>
      <c r="CA204" s="229"/>
      <c r="CB204" s="229"/>
      <c r="CC204" s="229"/>
      <c r="CD204" s="229"/>
      <c r="CE204" s="229"/>
      <c r="CF204" s="229"/>
      <c r="CG204" s="229"/>
      <c r="CH204" s="229"/>
      <c r="CI204" s="229"/>
      <c r="CJ204" s="229"/>
      <c r="CK204" s="229"/>
    </row>
    <row r="205" spans="3:110" ht="19.5" customHeight="1" x14ac:dyDescent="0.25">
      <c r="C205" s="1"/>
      <c r="D205" s="142" t="s">
        <v>728</v>
      </c>
      <c r="E205" s="269"/>
      <c r="F205" s="269"/>
      <c r="G205" s="269"/>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70"/>
      <c r="AT205" s="271"/>
      <c r="AU205" s="271"/>
      <c r="AV205" s="271"/>
      <c r="AW205" s="271"/>
      <c r="AX205" s="271"/>
      <c r="AY205" s="271"/>
      <c r="AZ205" s="271"/>
      <c r="BA205" s="271"/>
      <c r="BB205" s="271"/>
      <c r="BC205" s="271"/>
      <c r="BD205" s="271"/>
      <c r="BE205" s="271"/>
      <c r="BF205" s="271"/>
      <c r="BG205" s="1"/>
      <c r="BH205" s="232"/>
      <c r="BT205" s="229"/>
      <c r="BU205" s="229"/>
      <c r="BV205" s="229"/>
      <c r="BW205" s="229"/>
      <c r="BX205" s="229"/>
      <c r="BY205" s="229"/>
      <c r="BZ205" s="230"/>
      <c r="CA205" s="229"/>
      <c r="CB205" s="229"/>
      <c r="CC205" s="229"/>
      <c r="CD205" s="229"/>
      <c r="CE205" s="229"/>
      <c r="CF205" s="229"/>
      <c r="CG205" s="229"/>
      <c r="CH205" s="229"/>
      <c r="CI205" s="229"/>
      <c r="CJ205" s="229"/>
      <c r="CK205" s="229"/>
    </row>
    <row r="206" spans="3:110" ht="18" customHeight="1" x14ac:dyDescent="0.2">
      <c r="C206" s="1"/>
      <c r="D206" s="956" t="s">
        <v>749</v>
      </c>
      <c r="E206" s="957"/>
      <c r="F206" s="957"/>
      <c r="G206" s="957"/>
      <c r="H206" s="957"/>
      <c r="I206" s="957"/>
      <c r="J206" s="957"/>
      <c r="K206" s="957"/>
      <c r="L206" s="957"/>
      <c r="M206" s="957"/>
      <c r="N206" s="957"/>
      <c r="O206" s="957"/>
      <c r="P206" s="957"/>
      <c r="Q206" s="957"/>
      <c r="R206" s="957"/>
      <c r="S206" s="957"/>
      <c r="T206" s="957"/>
      <c r="U206" s="957"/>
      <c r="V206" s="957"/>
      <c r="W206" s="957"/>
      <c r="X206" s="957"/>
      <c r="Y206" s="957"/>
      <c r="Z206" s="957"/>
      <c r="AA206" s="957"/>
      <c r="AB206" s="957"/>
      <c r="AC206" s="957"/>
      <c r="AD206" s="957"/>
      <c r="AE206" s="957"/>
      <c r="AF206" s="957"/>
      <c r="AG206" s="957"/>
      <c r="AH206" s="957"/>
      <c r="AI206" s="957"/>
      <c r="AJ206" s="957"/>
      <c r="AK206" s="957"/>
      <c r="AL206" s="957"/>
      <c r="AM206" s="957"/>
      <c r="AN206" s="957"/>
      <c r="AO206" s="957"/>
      <c r="AP206" s="957"/>
      <c r="AQ206" s="957"/>
      <c r="AR206" s="957"/>
      <c r="AS206" s="957"/>
      <c r="AT206" s="957"/>
      <c r="AU206" s="957"/>
      <c r="AV206" s="957"/>
      <c r="AW206" s="957"/>
      <c r="AX206" s="957"/>
      <c r="AY206" s="957"/>
      <c r="AZ206" s="957"/>
      <c r="BA206" s="957"/>
      <c r="BB206" s="957"/>
      <c r="BC206" s="957"/>
      <c r="BD206" s="957"/>
      <c r="BE206" s="957"/>
      <c r="BF206" s="958"/>
      <c r="BG206" s="1"/>
      <c r="BH206" s="232"/>
      <c r="BT206" s="229"/>
      <c r="BU206" s="229"/>
      <c r="BV206" s="229"/>
      <c r="BW206" s="229"/>
      <c r="BX206" s="229"/>
      <c r="BY206" s="229"/>
      <c r="BZ206" s="230"/>
      <c r="CA206" s="229"/>
      <c r="CB206" s="229"/>
      <c r="CC206" s="229"/>
      <c r="CD206" s="229"/>
      <c r="CE206" s="229"/>
      <c r="CF206" s="229"/>
      <c r="CG206" s="229"/>
      <c r="CH206" s="229"/>
      <c r="CI206" s="229"/>
      <c r="CJ206" s="229"/>
      <c r="CK206" s="229"/>
    </row>
    <row r="207" spans="3:110" ht="137.25" customHeight="1" x14ac:dyDescent="0.2">
      <c r="C207" s="1"/>
      <c r="D207" s="433"/>
      <c r="E207" s="508"/>
      <c r="F207" s="508"/>
      <c r="G207" s="508"/>
      <c r="H207" s="508"/>
      <c r="I207" s="508"/>
      <c r="J207" s="508"/>
      <c r="K207" s="508"/>
      <c r="L207" s="508"/>
      <c r="M207" s="508"/>
      <c r="N207" s="508"/>
      <c r="O207" s="508"/>
      <c r="P207" s="508"/>
      <c r="Q207" s="508"/>
      <c r="R207" s="508"/>
      <c r="S207" s="508"/>
      <c r="T207" s="508"/>
      <c r="U207" s="508"/>
      <c r="V207" s="508"/>
      <c r="W207" s="508"/>
      <c r="X207" s="508"/>
      <c r="Y207" s="508"/>
      <c r="Z207" s="508"/>
      <c r="AA207" s="508"/>
      <c r="AB207" s="508"/>
      <c r="AC207" s="508"/>
      <c r="AD207" s="508"/>
      <c r="AE207" s="508"/>
      <c r="AF207" s="508"/>
      <c r="AG207" s="508"/>
      <c r="AH207" s="508"/>
      <c r="AI207" s="508"/>
      <c r="AJ207" s="508"/>
      <c r="AK207" s="508"/>
      <c r="AL207" s="508"/>
      <c r="AM207" s="508"/>
      <c r="AN207" s="508"/>
      <c r="AO207" s="508"/>
      <c r="AP207" s="508"/>
      <c r="AQ207" s="508"/>
      <c r="AR207" s="508"/>
      <c r="AS207" s="508"/>
      <c r="AT207" s="508"/>
      <c r="AU207" s="508"/>
      <c r="AV207" s="508"/>
      <c r="AW207" s="508"/>
      <c r="AX207" s="508"/>
      <c r="AY207" s="508"/>
      <c r="AZ207" s="508"/>
      <c r="BA207" s="508"/>
      <c r="BB207" s="508"/>
      <c r="BC207" s="508"/>
      <c r="BD207" s="508"/>
      <c r="BE207" s="508"/>
      <c r="BF207" s="509"/>
      <c r="BG207" s="1"/>
      <c r="BH207" s="232"/>
      <c r="BT207" s="229"/>
      <c r="BU207" s="229"/>
      <c r="BV207" s="229"/>
      <c r="BW207" s="229"/>
      <c r="BX207" s="229"/>
      <c r="BY207" s="229"/>
      <c r="BZ207" s="230"/>
      <c r="CA207" s="229"/>
      <c r="CB207" s="229"/>
      <c r="CC207" s="229"/>
      <c r="CD207" s="229"/>
      <c r="CE207" s="229"/>
      <c r="CF207" s="229"/>
      <c r="CG207" s="229"/>
      <c r="CH207" s="229"/>
      <c r="CI207" s="229"/>
      <c r="CJ207" s="229"/>
      <c r="CK207" s="229"/>
    </row>
    <row r="208" spans="3:110" ht="18" customHeight="1" x14ac:dyDescent="0.2">
      <c r="C208" s="1"/>
      <c r="D208" s="956" t="s">
        <v>750</v>
      </c>
      <c r="E208" s="957"/>
      <c r="F208" s="957"/>
      <c r="G208" s="957"/>
      <c r="H208" s="957"/>
      <c r="I208" s="957"/>
      <c r="J208" s="957"/>
      <c r="K208" s="957"/>
      <c r="L208" s="957"/>
      <c r="M208" s="957"/>
      <c r="N208" s="957"/>
      <c r="O208" s="957"/>
      <c r="P208" s="957"/>
      <c r="Q208" s="957"/>
      <c r="R208" s="957"/>
      <c r="S208" s="957"/>
      <c r="T208" s="957"/>
      <c r="U208" s="957"/>
      <c r="V208" s="957"/>
      <c r="W208" s="957"/>
      <c r="X208" s="957"/>
      <c r="Y208" s="957"/>
      <c r="Z208" s="957"/>
      <c r="AA208" s="957"/>
      <c r="AB208" s="957"/>
      <c r="AC208" s="957"/>
      <c r="AD208" s="957"/>
      <c r="AE208" s="957"/>
      <c r="AF208" s="957"/>
      <c r="AG208" s="957"/>
      <c r="AH208" s="957"/>
      <c r="AI208" s="957"/>
      <c r="AJ208" s="957"/>
      <c r="AK208" s="957"/>
      <c r="AL208" s="957"/>
      <c r="AM208" s="957"/>
      <c r="AN208" s="957"/>
      <c r="AO208" s="957"/>
      <c r="AP208" s="957"/>
      <c r="AQ208" s="957"/>
      <c r="AR208" s="957"/>
      <c r="AS208" s="957"/>
      <c r="AT208" s="957"/>
      <c r="AU208" s="957"/>
      <c r="AV208" s="957"/>
      <c r="AW208" s="957"/>
      <c r="AX208" s="957"/>
      <c r="AY208" s="957"/>
      <c r="AZ208" s="957"/>
      <c r="BA208" s="957"/>
      <c r="BB208" s="957"/>
      <c r="BC208" s="957"/>
      <c r="BD208" s="957"/>
      <c r="BE208" s="957"/>
      <c r="BF208" s="958"/>
      <c r="BG208" s="1"/>
      <c r="BH208" s="232"/>
      <c r="BT208" s="229"/>
      <c r="BU208" s="229"/>
      <c r="BV208" s="229"/>
      <c r="BW208" s="229"/>
      <c r="BX208" s="229"/>
      <c r="BY208" s="229"/>
      <c r="BZ208" s="230"/>
      <c r="CA208" s="229"/>
      <c r="CB208" s="229"/>
      <c r="CC208" s="229"/>
      <c r="CD208" s="229"/>
      <c r="CE208" s="229"/>
      <c r="CF208" s="229"/>
      <c r="CG208" s="229"/>
      <c r="CH208" s="229"/>
      <c r="CJ208" s="229"/>
      <c r="CK208" s="229"/>
    </row>
    <row r="209" spans="1:89" ht="137.25" customHeight="1" x14ac:dyDescent="0.2">
      <c r="C209" s="1"/>
      <c r="D209" s="433"/>
      <c r="E209" s="434"/>
      <c r="F209" s="434"/>
      <c r="G209" s="434"/>
      <c r="H209" s="434"/>
      <c r="I209" s="434"/>
      <c r="J209" s="434"/>
      <c r="K209" s="434"/>
      <c r="L209" s="434"/>
      <c r="M209" s="434"/>
      <c r="N209" s="434"/>
      <c r="O209" s="434"/>
      <c r="P209" s="434"/>
      <c r="Q209" s="434"/>
      <c r="R209" s="434"/>
      <c r="S209" s="434"/>
      <c r="T209" s="434"/>
      <c r="U209" s="434"/>
      <c r="V209" s="434"/>
      <c r="W209" s="434"/>
      <c r="X209" s="434"/>
      <c r="Y209" s="434"/>
      <c r="Z209" s="434"/>
      <c r="AA209" s="434"/>
      <c r="AB209" s="434"/>
      <c r="AC209" s="434"/>
      <c r="AD209" s="434"/>
      <c r="AE209" s="434"/>
      <c r="AF209" s="434"/>
      <c r="AG209" s="434"/>
      <c r="AH209" s="434"/>
      <c r="AI209" s="434"/>
      <c r="AJ209" s="434"/>
      <c r="AK209" s="434"/>
      <c r="AL209" s="434"/>
      <c r="AM209" s="434"/>
      <c r="AN209" s="434"/>
      <c r="AO209" s="434"/>
      <c r="AP209" s="434"/>
      <c r="AQ209" s="434"/>
      <c r="AR209" s="434"/>
      <c r="AS209" s="434"/>
      <c r="AT209" s="434"/>
      <c r="AU209" s="434"/>
      <c r="AV209" s="434"/>
      <c r="AW209" s="434"/>
      <c r="AX209" s="434"/>
      <c r="AY209" s="434"/>
      <c r="AZ209" s="434"/>
      <c r="BA209" s="434"/>
      <c r="BB209" s="434"/>
      <c r="BC209" s="434"/>
      <c r="BD209" s="434"/>
      <c r="BE209" s="434"/>
      <c r="BF209" s="435"/>
      <c r="BG209" s="1"/>
      <c r="BH209" s="232"/>
      <c r="BT209" s="229"/>
      <c r="BU209" s="229"/>
      <c r="BV209" s="229"/>
      <c r="BW209" s="229"/>
      <c r="BX209" s="229"/>
      <c r="BY209" s="229"/>
      <c r="BZ209" s="230"/>
      <c r="CA209" s="229"/>
      <c r="CB209" s="229"/>
      <c r="CC209" s="229"/>
      <c r="CD209" s="229"/>
      <c r="CE209" s="229"/>
      <c r="CF209" s="229"/>
      <c r="CG209" s="229"/>
      <c r="CH209" s="229"/>
      <c r="CI209" s="229"/>
      <c r="CJ209" s="229"/>
      <c r="CK209" s="229"/>
    </row>
    <row r="210" spans="1:89" ht="21" customHeight="1" x14ac:dyDescent="0.25">
      <c r="C210" s="141"/>
      <c r="D210" s="142" t="s">
        <v>690</v>
      </c>
      <c r="E210" s="102"/>
      <c r="F210" s="102"/>
      <c r="G210" s="102"/>
      <c r="H210" s="102"/>
      <c r="I210" s="102"/>
      <c r="J210" s="102"/>
      <c r="K210" s="102"/>
      <c r="L210" s="102"/>
      <c r="M210" s="102"/>
      <c r="N210" s="102"/>
      <c r="O210" s="102"/>
      <c r="P210" s="102"/>
      <c r="Q210" s="102"/>
      <c r="R210" s="102"/>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
    </row>
    <row r="211" spans="1:89" s="209" customFormat="1" ht="9" hidden="1" customHeight="1" x14ac:dyDescent="0.2">
      <c r="A211" s="1"/>
      <c r="B211" s="207"/>
      <c r="C211" s="1"/>
      <c r="D211" s="923" t="s">
        <v>564</v>
      </c>
      <c r="E211" s="924"/>
      <c r="F211" s="924"/>
      <c r="G211" s="924"/>
      <c r="H211" s="924"/>
      <c r="I211" s="924"/>
      <c r="J211" s="924"/>
      <c r="K211" s="924"/>
      <c r="L211" s="924"/>
      <c r="M211" s="924"/>
      <c r="N211" s="924"/>
      <c r="O211" s="924"/>
      <c r="P211" s="924"/>
      <c r="Q211" s="924"/>
      <c r="R211" s="924"/>
      <c r="S211" s="924"/>
      <c r="T211" s="924"/>
      <c r="U211" s="924"/>
      <c r="V211" s="924"/>
      <c r="W211" s="924"/>
      <c r="X211" s="924"/>
      <c r="Y211" s="924"/>
      <c r="Z211" s="924"/>
      <c r="AA211" s="924"/>
      <c r="AB211" s="924"/>
      <c r="AC211" s="924"/>
      <c r="AD211" s="924"/>
      <c r="AE211" s="924"/>
      <c r="AF211" s="924"/>
      <c r="AG211" s="924"/>
      <c r="AH211" s="924"/>
      <c r="AI211" s="924"/>
      <c r="AJ211" s="924"/>
      <c r="AK211" s="924"/>
      <c r="AL211" s="924"/>
      <c r="AM211" s="924"/>
      <c r="AN211" s="924"/>
      <c r="AO211" s="924"/>
      <c r="AP211" s="924"/>
      <c r="AQ211" s="924"/>
      <c r="AR211" s="924"/>
      <c r="AS211" s="924"/>
      <c r="AT211" s="924"/>
      <c r="AU211" s="924"/>
      <c r="AV211" s="924"/>
      <c r="AW211" s="924"/>
      <c r="AX211" s="924"/>
      <c r="AY211" s="924"/>
      <c r="AZ211" s="924"/>
      <c r="BA211" s="924"/>
      <c r="BB211" s="924"/>
      <c r="BC211" s="924"/>
      <c r="BD211" s="924"/>
      <c r="BE211" s="924"/>
      <c r="BF211" s="924"/>
      <c r="BG211" s="1"/>
      <c r="BH211" s="208"/>
    </row>
    <row r="212" spans="1:89" s="209" customFormat="1" ht="24" customHeight="1" x14ac:dyDescent="0.2">
      <c r="A212" s="1"/>
      <c r="B212" s="207"/>
      <c r="C212" s="1"/>
      <c r="D212" s="925"/>
      <c r="E212" s="926"/>
      <c r="F212" s="926"/>
      <c r="G212" s="926"/>
      <c r="H212" s="926"/>
      <c r="I212" s="926"/>
      <c r="J212" s="926"/>
      <c r="K212" s="926"/>
      <c r="L212" s="926"/>
      <c r="M212" s="926"/>
      <c r="N212" s="926"/>
      <c r="O212" s="926"/>
      <c r="P212" s="926"/>
      <c r="Q212" s="926"/>
      <c r="R212" s="926"/>
      <c r="S212" s="926"/>
      <c r="T212" s="926"/>
      <c r="U212" s="926"/>
      <c r="V212" s="926"/>
      <c r="W212" s="926"/>
      <c r="X212" s="926"/>
      <c r="Y212" s="926"/>
      <c r="Z212" s="926"/>
      <c r="AA212" s="926"/>
      <c r="AB212" s="926"/>
      <c r="AC212" s="926"/>
      <c r="AD212" s="926"/>
      <c r="AE212" s="926"/>
      <c r="AF212" s="926"/>
      <c r="AG212" s="926"/>
      <c r="AH212" s="927"/>
      <c r="AI212" s="928" t="s">
        <v>510</v>
      </c>
      <c r="AJ212" s="929"/>
      <c r="AK212" s="929"/>
      <c r="AL212" s="929"/>
      <c r="AM212" s="929"/>
      <c r="AN212" s="929"/>
      <c r="AO212" s="929"/>
      <c r="AP212" s="929"/>
      <c r="AQ212" s="929"/>
      <c r="AR212" s="929"/>
      <c r="AS212" s="929"/>
      <c r="AT212" s="930"/>
      <c r="AU212" s="928" t="s">
        <v>506</v>
      </c>
      <c r="AV212" s="929"/>
      <c r="AW212" s="929"/>
      <c r="AX212" s="929"/>
      <c r="AY212" s="929"/>
      <c r="AZ212" s="929"/>
      <c r="BA212" s="929"/>
      <c r="BB212" s="929"/>
      <c r="BC212" s="929"/>
      <c r="BD212" s="929"/>
      <c r="BE212" s="929"/>
      <c r="BF212" s="930"/>
      <c r="BG212" s="1"/>
      <c r="BH212" s="329"/>
      <c r="BI212" s="330"/>
    </row>
    <row r="213" spans="1:89" s="209" customFormat="1" ht="24" customHeight="1" x14ac:dyDescent="0.2">
      <c r="A213" s="1"/>
      <c r="B213" s="207"/>
      <c r="C213" s="1"/>
      <c r="D213" s="419" t="s">
        <v>507</v>
      </c>
      <c r="E213" s="420"/>
      <c r="F213" s="420"/>
      <c r="G213" s="420"/>
      <c r="H213" s="420"/>
      <c r="I213" s="420"/>
      <c r="J213" s="420"/>
      <c r="K213" s="420"/>
      <c r="L213" s="420"/>
      <c r="M213" s="420"/>
      <c r="N213" s="420"/>
      <c r="O213" s="420"/>
      <c r="P213" s="420"/>
      <c r="Q213" s="420"/>
      <c r="R213" s="420"/>
      <c r="S213" s="420"/>
      <c r="T213" s="420"/>
      <c r="U213" s="420"/>
      <c r="V213" s="420"/>
      <c r="W213" s="420"/>
      <c r="X213" s="420"/>
      <c r="Y213" s="420"/>
      <c r="Z213" s="420"/>
      <c r="AA213" s="420"/>
      <c r="AB213" s="420"/>
      <c r="AC213" s="420"/>
      <c r="AD213" s="420"/>
      <c r="AE213" s="420"/>
      <c r="AF213" s="420"/>
      <c r="AG213" s="420"/>
      <c r="AH213" s="421"/>
      <c r="AI213" s="417" t="str">
        <f>IF(AS203=0,"vygeneruje se",AS195+AS203)</f>
        <v>vygeneruje se</v>
      </c>
      <c r="AJ213" s="418"/>
      <c r="AK213" s="418"/>
      <c r="AL213" s="418"/>
      <c r="AM213" s="418"/>
      <c r="AN213" s="418"/>
      <c r="AO213" s="418"/>
      <c r="AP213" s="418"/>
      <c r="AQ213" s="418"/>
      <c r="AR213" s="418"/>
      <c r="AS213" s="418"/>
      <c r="AT213" s="418"/>
      <c r="AU213" s="652" t="str">
        <f>IF(OR(AU214="vygeneruje se",AU215="vygeneruje se"),"vygeneruje se",1)</f>
        <v>vygeneruje se</v>
      </c>
      <c r="AV213" s="653"/>
      <c r="AW213" s="653"/>
      <c r="AX213" s="653"/>
      <c r="AY213" s="653"/>
      <c r="AZ213" s="653"/>
      <c r="BA213" s="653"/>
      <c r="BB213" s="653"/>
      <c r="BC213" s="653"/>
      <c r="BD213" s="653"/>
      <c r="BE213" s="653"/>
      <c r="BF213" s="654"/>
      <c r="BG213" s="1"/>
      <c r="BH213" s="331"/>
      <c r="BI213" s="330"/>
    </row>
    <row r="214" spans="1:89" s="209" customFormat="1" ht="24" customHeight="1" x14ac:dyDescent="0.2">
      <c r="A214" s="1"/>
      <c r="B214" s="207"/>
      <c r="C214" s="1"/>
      <c r="D214" s="931" t="s">
        <v>508</v>
      </c>
      <c r="E214" s="911"/>
      <c r="F214" s="911"/>
      <c r="G214" s="911"/>
      <c r="H214" s="911"/>
      <c r="I214" s="911"/>
      <c r="J214" s="911"/>
      <c r="K214" s="911"/>
      <c r="L214" s="911"/>
      <c r="M214" s="911"/>
      <c r="N214" s="911"/>
      <c r="O214" s="911"/>
      <c r="P214" s="911"/>
      <c r="Q214" s="911"/>
      <c r="R214" s="911"/>
      <c r="S214" s="911"/>
      <c r="T214" s="911"/>
      <c r="U214" s="911"/>
      <c r="V214" s="911"/>
      <c r="W214" s="932"/>
      <c r="X214" s="911"/>
      <c r="Y214" s="911"/>
      <c r="Z214" s="911"/>
      <c r="AA214" s="911"/>
      <c r="AB214" s="911"/>
      <c r="AC214" s="911"/>
      <c r="AD214" s="911"/>
      <c r="AE214" s="911"/>
      <c r="AF214" s="911"/>
      <c r="AG214" s="911"/>
      <c r="AH214" s="933"/>
      <c r="AI214" s="417" t="str">
        <f>IF(AI213="vygeneruje se","vygeneruje se",IF((AI213*0.85)&lt;100000,"Výše dotace nedosahuje minima",IF(AI213*0.85&gt;500000,500000,FLOOR(AI213*0.85,1000))))</f>
        <v>vygeneruje se</v>
      </c>
      <c r="AJ214" s="418"/>
      <c r="AK214" s="418"/>
      <c r="AL214" s="418"/>
      <c r="AM214" s="418"/>
      <c r="AN214" s="418"/>
      <c r="AO214" s="418"/>
      <c r="AP214" s="418"/>
      <c r="AQ214" s="418"/>
      <c r="AR214" s="418"/>
      <c r="AS214" s="418"/>
      <c r="AT214" s="418"/>
      <c r="AU214" s="921" t="str">
        <f>IF(OR(AI213="vygeneruje se",AI214="vygeneruje se"),"vygeneruje se",FLOOR(AI214/AI213,0.0001))</f>
        <v>vygeneruje se</v>
      </c>
      <c r="AV214" s="934"/>
      <c r="AW214" s="934"/>
      <c r="AX214" s="934"/>
      <c r="AY214" s="934"/>
      <c r="AZ214" s="934"/>
      <c r="BA214" s="934"/>
      <c r="BB214" s="934"/>
      <c r="BC214" s="934"/>
      <c r="BD214" s="934"/>
      <c r="BE214" s="934"/>
      <c r="BF214" s="934"/>
      <c r="BG214" s="1"/>
      <c r="BH214" s="332"/>
      <c r="BI214" s="330"/>
    </row>
    <row r="215" spans="1:89" s="209" customFormat="1" ht="24" customHeight="1" x14ac:dyDescent="0.2">
      <c r="A215" s="1"/>
      <c r="B215" s="207"/>
      <c r="C215" s="1"/>
      <c r="D215" s="919" t="s">
        <v>509</v>
      </c>
      <c r="E215" s="920"/>
      <c r="F215" s="920"/>
      <c r="G215" s="920"/>
      <c r="H215" s="920"/>
      <c r="I215" s="920"/>
      <c r="J215" s="920"/>
      <c r="K215" s="920"/>
      <c r="L215" s="920"/>
      <c r="M215" s="920"/>
      <c r="N215" s="920"/>
      <c r="O215" s="920"/>
      <c r="P215" s="920"/>
      <c r="Q215" s="920"/>
      <c r="R215" s="920"/>
      <c r="S215" s="920"/>
      <c r="T215" s="920"/>
      <c r="U215" s="920"/>
      <c r="V215" s="920"/>
      <c r="W215" s="920"/>
      <c r="X215" s="920"/>
      <c r="Y215" s="920"/>
      <c r="Z215" s="920"/>
      <c r="AA215" s="920"/>
      <c r="AB215" s="920"/>
      <c r="AC215" s="920"/>
      <c r="AD215" s="920"/>
      <c r="AE215" s="920"/>
      <c r="AF215" s="920"/>
      <c r="AG215" s="920"/>
      <c r="AH215" s="920"/>
      <c r="AI215" s="417" t="str">
        <f>IF(OR(AI213="vygeneruje se",AI214="vygeneruje se"),"vygeneruje se",AI213-AI214)</f>
        <v>vygeneruje se</v>
      </c>
      <c r="AJ215" s="418"/>
      <c r="AK215" s="418"/>
      <c r="AL215" s="418"/>
      <c r="AM215" s="418"/>
      <c r="AN215" s="418"/>
      <c r="AO215" s="418"/>
      <c r="AP215" s="418"/>
      <c r="AQ215" s="418"/>
      <c r="AR215" s="418"/>
      <c r="AS215" s="418"/>
      <c r="AT215" s="418"/>
      <c r="AU215" s="921" t="str">
        <f>IF(OR(AI213="vygeneruje se",AI214="vygeneruje se",AI215="vygeneruje se"),"vygeneruje se",1-AU214)</f>
        <v>vygeneruje se</v>
      </c>
      <c r="AV215" s="922"/>
      <c r="AW215" s="922"/>
      <c r="AX215" s="922"/>
      <c r="AY215" s="922"/>
      <c r="AZ215" s="922"/>
      <c r="BA215" s="922"/>
      <c r="BB215" s="922"/>
      <c r="BC215" s="922"/>
      <c r="BD215" s="922"/>
      <c r="BE215" s="922"/>
      <c r="BF215" s="922"/>
      <c r="BG215" s="1"/>
      <c r="BH215" s="332"/>
      <c r="BI215" s="330"/>
    </row>
    <row r="216" spans="1:89" ht="21" hidden="1" customHeight="1" x14ac:dyDescent="0.25">
      <c r="C216" s="141"/>
      <c r="D216" s="142" t="s">
        <v>519</v>
      </c>
      <c r="E216" s="102"/>
      <c r="F216" s="102"/>
      <c r="G216" s="102"/>
      <c r="H216" s="102"/>
      <c r="I216" s="102"/>
      <c r="J216" s="102"/>
      <c r="K216" s="102"/>
      <c r="L216" s="102"/>
      <c r="M216" s="102"/>
      <c r="N216" s="102"/>
      <c r="O216" s="102"/>
      <c r="P216" s="102"/>
      <c r="Q216" s="102"/>
      <c r="R216" s="102"/>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02"/>
      <c r="AY216" s="102"/>
      <c r="AZ216" s="102"/>
      <c r="BA216" s="102"/>
      <c r="BB216" s="102"/>
      <c r="BC216" s="102"/>
      <c r="BD216" s="102"/>
      <c r="BE216" s="102"/>
      <c r="BF216" s="102"/>
      <c r="BG216" s="1"/>
    </row>
    <row r="217" spans="1:89" ht="17.25" hidden="1" customHeight="1" x14ac:dyDescent="0.2">
      <c r="C217" s="1"/>
      <c r="D217" s="699" t="s">
        <v>43</v>
      </c>
      <c r="E217" s="939"/>
      <c r="F217" s="939"/>
      <c r="G217" s="939"/>
      <c r="H217" s="939"/>
      <c r="I217" s="939"/>
      <c r="J217" s="939"/>
      <c r="K217" s="939"/>
      <c r="L217" s="939"/>
      <c r="M217" s="939"/>
      <c r="N217" s="939"/>
      <c r="O217" s="939"/>
      <c r="P217" s="939"/>
      <c r="Q217" s="939"/>
      <c r="R217" s="939"/>
      <c r="S217" s="939"/>
      <c r="T217" s="939"/>
      <c r="U217" s="939"/>
      <c r="V217" s="939"/>
      <c r="W217" s="939"/>
      <c r="X217" s="939"/>
      <c r="Y217" s="939"/>
      <c r="Z217" s="939"/>
      <c r="AA217" s="939"/>
      <c r="AB217" s="939"/>
      <c r="AC217" s="939"/>
      <c r="AD217" s="939"/>
      <c r="AE217" s="939"/>
      <c r="AF217" s="939"/>
      <c r="AG217" s="939"/>
      <c r="AH217" s="939"/>
      <c r="AI217" s="880"/>
      <c r="AJ217" s="880"/>
      <c r="AK217" s="880"/>
      <c r="AL217" s="880"/>
      <c r="AM217" s="880"/>
      <c r="AN217" s="880"/>
      <c r="AO217" s="880"/>
      <c r="AP217" s="880"/>
      <c r="AQ217" s="880"/>
      <c r="AR217" s="880"/>
      <c r="AS217" s="880"/>
      <c r="AT217" s="940"/>
      <c r="AU217" s="646" t="s">
        <v>193</v>
      </c>
      <c r="AV217" s="647"/>
      <c r="AW217" s="647"/>
      <c r="AX217" s="647"/>
      <c r="AY217" s="647"/>
      <c r="AZ217" s="647"/>
      <c r="BA217" s="647"/>
      <c r="BB217" s="647"/>
      <c r="BC217" s="647"/>
      <c r="BD217" s="647"/>
      <c r="BE217" s="647"/>
      <c r="BF217" s="648"/>
      <c r="BG217" s="1"/>
    </row>
    <row r="218" spans="1:89" ht="17.25" hidden="1" customHeight="1" x14ac:dyDescent="0.2">
      <c r="C218" s="1"/>
      <c r="D218" s="935" t="s">
        <v>269</v>
      </c>
      <c r="E218" s="936"/>
      <c r="F218" s="936"/>
      <c r="G218" s="936"/>
      <c r="H218" s="936"/>
      <c r="I218" s="936"/>
      <c r="J218" s="936"/>
      <c r="K218" s="936"/>
      <c r="L218" s="936"/>
      <c r="M218" s="936"/>
      <c r="N218" s="936"/>
      <c r="O218" s="936"/>
      <c r="P218" s="936"/>
      <c r="Q218" s="936"/>
      <c r="R218" s="936"/>
      <c r="S218" s="936"/>
      <c r="T218" s="936"/>
      <c r="U218" s="936"/>
      <c r="V218" s="936"/>
      <c r="W218" s="936"/>
      <c r="X218" s="936"/>
      <c r="Y218" s="936"/>
      <c r="Z218" s="936"/>
      <c r="AA218" s="936"/>
      <c r="AB218" s="936"/>
      <c r="AC218" s="936"/>
      <c r="AD218" s="936"/>
      <c r="AE218" s="936"/>
      <c r="AF218" s="936"/>
      <c r="AG218" s="936"/>
      <c r="AH218" s="936"/>
      <c r="AI218" s="937"/>
      <c r="AJ218" s="937"/>
      <c r="AK218" s="937"/>
      <c r="AL218" s="937"/>
      <c r="AM218" s="937"/>
      <c r="AN218" s="937"/>
      <c r="AO218" s="937"/>
      <c r="AP218" s="937"/>
      <c r="AQ218" s="937"/>
      <c r="AR218" s="937"/>
      <c r="AS218" s="937"/>
      <c r="AT218" s="938"/>
      <c r="AU218" s="649" t="str">
        <f>IF(AI214=0,"vygeneruje se",AI214)</f>
        <v>vygeneruje se</v>
      </c>
      <c r="AV218" s="650"/>
      <c r="AW218" s="650"/>
      <c r="AX218" s="650"/>
      <c r="AY218" s="650"/>
      <c r="AZ218" s="650"/>
      <c r="BA218" s="650"/>
      <c r="BB218" s="650"/>
      <c r="BC218" s="650"/>
      <c r="BD218" s="650"/>
      <c r="BE218" s="650"/>
      <c r="BF218" s="651"/>
      <c r="BG218" s="1"/>
      <c r="BH218" s="158"/>
      <c r="BI218" s="818"/>
      <c r="BJ218" s="819"/>
      <c r="BK218" s="819"/>
    </row>
    <row r="219" spans="1:89" ht="17.25" hidden="1" customHeight="1" x14ac:dyDescent="0.2">
      <c r="C219" s="1"/>
      <c r="D219" s="642" t="s">
        <v>257</v>
      </c>
      <c r="E219" s="643"/>
      <c r="F219" s="643"/>
      <c r="G219" s="643"/>
      <c r="H219" s="643"/>
      <c r="I219" s="643"/>
      <c r="J219" s="643"/>
      <c r="K219" s="643"/>
      <c r="L219" s="643"/>
      <c r="M219" s="643"/>
      <c r="N219" s="643"/>
      <c r="O219" s="643"/>
      <c r="P219" s="643"/>
      <c r="Q219" s="643"/>
      <c r="R219" s="643"/>
      <c r="S219" s="643"/>
      <c r="T219" s="643"/>
      <c r="U219" s="643"/>
      <c r="V219" s="643"/>
      <c r="W219" s="643"/>
      <c r="X219" s="643"/>
      <c r="Y219" s="643"/>
      <c r="Z219" s="643"/>
      <c r="AA219" s="643"/>
      <c r="AB219" s="643"/>
      <c r="AC219" s="643"/>
      <c r="AD219" s="643"/>
      <c r="AE219" s="643"/>
      <c r="AF219" s="643"/>
      <c r="AG219" s="643"/>
      <c r="AH219" s="643"/>
      <c r="AI219" s="644"/>
      <c r="AJ219" s="644"/>
      <c r="AK219" s="644"/>
      <c r="AL219" s="644"/>
      <c r="AM219" s="644"/>
      <c r="AN219" s="644"/>
      <c r="AO219" s="644"/>
      <c r="AP219" s="644"/>
      <c r="AQ219" s="644"/>
      <c r="AR219" s="644"/>
      <c r="AS219" s="644"/>
      <c r="AT219" s="645"/>
      <c r="AU219" s="774" t="e">
        <f>IF(#REF!+#REF!=0,"vygeneruje se",#REF!+#REF!)</f>
        <v>#REF!</v>
      </c>
      <c r="AV219" s="775"/>
      <c r="AW219" s="775"/>
      <c r="AX219" s="775"/>
      <c r="AY219" s="775"/>
      <c r="AZ219" s="775"/>
      <c r="BA219" s="775"/>
      <c r="BB219" s="775"/>
      <c r="BC219" s="775"/>
      <c r="BD219" s="775"/>
      <c r="BE219" s="775"/>
      <c r="BF219" s="776"/>
      <c r="BG219" s="1"/>
      <c r="BI219" s="820"/>
      <c r="BJ219" s="819"/>
      <c r="BK219" s="819"/>
    </row>
    <row r="220" spans="1:89" ht="15.75" hidden="1" customHeight="1" x14ac:dyDescent="0.2">
      <c r="C220" s="1"/>
      <c r="D220" s="832" t="s">
        <v>271</v>
      </c>
      <c r="E220" s="833"/>
      <c r="F220" s="833"/>
      <c r="G220" s="833"/>
      <c r="H220" s="833"/>
      <c r="I220" s="833"/>
      <c r="J220" s="833"/>
      <c r="K220" s="833"/>
      <c r="L220" s="833"/>
      <c r="M220" s="833"/>
      <c r="N220" s="833"/>
      <c r="O220" s="833"/>
      <c r="P220" s="833"/>
      <c r="Q220" s="833"/>
      <c r="R220" s="833"/>
      <c r="S220" s="833"/>
      <c r="T220" s="833"/>
      <c r="U220" s="833"/>
      <c r="V220" s="833"/>
      <c r="W220" s="833"/>
      <c r="X220" s="833"/>
      <c r="Y220" s="833"/>
      <c r="Z220" s="833"/>
      <c r="AA220" s="833"/>
      <c r="AB220" s="833"/>
      <c r="AC220" s="833"/>
      <c r="AD220" s="833"/>
      <c r="AE220" s="833"/>
      <c r="AF220" s="833"/>
      <c r="AG220" s="833"/>
      <c r="AH220" s="833"/>
      <c r="AI220" s="834"/>
      <c r="AJ220" s="834"/>
      <c r="AK220" s="834"/>
      <c r="AL220" s="834"/>
      <c r="AM220" s="834"/>
      <c r="AN220" s="834"/>
      <c r="AO220" s="834"/>
      <c r="AP220" s="834"/>
      <c r="AQ220" s="834"/>
      <c r="AR220" s="834"/>
      <c r="AS220" s="834"/>
      <c r="AT220" s="835"/>
      <c r="AU220" s="448"/>
      <c r="AV220" s="449"/>
      <c r="AW220" s="449"/>
      <c r="AX220" s="449"/>
      <c r="AY220" s="449"/>
      <c r="AZ220" s="449"/>
      <c r="BA220" s="449"/>
      <c r="BB220" s="449"/>
      <c r="BC220" s="449"/>
      <c r="BD220" s="449"/>
      <c r="BE220" s="449"/>
      <c r="BF220" s="450"/>
      <c r="BG220" s="1"/>
      <c r="BH220" s="88" t="e">
        <f>IF((AU218+AU219+#REF!+#REF!+#REF!+#REF!+#REF!)=0%,"POZOR!",(IF((AU218+AU219+#REF!+#REF!+#REF!+#REF!+#REF!)&lt;&gt;100%,"POZOR!",(""))))</f>
        <v>#VALUE!</v>
      </c>
      <c r="BI220" s="820"/>
      <c r="BJ220" s="819"/>
      <c r="BK220" s="819"/>
    </row>
    <row r="221" spans="1:89" ht="17.25" hidden="1" customHeight="1" x14ac:dyDescent="0.2">
      <c r="C221" s="1"/>
      <c r="D221" s="836"/>
      <c r="E221" s="837"/>
      <c r="F221" s="837"/>
      <c r="G221" s="837"/>
      <c r="H221" s="837"/>
      <c r="I221" s="837"/>
      <c r="J221" s="837"/>
      <c r="K221" s="837"/>
      <c r="L221" s="837"/>
      <c r="M221" s="837"/>
      <c r="N221" s="837"/>
      <c r="O221" s="837"/>
      <c r="P221" s="837"/>
      <c r="Q221" s="837"/>
      <c r="R221" s="837"/>
      <c r="S221" s="837"/>
      <c r="T221" s="837"/>
      <c r="U221" s="837"/>
      <c r="V221" s="837"/>
      <c r="W221" s="837"/>
      <c r="X221" s="837"/>
      <c r="Y221" s="837"/>
      <c r="Z221" s="837"/>
      <c r="AA221" s="837"/>
      <c r="AB221" s="837"/>
      <c r="AC221" s="837"/>
      <c r="AD221" s="837"/>
      <c r="AE221" s="837"/>
      <c r="AF221" s="837"/>
      <c r="AG221" s="837"/>
      <c r="AH221" s="837"/>
      <c r="AI221" s="838"/>
      <c r="AJ221" s="838"/>
      <c r="AK221" s="838"/>
      <c r="AL221" s="838"/>
      <c r="AM221" s="838"/>
      <c r="AN221" s="838"/>
      <c r="AO221" s="838"/>
      <c r="AP221" s="838"/>
      <c r="AQ221" s="838"/>
      <c r="AR221" s="838"/>
      <c r="AS221" s="838"/>
      <c r="AT221" s="839"/>
      <c r="AU221" s="451" t="str">
        <f>IF(AI215=0,"vygeneruje se",AI215)</f>
        <v>vygeneruje se</v>
      </c>
      <c r="AV221" s="452"/>
      <c r="AW221" s="452"/>
      <c r="AX221" s="452"/>
      <c r="AY221" s="452"/>
      <c r="AZ221" s="452"/>
      <c r="BA221" s="452"/>
      <c r="BB221" s="452"/>
      <c r="BC221" s="452"/>
      <c r="BD221" s="452"/>
      <c r="BE221" s="452"/>
      <c r="BF221" s="453"/>
      <c r="BG221" s="1"/>
      <c r="BH221" s="88" t="e">
        <f>IF((AU218+AU219+#REF!+#REF!+#REF!+#REF!+#REF!)=0%," ",(AU218+AU219+#REF!+#REF!+#REF!+#REF!+#REF!))</f>
        <v>#VALUE!</v>
      </c>
      <c r="BI221" s="820"/>
      <c r="BJ221" s="819"/>
      <c r="BK221" s="819"/>
    </row>
    <row r="222" spans="1:89" ht="21" customHeight="1" x14ac:dyDescent="0.25">
      <c r="C222" s="141"/>
      <c r="D222" s="142" t="s">
        <v>520</v>
      </c>
      <c r="E222" s="102"/>
      <c r="F222" s="102"/>
      <c r="G222" s="102"/>
      <c r="H222" s="102"/>
      <c r="I222" s="102"/>
      <c r="J222" s="102"/>
      <c r="K222" s="102"/>
      <c r="L222" s="102"/>
      <c r="M222" s="102"/>
      <c r="N222" s="102"/>
      <c r="O222" s="102"/>
      <c r="P222" s="102"/>
      <c r="Q222" s="102"/>
      <c r="R222" s="102"/>
      <c r="S222" s="102"/>
      <c r="T222" s="102"/>
      <c r="U222" s="102"/>
      <c r="V222" s="102"/>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
    </row>
    <row r="223" spans="1:89" s="209" customFormat="1" ht="26.25" customHeight="1" x14ac:dyDescent="0.2">
      <c r="A223" s="1"/>
      <c r="B223" s="207"/>
      <c r="C223" s="1"/>
      <c r="D223" s="942" t="s">
        <v>522</v>
      </c>
      <c r="E223" s="943"/>
      <c r="F223" s="943"/>
      <c r="G223" s="943"/>
      <c r="H223" s="943"/>
      <c r="I223" s="943"/>
      <c r="J223" s="943"/>
      <c r="K223" s="943"/>
      <c r="L223" s="943"/>
      <c r="M223" s="943"/>
      <c r="N223" s="943"/>
      <c r="O223" s="943"/>
      <c r="P223" s="943"/>
      <c r="Q223" s="943"/>
      <c r="R223" s="943"/>
      <c r="S223" s="943"/>
      <c r="T223" s="943"/>
      <c r="U223" s="943"/>
      <c r="V223" s="943"/>
      <c r="W223" s="943"/>
      <c r="X223" s="943"/>
      <c r="Y223" s="943"/>
      <c r="Z223" s="943"/>
      <c r="AA223" s="943"/>
      <c r="AB223" s="943"/>
      <c r="AC223" s="943"/>
      <c r="AD223" s="943"/>
      <c r="AE223" s="943"/>
      <c r="AF223" s="943"/>
      <c r="AG223" s="943"/>
      <c r="AH223" s="943"/>
      <c r="AI223" s="911"/>
      <c r="AJ223" s="911"/>
      <c r="AK223" s="911"/>
      <c r="AL223" s="911"/>
      <c r="AM223" s="911"/>
      <c r="AN223" s="911"/>
      <c r="AO223" s="911"/>
      <c r="AP223" s="911"/>
      <c r="AQ223" s="911"/>
      <c r="AR223" s="911"/>
      <c r="AS223" s="911"/>
      <c r="AT223" s="933"/>
      <c r="AU223" s="454" t="s">
        <v>521</v>
      </c>
      <c r="AV223" s="455"/>
      <c r="AW223" s="455"/>
      <c r="AX223" s="455"/>
      <c r="AY223" s="455"/>
      <c r="AZ223" s="455"/>
      <c r="BA223" s="455"/>
      <c r="BB223" s="455"/>
      <c r="BC223" s="455"/>
      <c r="BD223" s="455"/>
      <c r="BE223" s="455"/>
      <c r="BF223" s="455"/>
      <c r="BG223" s="1"/>
      <c r="BH223" s="210"/>
    </row>
    <row r="224" spans="1:89" s="209" customFormat="1" ht="24.75" customHeight="1" x14ac:dyDescent="0.2">
      <c r="A224" s="1"/>
      <c r="B224" s="207"/>
      <c r="C224" s="1"/>
      <c r="D224" s="941">
        <v>2023</v>
      </c>
      <c r="E224" s="634"/>
      <c r="F224" s="634"/>
      <c r="G224" s="634"/>
      <c r="H224" s="634"/>
      <c r="I224" s="634"/>
      <c r="J224" s="634"/>
      <c r="K224" s="634"/>
      <c r="L224" s="634"/>
      <c r="M224" s="634"/>
      <c r="N224" s="634"/>
      <c r="O224" s="634"/>
      <c r="P224" s="634"/>
      <c r="Q224" s="634"/>
      <c r="R224" s="634"/>
      <c r="S224" s="634"/>
      <c r="T224" s="634"/>
      <c r="U224" s="634"/>
      <c r="V224" s="634"/>
      <c r="W224" s="634"/>
      <c r="X224" s="634"/>
      <c r="Y224" s="634"/>
      <c r="Z224" s="634"/>
      <c r="AA224" s="634"/>
      <c r="AB224" s="634"/>
      <c r="AC224" s="634"/>
      <c r="AD224" s="634"/>
      <c r="AE224" s="634"/>
      <c r="AF224" s="634"/>
      <c r="AG224" s="634"/>
      <c r="AH224" s="634"/>
      <c r="AI224" s="634"/>
      <c r="AJ224" s="634"/>
      <c r="AK224" s="634"/>
      <c r="AL224" s="634"/>
      <c r="AM224" s="634"/>
      <c r="AN224" s="634"/>
      <c r="AO224" s="634"/>
      <c r="AP224" s="634"/>
      <c r="AQ224" s="634"/>
      <c r="AR224" s="634"/>
      <c r="AS224" s="634"/>
      <c r="AT224" s="635"/>
      <c r="AU224" s="456"/>
      <c r="AV224" s="457"/>
      <c r="AW224" s="457"/>
      <c r="AX224" s="457"/>
      <c r="AY224" s="457"/>
      <c r="AZ224" s="457"/>
      <c r="BA224" s="457"/>
      <c r="BB224" s="457"/>
      <c r="BC224" s="457"/>
      <c r="BD224" s="457"/>
      <c r="BE224" s="457"/>
      <c r="BF224" s="457"/>
      <c r="BG224" s="1"/>
      <c r="BH224" s="210"/>
    </row>
    <row r="225" spans="1:63" s="209" customFormat="1" ht="24.75" customHeight="1" x14ac:dyDescent="0.2">
      <c r="A225" s="1"/>
      <c r="B225" s="207"/>
      <c r="C225" s="1"/>
      <c r="D225" s="632">
        <v>2024</v>
      </c>
      <c r="E225" s="633"/>
      <c r="F225" s="633"/>
      <c r="G225" s="633"/>
      <c r="H225" s="633"/>
      <c r="I225" s="633"/>
      <c r="J225" s="633"/>
      <c r="K225" s="633"/>
      <c r="L225" s="633"/>
      <c r="M225" s="633"/>
      <c r="N225" s="633"/>
      <c r="O225" s="633"/>
      <c r="P225" s="633"/>
      <c r="Q225" s="633"/>
      <c r="R225" s="633"/>
      <c r="S225" s="633"/>
      <c r="T225" s="633"/>
      <c r="U225" s="633"/>
      <c r="V225" s="633"/>
      <c r="W225" s="633"/>
      <c r="X225" s="633"/>
      <c r="Y225" s="633"/>
      <c r="Z225" s="633"/>
      <c r="AA225" s="633"/>
      <c r="AB225" s="633"/>
      <c r="AC225" s="633"/>
      <c r="AD225" s="633"/>
      <c r="AE225" s="633"/>
      <c r="AF225" s="633"/>
      <c r="AG225" s="633"/>
      <c r="AH225" s="633"/>
      <c r="AI225" s="634"/>
      <c r="AJ225" s="634"/>
      <c r="AK225" s="634"/>
      <c r="AL225" s="634"/>
      <c r="AM225" s="634"/>
      <c r="AN225" s="634"/>
      <c r="AO225" s="634"/>
      <c r="AP225" s="634"/>
      <c r="AQ225" s="634"/>
      <c r="AR225" s="634"/>
      <c r="AS225" s="634"/>
      <c r="AT225" s="635"/>
      <c r="AU225" s="456"/>
      <c r="AV225" s="457"/>
      <c r="AW225" s="457"/>
      <c r="AX225" s="457"/>
      <c r="AY225" s="457"/>
      <c r="AZ225" s="457"/>
      <c r="BA225" s="457"/>
      <c r="BB225" s="457"/>
      <c r="BC225" s="457"/>
      <c r="BD225" s="457"/>
      <c r="BE225" s="457"/>
      <c r="BF225" s="457"/>
      <c r="BG225" s="1"/>
      <c r="BH225" s="210"/>
    </row>
    <row r="226" spans="1:63" s="209" customFormat="1" ht="24.75" customHeight="1" x14ac:dyDescent="0.2">
      <c r="A226" s="1"/>
      <c r="B226" s="207"/>
      <c r="C226" s="1"/>
      <c r="D226" s="941">
        <v>2025</v>
      </c>
      <c r="E226" s="634"/>
      <c r="F226" s="634"/>
      <c r="G226" s="634"/>
      <c r="H226" s="634"/>
      <c r="I226" s="634"/>
      <c r="J226" s="634"/>
      <c r="K226" s="634"/>
      <c r="L226" s="634"/>
      <c r="M226" s="634"/>
      <c r="N226" s="634"/>
      <c r="O226" s="634"/>
      <c r="P226" s="634"/>
      <c r="Q226" s="634"/>
      <c r="R226" s="634"/>
      <c r="S226" s="634"/>
      <c r="T226" s="634"/>
      <c r="U226" s="634"/>
      <c r="V226" s="634"/>
      <c r="W226" s="634"/>
      <c r="X226" s="634"/>
      <c r="Y226" s="634"/>
      <c r="Z226" s="634"/>
      <c r="AA226" s="634"/>
      <c r="AB226" s="634"/>
      <c r="AC226" s="634"/>
      <c r="AD226" s="634"/>
      <c r="AE226" s="634"/>
      <c r="AF226" s="634"/>
      <c r="AG226" s="634"/>
      <c r="AH226" s="634"/>
      <c r="AI226" s="634"/>
      <c r="AJ226" s="634"/>
      <c r="AK226" s="634"/>
      <c r="AL226" s="634"/>
      <c r="AM226" s="634"/>
      <c r="AN226" s="634"/>
      <c r="AO226" s="634"/>
      <c r="AP226" s="634"/>
      <c r="AQ226" s="634"/>
      <c r="AR226" s="634"/>
      <c r="AS226" s="634"/>
      <c r="AT226" s="635"/>
      <c r="AU226" s="456"/>
      <c r="AV226" s="457"/>
      <c r="AW226" s="457"/>
      <c r="AX226" s="457"/>
      <c r="AY226" s="457"/>
      <c r="AZ226" s="457"/>
      <c r="BA226" s="457"/>
      <c r="BB226" s="457"/>
      <c r="BC226" s="457"/>
      <c r="BD226" s="457"/>
      <c r="BE226" s="457"/>
      <c r="BF226" s="457"/>
      <c r="BG226" s="1"/>
      <c r="BH226" s="210"/>
    </row>
    <row r="227" spans="1:63" s="209" customFormat="1" ht="24.75" customHeight="1" x14ac:dyDescent="0.2">
      <c r="A227" s="1"/>
      <c r="B227" s="207"/>
      <c r="C227" s="1"/>
      <c r="D227" s="632">
        <v>2026</v>
      </c>
      <c r="E227" s="633"/>
      <c r="F227" s="633"/>
      <c r="G227" s="633"/>
      <c r="H227" s="633"/>
      <c r="I227" s="633"/>
      <c r="J227" s="633"/>
      <c r="K227" s="633"/>
      <c r="L227" s="633"/>
      <c r="M227" s="633"/>
      <c r="N227" s="633"/>
      <c r="O227" s="633"/>
      <c r="P227" s="633"/>
      <c r="Q227" s="633"/>
      <c r="R227" s="633"/>
      <c r="S227" s="633"/>
      <c r="T227" s="633"/>
      <c r="U227" s="633"/>
      <c r="V227" s="633"/>
      <c r="W227" s="633"/>
      <c r="X227" s="633"/>
      <c r="Y227" s="633"/>
      <c r="Z227" s="633"/>
      <c r="AA227" s="633"/>
      <c r="AB227" s="633"/>
      <c r="AC227" s="633"/>
      <c r="AD227" s="633"/>
      <c r="AE227" s="633"/>
      <c r="AF227" s="633"/>
      <c r="AG227" s="633"/>
      <c r="AH227" s="633"/>
      <c r="AI227" s="634"/>
      <c r="AJ227" s="634"/>
      <c r="AK227" s="634"/>
      <c r="AL227" s="634"/>
      <c r="AM227" s="634"/>
      <c r="AN227" s="634"/>
      <c r="AO227" s="634"/>
      <c r="AP227" s="634"/>
      <c r="AQ227" s="634"/>
      <c r="AR227" s="634"/>
      <c r="AS227" s="634"/>
      <c r="AT227" s="635"/>
      <c r="AU227" s="456"/>
      <c r="AV227" s="457"/>
      <c r="AW227" s="457"/>
      <c r="AX227" s="457"/>
      <c r="AY227" s="457"/>
      <c r="AZ227" s="457"/>
      <c r="BA227" s="457"/>
      <c r="BB227" s="457"/>
      <c r="BC227" s="457"/>
      <c r="BD227" s="457"/>
      <c r="BE227" s="457"/>
      <c r="BF227" s="457"/>
      <c r="BG227" s="1"/>
      <c r="BH227" s="210"/>
    </row>
    <row r="228" spans="1:63" s="5" customFormat="1" ht="35.25" customHeight="1" x14ac:dyDescent="0.4">
      <c r="C228" s="122"/>
      <c r="D228" s="137" t="s">
        <v>530</v>
      </c>
      <c r="E228" s="123"/>
      <c r="F228" s="123"/>
      <c r="G228" s="123"/>
      <c r="H228" s="123"/>
      <c r="I228" s="123"/>
      <c r="J228" s="123"/>
      <c r="K228" s="123"/>
      <c r="L228" s="123"/>
      <c r="M228" s="123"/>
      <c r="N228" s="123"/>
      <c r="O228" s="123"/>
      <c r="P228" s="123"/>
      <c r="Q228" s="123"/>
      <c r="R228" s="123"/>
      <c r="S228" s="123"/>
      <c r="T228" s="123"/>
      <c r="U228" s="123"/>
      <c r="V228" s="123"/>
      <c r="W228" s="123"/>
      <c r="X228" s="123"/>
      <c r="Y228" s="123"/>
      <c r="Z228" s="123"/>
      <c r="AA228" s="123"/>
      <c r="AB228" s="123"/>
      <c r="AC228" s="123"/>
      <c r="AD228" s="123"/>
      <c r="AE228" s="123"/>
      <c r="AF228" s="123"/>
      <c r="AG228" s="123"/>
      <c r="AH228" s="123"/>
      <c r="AI228" s="123"/>
      <c r="AJ228" s="123"/>
      <c r="AK228" s="123"/>
      <c r="AL228" s="123"/>
      <c r="AM228" s="123"/>
      <c r="AN228" s="123"/>
      <c r="AO228" s="123"/>
      <c r="AP228" s="123"/>
      <c r="AQ228" s="123"/>
      <c r="AR228" s="123"/>
      <c r="AS228" s="123"/>
      <c r="AT228" s="123"/>
      <c r="AU228" s="123"/>
      <c r="AV228" s="123"/>
      <c r="AW228" s="123"/>
      <c r="AX228" s="123"/>
      <c r="AY228" s="123"/>
      <c r="AZ228" s="123"/>
      <c r="BA228" s="123"/>
      <c r="BB228" s="123"/>
      <c r="BC228" s="123"/>
      <c r="BD228" s="123"/>
      <c r="BE228" s="123"/>
      <c r="BF228" s="123"/>
      <c r="BH228" s="18"/>
      <c r="BI228" s="18"/>
    </row>
    <row r="229" spans="1:63" ht="12" customHeight="1" x14ac:dyDescent="0.2">
      <c r="C229" s="153"/>
      <c r="D229" s="807" t="s">
        <v>25</v>
      </c>
      <c r="E229" s="425"/>
      <c r="F229" s="425"/>
      <c r="G229" s="425"/>
      <c r="H229" s="425"/>
      <c r="I229" s="425"/>
      <c r="J229" s="425"/>
      <c r="K229" s="425"/>
      <c r="L229" s="425"/>
      <c r="M229" s="425"/>
      <c r="N229" s="425"/>
      <c r="O229" s="425"/>
      <c r="P229" s="425"/>
      <c r="Q229" s="425"/>
      <c r="R229" s="425"/>
      <c r="S229" s="425"/>
      <c r="T229" s="425"/>
      <c r="U229" s="425"/>
      <c r="V229" s="425"/>
      <c r="W229" s="425"/>
      <c r="X229" s="425"/>
      <c r="Y229" s="425"/>
      <c r="Z229" s="425"/>
      <c r="AA229" s="425"/>
      <c r="AB229" s="425"/>
      <c r="AC229" s="425"/>
      <c r="AD229" s="425"/>
      <c r="AE229" s="425"/>
      <c r="AF229" s="425"/>
      <c r="AG229" s="425"/>
      <c r="AH229" s="425"/>
      <c r="AI229" s="425"/>
      <c r="AJ229" s="425"/>
      <c r="AK229" s="425"/>
      <c r="AL229" s="425"/>
      <c r="AM229" s="425"/>
      <c r="AN229" s="425"/>
      <c r="AO229" s="425"/>
      <c r="AP229" s="425"/>
      <c r="AQ229" s="425"/>
      <c r="AR229" s="425"/>
      <c r="AS229" s="425"/>
      <c r="AT229" s="425"/>
      <c r="AU229" s="425"/>
      <c r="AV229" s="425"/>
      <c r="AW229" s="425"/>
      <c r="AX229" s="425"/>
      <c r="AY229" s="425"/>
      <c r="AZ229" s="425"/>
      <c r="BA229" s="425"/>
      <c r="BB229" s="425"/>
      <c r="BC229" s="425"/>
      <c r="BD229" s="425"/>
      <c r="BE229" s="425"/>
      <c r="BF229" s="425"/>
      <c r="BG229" s="1"/>
      <c r="BH229" s="1"/>
      <c r="BI229" s="1"/>
      <c r="BK229" s="247"/>
    </row>
    <row r="230" spans="1:63" ht="22.5" customHeight="1" x14ac:dyDescent="0.2">
      <c r="C230" s="153"/>
      <c r="D230" s="425" t="s">
        <v>710</v>
      </c>
      <c r="E230" s="425"/>
      <c r="F230" s="425"/>
      <c r="G230" s="425"/>
      <c r="H230" s="425"/>
      <c r="I230" s="425"/>
      <c r="J230" s="425"/>
      <c r="K230" s="425"/>
      <c r="L230" s="425"/>
      <c r="M230" s="425"/>
      <c r="N230" s="425"/>
      <c r="O230" s="425"/>
      <c r="P230" s="425"/>
      <c r="Q230" s="425"/>
      <c r="R230" s="425"/>
      <c r="S230" s="425"/>
      <c r="T230" s="425"/>
      <c r="U230" s="425"/>
      <c r="V230" s="425"/>
      <c r="W230" s="425"/>
      <c r="X230" s="425"/>
      <c r="Y230" s="425"/>
      <c r="Z230" s="425"/>
      <c r="AA230" s="425"/>
      <c r="AB230" s="425"/>
      <c r="AC230" s="425"/>
      <c r="AD230" s="425"/>
      <c r="AE230" s="425"/>
      <c r="AF230" s="425"/>
      <c r="AG230" s="425"/>
      <c r="AH230" s="425"/>
      <c r="AI230" s="425"/>
      <c r="AJ230" s="425"/>
      <c r="AK230" s="425"/>
      <c r="AL230" s="425"/>
      <c r="AM230" s="425"/>
      <c r="AN230" s="425"/>
      <c r="AO230" s="425"/>
      <c r="AP230" s="425"/>
      <c r="AQ230" s="425"/>
      <c r="AR230" s="425"/>
      <c r="AS230" s="425"/>
      <c r="AT230" s="425"/>
      <c r="AU230" s="425"/>
      <c r="AV230" s="425"/>
      <c r="AW230" s="425"/>
      <c r="AX230" s="425"/>
      <c r="AY230" s="425"/>
      <c r="AZ230" s="425"/>
      <c r="BA230" s="425"/>
      <c r="BB230" s="425"/>
      <c r="BC230" s="425"/>
      <c r="BD230" s="425"/>
      <c r="BE230" s="425"/>
      <c r="BF230" s="425"/>
      <c r="BG230" s="1"/>
      <c r="BH230" s="1"/>
      <c r="BI230" s="1"/>
      <c r="BK230" s="247"/>
    </row>
    <row r="231" spans="1:63" ht="21.75" customHeight="1" x14ac:dyDescent="0.2">
      <c r="C231" s="153"/>
      <c r="D231" s="469" t="s">
        <v>711</v>
      </c>
      <c r="E231" s="469"/>
      <c r="F231" s="469"/>
      <c r="G231" s="469"/>
      <c r="H231" s="469"/>
      <c r="I231" s="469"/>
      <c r="J231" s="469"/>
      <c r="K231" s="469"/>
      <c r="L231" s="469"/>
      <c r="M231" s="469"/>
      <c r="N231" s="469"/>
      <c r="O231" s="469"/>
      <c r="P231" s="469"/>
      <c r="Q231" s="469"/>
      <c r="R231" s="469"/>
      <c r="S231" s="469"/>
      <c r="T231" s="469"/>
      <c r="U231" s="469"/>
      <c r="V231" s="469"/>
      <c r="W231" s="469"/>
      <c r="X231" s="469"/>
      <c r="Y231" s="469"/>
      <c r="Z231" s="469"/>
      <c r="AA231" s="469"/>
      <c r="AB231" s="469"/>
      <c r="AC231" s="469"/>
      <c r="AD231" s="469"/>
      <c r="AE231" s="469"/>
      <c r="AF231" s="469"/>
      <c r="AG231" s="469"/>
      <c r="AH231" s="469"/>
      <c r="AI231" s="469"/>
      <c r="AJ231" s="469"/>
      <c r="AK231" s="469"/>
      <c r="AL231" s="469"/>
      <c r="AM231" s="469"/>
      <c r="AN231" s="469"/>
      <c r="AO231" s="469"/>
      <c r="AP231" s="469"/>
      <c r="AQ231" s="469"/>
      <c r="AR231" s="469"/>
      <c r="AS231" s="469"/>
      <c r="AT231" s="469"/>
      <c r="AU231" s="469"/>
      <c r="AV231" s="469"/>
      <c r="AW231" s="469"/>
      <c r="AX231" s="469"/>
      <c r="AY231" s="469"/>
      <c r="AZ231" s="469"/>
      <c r="BA231" s="469"/>
      <c r="BB231" s="469"/>
      <c r="BC231" s="469"/>
      <c r="BD231" s="469"/>
      <c r="BE231" s="469"/>
      <c r="BF231" s="469"/>
      <c r="BG231" s="1"/>
      <c r="BH231" s="1"/>
      <c r="BI231" s="1"/>
      <c r="BK231" s="247"/>
    </row>
    <row r="232" spans="1:63" ht="45.75" customHeight="1" x14ac:dyDescent="0.2">
      <c r="C232" s="153"/>
      <c r="D232" s="469" t="s">
        <v>712</v>
      </c>
      <c r="E232" s="469"/>
      <c r="F232" s="469"/>
      <c r="G232" s="469"/>
      <c r="H232" s="469"/>
      <c r="I232" s="469"/>
      <c r="J232" s="469"/>
      <c r="K232" s="469"/>
      <c r="L232" s="469"/>
      <c r="M232" s="469"/>
      <c r="N232" s="469"/>
      <c r="O232" s="469"/>
      <c r="P232" s="469"/>
      <c r="Q232" s="469"/>
      <c r="R232" s="469"/>
      <c r="S232" s="469"/>
      <c r="T232" s="469"/>
      <c r="U232" s="469"/>
      <c r="V232" s="469"/>
      <c r="W232" s="469"/>
      <c r="X232" s="469"/>
      <c r="Y232" s="469"/>
      <c r="Z232" s="469"/>
      <c r="AA232" s="469"/>
      <c r="AB232" s="469"/>
      <c r="AC232" s="469"/>
      <c r="AD232" s="469"/>
      <c r="AE232" s="469"/>
      <c r="AF232" s="469"/>
      <c r="AG232" s="469"/>
      <c r="AH232" s="469"/>
      <c r="AI232" s="469"/>
      <c r="AJ232" s="469"/>
      <c r="AK232" s="469"/>
      <c r="AL232" s="469"/>
      <c r="AM232" s="469"/>
      <c r="AN232" s="469"/>
      <c r="AO232" s="469"/>
      <c r="AP232" s="469"/>
      <c r="AQ232" s="469"/>
      <c r="AR232" s="469"/>
      <c r="AS232" s="469"/>
      <c r="AT232" s="469"/>
      <c r="AU232" s="469"/>
      <c r="AV232" s="469"/>
      <c r="AW232" s="469"/>
      <c r="AX232" s="469"/>
      <c r="AY232" s="469"/>
      <c r="AZ232" s="469"/>
      <c r="BA232" s="469"/>
      <c r="BB232" s="469"/>
      <c r="BC232" s="469"/>
      <c r="BD232" s="469"/>
      <c r="BE232" s="469"/>
      <c r="BF232" s="469"/>
      <c r="BG232" s="1"/>
      <c r="BH232" s="1"/>
      <c r="BI232" s="1"/>
      <c r="BK232" s="247"/>
    </row>
    <row r="233" spans="1:63" ht="15" customHeight="1" x14ac:dyDescent="0.2">
      <c r="C233" s="153"/>
      <c r="D233" s="469" t="s">
        <v>713</v>
      </c>
      <c r="E233" s="469"/>
      <c r="F233" s="469"/>
      <c r="G233" s="469"/>
      <c r="H233" s="469"/>
      <c r="I233" s="469"/>
      <c r="J233" s="469"/>
      <c r="K233" s="469"/>
      <c r="L233" s="469"/>
      <c r="M233" s="469"/>
      <c r="N233" s="469"/>
      <c r="O233" s="469"/>
      <c r="P233" s="469"/>
      <c r="Q233" s="469"/>
      <c r="R233" s="469"/>
      <c r="S233" s="469"/>
      <c r="T233" s="469"/>
      <c r="U233" s="469"/>
      <c r="V233" s="469"/>
      <c r="W233" s="469"/>
      <c r="X233" s="469"/>
      <c r="Y233" s="469"/>
      <c r="Z233" s="469"/>
      <c r="AA233" s="469"/>
      <c r="AB233" s="469"/>
      <c r="AC233" s="469"/>
      <c r="AD233" s="469"/>
      <c r="AE233" s="469"/>
      <c r="AF233" s="469"/>
      <c r="AG233" s="469"/>
      <c r="AH233" s="469"/>
      <c r="AI233" s="469"/>
      <c r="AJ233" s="469"/>
      <c r="AK233" s="469"/>
      <c r="AL233" s="469"/>
      <c r="AM233" s="469"/>
      <c r="AN233" s="469"/>
      <c r="AO233" s="469"/>
      <c r="AP233" s="469"/>
      <c r="AQ233" s="469"/>
      <c r="AR233" s="469"/>
      <c r="AS233" s="469"/>
      <c r="AT233" s="469"/>
      <c r="AU233" s="469"/>
      <c r="AV233" s="469"/>
      <c r="AW233" s="469"/>
      <c r="AX233" s="469"/>
      <c r="AY233" s="469"/>
      <c r="AZ233" s="469"/>
      <c r="BA233" s="469"/>
      <c r="BB233" s="469"/>
      <c r="BC233" s="469"/>
      <c r="BD233" s="469"/>
      <c r="BE233" s="469"/>
      <c r="BF233" s="469"/>
      <c r="BG233" s="1"/>
      <c r="BH233" s="1"/>
      <c r="BI233" s="1"/>
      <c r="BK233" s="247"/>
    </row>
    <row r="234" spans="1:63" ht="33.75" customHeight="1" x14ac:dyDescent="0.2">
      <c r="C234" s="153"/>
      <c r="D234" s="425" t="s">
        <v>714</v>
      </c>
      <c r="E234" s="425"/>
      <c r="F234" s="425"/>
      <c r="G234" s="425"/>
      <c r="H234" s="425"/>
      <c r="I234" s="425"/>
      <c r="J234" s="425"/>
      <c r="K234" s="425"/>
      <c r="L234" s="425"/>
      <c r="M234" s="425"/>
      <c r="N234" s="425"/>
      <c r="O234" s="425"/>
      <c r="P234" s="425"/>
      <c r="Q234" s="425"/>
      <c r="R234" s="425"/>
      <c r="S234" s="425"/>
      <c r="T234" s="425"/>
      <c r="U234" s="425"/>
      <c r="V234" s="425"/>
      <c r="W234" s="425"/>
      <c r="X234" s="425"/>
      <c r="Y234" s="425"/>
      <c r="Z234" s="425"/>
      <c r="AA234" s="425"/>
      <c r="AB234" s="425"/>
      <c r="AC234" s="425"/>
      <c r="AD234" s="425"/>
      <c r="AE234" s="425"/>
      <c r="AF234" s="425"/>
      <c r="AG234" s="425"/>
      <c r="AH234" s="425"/>
      <c r="AI234" s="425"/>
      <c r="AJ234" s="425"/>
      <c r="AK234" s="425"/>
      <c r="AL234" s="425"/>
      <c r="AM234" s="425"/>
      <c r="AN234" s="425"/>
      <c r="AO234" s="425"/>
      <c r="AP234" s="425"/>
      <c r="AQ234" s="425"/>
      <c r="AR234" s="425"/>
      <c r="AS234" s="425"/>
      <c r="AT234" s="425"/>
      <c r="AU234" s="425"/>
      <c r="AV234" s="425"/>
      <c r="AW234" s="425"/>
      <c r="AX234" s="425"/>
      <c r="AY234" s="425"/>
      <c r="AZ234" s="425"/>
      <c r="BA234" s="425"/>
      <c r="BB234" s="425"/>
      <c r="BC234" s="425"/>
      <c r="BD234" s="425"/>
      <c r="BE234" s="425"/>
      <c r="BF234" s="425"/>
      <c r="BG234" s="1"/>
      <c r="BH234" s="1"/>
      <c r="BI234" s="1"/>
      <c r="BK234" s="247"/>
    </row>
    <row r="235" spans="1:63" ht="103.5" customHeight="1" x14ac:dyDescent="0.2">
      <c r="C235" s="153"/>
      <c r="D235" s="425" t="s">
        <v>715</v>
      </c>
      <c r="E235" s="425"/>
      <c r="F235" s="425"/>
      <c r="G235" s="425"/>
      <c r="H235" s="425"/>
      <c r="I235" s="425"/>
      <c r="J235" s="425"/>
      <c r="K235" s="425"/>
      <c r="L235" s="425"/>
      <c r="M235" s="425"/>
      <c r="N235" s="425"/>
      <c r="O235" s="425"/>
      <c r="P235" s="425"/>
      <c r="Q235" s="425"/>
      <c r="R235" s="425"/>
      <c r="S235" s="425"/>
      <c r="T235" s="425"/>
      <c r="U235" s="425"/>
      <c r="V235" s="425"/>
      <c r="W235" s="425"/>
      <c r="X235" s="425"/>
      <c r="Y235" s="425"/>
      <c r="Z235" s="425"/>
      <c r="AA235" s="425"/>
      <c r="AB235" s="425"/>
      <c r="AC235" s="425"/>
      <c r="AD235" s="425"/>
      <c r="AE235" s="425"/>
      <c r="AF235" s="425"/>
      <c r="AG235" s="425"/>
      <c r="AH235" s="425"/>
      <c r="AI235" s="425"/>
      <c r="AJ235" s="425"/>
      <c r="AK235" s="425"/>
      <c r="AL235" s="425"/>
      <c r="AM235" s="425"/>
      <c r="AN235" s="425"/>
      <c r="AO235" s="425"/>
      <c r="AP235" s="425"/>
      <c r="AQ235" s="425"/>
      <c r="AR235" s="425"/>
      <c r="AS235" s="425"/>
      <c r="AT235" s="425"/>
      <c r="AU235" s="425"/>
      <c r="AV235" s="425"/>
      <c r="AW235" s="425"/>
      <c r="AX235" s="425"/>
      <c r="AY235" s="425"/>
      <c r="AZ235" s="425"/>
      <c r="BA235" s="425"/>
      <c r="BB235" s="425"/>
      <c r="BC235" s="425"/>
      <c r="BD235" s="425"/>
      <c r="BE235" s="425"/>
      <c r="BF235" s="425"/>
      <c r="BG235" s="1"/>
      <c r="BH235" s="1"/>
      <c r="BI235" s="1"/>
      <c r="BK235" s="247"/>
    </row>
    <row r="236" spans="1:63" ht="24" customHeight="1" x14ac:dyDescent="0.2">
      <c r="C236" s="153"/>
      <c r="D236" s="425" t="s">
        <v>716</v>
      </c>
      <c r="E236" s="425"/>
      <c r="F236" s="425"/>
      <c r="G236" s="425"/>
      <c r="H236" s="425"/>
      <c r="I236" s="425"/>
      <c r="J236" s="425"/>
      <c r="K236" s="425"/>
      <c r="L236" s="425"/>
      <c r="M236" s="425"/>
      <c r="N236" s="425"/>
      <c r="O236" s="425"/>
      <c r="P236" s="425"/>
      <c r="Q236" s="425"/>
      <c r="R236" s="425"/>
      <c r="S236" s="425"/>
      <c r="T236" s="425"/>
      <c r="U236" s="425"/>
      <c r="V236" s="425"/>
      <c r="W236" s="425"/>
      <c r="X236" s="425"/>
      <c r="Y236" s="425"/>
      <c r="Z236" s="425"/>
      <c r="AA236" s="425"/>
      <c r="AB236" s="425"/>
      <c r="AC236" s="425"/>
      <c r="AD236" s="425"/>
      <c r="AE236" s="425"/>
      <c r="AF236" s="425"/>
      <c r="AG236" s="425"/>
      <c r="AH236" s="425"/>
      <c r="AI236" s="425"/>
      <c r="AJ236" s="425"/>
      <c r="AK236" s="425"/>
      <c r="AL236" s="425"/>
      <c r="AM236" s="425"/>
      <c r="AN236" s="425"/>
      <c r="AO236" s="425"/>
      <c r="AP236" s="425"/>
      <c r="AQ236" s="425"/>
      <c r="AR236" s="425"/>
      <c r="AS236" s="425"/>
      <c r="AT236" s="425"/>
      <c r="AU236" s="425"/>
      <c r="AV236" s="425"/>
      <c r="AW236" s="425"/>
      <c r="AX236" s="425"/>
      <c r="AY236" s="425"/>
      <c r="AZ236" s="425"/>
      <c r="BA236" s="425"/>
      <c r="BB236" s="425"/>
      <c r="BC236" s="425"/>
      <c r="BD236" s="425"/>
      <c r="BE236" s="425"/>
      <c r="BF236" s="425"/>
      <c r="BG236" s="1"/>
      <c r="BH236" s="1"/>
      <c r="BI236" s="1"/>
      <c r="BK236" s="247"/>
    </row>
    <row r="237" spans="1:63" ht="22.5" customHeight="1" x14ac:dyDescent="0.2">
      <c r="C237" s="153"/>
      <c r="D237" s="425" t="s">
        <v>717</v>
      </c>
      <c r="E237" s="425"/>
      <c r="F237" s="425"/>
      <c r="G237" s="425"/>
      <c r="H237" s="425"/>
      <c r="I237" s="425"/>
      <c r="J237" s="425"/>
      <c r="K237" s="425"/>
      <c r="L237" s="425"/>
      <c r="M237" s="425"/>
      <c r="N237" s="425"/>
      <c r="O237" s="425"/>
      <c r="P237" s="425"/>
      <c r="Q237" s="425"/>
      <c r="R237" s="425"/>
      <c r="S237" s="425"/>
      <c r="T237" s="425"/>
      <c r="U237" s="425"/>
      <c r="V237" s="425"/>
      <c r="W237" s="425"/>
      <c r="X237" s="425"/>
      <c r="Y237" s="425"/>
      <c r="Z237" s="425"/>
      <c r="AA237" s="425"/>
      <c r="AB237" s="425"/>
      <c r="AC237" s="425"/>
      <c r="AD237" s="425"/>
      <c r="AE237" s="425"/>
      <c r="AF237" s="425"/>
      <c r="AG237" s="425"/>
      <c r="AH237" s="425"/>
      <c r="AI237" s="425"/>
      <c r="AJ237" s="425"/>
      <c r="AK237" s="425"/>
      <c r="AL237" s="425"/>
      <c r="AM237" s="425"/>
      <c r="AN237" s="425"/>
      <c r="AO237" s="425"/>
      <c r="AP237" s="425"/>
      <c r="AQ237" s="425"/>
      <c r="AR237" s="425"/>
      <c r="AS237" s="425"/>
      <c r="AT237" s="425"/>
      <c r="AU237" s="425"/>
      <c r="AV237" s="425"/>
      <c r="AW237" s="425"/>
      <c r="AX237" s="425"/>
      <c r="AY237" s="425"/>
      <c r="AZ237" s="425"/>
      <c r="BA237" s="425"/>
      <c r="BB237" s="425"/>
      <c r="BC237" s="425"/>
      <c r="BD237" s="425"/>
      <c r="BE237" s="425"/>
      <c r="BF237" s="425"/>
      <c r="BG237" s="1"/>
      <c r="BH237" s="1"/>
      <c r="BI237" s="1"/>
      <c r="BK237" s="247"/>
    </row>
    <row r="238" spans="1:63" ht="20.25" customHeight="1" x14ac:dyDescent="0.2">
      <c r="C238" s="153"/>
      <c r="D238" s="425" t="s">
        <v>718</v>
      </c>
      <c r="E238" s="425"/>
      <c r="F238" s="425"/>
      <c r="G238" s="425"/>
      <c r="H238" s="425"/>
      <c r="I238" s="425"/>
      <c r="J238" s="425"/>
      <c r="K238" s="425"/>
      <c r="L238" s="425"/>
      <c r="M238" s="425"/>
      <c r="N238" s="425"/>
      <c r="O238" s="425"/>
      <c r="P238" s="425"/>
      <c r="Q238" s="425"/>
      <c r="R238" s="425"/>
      <c r="S238" s="425"/>
      <c r="T238" s="425"/>
      <c r="U238" s="425"/>
      <c r="V238" s="425"/>
      <c r="W238" s="425"/>
      <c r="X238" s="425"/>
      <c r="Y238" s="425"/>
      <c r="Z238" s="425"/>
      <c r="AA238" s="425"/>
      <c r="AB238" s="425"/>
      <c r="AC238" s="425"/>
      <c r="AD238" s="425"/>
      <c r="AE238" s="425"/>
      <c r="AF238" s="425"/>
      <c r="AG238" s="425"/>
      <c r="AH238" s="425"/>
      <c r="AI238" s="425"/>
      <c r="AJ238" s="425"/>
      <c r="AK238" s="425"/>
      <c r="AL238" s="425"/>
      <c r="AM238" s="425"/>
      <c r="AN238" s="425"/>
      <c r="AO238" s="425"/>
      <c r="AP238" s="425"/>
      <c r="AQ238" s="425"/>
      <c r="AR238" s="425"/>
      <c r="AS238" s="425"/>
      <c r="AT238" s="425"/>
      <c r="AU238" s="425"/>
      <c r="AV238" s="425"/>
      <c r="AW238" s="425"/>
      <c r="AX238" s="425"/>
      <c r="AY238" s="425"/>
      <c r="AZ238" s="425"/>
      <c r="BA238" s="425"/>
      <c r="BB238" s="425"/>
      <c r="BC238" s="425"/>
      <c r="BD238" s="425"/>
      <c r="BE238" s="425"/>
      <c r="BF238" s="425"/>
      <c r="BG238" s="1"/>
      <c r="BH238" s="1"/>
      <c r="BI238" s="1"/>
      <c r="BK238" s="247"/>
    </row>
    <row r="239" spans="1:63" ht="34.5" customHeight="1" x14ac:dyDescent="0.2">
      <c r="C239" s="1"/>
      <c r="D239" s="425" t="s">
        <v>719</v>
      </c>
      <c r="E239" s="425"/>
      <c r="F239" s="425"/>
      <c r="G239" s="425"/>
      <c r="H239" s="425"/>
      <c r="I239" s="425"/>
      <c r="J239" s="425"/>
      <c r="K239" s="425"/>
      <c r="L239" s="425"/>
      <c r="M239" s="425"/>
      <c r="N239" s="425"/>
      <c r="O239" s="425"/>
      <c r="P239" s="425"/>
      <c r="Q239" s="425"/>
      <c r="R239" s="425"/>
      <c r="S239" s="425"/>
      <c r="T239" s="425"/>
      <c r="U239" s="425"/>
      <c r="V239" s="425"/>
      <c r="W239" s="425"/>
      <c r="X239" s="425"/>
      <c r="Y239" s="425"/>
      <c r="Z239" s="425"/>
      <c r="AA239" s="425"/>
      <c r="AB239" s="425"/>
      <c r="AC239" s="425"/>
      <c r="AD239" s="425"/>
      <c r="AE239" s="425"/>
      <c r="AF239" s="425"/>
      <c r="AG239" s="425"/>
      <c r="AH239" s="425"/>
      <c r="AI239" s="425"/>
      <c r="AJ239" s="425"/>
      <c r="AK239" s="425"/>
      <c r="AL239" s="425"/>
      <c r="AM239" s="425"/>
      <c r="AN239" s="425"/>
      <c r="AO239" s="425"/>
      <c r="AP239" s="425"/>
      <c r="AQ239" s="425"/>
      <c r="AR239" s="425"/>
      <c r="AS239" s="425"/>
      <c r="AT239" s="425"/>
      <c r="AU239" s="425"/>
      <c r="AV239" s="425"/>
      <c r="AW239" s="425"/>
      <c r="AX239" s="425"/>
      <c r="AY239" s="425"/>
      <c r="AZ239" s="425"/>
      <c r="BA239" s="425"/>
      <c r="BB239" s="425"/>
      <c r="BC239" s="425"/>
      <c r="BD239" s="425"/>
      <c r="BE239" s="425"/>
      <c r="BF239" s="425"/>
      <c r="BG239" s="1"/>
      <c r="BH239" s="1"/>
      <c r="BI239" s="1"/>
      <c r="BK239" s="247"/>
    </row>
    <row r="240" spans="1:63" s="102" customFormat="1" ht="21" customHeight="1" x14ac:dyDescent="0.2">
      <c r="D240" s="469" t="s">
        <v>720</v>
      </c>
      <c r="E240" s="469"/>
      <c r="F240" s="469"/>
      <c r="G240" s="469"/>
      <c r="H240" s="469"/>
      <c r="I240" s="469"/>
      <c r="J240" s="469"/>
      <c r="K240" s="469"/>
      <c r="L240" s="469"/>
      <c r="M240" s="469"/>
      <c r="N240" s="469"/>
      <c r="O240" s="469"/>
      <c r="P240" s="469"/>
      <c r="Q240" s="469"/>
      <c r="R240" s="469"/>
      <c r="S240" s="469"/>
      <c r="T240" s="469"/>
      <c r="U240" s="469"/>
      <c r="V240" s="469"/>
      <c r="W240" s="469"/>
      <c r="X240" s="469"/>
      <c r="Y240" s="469"/>
      <c r="Z240" s="469"/>
      <c r="AA240" s="469"/>
      <c r="AB240" s="469"/>
      <c r="AC240" s="469"/>
      <c r="AD240" s="469"/>
      <c r="AE240" s="469"/>
      <c r="AF240" s="469"/>
      <c r="AG240" s="469"/>
      <c r="AH240" s="469"/>
      <c r="AI240" s="469"/>
      <c r="AJ240" s="469"/>
      <c r="AK240" s="469"/>
      <c r="AL240" s="469"/>
      <c r="AM240" s="469"/>
      <c r="AN240" s="469"/>
      <c r="AO240" s="469"/>
      <c r="AP240" s="469"/>
      <c r="AQ240" s="469"/>
      <c r="AR240" s="469"/>
      <c r="AS240" s="469"/>
      <c r="AT240" s="469"/>
      <c r="AU240" s="469"/>
      <c r="AV240" s="469"/>
      <c r="AW240" s="469"/>
      <c r="AX240" s="469"/>
      <c r="AY240" s="469"/>
      <c r="AZ240" s="469"/>
      <c r="BA240" s="469"/>
      <c r="BB240" s="469"/>
      <c r="BC240" s="469"/>
      <c r="BD240" s="469"/>
      <c r="BE240" s="469"/>
      <c r="BF240" s="469"/>
      <c r="BK240" s="268"/>
    </row>
    <row r="241" spans="3:75" ht="36" customHeight="1" x14ac:dyDescent="0.2">
      <c r="C241" s="1"/>
      <c r="D241" s="425" t="s">
        <v>721</v>
      </c>
      <c r="E241" s="425"/>
      <c r="F241" s="425"/>
      <c r="G241" s="425"/>
      <c r="H241" s="425"/>
      <c r="I241" s="425"/>
      <c r="J241" s="425"/>
      <c r="K241" s="425"/>
      <c r="L241" s="425"/>
      <c r="M241" s="425"/>
      <c r="N241" s="425"/>
      <c r="O241" s="425"/>
      <c r="P241" s="425"/>
      <c r="Q241" s="425"/>
      <c r="R241" s="425"/>
      <c r="S241" s="425"/>
      <c r="T241" s="425"/>
      <c r="U241" s="425"/>
      <c r="V241" s="425"/>
      <c r="W241" s="425"/>
      <c r="X241" s="425"/>
      <c r="Y241" s="425"/>
      <c r="Z241" s="425"/>
      <c r="AA241" s="425"/>
      <c r="AB241" s="425"/>
      <c r="AC241" s="425"/>
      <c r="AD241" s="425"/>
      <c r="AE241" s="425"/>
      <c r="AF241" s="425"/>
      <c r="AG241" s="425"/>
      <c r="AH241" s="425"/>
      <c r="AI241" s="425"/>
      <c r="AJ241" s="425"/>
      <c r="AK241" s="425"/>
      <c r="AL241" s="425"/>
      <c r="AM241" s="425"/>
      <c r="AN241" s="425"/>
      <c r="AO241" s="425"/>
      <c r="AP241" s="425"/>
      <c r="AQ241" s="425"/>
      <c r="AR241" s="425"/>
      <c r="AS241" s="425"/>
      <c r="AT241" s="425"/>
      <c r="AU241" s="425"/>
      <c r="AV241" s="425"/>
      <c r="AW241" s="425"/>
      <c r="AX241" s="425"/>
      <c r="AY241" s="425"/>
      <c r="AZ241" s="425"/>
      <c r="BA241" s="425"/>
      <c r="BB241" s="425"/>
      <c r="BC241" s="425"/>
      <c r="BD241" s="425"/>
      <c r="BE241" s="425"/>
      <c r="BF241" s="425"/>
      <c r="BG241" s="1"/>
      <c r="BH241" s="1"/>
      <c r="BI241" s="1"/>
      <c r="BK241" s="247"/>
    </row>
    <row r="242" spans="3:75" ht="44.25" customHeight="1" x14ac:dyDescent="0.2">
      <c r="C242" s="1"/>
      <c r="D242" s="425" t="s">
        <v>722</v>
      </c>
      <c r="E242" s="425"/>
      <c r="F242" s="425"/>
      <c r="G242" s="425"/>
      <c r="H242" s="425"/>
      <c r="I242" s="425"/>
      <c r="J242" s="425"/>
      <c r="K242" s="425"/>
      <c r="L242" s="425"/>
      <c r="M242" s="425"/>
      <c r="N242" s="425"/>
      <c r="O242" s="425"/>
      <c r="P242" s="425"/>
      <c r="Q242" s="425"/>
      <c r="R242" s="425"/>
      <c r="S242" s="425"/>
      <c r="T242" s="425"/>
      <c r="U242" s="425"/>
      <c r="V242" s="425"/>
      <c r="W242" s="425"/>
      <c r="X242" s="425"/>
      <c r="Y242" s="425"/>
      <c r="Z242" s="425"/>
      <c r="AA242" s="425"/>
      <c r="AB242" s="425"/>
      <c r="AC242" s="425"/>
      <c r="AD242" s="425"/>
      <c r="AE242" s="425"/>
      <c r="AF242" s="425"/>
      <c r="AG242" s="425"/>
      <c r="AH242" s="425"/>
      <c r="AI242" s="425"/>
      <c r="AJ242" s="425"/>
      <c r="AK242" s="425"/>
      <c r="AL242" s="425"/>
      <c r="AM242" s="425"/>
      <c r="AN242" s="425"/>
      <c r="AO242" s="425"/>
      <c r="AP242" s="425"/>
      <c r="AQ242" s="425"/>
      <c r="AR242" s="425"/>
      <c r="AS242" s="425"/>
      <c r="AT242" s="425"/>
      <c r="AU242" s="425"/>
      <c r="AV242" s="425"/>
      <c r="AW242" s="425"/>
      <c r="AX242" s="425"/>
      <c r="AY242" s="425"/>
      <c r="AZ242" s="425"/>
      <c r="BA242" s="425"/>
      <c r="BB242" s="425"/>
      <c r="BC242" s="425"/>
      <c r="BD242" s="425"/>
      <c r="BE242" s="425"/>
      <c r="BF242" s="425"/>
      <c r="BG242" s="1"/>
      <c r="BH242" s="1"/>
      <c r="BI242" s="1"/>
      <c r="BK242" s="247"/>
    </row>
    <row r="243" spans="3:75" ht="12.75" customHeight="1" x14ac:dyDescent="0.2">
      <c r="C243" s="1"/>
      <c r="D243" s="944" t="s">
        <v>723</v>
      </c>
      <c r="E243" s="944"/>
      <c r="F243" s="944"/>
      <c r="G243" s="944"/>
      <c r="H243" s="944"/>
      <c r="I243" s="944"/>
      <c r="J243" s="944"/>
      <c r="K243" s="944"/>
      <c r="L243" s="944"/>
      <c r="M243" s="944"/>
      <c r="N243" s="944"/>
      <c r="O243" s="944"/>
      <c r="P243" s="944"/>
      <c r="Q243" s="944"/>
      <c r="R243" s="944"/>
      <c r="S243" s="944"/>
      <c r="T243" s="944"/>
      <c r="U243" s="944"/>
      <c r="V243" s="944"/>
      <c r="W243" s="944"/>
      <c r="X243" s="944"/>
      <c r="Y243" s="944"/>
      <c r="Z243" s="944"/>
      <c r="AA243" s="944"/>
      <c r="AB243" s="944"/>
      <c r="AC243" s="944"/>
      <c r="AD243" s="944"/>
      <c r="AE243" s="944"/>
      <c r="AF243" s="944"/>
      <c r="AG243" s="944"/>
      <c r="AH243" s="944"/>
      <c r="AI243" s="944"/>
      <c r="AJ243" s="944"/>
      <c r="AK243" s="944"/>
      <c r="AL243" s="944"/>
      <c r="AM243" s="944"/>
      <c r="AN243" s="944"/>
      <c r="AO243" s="944"/>
      <c r="AP243" s="944"/>
      <c r="AQ243" s="944"/>
      <c r="AR243" s="944"/>
      <c r="AS243" s="944"/>
      <c r="AT243" s="944"/>
      <c r="AU243" s="944"/>
      <c r="AV243" s="944"/>
      <c r="AW243" s="944"/>
      <c r="AX243" s="944"/>
      <c r="AY243" s="944"/>
      <c r="AZ243" s="944"/>
      <c r="BA243" s="944"/>
      <c r="BB243" s="944"/>
      <c r="BC243" s="944"/>
      <c r="BD243" s="944"/>
      <c r="BE243" s="944"/>
      <c r="BF243" s="944"/>
      <c r="BG243" s="1"/>
      <c r="BH243" s="1"/>
      <c r="BI243" s="1"/>
      <c r="BK243" s="247"/>
    </row>
    <row r="244" spans="3:75" ht="34.9" customHeight="1" x14ac:dyDescent="0.2">
      <c r="C244" s="1"/>
      <c r="D244" s="944" t="s">
        <v>724</v>
      </c>
      <c r="E244" s="944"/>
      <c r="F244" s="944"/>
      <c r="G244" s="944"/>
      <c r="H244" s="944"/>
      <c r="I244" s="944"/>
      <c r="J244" s="944"/>
      <c r="K244" s="944"/>
      <c r="L244" s="944"/>
      <c r="M244" s="944"/>
      <c r="N244" s="944"/>
      <c r="O244" s="944"/>
      <c r="P244" s="944"/>
      <c r="Q244" s="944"/>
      <c r="R244" s="944"/>
      <c r="S244" s="944"/>
      <c r="T244" s="944"/>
      <c r="U244" s="944"/>
      <c r="V244" s="944"/>
      <c r="W244" s="944"/>
      <c r="X244" s="944"/>
      <c r="Y244" s="944"/>
      <c r="Z244" s="944"/>
      <c r="AA244" s="944"/>
      <c r="AB244" s="944"/>
      <c r="AC244" s="944"/>
      <c r="AD244" s="944"/>
      <c r="AE244" s="944"/>
      <c r="AF244" s="944"/>
      <c r="AG244" s="944"/>
      <c r="AH244" s="944"/>
      <c r="AI244" s="944"/>
      <c r="AJ244" s="944"/>
      <c r="AK244" s="944"/>
      <c r="AL244" s="944"/>
      <c r="AM244" s="944"/>
      <c r="AN244" s="944"/>
      <c r="AO244" s="944"/>
      <c r="AP244" s="944"/>
      <c r="AQ244" s="944"/>
      <c r="AR244" s="944"/>
      <c r="AS244" s="944"/>
      <c r="AT244" s="944"/>
      <c r="AU244" s="944"/>
      <c r="AV244" s="944"/>
      <c r="AW244" s="944"/>
      <c r="AX244" s="944"/>
      <c r="AY244" s="944"/>
      <c r="AZ244" s="944"/>
      <c r="BA244" s="944"/>
      <c r="BB244" s="944"/>
      <c r="BC244" s="944"/>
      <c r="BD244" s="944"/>
      <c r="BE244" s="944"/>
      <c r="BF244" s="944"/>
      <c r="BG244" s="1"/>
      <c r="BH244" s="1"/>
      <c r="BI244" s="1"/>
      <c r="BK244" s="247"/>
    </row>
    <row r="245" spans="3:75" ht="17.25" customHeight="1" x14ac:dyDescent="0.2">
      <c r="C245" s="1"/>
      <c r="D245" s="807" t="s">
        <v>725</v>
      </c>
      <c r="E245" s="425"/>
      <c r="F245" s="425"/>
      <c r="G245" s="425"/>
      <c r="H245" s="425"/>
      <c r="I245" s="425"/>
      <c r="J245" s="425"/>
      <c r="K245" s="425"/>
      <c r="L245" s="425"/>
      <c r="M245" s="425"/>
      <c r="N245" s="425"/>
      <c r="O245" s="425"/>
      <c r="P245" s="425"/>
      <c r="Q245" s="425"/>
      <c r="R245" s="425"/>
      <c r="S245" s="425"/>
      <c r="T245" s="425"/>
      <c r="U245" s="425"/>
      <c r="V245" s="425"/>
      <c r="W245" s="425"/>
      <c r="X245" s="425"/>
      <c r="Y245" s="425"/>
      <c r="Z245" s="425"/>
      <c r="AA245" s="425"/>
      <c r="AB245" s="425"/>
      <c r="AC245" s="425"/>
      <c r="AD245" s="425"/>
      <c r="AE245" s="425"/>
      <c r="AF245" s="425"/>
      <c r="AG245" s="425"/>
      <c r="AH245" s="425"/>
      <c r="AI245" s="425"/>
      <c r="AJ245" s="425"/>
      <c r="AK245" s="425"/>
      <c r="AL245" s="425"/>
      <c r="AM245" s="425"/>
      <c r="AN245" s="425"/>
      <c r="AO245" s="425"/>
      <c r="AP245" s="425"/>
      <c r="AQ245" s="425"/>
      <c r="AR245" s="425"/>
      <c r="AS245" s="425"/>
      <c r="AT245" s="425"/>
      <c r="AU245" s="425"/>
      <c r="AV245" s="425"/>
      <c r="AW245" s="425"/>
      <c r="AX245" s="425"/>
      <c r="AY245" s="425"/>
      <c r="AZ245" s="425"/>
      <c r="BA245" s="425"/>
      <c r="BB245" s="425"/>
      <c r="BC245" s="425"/>
      <c r="BD245" s="425"/>
      <c r="BE245" s="425"/>
      <c r="BF245" s="425"/>
      <c r="BG245" s="1"/>
      <c r="BH245" s="1"/>
      <c r="BI245" s="1"/>
      <c r="BK245" s="247"/>
    </row>
    <row r="246" spans="3:75" ht="110.25" customHeight="1" x14ac:dyDescent="0.2">
      <c r="C246" s="1"/>
      <c r="D246" s="469" t="s">
        <v>726</v>
      </c>
      <c r="E246" s="469"/>
      <c r="F246" s="469"/>
      <c r="G246" s="469"/>
      <c r="H246" s="469"/>
      <c r="I246" s="469"/>
      <c r="J246" s="469"/>
      <c r="K246" s="469"/>
      <c r="L246" s="469"/>
      <c r="M246" s="469"/>
      <c r="N246" s="469"/>
      <c r="O246" s="469"/>
      <c r="P246" s="469"/>
      <c r="Q246" s="469"/>
      <c r="R246" s="469"/>
      <c r="S246" s="469"/>
      <c r="T246" s="469"/>
      <c r="U246" s="469"/>
      <c r="V246" s="469"/>
      <c r="W246" s="469"/>
      <c r="X246" s="469"/>
      <c r="Y246" s="469"/>
      <c r="Z246" s="469"/>
      <c r="AA246" s="469"/>
      <c r="AB246" s="469"/>
      <c r="AC246" s="469"/>
      <c r="AD246" s="469"/>
      <c r="AE246" s="469"/>
      <c r="AF246" s="469"/>
      <c r="AG246" s="469"/>
      <c r="AH246" s="469"/>
      <c r="AI246" s="469"/>
      <c r="AJ246" s="469"/>
      <c r="AK246" s="469"/>
      <c r="AL246" s="469"/>
      <c r="AM246" s="469"/>
      <c r="AN246" s="469"/>
      <c r="AO246" s="469"/>
      <c r="AP246" s="469"/>
      <c r="AQ246" s="469"/>
      <c r="AR246" s="469"/>
      <c r="AS246" s="469"/>
      <c r="AT246" s="469"/>
      <c r="AU246" s="469"/>
      <c r="AV246" s="469"/>
      <c r="AW246" s="469"/>
      <c r="AX246" s="469"/>
      <c r="AY246" s="469"/>
      <c r="AZ246" s="469"/>
      <c r="BA246" s="469"/>
      <c r="BB246" s="469"/>
      <c r="BC246" s="469"/>
      <c r="BD246" s="469"/>
      <c r="BE246" s="469"/>
      <c r="BF246" s="469"/>
      <c r="BG246" s="1"/>
      <c r="BH246" s="1"/>
      <c r="BI246" s="1"/>
      <c r="BK246" s="247"/>
    </row>
    <row r="247" spans="3:75" s="5" customFormat="1" ht="35.25" customHeight="1" x14ac:dyDescent="0.25">
      <c r="C247" s="122"/>
      <c r="D247" s="154" t="s">
        <v>531</v>
      </c>
      <c r="E247" s="123"/>
      <c r="F247" s="123"/>
      <c r="G247" s="123"/>
      <c r="H247" s="123"/>
      <c r="I247" s="123"/>
      <c r="J247" s="123"/>
      <c r="K247" s="123"/>
      <c r="L247" s="123"/>
      <c r="M247" s="123"/>
      <c r="N247" s="123"/>
      <c r="O247" s="123"/>
      <c r="P247" s="123"/>
      <c r="Q247" s="123"/>
      <c r="R247" s="123"/>
      <c r="S247" s="123"/>
      <c r="T247" s="123"/>
      <c r="U247" s="123"/>
      <c r="V247" s="123"/>
      <c r="W247" s="123"/>
      <c r="X247" s="123"/>
      <c r="Y247" s="123"/>
      <c r="Z247" s="123"/>
      <c r="AA247" s="123"/>
      <c r="AB247" s="123"/>
      <c r="AC247" s="123"/>
      <c r="AD247" s="123"/>
      <c r="AE247" s="123"/>
      <c r="AF247" s="123"/>
      <c r="AG247" s="123"/>
      <c r="AH247" s="123"/>
      <c r="AI247" s="123"/>
      <c r="AJ247" s="123"/>
      <c r="AK247" s="123"/>
      <c r="AL247" s="123"/>
      <c r="AM247" s="123"/>
      <c r="AN247" s="123"/>
      <c r="AO247" s="123"/>
      <c r="AP247" s="123"/>
      <c r="AQ247" s="123"/>
      <c r="AR247" s="123"/>
      <c r="AS247" s="123"/>
      <c r="AT247" s="123"/>
      <c r="AU247" s="123"/>
      <c r="AV247" s="123"/>
      <c r="AW247" s="123"/>
      <c r="AX247" s="123"/>
      <c r="AY247" s="123"/>
      <c r="AZ247" s="123"/>
      <c r="BA247" s="123"/>
      <c r="BB247" s="123"/>
      <c r="BC247" s="123"/>
      <c r="BD247" s="123"/>
      <c r="BE247" s="123"/>
      <c r="BF247" s="123"/>
      <c r="BH247" s="18"/>
      <c r="BI247" s="18"/>
    </row>
    <row r="248" spans="3:75" ht="19.5" customHeight="1" x14ac:dyDescent="0.2">
      <c r="C248" s="1"/>
      <c r="D248" s="795" t="s">
        <v>0</v>
      </c>
      <c r="E248" s="796"/>
      <c r="F248" s="797"/>
      <c r="G248" s="804" t="s">
        <v>7</v>
      </c>
      <c r="H248" s="805"/>
      <c r="I248" s="805"/>
      <c r="J248" s="805"/>
      <c r="K248" s="806"/>
      <c r="L248" s="840"/>
      <c r="M248" s="841"/>
      <c r="N248" s="841"/>
      <c r="O248" s="841"/>
      <c r="P248" s="841"/>
      <c r="Q248" s="841"/>
      <c r="R248" s="841"/>
      <c r="S248" s="841"/>
      <c r="T248" s="841"/>
      <c r="U248" s="841"/>
      <c r="V248" s="841"/>
      <c r="W248" s="841"/>
      <c r="X248" s="841"/>
      <c r="Y248" s="841"/>
      <c r="Z248" s="841"/>
      <c r="AA248" s="841"/>
      <c r="AB248" s="841"/>
      <c r="AC248" s="841"/>
      <c r="AD248" s="841"/>
      <c r="AE248" s="841"/>
      <c r="AF248" s="842"/>
      <c r="AG248" s="804" t="s">
        <v>5</v>
      </c>
      <c r="AH248" s="805"/>
      <c r="AI248" s="805"/>
      <c r="AJ248" s="805"/>
      <c r="AK248" s="806"/>
      <c r="AL248" s="840"/>
      <c r="AM248" s="841"/>
      <c r="AN248" s="841"/>
      <c r="AO248" s="841"/>
      <c r="AP248" s="841"/>
      <c r="AQ248" s="841"/>
      <c r="AR248" s="841"/>
      <c r="AS248" s="841"/>
      <c r="AT248" s="841"/>
      <c r="AU248" s="841"/>
      <c r="AV248" s="841"/>
      <c r="AW248" s="841"/>
      <c r="AX248" s="841"/>
      <c r="AY248" s="841"/>
      <c r="AZ248" s="841"/>
      <c r="BA248" s="841"/>
      <c r="BB248" s="841"/>
      <c r="BC248" s="841"/>
      <c r="BD248" s="841"/>
      <c r="BE248" s="841"/>
      <c r="BF248" s="843"/>
      <c r="BG248" s="1"/>
      <c r="BH248" s="87" t="str">
        <f>CONCATENATE(L248," ",AL248," ",L249,(IF((ISTEXT(AL249)),(CONCATENATE(", ",AL249)),"")))</f>
        <v xml:space="preserve">  </v>
      </c>
      <c r="BI248" s="24"/>
      <c r="BW248" s="20"/>
    </row>
    <row r="249" spans="3:75" ht="19.5" customHeight="1" x14ac:dyDescent="0.2">
      <c r="C249" s="1"/>
      <c r="D249" s="798"/>
      <c r="E249" s="799"/>
      <c r="F249" s="800"/>
      <c r="G249" s="789" t="s">
        <v>6</v>
      </c>
      <c r="H249" s="790"/>
      <c r="I249" s="790"/>
      <c r="J249" s="790"/>
      <c r="K249" s="791"/>
      <c r="L249" s="786"/>
      <c r="M249" s="787"/>
      <c r="N249" s="787"/>
      <c r="O249" s="787"/>
      <c r="P249" s="787"/>
      <c r="Q249" s="787"/>
      <c r="R249" s="787"/>
      <c r="S249" s="787"/>
      <c r="T249" s="787"/>
      <c r="U249" s="787"/>
      <c r="V249" s="787"/>
      <c r="W249" s="787"/>
      <c r="X249" s="787"/>
      <c r="Y249" s="787"/>
      <c r="Z249" s="787"/>
      <c r="AA249" s="787"/>
      <c r="AB249" s="787"/>
      <c r="AC249" s="787"/>
      <c r="AD249" s="787"/>
      <c r="AE249" s="787"/>
      <c r="AF249" s="844"/>
      <c r="AG249" s="783" t="s">
        <v>38</v>
      </c>
      <c r="AH249" s="784"/>
      <c r="AI249" s="784"/>
      <c r="AJ249" s="784"/>
      <c r="AK249" s="785"/>
      <c r="AL249" s="786"/>
      <c r="AM249" s="787"/>
      <c r="AN249" s="787"/>
      <c r="AO249" s="787"/>
      <c r="AP249" s="787"/>
      <c r="AQ249" s="787"/>
      <c r="AR249" s="787"/>
      <c r="AS249" s="787"/>
      <c r="AT249" s="787"/>
      <c r="AU249" s="787"/>
      <c r="AV249" s="787"/>
      <c r="AW249" s="787"/>
      <c r="AX249" s="787"/>
      <c r="AY249" s="787"/>
      <c r="AZ249" s="787"/>
      <c r="BA249" s="787"/>
      <c r="BB249" s="787"/>
      <c r="BC249" s="787"/>
      <c r="BD249" s="787"/>
      <c r="BE249" s="787"/>
      <c r="BF249" s="788"/>
      <c r="BG249" s="1"/>
      <c r="BH249" s="218"/>
      <c r="BI249" s="24"/>
      <c r="BW249" s="20"/>
    </row>
    <row r="250" spans="3:75" ht="19.5" customHeight="1" x14ac:dyDescent="0.2">
      <c r="C250" s="1"/>
      <c r="D250" s="801"/>
      <c r="E250" s="802"/>
      <c r="F250" s="803"/>
      <c r="G250" s="789" t="s">
        <v>39</v>
      </c>
      <c r="H250" s="790"/>
      <c r="I250" s="790"/>
      <c r="J250" s="790"/>
      <c r="K250" s="791"/>
      <c r="L250" s="766"/>
      <c r="M250" s="792"/>
      <c r="N250" s="792"/>
      <c r="O250" s="792"/>
      <c r="P250" s="792"/>
      <c r="Q250" s="792"/>
      <c r="R250" s="792"/>
      <c r="S250" s="792"/>
      <c r="T250" s="792"/>
      <c r="U250" s="792"/>
      <c r="V250" s="792"/>
      <c r="W250" s="792"/>
      <c r="X250" s="792"/>
      <c r="Y250" s="792"/>
      <c r="Z250" s="792"/>
      <c r="AA250" s="792"/>
      <c r="AB250" s="792"/>
      <c r="AC250" s="792"/>
      <c r="AD250" s="792"/>
      <c r="AE250" s="792"/>
      <c r="AF250" s="792"/>
      <c r="AG250" s="793"/>
      <c r="AH250" s="793"/>
      <c r="AI250" s="793"/>
      <c r="AJ250" s="793"/>
      <c r="AK250" s="793"/>
      <c r="AL250" s="793"/>
      <c r="AM250" s="793"/>
      <c r="AN250" s="793"/>
      <c r="AO250" s="793"/>
      <c r="AP250" s="793"/>
      <c r="AQ250" s="793"/>
      <c r="AR250" s="793"/>
      <c r="AS250" s="793"/>
      <c r="AT250" s="793"/>
      <c r="AU250" s="793"/>
      <c r="AV250" s="793"/>
      <c r="AW250" s="793"/>
      <c r="AX250" s="793"/>
      <c r="AY250" s="793"/>
      <c r="AZ250" s="793"/>
      <c r="BA250" s="793"/>
      <c r="BB250" s="793"/>
      <c r="BC250" s="793"/>
      <c r="BD250" s="793"/>
      <c r="BE250" s="793"/>
      <c r="BF250" s="794"/>
      <c r="BG250" s="1"/>
      <c r="BH250" s="219"/>
      <c r="BI250" s="24"/>
      <c r="BW250" s="20"/>
    </row>
    <row r="251" spans="3:75" ht="19.5" customHeight="1" x14ac:dyDescent="0.2">
      <c r="C251" s="1"/>
      <c r="D251" s="795" t="s">
        <v>1</v>
      </c>
      <c r="E251" s="796"/>
      <c r="F251" s="797"/>
      <c r="G251" s="804" t="s">
        <v>7</v>
      </c>
      <c r="H251" s="805"/>
      <c r="I251" s="805"/>
      <c r="J251" s="805"/>
      <c r="K251" s="806"/>
      <c r="L251" s="840"/>
      <c r="M251" s="841"/>
      <c r="N251" s="841"/>
      <c r="O251" s="841"/>
      <c r="P251" s="841"/>
      <c r="Q251" s="841"/>
      <c r="R251" s="841"/>
      <c r="S251" s="841"/>
      <c r="T251" s="841"/>
      <c r="U251" s="841"/>
      <c r="V251" s="841"/>
      <c r="W251" s="841"/>
      <c r="X251" s="841"/>
      <c r="Y251" s="841"/>
      <c r="Z251" s="841"/>
      <c r="AA251" s="841"/>
      <c r="AB251" s="841"/>
      <c r="AC251" s="841"/>
      <c r="AD251" s="841"/>
      <c r="AE251" s="841"/>
      <c r="AF251" s="842"/>
      <c r="AG251" s="804" t="s">
        <v>5</v>
      </c>
      <c r="AH251" s="805"/>
      <c r="AI251" s="805"/>
      <c r="AJ251" s="805"/>
      <c r="AK251" s="806"/>
      <c r="AL251" s="840"/>
      <c r="AM251" s="841"/>
      <c r="AN251" s="841"/>
      <c r="AO251" s="841"/>
      <c r="AP251" s="841"/>
      <c r="AQ251" s="841"/>
      <c r="AR251" s="841"/>
      <c r="AS251" s="841"/>
      <c r="AT251" s="841"/>
      <c r="AU251" s="841"/>
      <c r="AV251" s="841"/>
      <c r="AW251" s="841"/>
      <c r="AX251" s="841"/>
      <c r="AY251" s="841"/>
      <c r="AZ251" s="841"/>
      <c r="BA251" s="841"/>
      <c r="BB251" s="841"/>
      <c r="BC251" s="841"/>
      <c r="BD251" s="841"/>
      <c r="BE251" s="841"/>
      <c r="BF251" s="843"/>
      <c r="BG251" s="1"/>
      <c r="BH251" s="87" t="str">
        <f>CONCATENATE(L251," ",AL251," ",L252,(IF((ISTEXT(AL252)),(CONCATENATE(", ",AL252)),"")))</f>
        <v xml:space="preserve">  </v>
      </c>
      <c r="BI251" s="24"/>
      <c r="BW251" s="20"/>
    </row>
    <row r="252" spans="3:75" ht="19.5" customHeight="1" x14ac:dyDescent="0.2">
      <c r="C252" s="1"/>
      <c r="D252" s="798"/>
      <c r="E252" s="799"/>
      <c r="F252" s="800"/>
      <c r="G252" s="789" t="s">
        <v>6</v>
      </c>
      <c r="H252" s="790"/>
      <c r="I252" s="790"/>
      <c r="J252" s="790"/>
      <c r="K252" s="791"/>
      <c r="L252" s="786"/>
      <c r="M252" s="787"/>
      <c r="N252" s="787"/>
      <c r="O252" s="787"/>
      <c r="P252" s="787"/>
      <c r="Q252" s="787"/>
      <c r="R252" s="787"/>
      <c r="S252" s="787"/>
      <c r="T252" s="787"/>
      <c r="U252" s="787"/>
      <c r="V252" s="787"/>
      <c r="W252" s="787"/>
      <c r="X252" s="787"/>
      <c r="Y252" s="787"/>
      <c r="Z252" s="787"/>
      <c r="AA252" s="787"/>
      <c r="AB252" s="787"/>
      <c r="AC252" s="787"/>
      <c r="AD252" s="787"/>
      <c r="AE252" s="787"/>
      <c r="AF252" s="844"/>
      <c r="AG252" s="783" t="s">
        <v>38</v>
      </c>
      <c r="AH252" s="784"/>
      <c r="AI252" s="784"/>
      <c r="AJ252" s="784"/>
      <c r="AK252" s="785"/>
      <c r="AL252" s="786"/>
      <c r="AM252" s="787"/>
      <c r="AN252" s="787"/>
      <c r="AO252" s="787"/>
      <c r="AP252" s="787"/>
      <c r="AQ252" s="787"/>
      <c r="AR252" s="787"/>
      <c r="AS252" s="787"/>
      <c r="AT252" s="787"/>
      <c r="AU252" s="787"/>
      <c r="AV252" s="787"/>
      <c r="AW252" s="787"/>
      <c r="AX252" s="787"/>
      <c r="AY252" s="787"/>
      <c r="AZ252" s="787"/>
      <c r="BA252" s="787"/>
      <c r="BB252" s="787"/>
      <c r="BC252" s="787"/>
      <c r="BD252" s="787"/>
      <c r="BE252" s="787"/>
      <c r="BF252" s="788"/>
      <c r="BG252" s="1"/>
      <c r="BH252" s="218"/>
      <c r="BI252" s="24"/>
      <c r="BW252" s="20"/>
    </row>
    <row r="253" spans="3:75" ht="19.5" customHeight="1" x14ac:dyDescent="0.2">
      <c r="C253" s="1"/>
      <c r="D253" s="801"/>
      <c r="E253" s="802"/>
      <c r="F253" s="803"/>
      <c r="G253" s="789" t="s">
        <v>39</v>
      </c>
      <c r="H253" s="790"/>
      <c r="I253" s="790"/>
      <c r="J253" s="790"/>
      <c r="K253" s="791"/>
      <c r="L253" s="766"/>
      <c r="M253" s="792"/>
      <c r="N253" s="792"/>
      <c r="O253" s="792"/>
      <c r="P253" s="792"/>
      <c r="Q253" s="792"/>
      <c r="R253" s="792"/>
      <c r="S253" s="792"/>
      <c r="T253" s="792"/>
      <c r="U253" s="792"/>
      <c r="V253" s="792"/>
      <c r="W253" s="792"/>
      <c r="X253" s="792"/>
      <c r="Y253" s="792"/>
      <c r="Z253" s="792"/>
      <c r="AA253" s="792"/>
      <c r="AB253" s="792"/>
      <c r="AC253" s="792"/>
      <c r="AD253" s="792"/>
      <c r="AE253" s="792"/>
      <c r="AF253" s="792"/>
      <c r="AG253" s="793"/>
      <c r="AH253" s="793"/>
      <c r="AI253" s="793"/>
      <c r="AJ253" s="793"/>
      <c r="AK253" s="793"/>
      <c r="AL253" s="793"/>
      <c r="AM253" s="793"/>
      <c r="AN253" s="793"/>
      <c r="AO253" s="793"/>
      <c r="AP253" s="793"/>
      <c r="AQ253" s="793"/>
      <c r="AR253" s="793"/>
      <c r="AS253" s="793"/>
      <c r="AT253" s="793"/>
      <c r="AU253" s="793"/>
      <c r="AV253" s="793"/>
      <c r="AW253" s="793"/>
      <c r="AX253" s="793"/>
      <c r="AY253" s="793"/>
      <c r="AZ253" s="793"/>
      <c r="BA253" s="793"/>
      <c r="BB253" s="793"/>
      <c r="BC253" s="793"/>
      <c r="BD253" s="793"/>
      <c r="BE253" s="793"/>
      <c r="BF253" s="794"/>
      <c r="BG253" s="1"/>
      <c r="BH253" s="220"/>
      <c r="BI253" s="24"/>
      <c r="BW253" s="20"/>
    </row>
    <row r="254" spans="3:75" ht="19.5" customHeight="1" x14ac:dyDescent="0.2">
      <c r="C254" s="1"/>
      <c r="D254" s="795" t="s">
        <v>52</v>
      </c>
      <c r="E254" s="796"/>
      <c r="F254" s="797"/>
      <c r="G254" s="804" t="s">
        <v>7</v>
      </c>
      <c r="H254" s="805"/>
      <c r="I254" s="805"/>
      <c r="J254" s="805"/>
      <c r="K254" s="806"/>
      <c r="L254" s="840"/>
      <c r="M254" s="841"/>
      <c r="N254" s="841"/>
      <c r="O254" s="841"/>
      <c r="P254" s="841"/>
      <c r="Q254" s="841"/>
      <c r="R254" s="841"/>
      <c r="S254" s="841"/>
      <c r="T254" s="841"/>
      <c r="U254" s="841"/>
      <c r="V254" s="841"/>
      <c r="W254" s="841"/>
      <c r="X254" s="841"/>
      <c r="Y254" s="841"/>
      <c r="Z254" s="841"/>
      <c r="AA254" s="841"/>
      <c r="AB254" s="841"/>
      <c r="AC254" s="841"/>
      <c r="AD254" s="841"/>
      <c r="AE254" s="841"/>
      <c r="AF254" s="842"/>
      <c r="AG254" s="804" t="s">
        <v>5</v>
      </c>
      <c r="AH254" s="805"/>
      <c r="AI254" s="805"/>
      <c r="AJ254" s="805"/>
      <c r="AK254" s="806"/>
      <c r="AL254" s="840"/>
      <c r="AM254" s="841"/>
      <c r="AN254" s="841"/>
      <c r="AO254" s="841"/>
      <c r="AP254" s="841"/>
      <c r="AQ254" s="841"/>
      <c r="AR254" s="841"/>
      <c r="AS254" s="841"/>
      <c r="AT254" s="841"/>
      <c r="AU254" s="841"/>
      <c r="AV254" s="841"/>
      <c r="AW254" s="841"/>
      <c r="AX254" s="841"/>
      <c r="AY254" s="841"/>
      <c r="AZ254" s="841"/>
      <c r="BA254" s="841"/>
      <c r="BB254" s="841"/>
      <c r="BC254" s="841"/>
      <c r="BD254" s="841"/>
      <c r="BE254" s="841"/>
      <c r="BF254" s="843"/>
      <c r="BG254" s="1"/>
      <c r="BH254" s="87" t="str">
        <f>CONCATENATE(L254," ",AL254," ",L255,(IF((ISTEXT(AL255)),(CONCATENATE(", ",AL255)),"")))</f>
        <v xml:space="preserve">  </v>
      </c>
      <c r="BI254" s="24"/>
      <c r="BW254" s="20"/>
    </row>
    <row r="255" spans="3:75" ht="19.5" customHeight="1" x14ac:dyDescent="0.2">
      <c r="C255" s="1"/>
      <c r="D255" s="798"/>
      <c r="E255" s="799"/>
      <c r="F255" s="800"/>
      <c r="G255" s="789" t="s">
        <v>6</v>
      </c>
      <c r="H255" s="790"/>
      <c r="I255" s="790"/>
      <c r="J255" s="790"/>
      <c r="K255" s="791"/>
      <c r="L255" s="786"/>
      <c r="M255" s="787"/>
      <c r="N255" s="787"/>
      <c r="O255" s="787"/>
      <c r="P255" s="787"/>
      <c r="Q255" s="787"/>
      <c r="R255" s="787"/>
      <c r="S255" s="787"/>
      <c r="T255" s="787"/>
      <c r="U255" s="787"/>
      <c r="V255" s="787"/>
      <c r="W255" s="787"/>
      <c r="X255" s="787"/>
      <c r="Y255" s="787"/>
      <c r="Z255" s="787"/>
      <c r="AA255" s="787"/>
      <c r="AB255" s="787"/>
      <c r="AC255" s="787"/>
      <c r="AD255" s="787"/>
      <c r="AE255" s="787"/>
      <c r="AF255" s="844"/>
      <c r="AG255" s="783" t="s">
        <v>38</v>
      </c>
      <c r="AH255" s="784"/>
      <c r="AI255" s="784"/>
      <c r="AJ255" s="784"/>
      <c r="AK255" s="785"/>
      <c r="AL255" s="786"/>
      <c r="AM255" s="787"/>
      <c r="AN255" s="787"/>
      <c r="AO255" s="787"/>
      <c r="AP255" s="787"/>
      <c r="AQ255" s="787"/>
      <c r="AR255" s="787"/>
      <c r="AS255" s="787"/>
      <c r="AT255" s="787"/>
      <c r="AU255" s="787"/>
      <c r="AV255" s="787"/>
      <c r="AW255" s="787"/>
      <c r="AX255" s="787"/>
      <c r="AY255" s="787"/>
      <c r="AZ255" s="787"/>
      <c r="BA255" s="787"/>
      <c r="BB255" s="787"/>
      <c r="BC255" s="787"/>
      <c r="BD255" s="787"/>
      <c r="BE255" s="787"/>
      <c r="BF255" s="788"/>
      <c r="BG255" s="1"/>
      <c r="BH255" s="218"/>
      <c r="BI255" s="24"/>
      <c r="BW255" s="20"/>
    </row>
    <row r="256" spans="3:75" ht="19.5" customHeight="1" x14ac:dyDescent="0.2">
      <c r="C256" s="1"/>
      <c r="D256" s="801"/>
      <c r="E256" s="802"/>
      <c r="F256" s="803"/>
      <c r="G256" s="789" t="s">
        <v>39</v>
      </c>
      <c r="H256" s="790"/>
      <c r="I256" s="790"/>
      <c r="J256" s="790"/>
      <c r="K256" s="791"/>
      <c r="L256" s="766"/>
      <c r="M256" s="792"/>
      <c r="N256" s="792"/>
      <c r="O256" s="792"/>
      <c r="P256" s="792"/>
      <c r="Q256" s="792"/>
      <c r="R256" s="792"/>
      <c r="S256" s="792"/>
      <c r="T256" s="792"/>
      <c r="U256" s="792"/>
      <c r="V256" s="792"/>
      <c r="W256" s="792"/>
      <c r="X256" s="792"/>
      <c r="Y256" s="792"/>
      <c r="Z256" s="792"/>
      <c r="AA256" s="792"/>
      <c r="AB256" s="792"/>
      <c r="AC256" s="792"/>
      <c r="AD256" s="792"/>
      <c r="AE256" s="792"/>
      <c r="AF256" s="792"/>
      <c r="AG256" s="793"/>
      <c r="AH256" s="793"/>
      <c r="AI256" s="793"/>
      <c r="AJ256" s="793"/>
      <c r="AK256" s="793"/>
      <c r="AL256" s="793"/>
      <c r="AM256" s="793"/>
      <c r="AN256" s="793"/>
      <c r="AO256" s="793"/>
      <c r="AP256" s="793"/>
      <c r="AQ256" s="793"/>
      <c r="AR256" s="793"/>
      <c r="AS256" s="793"/>
      <c r="AT256" s="793"/>
      <c r="AU256" s="793"/>
      <c r="AV256" s="793"/>
      <c r="AW256" s="793"/>
      <c r="AX256" s="793"/>
      <c r="AY256" s="793"/>
      <c r="AZ256" s="793"/>
      <c r="BA256" s="793"/>
      <c r="BB256" s="793"/>
      <c r="BC256" s="793"/>
      <c r="BD256" s="793"/>
      <c r="BE256" s="793"/>
      <c r="BF256" s="794"/>
      <c r="BG256" s="1"/>
      <c r="BH256" s="219"/>
      <c r="BI256" s="24"/>
      <c r="BW256" s="20"/>
    </row>
    <row r="257" spans="3:62" ht="20.25" customHeight="1" x14ac:dyDescent="0.2">
      <c r="C257" s="1"/>
      <c r="D257" s="823" t="s">
        <v>44</v>
      </c>
      <c r="E257" s="634"/>
      <c r="F257" s="634"/>
      <c r="G257" s="634"/>
      <c r="H257" s="634"/>
      <c r="I257" s="634"/>
      <c r="J257" s="634"/>
      <c r="K257" s="863"/>
      <c r="L257" s="869"/>
      <c r="M257" s="870"/>
      <c r="N257" s="870"/>
      <c r="O257" s="870"/>
      <c r="P257" s="870"/>
      <c r="Q257" s="870"/>
      <c r="R257" s="870"/>
      <c r="S257" s="870"/>
      <c r="T257" s="870"/>
      <c r="U257" s="870"/>
      <c r="V257" s="870"/>
      <c r="W257" s="870"/>
      <c r="X257" s="870"/>
      <c r="Y257" s="870"/>
      <c r="Z257" s="870"/>
      <c r="AA257" s="870"/>
      <c r="AB257" s="870"/>
      <c r="AC257" s="870"/>
      <c r="AD257" s="870"/>
      <c r="AE257" s="870"/>
      <c r="AF257" s="870"/>
      <c r="AG257" s="823" t="s">
        <v>45</v>
      </c>
      <c r="AH257" s="867"/>
      <c r="AI257" s="867"/>
      <c r="AJ257" s="867"/>
      <c r="AK257" s="868"/>
      <c r="AL257" s="871"/>
      <c r="AM257" s="870"/>
      <c r="AN257" s="870"/>
      <c r="AO257" s="870"/>
      <c r="AP257" s="870"/>
      <c r="AQ257" s="870"/>
      <c r="AR257" s="870"/>
      <c r="AS257" s="870"/>
      <c r="AT257" s="870"/>
      <c r="AU257" s="870"/>
      <c r="AV257" s="870"/>
      <c r="AW257" s="870"/>
      <c r="AX257" s="870"/>
      <c r="AY257" s="870"/>
      <c r="AZ257" s="870"/>
      <c r="BA257" s="870"/>
      <c r="BB257" s="870"/>
      <c r="BC257" s="870"/>
      <c r="BD257" s="870"/>
      <c r="BE257" s="870"/>
      <c r="BF257" s="872"/>
      <c r="BG257" s="1"/>
    </row>
    <row r="258" spans="3:62" ht="24" hidden="1" customHeight="1" x14ac:dyDescent="0.2">
      <c r="C258" s="1"/>
      <c r="D258" s="823" t="s">
        <v>45</v>
      </c>
      <c r="E258" s="824"/>
      <c r="F258" s="824"/>
      <c r="G258" s="824"/>
      <c r="H258" s="824"/>
      <c r="I258" s="824"/>
      <c r="J258" s="824"/>
      <c r="K258" s="824"/>
      <c r="L258" s="824"/>
      <c r="M258" s="824"/>
      <c r="N258" s="824"/>
      <c r="O258" s="824"/>
      <c r="P258" s="824"/>
      <c r="Q258" s="824"/>
      <c r="R258" s="824"/>
      <c r="S258" s="824"/>
      <c r="T258" s="824"/>
      <c r="U258" s="825"/>
      <c r="V258" s="826"/>
      <c r="W258" s="827"/>
      <c r="X258" s="827"/>
      <c r="Y258" s="827"/>
      <c r="Z258" s="827"/>
      <c r="AA258" s="827"/>
      <c r="AB258" s="827"/>
      <c r="AC258" s="827"/>
      <c r="AD258" s="827"/>
      <c r="AE258" s="827"/>
      <c r="AF258" s="827"/>
      <c r="AG258" s="827"/>
      <c r="AH258" s="827"/>
      <c r="AI258" s="827"/>
      <c r="AJ258" s="827"/>
      <c r="AK258" s="827"/>
      <c r="AL258" s="827"/>
      <c r="AM258" s="827"/>
      <c r="AN258" s="827"/>
      <c r="AO258" s="827"/>
      <c r="AP258" s="827"/>
      <c r="AQ258" s="827"/>
      <c r="AR258" s="827"/>
      <c r="AS258" s="827"/>
      <c r="AT258" s="827"/>
      <c r="AU258" s="827"/>
      <c r="AV258" s="827"/>
      <c r="AW258" s="827"/>
      <c r="AX258" s="827"/>
      <c r="AY258" s="827"/>
      <c r="AZ258" s="827"/>
      <c r="BA258" s="827"/>
      <c r="BB258" s="827"/>
      <c r="BC258" s="827"/>
      <c r="BD258" s="827"/>
      <c r="BE258" s="827"/>
      <c r="BF258" s="828"/>
      <c r="BG258" s="1"/>
    </row>
    <row r="259" spans="3:62" ht="102.75" customHeight="1" x14ac:dyDescent="0.2">
      <c r="C259" s="1"/>
      <c r="D259" s="831" t="s">
        <v>668</v>
      </c>
      <c r="E259" s="824"/>
      <c r="F259" s="824"/>
      <c r="G259" s="824"/>
      <c r="H259" s="824"/>
      <c r="I259" s="824"/>
      <c r="J259" s="824"/>
      <c r="K259" s="824"/>
      <c r="L259" s="824"/>
      <c r="M259" s="824"/>
      <c r="N259" s="824"/>
      <c r="O259" s="824"/>
      <c r="P259" s="824"/>
      <c r="Q259" s="824"/>
      <c r="R259" s="824"/>
      <c r="S259" s="824"/>
      <c r="T259" s="824"/>
      <c r="U259" s="825"/>
      <c r="V259" s="826"/>
      <c r="W259" s="829"/>
      <c r="X259" s="825"/>
      <c r="Y259" s="825"/>
      <c r="Z259" s="825"/>
      <c r="AA259" s="825"/>
      <c r="AB259" s="825"/>
      <c r="AC259" s="825"/>
      <c r="AD259" s="825"/>
      <c r="AE259" s="825"/>
      <c r="AF259" s="825"/>
      <c r="AG259" s="825"/>
      <c r="AH259" s="825"/>
      <c r="AI259" s="825"/>
      <c r="AJ259" s="825"/>
      <c r="AK259" s="825"/>
      <c r="AL259" s="825"/>
      <c r="AM259" s="825"/>
      <c r="AN259" s="825"/>
      <c r="AO259" s="825"/>
      <c r="AP259" s="825"/>
      <c r="AQ259" s="825"/>
      <c r="AR259" s="825"/>
      <c r="AS259" s="825"/>
      <c r="AT259" s="825"/>
      <c r="AU259" s="825"/>
      <c r="AV259" s="825"/>
      <c r="AW259" s="825"/>
      <c r="AX259" s="825"/>
      <c r="AY259" s="825"/>
      <c r="AZ259" s="825"/>
      <c r="BA259" s="825"/>
      <c r="BB259" s="825"/>
      <c r="BC259" s="825"/>
      <c r="BD259" s="825"/>
      <c r="BE259" s="825"/>
      <c r="BF259" s="830"/>
      <c r="BG259" s="1"/>
    </row>
    <row r="260" spans="3:62" s="5" customFormat="1" ht="35.25" customHeight="1" x14ac:dyDescent="0.25">
      <c r="C260" s="122"/>
      <c r="D260" s="810" t="s">
        <v>276</v>
      </c>
      <c r="E260" s="811"/>
      <c r="F260" s="811"/>
      <c r="G260" s="811"/>
      <c r="H260" s="811"/>
      <c r="I260" s="811"/>
      <c r="J260" s="811"/>
      <c r="K260" s="811"/>
      <c r="L260" s="811"/>
      <c r="M260" s="811"/>
      <c r="N260" s="811"/>
      <c r="O260" s="811"/>
      <c r="P260" s="811"/>
      <c r="Q260" s="811"/>
      <c r="R260" s="811"/>
      <c r="S260" s="811"/>
      <c r="T260" s="811"/>
      <c r="U260" s="811"/>
      <c r="V260" s="811"/>
      <c r="W260" s="811"/>
      <c r="X260" s="811"/>
      <c r="Y260" s="811"/>
      <c r="Z260" s="811"/>
      <c r="AA260" s="811"/>
      <c r="AB260" s="811"/>
      <c r="AC260" s="811"/>
      <c r="AD260" s="811"/>
      <c r="AE260" s="811"/>
      <c r="AF260" s="811"/>
      <c r="AG260" s="811"/>
      <c r="AH260" s="811"/>
      <c r="AI260" s="811"/>
      <c r="AJ260" s="811"/>
      <c r="AK260" s="811"/>
      <c r="AL260" s="811"/>
      <c r="AM260" s="811"/>
      <c r="AN260" s="811"/>
      <c r="AO260" s="811"/>
      <c r="AP260" s="811"/>
      <c r="AQ260" s="811"/>
      <c r="AR260" s="811"/>
      <c r="AS260" s="811"/>
      <c r="AT260" s="811"/>
      <c r="AU260" s="811"/>
      <c r="AV260" s="811"/>
      <c r="AW260" s="811"/>
      <c r="AX260" s="811"/>
      <c r="AY260" s="811"/>
      <c r="AZ260" s="811"/>
      <c r="BA260" s="811"/>
      <c r="BB260" s="811"/>
      <c r="BC260" s="811"/>
      <c r="BD260" s="811"/>
      <c r="BE260" s="811"/>
      <c r="BF260" s="811"/>
      <c r="BG260" s="811"/>
      <c r="BH260" s="18"/>
      <c r="BI260" s="18"/>
      <c r="BJ260" s="27"/>
    </row>
    <row r="261" spans="3:62" ht="42.75" hidden="1" customHeight="1" x14ac:dyDescent="0.2">
      <c r="C261" s="1"/>
      <c r="D261" s="512" t="s">
        <v>0</v>
      </c>
      <c r="E261" s="700"/>
      <c r="F261" s="771" t="s">
        <v>260</v>
      </c>
      <c r="G261" s="777"/>
      <c r="H261" s="777"/>
      <c r="I261" s="777"/>
      <c r="J261" s="777"/>
      <c r="K261" s="777"/>
      <c r="L261" s="777"/>
      <c r="M261" s="777"/>
      <c r="N261" s="777"/>
      <c r="O261" s="777"/>
      <c r="P261" s="777"/>
      <c r="Q261" s="777"/>
      <c r="R261" s="777"/>
      <c r="S261" s="777"/>
      <c r="T261" s="777"/>
      <c r="U261" s="777"/>
      <c r="V261" s="777"/>
      <c r="W261" s="777"/>
      <c r="X261" s="777"/>
      <c r="Y261" s="777"/>
      <c r="Z261" s="777"/>
      <c r="AA261" s="777"/>
      <c r="AB261" s="777"/>
      <c r="AC261" s="777"/>
      <c r="AD261" s="777"/>
      <c r="AE261" s="777"/>
      <c r="AF261" s="777"/>
      <c r="AG261" s="777"/>
      <c r="AH261" s="777"/>
      <c r="AI261" s="777"/>
      <c r="AJ261" s="777"/>
      <c r="AK261" s="777"/>
      <c r="AL261" s="777"/>
      <c r="AM261" s="777"/>
      <c r="AN261" s="777"/>
      <c r="AO261" s="777"/>
      <c r="AP261" s="777"/>
      <c r="AQ261" s="777"/>
      <c r="AR261" s="777"/>
      <c r="AS261" s="777"/>
      <c r="AT261" s="777"/>
      <c r="AU261" s="777"/>
      <c r="AV261" s="777"/>
      <c r="AW261" s="777"/>
      <c r="AX261" s="777"/>
      <c r="AY261" s="777"/>
      <c r="AZ261" s="777"/>
      <c r="BA261" s="777"/>
      <c r="BB261" s="777"/>
      <c r="BC261" s="777"/>
      <c r="BD261" s="777"/>
      <c r="BE261" s="777"/>
      <c r="BF261" s="778"/>
      <c r="BG261" s="1"/>
      <c r="BH261" s="812"/>
      <c r="BI261" s="813"/>
      <c r="BJ261" s="27"/>
    </row>
    <row r="262" spans="3:62" ht="17.25" hidden="1" customHeight="1" x14ac:dyDescent="0.25">
      <c r="C262" s="1"/>
      <c r="D262" s="779" t="s">
        <v>1</v>
      </c>
      <c r="E262" s="700"/>
      <c r="F262" s="771" t="s">
        <v>261</v>
      </c>
      <c r="G262" s="771"/>
      <c r="H262" s="771"/>
      <c r="I262" s="771"/>
      <c r="J262" s="771"/>
      <c r="K262" s="771"/>
      <c r="L262" s="771"/>
      <c r="M262" s="771"/>
      <c r="N262" s="771"/>
      <c r="O262" s="771"/>
      <c r="P262" s="771"/>
      <c r="Q262" s="771"/>
      <c r="R262" s="771"/>
      <c r="S262" s="771"/>
      <c r="T262" s="771"/>
      <c r="U262" s="771"/>
      <c r="V262" s="771"/>
      <c r="W262" s="771"/>
      <c r="X262" s="771"/>
      <c r="Y262" s="771"/>
      <c r="Z262" s="771"/>
      <c r="AA262" s="771"/>
      <c r="AB262" s="771"/>
      <c r="AC262" s="771"/>
      <c r="AD262" s="771"/>
      <c r="AE262" s="771"/>
      <c r="AF262" s="771"/>
      <c r="AG262" s="771"/>
      <c r="AH262" s="771"/>
      <c r="AI262" s="771"/>
      <c r="AJ262" s="771"/>
      <c r="AK262" s="771"/>
      <c r="AL262" s="771"/>
      <c r="AM262" s="771"/>
      <c r="AN262" s="771"/>
      <c r="AO262" s="771"/>
      <c r="AP262" s="771"/>
      <c r="AQ262" s="771"/>
      <c r="AR262" s="771"/>
      <c r="AS262" s="771"/>
      <c r="AT262" s="771"/>
      <c r="AU262" s="771"/>
      <c r="AV262" s="771"/>
      <c r="AW262" s="771"/>
      <c r="AX262" s="771"/>
      <c r="AY262" s="771"/>
      <c r="AZ262" s="771"/>
      <c r="BA262" s="771"/>
      <c r="BB262" s="771"/>
      <c r="BC262" s="771"/>
      <c r="BD262" s="771"/>
      <c r="BE262" s="771"/>
      <c r="BF262" s="780"/>
      <c r="BG262" s="1"/>
      <c r="BH262" s="865"/>
      <c r="BI262" s="866"/>
      <c r="BJ262" s="21"/>
    </row>
    <row r="263" spans="3:62" ht="17.25" hidden="1" customHeight="1" x14ac:dyDescent="0.2">
      <c r="C263" s="1"/>
      <c r="D263" s="512" t="s">
        <v>52</v>
      </c>
      <c r="E263" s="700"/>
      <c r="F263" s="621" t="s">
        <v>265</v>
      </c>
      <c r="G263" s="781"/>
      <c r="H263" s="781"/>
      <c r="I263" s="781"/>
      <c r="J263" s="781"/>
      <c r="K263" s="781"/>
      <c r="L263" s="781"/>
      <c r="M263" s="781"/>
      <c r="N263" s="781"/>
      <c r="O263" s="781"/>
      <c r="P263" s="781"/>
      <c r="Q263" s="781"/>
      <c r="R263" s="781"/>
      <c r="S263" s="781"/>
      <c r="T263" s="781"/>
      <c r="U263" s="781"/>
      <c r="V263" s="781"/>
      <c r="W263" s="781"/>
      <c r="X263" s="781"/>
      <c r="Y263" s="781"/>
      <c r="Z263" s="781"/>
      <c r="AA263" s="781"/>
      <c r="AB263" s="781"/>
      <c r="AC263" s="781"/>
      <c r="AD263" s="781"/>
      <c r="AE263" s="781"/>
      <c r="AF263" s="781"/>
      <c r="AG263" s="781"/>
      <c r="AH263" s="781"/>
      <c r="AI263" s="781"/>
      <c r="AJ263" s="781"/>
      <c r="AK263" s="781"/>
      <c r="AL263" s="781"/>
      <c r="AM263" s="781"/>
      <c r="AN263" s="781"/>
      <c r="AO263" s="781"/>
      <c r="AP263" s="781"/>
      <c r="AQ263" s="781"/>
      <c r="AR263" s="781"/>
      <c r="AS263" s="781"/>
      <c r="AT263" s="781"/>
      <c r="AU263" s="781"/>
      <c r="AV263" s="781"/>
      <c r="AW263" s="781"/>
      <c r="AX263" s="781"/>
      <c r="AY263" s="781"/>
      <c r="AZ263" s="781"/>
      <c r="BA263" s="781"/>
      <c r="BB263" s="781"/>
      <c r="BC263" s="781"/>
      <c r="BD263" s="781"/>
      <c r="BE263" s="781"/>
      <c r="BF263" s="782"/>
      <c r="BG263" s="1"/>
      <c r="BH263" s="865"/>
      <c r="BI263" s="866"/>
    </row>
    <row r="264" spans="3:62" ht="18" hidden="1" customHeight="1" x14ac:dyDescent="0.2">
      <c r="C264" s="1"/>
      <c r="D264" s="512" t="s">
        <v>53</v>
      </c>
      <c r="E264" s="700"/>
      <c r="F264" s="621" t="s">
        <v>270</v>
      </c>
      <c r="G264" s="781"/>
      <c r="H264" s="781"/>
      <c r="I264" s="781"/>
      <c r="J264" s="781"/>
      <c r="K264" s="781"/>
      <c r="L264" s="781"/>
      <c r="M264" s="781"/>
      <c r="N264" s="781"/>
      <c r="O264" s="781"/>
      <c r="P264" s="781"/>
      <c r="Q264" s="781"/>
      <c r="R264" s="781"/>
      <c r="S264" s="781"/>
      <c r="T264" s="781"/>
      <c r="U264" s="781"/>
      <c r="V264" s="781"/>
      <c r="W264" s="781"/>
      <c r="X264" s="781"/>
      <c r="Y264" s="781"/>
      <c r="Z264" s="781"/>
      <c r="AA264" s="781"/>
      <c r="AB264" s="781"/>
      <c r="AC264" s="781"/>
      <c r="AD264" s="781"/>
      <c r="AE264" s="781"/>
      <c r="AF264" s="781"/>
      <c r="AG264" s="781"/>
      <c r="AH264" s="781"/>
      <c r="AI264" s="781"/>
      <c r="AJ264" s="781"/>
      <c r="AK264" s="781"/>
      <c r="AL264" s="781"/>
      <c r="AM264" s="781"/>
      <c r="AN264" s="781"/>
      <c r="AO264" s="781"/>
      <c r="AP264" s="781"/>
      <c r="AQ264" s="781"/>
      <c r="AR264" s="781"/>
      <c r="AS264" s="781"/>
      <c r="AT264" s="781"/>
      <c r="AU264" s="781"/>
      <c r="AV264" s="781"/>
      <c r="AW264" s="781"/>
      <c r="AX264" s="781"/>
      <c r="AY264" s="781"/>
      <c r="AZ264" s="781"/>
      <c r="BA264" s="781"/>
      <c r="BB264" s="781"/>
      <c r="BC264" s="781"/>
      <c r="BD264" s="781"/>
      <c r="BE264" s="781"/>
      <c r="BF264" s="782"/>
      <c r="BG264" s="1"/>
      <c r="BH264" s="865"/>
      <c r="BI264" s="866"/>
    </row>
    <row r="265" spans="3:62" ht="15.75" hidden="1" customHeight="1" x14ac:dyDescent="0.2">
      <c r="C265" s="1"/>
      <c r="D265" s="512" t="s">
        <v>50</v>
      </c>
      <c r="E265" s="700"/>
      <c r="F265" s="771"/>
      <c r="G265" s="772"/>
      <c r="H265" s="772"/>
      <c r="I265" s="772"/>
      <c r="J265" s="772"/>
      <c r="K265" s="772"/>
      <c r="L265" s="772"/>
      <c r="M265" s="772"/>
      <c r="N265" s="772"/>
      <c r="O265" s="772"/>
      <c r="P265" s="772"/>
      <c r="Q265" s="772"/>
      <c r="R265" s="772"/>
      <c r="S265" s="772"/>
      <c r="T265" s="772"/>
      <c r="U265" s="772"/>
      <c r="V265" s="772"/>
      <c r="W265" s="772"/>
      <c r="X265" s="772"/>
      <c r="Y265" s="772"/>
      <c r="Z265" s="772"/>
      <c r="AA265" s="772"/>
      <c r="AB265" s="772"/>
      <c r="AC265" s="772"/>
      <c r="AD265" s="772"/>
      <c r="AE265" s="772"/>
      <c r="AF265" s="772"/>
      <c r="AG265" s="772"/>
      <c r="AH265" s="772"/>
      <c r="AI265" s="772"/>
      <c r="AJ265" s="772"/>
      <c r="AK265" s="772"/>
      <c r="AL265" s="772"/>
      <c r="AM265" s="772"/>
      <c r="AN265" s="772"/>
      <c r="AO265" s="772"/>
      <c r="AP265" s="772"/>
      <c r="AQ265" s="772"/>
      <c r="AR265" s="772"/>
      <c r="AS265" s="772"/>
      <c r="AT265" s="772"/>
      <c r="AU265" s="772"/>
      <c r="AV265" s="772"/>
      <c r="AW265" s="772"/>
      <c r="AX265" s="772"/>
      <c r="AY265" s="772"/>
      <c r="AZ265" s="772"/>
      <c r="BA265" s="772"/>
      <c r="BB265" s="772"/>
      <c r="BC265" s="772"/>
      <c r="BD265" s="772"/>
      <c r="BE265" s="772"/>
      <c r="BF265" s="773"/>
      <c r="BG265" s="1"/>
      <c r="BH265" s="446"/>
      <c r="BI265" s="447"/>
    </row>
    <row r="266" spans="3:62" ht="15.75" hidden="1" customHeight="1" x14ac:dyDescent="0.2">
      <c r="C266" s="1"/>
      <c r="D266" s="512" t="s">
        <v>54</v>
      </c>
      <c r="E266" s="700"/>
      <c r="F266" s="771"/>
      <c r="G266" s="772"/>
      <c r="H266" s="772"/>
      <c r="I266" s="772"/>
      <c r="J266" s="772"/>
      <c r="K266" s="772"/>
      <c r="L266" s="772"/>
      <c r="M266" s="772"/>
      <c r="N266" s="772"/>
      <c r="O266" s="772"/>
      <c r="P266" s="772"/>
      <c r="Q266" s="772"/>
      <c r="R266" s="772"/>
      <c r="S266" s="772"/>
      <c r="T266" s="772"/>
      <c r="U266" s="772"/>
      <c r="V266" s="772"/>
      <c r="W266" s="772"/>
      <c r="X266" s="772"/>
      <c r="Y266" s="772"/>
      <c r="Z266" s="772"/>
      <c r="AA266" s="772"/>
      <c r="AB266" s="772"/>
      <c r="AC266" s="772"/>
      <c r="AD266" s="772"/>
      <c r="AE266" s="772"/>
      <c r="AF266" s="772"/>
      <c r="AG266" s="772"/>
      <c r="AH266" s="772"/>
      <c r="AI266" s="772"/>
      <c r="AJ266" s="772"/>
      <c r="AK266" s="772"/>
      <c r="AL266" s="772"/>
      <c r="AM266" s="772"/>
      <c r="AN266" s="772"/>
      <c r="AO266" s="772"/>
      <c r="AP266" s="772"/>
      <c r="AQ266" s="772"/>
      <c r="AR266" s="772"/>
      <c r="AS266" s="772"/>
      <c r="AT266" s="772"/>
      <c r="AU266" s="772"/>
      <c r="AV266" s="772"/>
      <c r="AW266" s="772"/>
      <c r="AX266" s="772"/>
      <c r="AY266" s="772"/>
      <c r="AZ266" s="772"/>
      <c r="BA266" s="772"/>
      <c r="BB266" s="772"/>
      <c r="BC266" s="772"/>
      <c r="BD266" s="772"/>
      <c r="BE266" s="772"/>
      <c r="BF266" s="773"/>
      <c r="BG266" s="1"/>
      <c r="BH266" s="446"/>
      <c r="BI266" s="447"/>
    </row>
    <row r="267" spans="3:62" ht="17.25" hidden="1" customHeight="1" x14ac:dyDescent="0.2">
      <c r="C267" s="1"/>
      <c r="D267" s="512" t="s">
        <v>50</v>
      </c>
      <c r="E267" s="700"/>
      <c r="F267" s="621" t="s">
        <v>268</v>
      </c>
      <c r="G267" s="781"/>
      <c r="H267" s="781"/>
      <c r="I267" s="781"/>
      <c r="J267" s="781"/>
      <c r="K267" s="781"/>
      <c r="L267" s="781"/>
      <c r="M267" s="781"/>
      <c r="N267" s="781"/>
      <c r="O267" s="781"/>
      <c r="P267" s="781"/>
      <c r="Q267" s="781"/>
      <c r="R267" s="781"/>
      <c r="S267" s="781"/>
      <c r="T267" s="781"/>
      <c r="U267" s="781"/>
      <c r="V267" s="781"/>
      <c r="W267" s="781"/>
      <c r="X267" s="781"/>
      <c r="Y267" s="781"/>
      <c r="Z267" s="781"/>
      <c r="AA267" s="781"/>
      <c r="AB267" s="781"/>
      <c r="AC267" s="781"/>
      <c r="AD267" s="781"/>
      <c r="AE267" s="781"/>
      <c r="AF267" s="781"/>
      <c r="AG267" s="781"/>
      <c r="AH267" s="781"/>
      <c r="AI267" s="781"/>
      <c r="AJ267" s="781"/>
      <c r="AK267" s="781"/>
      <c r="AL267" s="781"/>
      <c r="AM267" s="781"/>
      <c r="AN267" s="781"/>
      <c r="AO267" s="781"/>
      <c r="AP267" s="781"/>
      <c r="AQ267" s="781"/>
      <c r="AR267" s="781"/>
      <c r="AS267" s="781"/>
      <c r="AT267" s="781"/>
      <c r="AU267" s="781"/>
      <c r="AV267" s="781"/>
      <c r="AW267" s="781"/>
      <c r="AX267" s="781"/>
      <c r="AY267" s="781"/>
      <c r="AZ267" s="781"/>
      <c r="BA267" s="781"/>
      <c r="BB267" s="781"/>
      <c r="BC267" s="781"/>
      <c r="BD267" s="781"/>
      <c r="BE267" s="781"/>
      <c r="BF267" s="782"/>
      <c r="BG267" s="1"/>
      <c r="BH267" s="446"/>
      <c r="BI267" s="447"/>
    </row>
    <row r="268" spans="3:62" ht="17.25" hidden="1" customHeight="1" x14ac:dyDescent="0.2">
      <c r="C268" s="1"/>
      <c r="D268" s="512" t="s">
        <v>54</v>
      </c>
      <c r="E268" s="700"/>
      <c r="F268" s="876" t="s">
        <v>278</v>
      </c>
      <c r="G268" s="877"/>
      <c r="H268" s="877"/>
      <c r="I268" s="877"/>
      <c r="J268" s="877"/>
      <c r="K268" s="877"/>
      <c r="L268" s="877"/>
      <c r="M268" s="877"/>
      <c r="N268" s="877"/>
      <c r="O268" s="877"/>
      <c r="P268" s="877"/>
      <c r="Q268" s="877"/>
      <c r="R268" s="877"/>
      <c r="S268" s="877"/>
      <c r="T268" s="877"/>
      <c r="U268" s="877"/>
      <c r="V268" s="877"/>
      <c r="W268" s="877"/>
      <c r="X268" s="877"/>
      <c r="Y268" s="877"/>
      <c r="Z268" s="877"/>
      <c r="AA268" s="877"/>
      <c r="AB268" s="877"/>
      <c r="AC268" s="877"/>
      <c r="AD268" s="877"/>
      <c r="AE268" s="877"/>
      <c r="AF268" s="877"/>
      <c r="AG268" s="877"/>
      <c r="AH268" s="877"/>
      <c r="AI268" s="877"/>
      <c r="AJ268" s="877"/>
      <c r="AK268" s="877"/>
      <c r="AL268" s="877"/>
      <c r="AM268" s="877"/>
      <c r="AN268" s="877"/>
      <c r="AO268" s="877"/>
      <c r="AP268" s="877"/>
      <c r="AQ268" s="877"/>
      <c r="AR268" s="877"/>
      <c r="AS268" s="877"/>
      <c r="AT268" s="877"/>
      <c r="AU268" s="877"/>
      <c r="AV268" s="877"/>
      <c r="AW268" s="877"/>
      <c r="AX268" s="877"/>
      <c r="AY268" s="877"/>
      <c r="AZ268" s="877"/>
      <c r="BA268" s="877"/>
      <c r="BB268" s="877"/>
      <c r="BC268" s="877"/>
      <c r="BD268" s="877"/>
      <c r="BE268" s="877"/>
      <c r="BF268" s="878"/>
      <c r="BG268" s="1"/>
    </row>
    <row r="269" spans="3:62" ht="28.5" hidden="1" customHeight="1" x14ac:dyDescent="0.2">
      <c r="C269" s="1"/>
      <c r="D269" s="512" t="s">
        <v>55</v>
      </c>
      <c r="E269" s="700"/>
      <c r="F269" s="876" t="s">
        <v>277</v>
      </c>
      <c r="G269" s="877"/>
      <c r="H269" s="877"/>
      <c r="I269" s="877"/>
      <c r="J269" s="877"/>
      <c r="K269" s="877"/>
      <c r="L269" s="877"/>
      <c r="M269" s="877"/>
      <c r="N269" s="877"/>
      <c r="O269" s="877"/>
      <c r="P269" s="877"/>
      <c r="Q269" s="877"/>
      <c r="R269" s="877"/>
      <c r="S269" s="877"/>
      <c r="T269" s="877"/>
      <c r="U269" s="877"/>
      <c r="V269" s="877"/>
      <c r="W269" s="877"/>
      <c r="X269" s="877"/>
      <c r="Y269" s="877"/>
      <c r="Z269" s="877"/>
      <c r="AA269" s="877"/>
      <c r="AB269" s="877"/>
      <c r="AC269" s="877"/>
      <c r="AD269" s="877"/>
      <c r="AE269" s="877"/>
      <c r="AF269" s="877"/>
      <c r="AG269" s="877"/>
      <c r="AH269" s="877"/>
      <c r="AI269" s="877"/>
      <c r="AJ269" s="877"/>
      <c r="AK269" s="877"/>
      <c r="AL269" s="877"/>
      <c r="AM269" s="877"/>
      <c r="AN269" s="877"/>
      <c r="AO269" s="877"/>
      <c r="AP269" s="877"/>
      <c r="AQ269" s="877"/>
      <c r="AR269" s="877"/>
      <c r="AS269" s="877"/>
      <c r="AT269" s="877"/>
      <c r="AU269" s="877"/>
      <c r="AV269" s="877"/>
      <c r="AW269" s="877"/>
      <c r="AX269" s="877"/>
      <c r="AY269" s="877"/>
      <c r="AZ269" s="877"/>
      <c r="BA269" s="877"/>
      <c r="BB269" s="877"/>
      <c r="BC269" s="877"/>
      <c r="BD269" s="877"/>
      <c r="BE269" s="877"/>
      <c r="BF269" s="878"/>
      <c r="BG269" s="1"/>
    </row>
    <row r="270" spans="3:62" ht="19.5" hidden="1" customHeight="1" x14ac:dyDescent="0.2">
      <c r="C270" s="1"/>
      <c r="D270" s="512" t="s">
        <v>56</v>
      </c>
      <c r="E270" s="700"/>
      <c r="F270" s="683"/>
      <c r="G270" s="637"/>
      <c r="H270" s="637"/>
      <c r="I270" s="637"/>
      <c r="J270" s="637"/>
      <c r="K270" s="637"/>
      <c r="L270" s="637"/>
      <c r="M270" s="637"/>
      <c r="N270" s="637"/>
      <c r="O270" s="637"/>
      <c r="P270" s="637"/>
      <c r="Q270" s="637"/>
      <c r="R270" s="637"/>
      <c r="S270" s="637"/>
      <c r="T270" s="637"/>
      <c r="U270" s="637"/>
      <c r="V270" s="637"/>
      <c r="W270" s="637"/>
      <c r="X270" s="637"/>
      <c r="Y270" s="637"/>
      <c r="Z270" s="637"/>
      <c r="AA270" s="637"/>
      <c r="AB270" s="637"/>
      <c r="AC270" s="637"/>
      <c r="AD270" s="637"/>
      <c r="AE270" s="637"/>
      <c r="AF270" s="637"/>
      <c r="AG270" s="637"/>
      <c r="AH270" s="637"/>
      <c r="AI270" s="637"/>
      <c r="AJ270" s="637"/>
      <c r="AK270" s="637"/>
      <c r="AL270" s="637"/>
      <c r="AM270" s="637"/>
      <c r="AN270" s="637"/>
      <c r="AO270" s="637"/>
      <c r="AP270" s="637"/>
      <c r="AQ270" s="637"/>
      <c r="AR270" s="637"/>
      <c r="AS270" s="637"/>
      <c r="AT270" s="637"/>
      <c r="AU270" s="637"/>
      <c r="AV270" s="637"/>
      <c r="AW270" s="637"/>
      <c r="AX270" s="637"/>
      <c r="AY270" s="637"/>
      <c r="AZ270" s="637"/>
      <c r="BA270" s="637"/>
      <c r="BB270" s="637"/>
      <c r="BC270" s="637"/>
      <c r="BD270" s="637"/>
      <c r="BE270" s="637"/>
      <c r="BF270" s="702"/>
      <c r="BG270" s="1"/>
    </row>
    <row r="271" spans="3:62" hidden="1" x14ac:dyDescent="0.2">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row>
    <row r="272" spans="3:62" ht="19.5" customHeight="1" x14ac:dyDescent="0.2">
      <c r="C272" s="1"/>
      <c r="D272" s="655"/>
      <c r="E272" s="700"/>
      <c r="F272" s="879" t="s">
        <v>532</v>
      </c>
      <c r="G272" s="880"/>
      <c r="H272" s="880"/>
      <c r="I272" s="880"/>
      <c r="J272" s="880"/>
      <c r="K272" s="880"/>
      <c r="L272" s="880"/>
      <c r="M272" s="880"/>
      <c r="N272" s="880"/>
      <c r="O272" s="880"/>
      <c r="P272" s="880"/>
      <c r="Q272" s="880"/>
      <c r="R272" s="880"/>
      <c r="S272" s="880"/>
      <c r="T272" s="880"/>
      <c r="U272" s="880"/>
      <c r="V272" s="880"/>
      <c r="W272" s="880"/>
      <c r="X272" s="880"/>
      <c r="Y272" s="880"/>
      <c r="Z272" s="880"/>
      <c r="AA272" s="880"/>
      <c r="AB272" s="880"/>
      <c r="AC272" s="880"/>
      <c r="AD272" s="880"/>
      <c r="AE272" s="880"/>
      <c r="AF272" s="880"/>
      <c r="AG272" s="880"/>
      <c r="AH272" s="880"/>
      <c r="AI272" s="880"/>
      <c r="AJ272" s="880"/>
      <c r="AK272" s="880"/>
      <c r="AL272" s="880"/>
      <c r="AM272" s="880"/>
      <c r="AN272" s="880"/>
      <c r="AO272" s="880"/>
      <c r="AP272" s="880"/>
      <c r="AQ272" s="880"/>
      <c r="AR272" s="880"/>
      <c r="AS272" s="880"/>
      <c r="AT272" s="881"/>
      <c r="AU272" s="882" t="s">
        <v>533</v>
      </c>
      <c r="AV272" s="883"/>
      <c r="AW272" s="883"/>
      <c r="AX272" s="883"/>
      <c r="AY272" s="883"/>
      <c r="AZ272" s="883"/>
      <c r="BA272" s="883"/>
      <c r="BB272" s="883"/>
      <c r="BC272" s="883"/>
      <c r="BD272" s="883"/>
      <c r="BE272" s="883"/>
      <c r="BF272" s="884"/>
      <c r="BG272" s="1"/>
      <c r="BH272" s="436"/>
      <c r="BI272" s="437"/>
      <c r="BJ272" s="27"/>
    </row>
    <row r="273" spans="3:62" ht="15" customHeight="1" x14ac:dyDescent="0.2">
      <c r="C273" s="1"/>
      <c r="D273" s="438" t="s">
        <v>0</v>
      </c>
      <c r="E273" s="945"/>
      <c r="F273" s="422" t="s">
        <v>673</v>
      </c>
      <c r="G273" s="440"/>
      <c r="H273" s="440"/>
      <c r="I273" s="440"/>
      <c r="J273" s="440"/>
      <c r="K273" s="440"/>
      <c r="L273" s="440"/>
      <c r="M273" s="440"/>
      <c r="N273" s="440"/>
      <c r="O273" s="440"/>
      <c r="P273" s="440"/>
      <c r="Q273" s="440"/>
      <c r="R273" s="440"/>
      <c r="S273" s="440"/>
      <c r="T273" s="440"/>
      <c r="U273" s="440"/>
      <c r="V273" s="440"/>
      <c r="W273" s="440"/>
      <c r="X273" s="440"/>
      <c r="Y273" s="440"/>
      <c r="Z273" s="440"/>
      <c r="AA273" s="440"/>
      <c r="AB273" s="440"/>
      <c r="AC273" s="440"/>
      <c r="AD273" s="440"/>
      <c r="AE273" s="440"/>
      <c r="AF273" s="440"/>
      <c r="AG273" s="440"/>
      <c r="AH273" s="440"/>
      <c r="AI273" s="440"/>
      <c r="AJ273" s="440"/>
      <c r="AK273" s="440"/>
      <c r="AL273" s="440"/>
      <c r="AM273" s="440"/>
      <c r="AN273" s="440"/>
      <c r="AO273" s="440"/>
      <c r="AP273" s="440"/>
      <c r="AQ273" s="440"/>
      <c r="AR273" s="440"/>
      <c r="AS273" s="440"/>
      <c r="AT273" s="441"/>
      <c r="AU273" s="442"/>
      <c r="AV273" s="443"/>
      <c r="AW273" s="443"/>
      <c r="AX273" s="443"/>
      <c r="AY273" s="443"/>
      <c r="AZ273" s="443"/>
      <c r="BA273" s="444"/>
      <c r="BB273" s="445"/>
      <c r="BC273" s="445"/>
      <c r="BD273" s="445"/>
      <c r="BE273" s="445"/>
      <c r="BF273" s="445"/>
      <c r="BG273" s="1"/>
      <c r="BH273" s="213"/>
      <c r="BI273" s="214"/>
      <c r="BJ273" s="27"/>
    </row>
    <row r="274" spans="3:62" ht="15" x14ac:dyDescent="0.2">
      <c r="C274" s="1"/>
      <c r="D274" s="438" t="s">
        <v>1</v>
      </c>
      <c r="E274" s="439"/>
      <c r="F274" s="422" t="s">
        <v>672</v>
      </c>
      <c r="G274" s="440"/>
      <c r="H274" s="440"/>
      <c r="I274" s="440"/>
      <c r="J274" s="440"/>
      <c r="K274" s="440"/>
      <c r="L274" s="440"/>
      <c r="M274" s="440"/>
      <c r="N274" s="440"/>
      <c r="O274" s="440"/>
      <c r="P274" s="440"/>
      <c r="Q274" s="440"/>
      <c r="R274" s="440"/>
      <c r="S274" s="440"/>
      <c r="T274" s="440"/>
      <c r="U274" s="440"/>
      <c r="V274" s="440"/>
      <c r="W274" s="440"/>
      <c r="X274" s="440"/>
      <c r="Y274" s="440"/>
      <c r="Z274" s="440"/>
      <c r="AA274" s="440"/>
      <c r="AB274" s="440"/>
      <c r="AC274" s="440"/>
      <c r="AD274" s="440"/>
      <c r="AE274" s="440"/>
      <c r="AF274" s="440"/>
      <c r="AG274" s="440"/>
      <c r="AH274" s="440"/>
      <c r="AI274" s="440"/>
      <c r="AJ274" s="440"/>
      <c r="AK274" s="440"/>
      <c r="AL274" s="440"/>
      <c r="AM274" s="440"/>
      <c r="AN274" s="440"/>
      <c r="AO274" s="440"/>
      <c r="AP274" s="440"/>
      <c r="AQ274" s="440"/>
      <c r="AR274" s="440"/>
      <c r="AS274" s="440"/>
      <c r="AT274" s="441"/>
      <c r="AU274" s="442"/>
      <c r="AV274" s="443"/>
      <c r="AW274" s="443"/>
      <c r="AX274" s="443"/>
      <c r="AY274" s="443"/>
      <c r="AZ274" s="443"/>
      <c r="BA274" s="444"/>
      <c r="BB274" s="445"/>
      <c r="BC274" s="445"/>
      <c r="BD274" s="445"/>
      <c r="BE274" s="445"/>
      <c r="BF274" s="445"/>
      <c r="BG274" s="1"/>
      <c r="BH274" s="213" t="s">
        <v>142</v>
      </c>
      <c r="BI274" s="214" t="s">
        <v>143</v>
      </c>
      <c r="BJ274" s="27" t="s">
        <v>571</v>
      </c>
    </row>
    <row r="275" spans="3:62" ht="30" customHeight="1" x14ac:dyDescent="0.2">
      <c r="C275" s="1"/>
      <c r="D275" s="438" t="s">
        <v>52</v>
      </c>
      <c r="E275" s="439"/>
      <c r="F275" s="422" t="s">
        <v>709</v>
      </c>
      <c r="G275" s="946"/>
      <c r="H275" s="946"/>
      <c r="I275" s="946"/>
      <c r="J275" s="946"/>
      <c r="K275" s="946"/>
      <c r="L275" s="946"/>
      <c r="M275" s="946"/>
      <c r="N275" s="946"/>
      <c r="O275" s="946"/>
      <c r="P275" s="946"/>
      <c r="Q275" s="946"/>
      <c r="R275" s="946"/>
      <c r="S275" s="946"/>
      <c r="T275" s="946"/>
      <c r="U275" s="946"/>
      <c r="V275" s="946"/>
      <c r="W275" s="946"/>
      <c r="X275" s="946"/>
      <c r="Y275" s="946"/>
      <c r="Z275" s="946"/>
      <c r="AA275" s="946"/>
      <c r="AB275" s="946"/>
      <c r="AC275" s="946"/>
      <c r="AD275" s="946"/>
      <c r="AE275" s="946"/>
      <c r="AF275" s="946"/>
      <c r="AG275" s="946"/>
      <c r="AH275" s="946"/>
      <c r="AI275" s="946"/>
      <c r="AJ275" s="946"/>
      <c r="AK275" s="946"/>
      <c r="AL275" s="946"/>
      <c r="AM275" s="946"/>
      <c r="AN275" s="946"/>
      <c r="AO275" s="946"/>
      <c r="AP275" s="946"/>
      <c r="AQ275" s="946"/>
      <c r="AR275" s="946"/>
      <c r="AS275" s="946"/>
      <c r="AT275" s="947"/>
      <c r="AU275" s="442"/>
      <c r="AV275" s="443"/>
      <c r="AW275" s="443"/>
      <c r="AX275" s="443"/>
      <c r="AY275" s="443"/>
      <c r="AZ275" s="443"/>
      <c r="BA275" s="444"/>
      <c r="BB275" s="445"/>
      <c r="BC275" s="445"/>
      <c r="BD275" s="445"/>
      <c r="BE275" s="445"/>
      <c r="BF275" s="445"/>
      <c r="BG275" s="1"/>
    </row>
    <row r="276" spans="3:62" ht="15" customHeight="1" x14ac:dyDescent="0.2">
      <c r="C276" s="1"/>
      <c r="D276" s="438" t="s">
        <v>53</v>
      </c>
      <c r="E276" s="439"/>
      <c r="F276" s="422" t="s">
        <v>708</v>
      </c>
      <c r="G276" s="946"/>
      <c r="H276" s="946"/>
      <c r="I276" s="946"/>
      <c r="J276" s="946"/>
      <c r="K276" s="946"/>
      <c r="L276" s="946"/>
      <c r="M276" s="946"/>
      <c r="N276" s="946"/>
      <c r="O276" s="946"/>
      <c r="P276" s="946"/>
      <c r="Q276" s="946"/>
      <c r="R276" s="946"/>
      <c r="S276" s="946"/>
      <c r="T276" s="946"/>
      <c r="U276" s="946"/>
      <c r="V276" s="946"/>
      <c r="W276" s="946"/>
      <c r="X276" s="946"/>
      <c r="Y276" s="946"/>
      <c r="Z276" s="946"/>
      <c r="AA276" s="946"/>
      <c r="AB276" s="946"/>
      <c r="AC276" s="946"/>
      <c r="AD276" s="946"/>
      <c r="AE276" s="946"/>
      <c r="AF276" s="946"/>
      <c r="AG276" s="946"/>
      <c r="AH276" s="946"/>
      <c r="AI276" s="946"/>
      <c r="AJ276" s="946"/>
      <c r="AK276" s="946"/>
      <c r="AL276" s="946"/>
      <c r="AM276" s="946"/>
      <c r="AN276" s="946"/>
      <c r="AO276" s="946"/>
      <c r="AP276" s="946"/>
      <c r="AQ276" s="946"/>
      <c r="AR276" s="946"/>
      <c r="AS276" s="946"/>
      <c r="AT276" s="947"/>
      <c r="AU276" s="442"/>
      <c r="AV276" s="443"/>
      <c r="AW276" s="443"/>
      <c r="AX276" s="443"/>
      <c r="AY276" s="443"/>
      <c r="AZ276" s="443"/>
      <c r="BA276" s="444"/>
      <c r="BB276" s="445"/>
      <c r="BC276" s="445"/>
      <c r="BD276" s="445"/>
      <c r="BE276" s="445"/>
      <c r="BF276" s="445"/>
      <c r="BG276" s="1"/>
    </row>
    <row r="277" spans="3:62" ht="44.45" customHeight="1" x14ac:dyDescent="0.2">
      <c r="C277" s="1"/>
      <c r="D277" s="438" t="s">
        <v>50</v>
      </c>
      <c r="E277" s="439"/>
      <c r="F277" s="422" t="s">
        <v>693</v>
      </c>
      <c r="G277" s="423"/>
      <c r="H277" s="423"/>
      <c r="I277" s="423"/>
      <c r="J277" s="423"/>
      <c r="K277" s="423"/>
      <c r="L277" s="423"/>
      <c r="M277" s="423"/>
      <c r="N277" s="423"/>
      <c r="O277" s="423"/>
      <c r="P277" s="423"/>
      <c r="Q277" s="423"/>
      <c r="R277" s="423"/>
      <c r="S277" s="423"/>
      <c r="T277" s="423"/>
      <c r="U277" s="423"/>
      <c r="V277" s="423"/>
      <c r="W277" s="423"/>
      <c r="X277" s="423"/>
      <c r="Y277" s="423"/>
      <c r="Z277" s="423"/>
      <c r="AA277" s="423"/>
      <c r="AB277" s="423"/>
      <c r="AC277" s="423"/>
      <c r="AD277" s="423"/>
      <c r="AE277" s="423"/>
      <c r="AF277" s="423"/>
      <c r="AG277" s="423"/>
      <c r="AH277" s="423"/>
      <c r="AI277" s="423"/>
      <c r="AJ277" s="423"/>
      <c r="AK277" s="423"/>
      <c r="AL277" s="423"/>
      <c r="AM277" s="423"/>
      <c r="AN277" s="423"/>
      <c r="AO277" s="423"/>
      <c r="AP277" s="423"/>
      <c r="AQ277" s="423"/>
      <c r="AR277" s="423"/>
      <c r="AS277" s="423"/>
      <c r="AT277" s="424"/>
      <c r="AU277" s="442"/>
      <c r="AV277" s="443"/>
      <c r="AW277" s="443"/>
      <c r="AX277" s="443"/>
      <c r="AY277" s="443"/>
      <c r="AZ277" s="443"/>
      <c r="BA277" s="444"/>
      <c r="BB277" s="445"/>
      <c r="BC277" s="445"/>
      <c r="BD277" s="445"/>
      <c r="BE277" s="445"/>
      <c r="BF277" s="445"/>
      <c r="BG277" s="1"/>
    </row>
    <row r="278" spans="3:62" ht="15" hidden="1" customHeight="1" x14ac:dyDescent="0.2">
      <c r="C278" s="1"/>
      <c r="D278" s="438"/>
      <c r="E278" s="945"/>
      <c r="F278" s="422" t="s">
        <v>500</v>
      </c>
      <c r="G278" s="440"/>
      <c r="H278" s="440"/>
      <c r="I278" s="440"/>
      <c r="J278" s="440"/>
      <c r="K278" s="440"/>
      <c r="L278" s="440"/>
      <c r="M278" s="440"/>
      <c r="N278" s="440"/>
      <c r="O278" s="440"/>
      <c r="P278" s="440"/>
      <c r="Q278" s="440"/>
      <c r="R278" s="440"/>
      <c r="S278" s="440"/>
      <c r="T278" s="440"/>
      <c r="U278" s="440"/>
      <c r="V278" s="440"/>
      <c r="W278" s="440"/>
      <c r="X278" s="440"/>
      <c r="Y278" s="440"/>
      <c r="Z278" s="440"/>
      <c r="AA278" s="440"/>
      <c r="AB278" s="440"/>
      <c r="AC278" s="440"/>
      <c r="AD278" s="440"/>
      <c r="AE278" s="440"/>
      <c r="AF278" s="440"/>
      <c r="AG278" s="440"/>
      <c r="AH278" s="440"/>
      <c r="AI278" s="440"/>
      <c r="AJ278" s="440"/>
      <c r="AK278" s="440"/>
      <c r="AL278" s="440"/>
      <c r="AM278" s="440"/>
      <c r="AN278" s="440"/>
      <c r="AO278" s="440"/>
      <c r="AP278" s="440"/>
      <c r="AQ278" s="440"/>
      <c r="AR278" s="440"/>
      <c r="AS278" s="440"/>
      <c r="AT278" s="441"/>
      <c r="AU278" s="442"/>
      <c r="AV278" s="443"/>
      <c r="AW278" s="443"/>
      <c r="AX278" s="443"/>
      <c r="AY278" s="443"/>
      <c r="AZ278" s="443"/>
      <c r="BA278" s="444"/>
      <c r="BB278" s="445"/>
      <c r="BC278" s="445"/>
      <c r="BD278" s="445"/>
      <c r="BE278" s="445"/>
      <c r="BF278" s="445"/>
      <c r="BG278" s="1"/>
      <c r="BH278" s="446"/>
      <c r="BI278" s="447"/>
    </row>
    <row r="279" spans="3:62" ht="15" hidden="1" customHeight="1" x14ac:dyDescent="0.2">
      <c r="C279" s="1"/>
      <c r="D279" s="438"/>
      <c r="E279" s="439"/>
      <c r="F279" s="422" t="s">
        <v>538</v>
      </c>
      <c r="G279" s="440"/>
      <c r="H279" s="440"/>
      <c r="I279" s="440"/>
      <c r="J279" s="440"/>
      <c r="K279" s="440"/>
      <c r="L279" s="440"/>
      <c r="M279" s="440"/>
      <c r="N279" s="440"/>
      <c r="O279" s="440"/>
      <c r="P279" s="440"/>
      <c r="Q279" s="440"/>
      <c r="R279" s="440"/>
      <c r="S279" s="440"/>
      <c r="T279" s="440"/>
      <c r="U279" s="440"/>
      <c r="V279" s="440"/>
      <c r="W279" s="440"/>
      <c r="X279" s="440"/>
      <c r="Y279" s="440"/>
      <c r="Z279" s="440"/>
      <c r="AA279" s="440"/>
      <c r="AB279" s="440"/>
      <c r="AC279" s="440"/>
      <c r="AD279" s="440"/>
      <c r="AE279" s="440"/>
      <c r="AF279" s="440"/>
      <c r="AG279" s="440"/>
      <c r="AH279" s="440"/>
      <c r="AI279" s="440"/>
      <c r="AJ279" s="440"/>
      <c r="AK279" s="440"/>
      <c r="AL279" s="440"/>
      <c r="AM279" s="440"/>
      <c r="AN279" s="440"/>
      <c r="AO279" s="440"/>
      <c r="AP279" s="440"/>
      <c r="AQ279" s="440"/>
      <c r="AR279" s="440"/>
      <c r="AS279" s="440"/>
      <c r="AT279" s="441"/>
      <c r="AU279" s="442"/>
      <c r="AV279" s="443"/>
      <c r="AW279" s="443"/>
      <c r="AX279" s="443"/>
      <c r="AY279" s="443"/>
      <c r="AZ279" s="443"/>
      <c r="BA279" s="444"/>
      <c r="BB279" s="445"/>
      <c r="BC279" s="445"/>
      <c r="BD279" s="445"/>
      <c r="BE279" s="445"/>
      <c r="BF279" s="445"/>
      <c r="BG279" s="1"/>
      <c r="BH279" s="446"/>
      <c r="BI279" s="447"/>
    </row>
    <row r="280" spans="3:62" ht="15" hidden="1" customHeight="1" x14ac:dyDescent="0.2">
      <c r="C280" s="1"/>
      <c r="D280" s="438"/>
      <c r="E280" s="439"/>
      <c r="F280" s="422" t="s">
        <v>539</v>
      </c>
      <c r="G280" s="440"/>
      <c r="H280" s="440"/>
      <c r="I280" s="440"/>
      <c r="J280" s="440"/>
      <c r="K280" s="440"/>
      <c r="L280" s="440"/>
      <c r="M280" s="440"/>
      <c r="N280" s="440"/>
      <c r="O280" s="440"/>
      <c r="P280" s="440"/>
      <c r="Q280" s="440"/>
      <c r="R280" s="440"/>
      <c r="S280" s="440"/>
      <c r="T280" s="440"/>
      <c r="U280" s="440"/>
      <c r="V280" s="440"/>
      <c r="W280" s="440"/>
      <c r="X280" s="440"/>
      <c r="Y280" s="440"/>
      <c r="Z280" s="440"/>
      <c r="AA280" s="440"/>
      <c r="AB280" s="440"/>
      <c r="AC280" s="440"/>
      <c r="AD280" s="440"/>
      <c r="AE280" s="440"/>
      <c r="AF280" s="440"/>
      <c r="AG280" s="440"/>
      <c r="AH280" s="440"/>
      <c r="AI280" s="440"/>
      <c r="AJ280" s="440"/>
      <c r="AK280" s="440"/>
      <c r="AL280" s="440"/>
      <c r="AM280" s="440"/>
      <c r="AN280" s="440"/>
      <c r="AO280" s="440"/>
      <c r="AP280" s="440"/>
      <c r="AQ280" s="440"/>
      <c r="AR280" s="440"/>
      <c r="AS280" s="440"/>
      <c r="AT280" s="441"/>
      <c r="AU280" s="442"/>
      <c r="AV280" s="443"/>
      <c r="AW280" s="443"/>
      <c r="AX280" s="443"/>
      <c r="AY280" s="443"/>
      <c r="AZ280" s="443"/>
      <c r="BA280" s="444"/>
      <c r="BB280" s="445"/>
      <c r="BC280" s="445"/>
      <c r="BD280" s="445"/>
      <c r="BE280" s="445"/>
      <c r="BF280" s="445"/>
      <c r="BG280" s="1"/>
      <c r="BH280" s="446"/>
      <c r="BI280" s="447"/>
    </row>
    <row r="281" spans="3:62" ht="15" hidden="1" customHeight="1" x14ac:dyDescent="0.2">
      <c r="C281" s="1"/>
      <c r="D281" s="438"/>
      <c r="E281" s="439"/>
      <c r="F281" s="422" t="s">
        <v>540</v>
      </c>
      <c r="G281" s="440"/>
      <c r="H281" s="440"/>
      <c r="I281" s="440"/>
      <c r="J281" s="440"/>
      <c r="K281" s="440"/>
      <c r="L281" s="440"/>
      <c r="M281" s="440"/>
      <c r="N281" s="440"/>
      <c r="O281" s="440"/>
      <c r="P281" s="440"/>
      <c r="Q281" s="440"/>
      <c r="R281" s="440"/>
      <c r="S281" s="440"/>
      <c r="T281" s="440"/>
      <c r="U281" s="440"/>
      <c r="V281" s="440"/>
      <c r="W281" s="440"/>
      <c r="X281" s="440"/>
      <c r="Y281" s="440"/>
      <c r="Z281" s="440"/>
      <c r="AA281" s="440"/>
      <c r="AB281" s="440"/>
      <c r="AC281" s="440"/>
      <c r="AD281" s="440"/>
      <c r="AE281" s="440"/>
      <c r="AF281" s="440"/>
      <c r="AG281" s="440"/>
      <c r="AH281" s="440"/>
      <c r="AI281" s="440"/>
      <c r="AJ281" s="440"/>
      <c r="AK281" s="440"/>
      <c r="AL281" s="440"/>
      <c r="AM281" s="440"/>
      <c r="AN281" s="440"/>
      <c r="AO281" s="440"/>
      <c r="AP281" s="440"/>
      <c r="AQ281" s="440"/>
      <c r="AR281" s="440"/>
      <c r="AS281" s="440"/>
      <c r="AT281" s="441"/>
      <c r="AU281" s="442"/>
      <c r="AV281" s="443"/>
      <c r="AW281" s="443"/>
      <c r="AX281" s="443"/>
      <c r="AY281" s="443"/>
      <c r="AZ281" s="443"/>
      <c r="BA281" s="444"/>
      <c r="BB281" s="445"/>
      <c r="BC281" s="445"/>
      <c r="BD281" s="445"/>
      <c r="BE281" s="445"/>
      <c r="BF281" s="445"/>
      <c r="BG281" s="1"/>
      <c r="BH281" s="446"/>
      <c r="BI281" s="447"/>
    </row>
    <row r="282" spans="3:62" ht="15" hidden="1" customHeight="1" x14ac:dyDescent="0.2">
      <c r="C282" s="1"/>
      <c r="D282" s="438"/>
      <c r="E282" s="439"/>
      <c r="F282" s="422" t="s">
        <v>541</v>
      </c>
      <c r="G282" s="440"/>
      <c r="H282" s="440"/>
      <c r="I282" s="440"/>
      <c r="J282" s="440"/>
      <c r="K282" s="440"/>
      <c r="L282" s="440"/>
      <c r="M282" s="440"/>
      <c r="N282" s="440"/>
      <c r="O282" s="440"/>
      <c r="P282" s="440"/>
      <c r="Q282" s="440"/>
      <c r="R282" s="440"/>
      <c r="S282" s="440"/>
      <c r="T282" s="440"/>
      <c r="U282" s="440"/>
      <c r="V282" s="440"/>
      <c r="W282" s="440"/>
      <c r="X282" s="440"/>
      <c r="Y282" s="440"/>
      <c r="Z282" s="440"/>
      <c r="AA282" s="440"/>
      <c r="AB282" s="440"/>
      <c r="AC282" s="440"/>
      <c r="AD282" s="440"/>
      <c r="AE282" s="440"/>
      <c r="AF282" s="440"/>
      <c r="AG282" s="440"/>
      <c r="AH282" s="440"/>
      <c r="AI282" s="440"/>
      <c r="AJ282" s="440"/>
      <c r="AK282" s="440"/>
      <c r="AL282" s="440"/>
      <c r="AM282" s="440"/>
      <c r="AN282" s="440"/>
      <c r="AO282" s="440"/>
      <c r="AP282" s="440"/>
      <c r="AQ282" s="440"/>
      <c r="AR282" s="440"/>
      <c r="AS282" s="440"/>
      <c r="AT282" s="441"/>
      <c r="AU282" s="442"/>
      <c r="AV282" s="443"/>
      <c r="AW282" s="443"/>
      <c r="AX282" s="443"/>
      <c r="AY282" s="443"/>
      <c r="AZ282" s="443"/>
      <c r="BA282" s="444"/>
      <c r="BB282" s="445"/>
      <c r="BC282" s="445"/>
      <c r="BD282" s="445"/>
      <c r="BE282" s="445"/>
      <c r="BF282" s="445"/>
      <c r="BG282" s="1"/>
      <c r="BH282" s="446"/>
      <c r="BI282" s="447"/>
    </row>
    <row r="283" spans="3:62" ht="15" hidden="1" customHeight="1" x14ac:dyDescent="0.2">
      <c r="C283" s="1"/>
      <c r="D283" s="438"/>
      <c r="E283" s="945"/>
      <c r="F283" s="422" t="s">
        <v>542</v>
      </c>
      <c r="G283" s="440"/>
      <c r="H283" s="440"/>
      <c r="I283" s="440"/>
      <c r="J283" s="440"/>
      <c r="K283" s="440"/>
      <c r="L283" s="440"/>
      <c r="M283" s="440"/>
      <c r="N283" s="440"/>
      <c r="O283" s="440"/>
      <c r="P283" s="440"/>
      <c r="Q283" s="440"/>
      <c r="R283" s="440"/>
      <c r="S283" s="440"/>
      <c r="T283" s="440"/>
      <c r="U283" s="440"/>
      <c r="V283" s="440"/>
      <c r="W283" s="440"/>
      <c r="X283" s="440"/>
      <c r="Y283" s="440"/>
      <c r="Z283" s="440"/>
      <c r="AA283" s="440"/>
      <c r="AB283" s="440"/>
      <c r="AC283" s="440"/>
      <c r="AD283" s="440"/>
      <c r="AE283" s="440"/>
      <c r="AF283" s="440"/>
      <c r="AG283" s="440"/>
      <c r="AH283" s="440"/>
      <c r="AI283" s="440"/>
      <c r="AJ283" s="440"/>
      <c r="AK283" s="440"/>
      <c r="AL283" s="440"/>
      <c r="AM283" s="440"/>
      <c r="AN283" s="440"/>
      <c r="AO283" s="440"/>
      <c r="AP283" s="440"/>
      <c r="AQ283" s="440"/>
      <c r="AR283" s="440"/>
      <c r="AS283" s="440"/>
      <c r="AT283" s="441"/>
      <c r="AU283" s="442"/>
      <c r="AV283" s="443"/>
      <c r="AW283" s="443"/>
      <c r="AX283" s="443"/>
      <c r="AY283" s="443"/>
      <c r="AZ283" s="443"/>
      <c r="BA283" s="444"/>
      <c r="BB283" s="445"/>
      <c r="BC283" s="445"/>
      <c r="BD283" s="445"/>
      <c r="BE283" s="445"/>
      <c r="BF283" s="445"/>
      <c r="BG283" s="1"/>
      <c r="BH283" s="446"/>
      <c r="BI283" s="447"/>
    </row>
    <row r="284" spans="3:62" ht="15" hidden="1" customHeight="1" x14ac:dyDescent="0.2">
      <c r="C284" s="1"/>
      <c r="D284" s="438"/>
      <c r="E284" s="439"/>
      <c r="F284" s="422" t="s">
        <v>543</v>
      </c>
      <c r="G284" s="440"/>
      <c r="H284" s="440"/>
      <c r="I284" s="440"/>
      <c r="J284" s="440"/>
      <c r="K284" s="440"/>
      <c r="L284" s="440"/>
      <c r="M284" s="440"/>
      <c r="N284" s="440"/>
      <c r="O284" s="440"/>
      <c r="P284" s="440"/>
      <c r="Q284" s="440"/>
      <c r="R284" s="440"/>
      <c r="S284" s="440"/>
      <c r="T284" s="440"/>
      <c r="U284" s="440"/>
      <c r="V284" s="440"/>
      <c r="W284" s="440"/>
      <c r="X284" s="440"/>
      <c r="Y284" s="440"/>
      <c r="Z284" s="440"/>
      <c r="AA284" s="440"/>
      <c r="AB284" s="440"/>
      <c r="AC284" s="440"/>
      <c r="AD284" s="440"/>
      <c r="AE284" s="440"/>
      <c r="AF284" s="440"/>
      <c r="AG284" s="440"/>
      <c r="AH284" s="440"/>
      <c r="AI284" s="440"/>
      <c r="AJ284" s="440"/>
      <c r="AK284" s="440"/>
      <c r="AL284" s="440"/>
      <c r="AM284" s="440"/>
      <c r="AN284" s="440"/>
      <c r="AO284" s="440"/>
      <c r="AP284" s="440"/>
      <c r="AQ284" s="440"/>
      <c r="AR284" s="440"/>
      <c r="AS284" s="440"/>
      <c r="AT284" s="441"/>
      <c r="AU284" s="442"/>
      <c r="AV284" s="443"/>
      <c r="AW284" s="443"/>
      <c r="AX284" s="443"/>
      <c r="AY284" s="443"/>
      <c r="AZ284" s="443"/>
      <c r="BA284" s="444"/>
      <c r="BB284" s="445"/>
      <c r="BC284" s="445"/>
      <c r="BD284" s="445"/>
      <c r="BE284" s="445"/>
      <c r="BF284" s="445"/>
      <c r="BG284" s="1"/>
      <c r="BH284" s="446"/>
      <c r="BI284" s="447"/>
    </row>
    <row r="285" spans="3:62" ht="15" hidden="1" customHeight="1" x14ac:dyDescent="0.2">
      <c r="C285" s="1"/>
      <c r="D285" s="438"/>
      <c r="E285" s="439"/>
      <c r="F285" s="422" t="s">
        <v>544</v>
      </c>
      <c r="G285" s="440"/>
      <c r="H285" s="440"/>
      <c r="I285" s="440"/>
      <c r="J285" s="440"/>
      <c r="K285" s="440"/>
      <c r="L285" s="440"/>
      <c r="M285" s="440"/>
      <c r="N285" s="440"/>
      <c r="O285" s="440"/>
      <c r="P285" s="440"/>
      <c r="Q285" s="440"/>
      <c r="R285" s="440"/>
      <c r="S285" s="440"/>
      <c r="T285" s="440"/>
      <c r="U285" s="440"/>
      <c r="V285" s="440"/>
      <c r="W285" s="440"/>
      <c r="X285" s="440"/>
      <c r="Y285" s="440"/>
      <c r="Z285" s="440"/>
      <c r="AA285" s="440"/>
      <c r="AB285" s="440"/>
      <c r="AC285" s="440"/>
      <c r="AD285" s="440"/>
      <c r="AE285" s="440"/>
      <c r="AF285" s="440"/>
      <c r="AG285" s="440"/>
      <c r="AH285" s="440"/>
      <c r="AI285" s="440"/>
      <c r="AJ285" s="440"/>
      <c r="AK285" s="440"/>
      <c r="AL285" s="440"/>
      <c r="AM285" s="440"/>
      <c r="AN285" s="440"/>
      <c r="AO285" s="440"/>
      <c r="AP285" s="440"/>
      <c r="AQ285" s="440"/>
      <c r="AR285" s="440"/>
      <c r="AS285" s="440"/>
      <c r="AT285" s="441"/>
      <c r="AU285" s="442"/>
      <c r="AV285" s="443"/>
      <c r="AW285" s="443"/>
      <c r="AX285" s="443"/>
      <c r="AY285" s="443"/>
      <c r="AZ285" s="443"/>
      <c r="BA285" s="444"/>
      <c r="BB285" s="445"/>
      <c r="BC285" s="445"/>
      <c r="BD285" s="445"/>
      <c r="BE285" s="445"/>
      <c r="BF285" s="445"/>
      <c r="BG285" s="1"/>
      <c r="BH285" s="446"/>
      <c r="BI285" s="447"/>
    </row>
    <row r="286" spans="3:62" ht="15" customHeight="1" x14ac:dyDescent="0.2">
      <c r="C286" s="1"/>
      <c r="D286" s="438" t="s">
        <v>54</v>
      </c>
      <c r="E286" s="439"/>
      <c r="F286" s="422" t="s">
        <v>144</v>
      </c>
      <c r="G286" s="440"/>
      <c r="H286" s="440"/>
      <c r="I286" s="440"/>
      <c r="J286" s="440"/>
      <c r="K286" s="440"/>
      <c r="L286" s="440"/>
      <c r="M286" s="440"/>
      <c r="N286" s="440"/>
      <c r="O286" s="440"/>
      <c r="P286" s="440"/>
      <c r="Q286" s="440"/>
      <c r="R286" s="440"/>
      <c r="S286" s="440"/>
      <c r="T286" s="440"/>
      <c r="U286" s="440"/>
      <c r="V286" s="440"/>
      <c r="W286" s="440"/>
      <c r="X286" s="440"/>
      <c r="Y286" s="440"/>
      <c r="Z286" s="440"/>
      <c r="AA286" s="440"/>
      <c r="AB286" s="440"/>
      <c r="AC286" s="440"/>
      <c r="AD286" s="440"/>
      <c r="AE286" s="440"/>
      <c r="AF286" s="440"/>
      <c r="AG286" s="440"/>
      <c r="AH286" s="440"/>
      <c r="AI286" s="440"/>
      <c r="AJ286" s="440"/>
      <c r="AK286" s="440"/>
      <c r="AL286" s="440"/>
      <c r="AM286" s="440"/>
      <c r="AN286" s="440"/>
      <c r="AO286" s="440"/>
      <c r="AP286" s="440"/>
      <c r="AQ286" s="440"/>
      <c r="AR286" s="440"/>
      <c r="AS286" s="440"/>
      <c r="AT286" s="441"/>
      <c r="AU286" s="442"/>
      <c r="AV286" s="443"/>
      <c r="AW286" s="443"/>
      <c r="AX286" s="443"/>
      <c r="AY286" s="443"/>
      <c r="AZ286" s="443"/>
      <c r="BA286" s="444"/>
      <c r="BB286" s="445"/>
      <c r="BC286" s="445"/>
      <c r="BD286" s="445"/>
      <c r="BE286" s="445"/>
      <c r="BF286" s="445"/>
      <c r="BG286" s="1"/>
      <c r="BH286" s="446"/>
      <c r="BI286" s="447"/>
    </row>
    <row r="287" spans="3:62" ht="57.75" customHeight="1" x14ac:dyDescent="0.2">
      <c r="C287" s="1"/>
      <c r="D287" s="438" t="s">
        <v>55</v>
      </c>
      <c r="E287" s="439"/>
      <c r="F287" s="422" t="s">
        <v>738</v>
      </c>
      <c r="G287" s="440"/>
      <c r="H287" s="440"/>
      <c r="I287" s="440"/>
      <c r="J287" s="440"/>
      <c r="K287" s="440"/>
      <c r="L287" s="440"/>
      <c r="M287" s="440"/>
      <c r="N287" s="440"/>
      <c r="O287" s="440"/>
      <c r="P287" s="440"/>
      <c r="Q287" s="440"/>
      <c r="R287" s="440"/>
      <c r="S287" s="440"/>
      <c r="T287" s="440"/>
      <c r="U287" s="440"/>
      <c r="V287" s="440"/>
      <c r="W287" s="440"/>
      <c r="X287" s="440"/>
      <c r="Y287" s="440"/>
      <c r="Z287" s="440"/>
      <c r="AA287" s="440"/>
      <c r="AB287" s="440"/>
      <c r="AC287" s="440"/>
      <c r="AD287" s="440"/>
      <c r="AE287" s="440"/>
      <c r="AF287" s="440"/>
      <c r="AG287" s="440"/>
      <c r="AH287" s="440"/>
      <c r="AI287" s="440"/>
      <c r="AJ287" s="440"/>
      <c r="AK287" s="440"/>
      <c r="AL287" s="440"/>
      <c r="AM287" s="440"/>
      <c r="AN287" s="440"/>
      <c r="AO287" s="440"/>
      <c r="AP287" s="440"/>
      <c r="AQ287" s="440"/>
      <c r="AR287" s="440"/>
      <c r="AS287" s="440"/>
      <c r="AT287" s="441"/>
      <c r="AU287" s="442"/>
      <c r="AV287" s="443"/>
      <c r="AW287" s="443"/>
      <c r="AX287" s="443"/>
      <c r="AY287" s="443"/>
      <c r="AZ287" s="443"/>
      <c r="BA287" s="444"/>
      <c r="BB287" s="445"/>
      <c r="BC287" s="445"/>
      <c r="BD287" s="445"/>
      <c r="BE287" s="445"/>
      <c r="BF287" s="445"/>
      <c r="BG287" s="1"/>
      <c r="BH287" s="446"/>
      <c r="BI287" s="447"/>
    </row>
    <row r="288" spans="3:62" ht="15" x14ac:dyDescent="0.2">
      <c r="C288" s="1"/>
      <c r="D288" s="438" t="s">
        <v>56</v>
      </c>
      <c r="E288" s="439"/>
      <c r="F288" s="422" t="s">
        <v>671</v>
      </c>
      <c r="G288" s="440"/>
      <c r="H288" s="440"/>
      <c r="I288" s="440"/>
      <c r="J288" s="440"/>
      <c r="K288" s="440"/>
      <c r="L288" s="440"/>
      <c r="M288" s="440"/>
      <c r="N288" s="440"/>
      <c r="O288" s="440"/>
      <c r="P288" s="440"/>
      <c r="Q288" s="440"/>
      <c r="R288" s="440"/>
      <c r="S288" s="440"/>
      <c r="T288" s="440"/>
      <c r="U288" s="440"/>
      <c r="V288" s="440"/>
      <c r="W288" s="440"/>
      <c r="X288" s="440"/>
      <c r="Y288" s="440"/>
      <c r="Z288" s="440"/>
      <c r="AA288" s="440"/>
      <c r="AB288" s="440"/>
      <c r="AC288" s="440"/>
      <c r="AD288" s="440"/>
      <c r="AE288" s="440"/>
      <c r="AF288" s="440"/>
      <c r="AG288" s="440"/>
      <c r="AH288" s="440"/>
      <c r="AI288" s="440"/>
      <c r="AJ288" s="440"/>
      <c r="AK288" s="440"/>
      <c r="AL288" s="440"/>
      <c r="AM288" s="440"/>
      <c r="AN288" s="440"/>
      <c r="AO288" s="440"/>
      <c r="AP288" s="440"/>
      <c r="AQ288" s="440"/>
      <c r="AR288" s="440"/>
      <c r="AS288" s="440"/>
      <c r="AT288" s="441"/>
      <c r="AU288" s="442"/>
      <c r="AV288" s="443"/>
      <c r="AW288" s="443"/>
      <c r="AX288" s="443"/>
      <c r="AY288" s="443"/>
      <c r="AZ288" s="443"/>
      <c r="BA288" s="444"/>
      <c r="BB288" s="445"/>
      <c r="BC288" s="445"/>
      <c r="BD288" s="445"/>
      <c r="BE288" s="445"/>
      <c r="BF288" s="445"/>
      <c r="BG288" s="1"/>
      <c r="BH288" s="446"/>
      <c r="BI288" s="447"/>
    </row>
    <row r="289" spans="3:62" ht="59.25" customHeight="1" x14ac:dyDescent="0.2">
      <c r="C289" s="1"/>
      <c r="D289" s="438" t="s">
        <v>535</v>
      </c>
      <c r="E289" s="439"/>
      <c r="F289" s="422" t="s">
        <v>260</v>
      </c>
      <c r="G289" s="440"/>
      <c r="H289" s="440"/>
      <c r="I289" s="440"/>
      <c r="J289" s="440"/>
      <c r="K289" s="440"/>
      <c r="L289" s="440"/>
      <c r="M289" s="440"/>
      <c r="N289" s="440"/>
      <c r="O289" s="440"/>
      <c r="P289" s="440"/>
      <c r="Q289" s="440"/>
      <c r="R289" s="440"/>
      <c r="S289" s="440"/>
      <c r="T289" s="440"/>
      <c r="U289" s="440"/>
      <c r="V289" s="440"/>
      <c r="W289" s="440"/>
      <c r="X289" s="440"/>
      <c r="Y289" s="440"/>
      <c r="Z289" s="440"/>
      <c r="AA289" s="440"/>
      <c r="AB289" s="440"/>
      <c r="AC289" s="440"/>
      <c r="AD289" s="440"/>
      <c r="AE289" s="440"/>
      <c r="AF289" s="440"/>
      <c r="AG289" s="440"/>
      <c r="AH289" s="440"/>
      <c r="AI289" s="440"/>
      <c r="AJ289" s="440"/>
      <c r="AK289" s="440"/>
      <c r="AL289" s="440"/>
      <c r="AM289" s="440"/>
      <c r="AN289" s="440"/>
      <c r="AO289" s="440"/>
      <c r="AP289" s="440"/>
      <c r="AQ289" s="440"/>
      <c r="AR289" s="440"/>
      <c r="AS289" s="440"/>
      <c r="AT289" s="441"/>
      <c r="AU289" s="442"/>
      <c r="AV289" s="443"/>
      <c r="AW289" s="443"/>
      <c r="AX289" s="443"/>
      <c r="AY289" s="443"/>
      <c r="AZ289" s="443"/>
      <c r="BA289" s="444"/>
      <c r="BB289" s="445"/>
      <c r="BC289" s="445"/>
      <c r="BD289" s="445"/>
      <c r="BE289" s="445"/>
      <c r="BF289" s="445"/>
      <c r="BG289" s="1"/>
      <c r="BH289" s="213" t="s">
        <v>142</v>
      </c>
      <c r="BI289" s="214" t="s">
        <v>143</v>
      </c>
      <c r="BJ289" s="27" t="s">
        <v>571</v>
      </c>
    </row>
    <row r="290" spans="3:62" ht="50.1" customHeight="1" x14ac:dyDescent="0.2">
      <c r="C290" s="1"/>
      <c r="D290" s="438" t="s">
        <v>536</v>
      </c>
      <c r="E290" s="439"/>
      <c r="F290" s="422" t="s">
        <v>707</v>
      </c>
      <c r="G290" s="440"/>
      <c r="H290" s="440"/>
      <c r="I290" s="440"/>
      <c r="J290" s="440"/>
      <c r="K290" s="440"/>
      <c r="L290" s="440"/>
      <c r="M290" s="440"/>
      <c r="N290" s="440"/>
      <c r="O290" s="440"/>
      <c r="P290" s="440"/>
      <c r="Q290" s="440"/>
      <c r="R290" s="440"/>
      <c r="S290" s="440"/>
      <c r="T290" s="440"/>
      <c r="U290" s="440"/>
      <c r="V290" s="440"/>
      <c r="W290" s="440"/>
      <c r="X290" s="440"/>
      <c r="Y290" s="440"/>
      <c r="Z290" s="440"/>
      <c r="AA290" s="440"/>
      <c r="AB290" s="440"/>
      <c r="AC290" s="440"/>
      <c r="AD290" s="440"/>
      <c r="AE290" s="440"/>
      <c r="AF290" s="440"/>
      <c r="AG290" s="440"/>
      <c r="AH290" s="440"/>
      <c r="AI290" s="440"/>
      <c r="AJ290" s="440"/>
      <c r="AK290" s="440"/>
      <c r="AL290" s="440"/>
      <c r="AM290" s="440"/>
      <c r="AN290" s="440"/>
      <c r="AO290" s="440"/>
      <c r="AP290" s="440"/>
      <c r="AQ290" s="440"/>
      <c r="AR290" s="440"/>
      <c r="AS290" s="440"/>
      <c r="AT290" s="441"/>
      <c r="AU290" s="442"/>
      <c r="AV290" s="443"/>
      <c r="AW290" s="443"/>
      <c r="AX290" s="443"/>
      <c r="AY290" s="443"/>
      <c r="AZ290" s="443"/>
      <c r="BA290" s="444"/>
      <c r="BB290" s="445"/>
      <c r="BC290" s="445"/>
      <c r="BD290" s="445"/>
      <c r="BE290" s="445"/>
      <c r="BF290" s="445"/>
      <c r="BG290" s="1"/>
    </row>
    <row r="291" spans="3:62" ht="19.5" customHeight="1" x14ac:dyDescent="0.2">
      <c r="C291" s="1"/>
      <c r="D291" s="948" t="s">
        <v>537</v>
      </c>
      <c r="E291" s="949"/>
      <c r="F291" s="950"/>
      <c r="G291" s="951"/>
      <c r="H291" s="951"/>
      <c r="I291" s="951"/>
      <c r="J291" s="951"/>
      <c r="K291" s="951"/>
      <c r="L291" s="951"/>
      <c r="M291" s="951"/>
      <c r="N291" s="951"/>
      <c r="O291" s="951"/>
      <c r="P291" s="951"/>
      <c r="Q291" s="951"/>
      <c r="R291" s="951"/>
      <c r="S291" s="951"/>
      <c r="T291" s="951"/>
      <c r="U291" s="951"/>
      <c r="V291" s="951"/>
      <c r="W291" s="951"/>
      <c r="X291" s="951"/>
      <c r="Y291" s="951"/>
      <c r="Z291" s="951"/>
      <c r="AA291" s="951"/>
      <c r="AB291" s="951"/>
      <c r="AC291" s="951"/>
      <c r="AD291" s="951"/>
      <c r="AE291" s="951"/>
      <c r="AF291" s="951"/>
      <c r="AG291" s="951"/>
      <c r="AH291" s="951"/>
      <c r="AI291" s="951"/>
      <c r="AJ291" s="951"/>
      <c r="AK291" s="951"/>
      <c r="AL291" s="951"/>
      <c r="AM291" s="951"/>
      <c r="AN291" s="951"/>
      <c r="AO291" s="951"/>
      <c r="AP291" s="951"/>
      <c r="AQ291" s="951"/>
      <c r="AR291" s="951"/>
      <c r="AS291" s="951"/>
      <c r="AT291" s="952"/>
      <c r="AU291" s="442"/>
      <c r="AV291" s="443"/>
      <c r="AW291" s="443"/>
      <c r="AX291" s="443"/>
      <c r="AY291" s="443"/>
      <c r="AZ291" s="443"/>
      <c r="BA291" s="444"/>
      <c r="BB291" s="445"/>
      <c r="BC291" s="445"/>
      <c r="BD291" s="445"/>
      <c r="BE291" s="445"/>
      <c r="BF291" s="445"/>
      <c r="BG291" s="1"/>
    </row>
    <row r="292" spans="3:62" ht="30" hidden="1" customHeight="1" x14ac:dyDescent="0.2">
      <c r="C292" s="1"/>
      <c r="D292" s="438"/>
      <c r="E292" s="439"/>
      <c r="F292" s="422"/>
      <c r="G292" s="946"/>
      <c r="H292" s="946"/>
      <c r="I292" s="946"/>
      <c r="J292" s="946"/>
      <c r="K292" s="946"/>
      <c r="L292" s="946"/>
      <c r="M292" s="946"/>
      <c r="N292" s="946"/>
      <c r="O292" s="946"/>
      <c r="P292" s="946"/>
      <c r="Q292" s="946"/>
      <c r="R292" s="946"/>
      <c r="S292" s="946"/>
      <c r="T292" s="946"/>
      <c r="U292" s="946"/>
      <c r="V292" s="946"/>
      <c r="W292" s="946"/>
      <c r="X292" s="946"/>
      <c r="Y292" s="946"/>
      <c r="Z292" s="946"/>
      <c r="AA292" s="946"/>
      <c r="AB292" s="946"/>
      <c r="AC292" s="946"/>
      <c r="AD292" s="946"/>
      <c r="AE292" s="946"/>
      <c r="AF292" s="946"/>
      <c r="AG292" s="946"/>
      <c r="AH292" s="946"/>
      <c r="AI292" s="946"/>
      <c r="AJ292" s="946"/>
      <c r="AK292" s="946"/>
      <c r="AL292" s="946"/>
      <c r="AM292" s="946"/>
      <c r="AN292" s="946"/>
      <c r="AO292" s="946"/>
      <c r="AP292" s="946"/>
      <c r="AQ292" s="946"/>
      <c r="AR292" s="946"/>
      <c r="AS292" s="946"/>
      <c r="AT292" s="947"/>
      <c r="AU292" s="444"/>
      <c r="AV292" s="445"/>
      <c r="AW292" s="445"/>
      <c r="AX292" s="445"/>
      <c r="AY292" s="445"/>
      <c r="AZ292" s="445"/>
      <c r="BA292" s="444"/>
      <c r="BB292" s="445"/>
      <c r="BC292" s="445"/>
      <c r="BD292" s="445"/>
      <c r="BE292" s="445"/>
      <c r="BF292" s="445"/>
      <c r="BG292" s="1"/>
    </row>
    <row r="293" spans="3:62" ht="19.5" customHeight="1" x14ac:dyDescent="0.2">
      <c r="C293" s="1"/>
      <c r="D293" s="959" t="s">
        <v>739</v>
      </c>
      <c r="E293" s="945"/>
      <c r="F293" s="422" t="s">
        <v>534</v>
      </c>
      <c r="G293" s="440"/>
      <c r="H293" s="440"/>
      <c r="I293" s="440"/>
      <c r="J293" s="440"/>
      <c r="K293" s="440"/>
      <c r="L293" s="440"/>
      <c r="M293" s="440"/>
      <c r="N293" s="440"/>
      <c r="O293" s="440"/>
      <c r="P293" s="440"/>
      <c r="Q293" s="440"/>
      <c r="R293" s="440"/>
      <c r="S293" s="440"/>
      <c r="T293" s="440"/>
      <c r="U293" s="440"/>
      <c r="V293" s="440"/>
      <c r="W293" s="440"/>
      <c r="X293" s="440"/>
      <c r="Y293" s="440"/>
      <c r="Z293" s="440"/>
      <c r="AA293" s="440"/>
      <c r="AB293" s="440"/>
      <c r="AC293" s="440"/>
      <c r="AD293" s="440"/>
      <c r="AE293" s="440"/>
      <c r="AF293" s="440"/>
      <c r="AG293" s="440"/>
      <c r="AH293" s="440"/>
      <c r="AI293" s="440"/>
      <c r="AJ293" s="440"/>
      <c r="AK293" s="440"/>
      <c r="AL293" s="440"/>
      <c r="AM293" s="440"/>
      <c r="AN293" s="440"/>
      <c r="AO293" s="440"/>
      <c r="AP293" s="440"/>
      <c r="AQ293" s="440"/>
      <c r="AR293" s="440"/>
      <c r="AS293" s="440"/>
      <c r="AT293" s="441"/>
      <c r="AU293" s="444"/>
      <c r="AV293" s="445"/>
      <c r="AW293" s="445"/>
      <c r="AX293" s="445"/>
      <c r="AY293" s="445"/>
      <c r="AZ293" s="445"/>
      <c r="BA293" s="444"/>
      <c r="BB293" s="445"/>
      <c r="BC293" s="445"/>
      <c r="BD293" s="445"/>
      <c r="BE293" s="445"/>
      <c r="BF293" s="445"/>
      <c r="BG293" s="1"/>
      <c r="BH293" s="436"/>
      <c r="BI293" s="437"/>
      <c r="BJ293" s="27"/>
    </row>
    <row r="294" spans="3:62" hidden="1" x14ac:dyDescent="0.2">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row>
    <row r="295" spans="3:62" hidden="1" x14ac:dyDescent="0.2">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row>
    <row r="296" spans="3:62" ht="15" hidden="1" x14ac:dyDescent="0.25">
      <c r="C296" s="1"/>
      <c r="D296" s="185" t="s">
        <v>700</v>
      </c>
      <c r="E296" s="185"/>
      <c r="F296" s="185"/>
      <c r="G296" s="185"/>
      <c r="H296" s="185"/>
      <c r="I296" s="185"/>
      <c r="J296" s="185"/>
      <c r="K296" s="185"/>
      <c r="L296" s="185"/>
      <c r="M296" s="185"/>
      <c r="N296" s="185"/>
      <c r="O296" s="185"/>
      <c r="P296" s="185"/>
      <c r="Q296" s="185"/>
      <c r="R296" s="185"/>
      <c r="S296" s="185"/>
      <c r="T296" s="185"/>
      <c r="U296" s="185"/>
      <c r="V296" s="185"/>
      <c r="W296" s="185"/>
      <c r="X296" s="185"/>
      <c r="Y296" s="185"/>
      <c r="Z296" s="185"/>
      <c r="AA296" s="185"/>
      <c r="AB296" s="185"/>
      <c r="AC296" s="185"/>
      <c r="AD296" s="185"/>
      <c r="AE296" s="185"/>
      <c r="AF296" s="185"/>
      <c r="AG296" s="185"/>
      <c r="AH296" s="185"/>
      <c r="AI296" s="185"/>
      <c r="AJ296" s="185"/>
      <c r="AK296" s="185"/>
      <c r="AL296" s="185"/>
      <c r="AM296" s="185"/>
      <c r="AN296" s="185"/>
      <c r="AO296" s="185"/>
      <c r="AP296" s="185"/>
      <c r="AQ296" s="185"/>
      <c r="AR296" s="185"/>
      <c r="AS296" s="185"/>
      <c r="AT296" s="185"/>
      <c r="AU296" s="185"/>
      <c r="AV296" s="185"/>
      <c r="AW296" s="185"/>
      <c r="AX296" s="185"/>
      <c r="AY296" s="185"/>
      <c r="AZ296" s="185"/>
      <c r="BA296" s="185"/>
      <c r="BB296" s="185"/>
      <c r="BC296" s="185"/>
      <c r="BD296" s="185"/>
      <c r="BE296" s="185"/>
      <c r="BF296" s="185"/>
      <c r="BG296" s="159"/>
    </row>
    <row r="297" spans="3:62" ht="51" hidden="1" customHeight="1" x14ac:dyDescent="0.2">
      <c r="C297" s="1"/>
      <c r="D297" s="862" t="s">
        <v>272</v>
      </c>
      <c r="E297" s="634"/>
      <c r="F297" s="634"/>
      <c r="G297" s="634"/>
      <c r="H297" s="634"/>
      <c r="I297" s="634"/>
      <c r="J297" s="634"/>
      <c r="K297" s="634"/>
      <c r="L297" s="634"/>
      <c r="M297" s="634"/>
      <c r="N297" s="634"/>
      <c r="O297" s="634"/>
      <c r="P297" s="863"/>
      <c r="Q297" s="873"/>
      <c r="R297" s="874"/>
      <c r="S297" s="874"/>
      <c r="T297" s="874"/>
      <c r="U297" s="874"/>
      <c r="V297" s="874"/>
      <c r="W297" s="874"/>
      <c r="X297" s="874"/>
      <c r="Y297" s="874"/>
      <c r="Z297" s="874"/>
      <c r="AA297" s="874"/>
      <c r="AB297" s="874"/>
      <c r="AC297" s="874"/>
      <c r="AD297" s="874"/>
      <c r="AE297" s="874"/>
      <c r="AF297" s="874"/>
      <c r="AG297" s="874"/>
      <c r="AH297" s="874"/>
      <c r="AI297" s="874"/>
      <c r="AJ297" s="874"/>
      <c r="AK297" s="874"/>
      <c r="AL297" s="874"/>
      <c r="AM297" s="874"/>
      <c r="AN297" s="874"/>
      <c r="AO297" s="874"/>
      <c r="AP297" s="874"/>
      <c r="AQ297" s="874"/>
      <c r="AR297" s="874"/>
      <c r="AS297" s="874"/>
      <c r="AT297" s="874"/>
      <c r="AU297" s="874"/>
      <c r="AV297" s="874"/>
      <c r="AW297" s="874"/>
      <c r="AX297" s="874"/>
      <c r="AY297" s="874"/>
      <c r="AZ297" s="874"/>
      <c r="BA297" s="874"/>
      <c r="BB297" s="874"/>
      <c r="BC297" s="874"/>
      <c r="BD297" s="874"/>
      <c r="BE297" s="874"/>
      <c r="BF297" s="875"/>
      <c r="BG297" s="159"/>
    </row>
    <row r="298" spans="3:62" ht="19.5" hidden="1" customHeight="1" x14ac:dyDescent="0.2">
      <c r="C298" s="1"/>
      <c r="D298" s="862" t="s">
        <v>274</v>
      </c>
      <c r="E298" s="634"/>
      <c r="F298" s="634"/>
      <c r="G298" s="634"/>
      <c r="H298" s="634"/>
      <c r="I298" s="634"/>
      <c r="J298" s="634"/>
      <c r="K298" s="634"/>
      <c r="L298" s="634"/>
      <c r="M298" s="634"/>
      <c r="N298" s="634"/>
      <c r="O298" s="634"/>
      <c r="P298" s="863"/>
      <c r="Q298" s="864"/>
      <c r="R298" s="634"/>
      <c r="S298" s="634"/>
      <c r="T298" s="634"/>
      <c r="U298" s="634"/>
      <c r="V298" s="634"/>
      <c r="W298" s="634"/>
      <c r="X298" s="634"/>
      <c r="Y298" s="634"/>
      <c r="Z298" s="634"/>
      <c r="AA298" s="634"/>
      <c r="AB298" s="634"/>
      <c r="AC298" s="634"/>
      <c r="AD298" s="634"/>
      <c r="AE298" s="634"/>
      <c r="AF298" s="634"/>
      <c r="AG298" s="634"/>
      <c r="AH298" s="634"/>
      <c r="AI298" s="634"/>
      <c r="AJ298" s="634"/>
      <c r="AK298" s="634"/>
      <c r="AL298" s="634"/>
      <c r="AM298" s="634"/>
      <c r="AN298" s="634"/>
      <c r="AO298" s="634"/>
      <c r="AP298" s="634"/>
      <c r="AQ298" s="634"/>
      <c r="AR298" s="634"/>
      <c r="AS298" s="634"/>
      <c r="AT298" s="634"/>
      <c r="AU298" s="634"/>
      <c r="AV298" s="634"/>
      <c r="AW298" s="634"/>
      <c r="AX298" s="634"/>
      <c r="AY298" s="634"/>
      <c r="AZ298" s="634"/>
      <c r="BA298" s="634"/>
      <c r="BB298" s="634"/>
      <c r="BC298" s="634"/>
      <c r="BD298" s="634"/>
      <c r="BE298" s="634"/>
      <c r="BF298" s="635"/>
      <c r="BG298" s="159"/>
    </row>
    <row r="299" spans="3:62" ht="19.5" hidden="1" customHeight="1" x14ac:dyDescent="0.2">
      <c r="C299" s="1"/>
      <c r="D299" s="862" t="s">
        <v>273</v>
      </c>
      <c r="E299" s="634"/>
      <c r="F299" s="634"/>
      <c r="G299" s="634"/>
      <c r="H299" s="634"/>
      <c r="I299" s="634"/>
      <c r="J299" s="634"/>
      <c r="K299" s="634"/>
      <c r="L299" s="634"/>
      <c r="M299" s="634"/>
      <c r="N299" s="634"/>
      <c r="O299" s="634"/>
      <c r="P299" s="863"/>
      <c r="Q299" s="864"/>
      <c r="R299" s="634"/>
      <c r="S299" s="634"/>
      <c r="T299" s="634"/>
      <c r="U299" s="634"/>
      <c r="V299" s="634"/>
      <c r="W299" s="634"/>
      <c r="X299" s="634"/>
      <c r="Y299" s="634"/>
      <c r="Z299" s="634"/>
      <c r="AA299" s="634"/>
      <c r="AB299" s="634"/>
      <c r="AC299" s="634"/>
      <c r="AD299" s="634"/>
      <c r="AE299" s="634"/>
      <c r="AF299" s="634"/>
      <c r="AG299" s="634"/>
      <c r="AH299" s="634"/>
      <c r="AI299" s="634"/>
      <c r="AJ299" s="634"/>
      <c r="AK299" s="634"/>
      <c r="AL299" s="634"/>
      <c r="AM299" s="634"/>
      <c r="AN299" s="634"/>
      <c r="AO299" s="634"/>
      <c r="AP299" s="634"/>
      <c r="AQ299" s="634"/>
      <c r="AR299" s="634"/>
      <c r="AS299" s="634"/>
      <c r="AT299" s="634"/>
      <c r="AU299" s="634"/>
      <c r="AV299" s="634"/>
      <c r="AW299" s="634"/>
      <c r="AX299" s="634"/>
      <c r="AY299" s="634"/>
      <c r="AZ299" s="634"/>
      <c r="BA299" s="634"/>
      <c r="BB299" s="634"/>
      <c r="BC299" s="634"/>
      <c r="BD299" s="634"/>
      <c r="BE299" s="634"/>
      <c r="BF299" s="635"/>
      <c r="BG299" s="159"/>
    </row>
    <row r="300" spans="3:62" ht="51" hidden="1" customHeight="1" x14ac:dyDescent="0.2">
      <c r="C300" s="1"/>
      <c r="D300" s="862" t="s">
        <v>275</v>
      </c>
      <c r="E300" s="634"/>
      <c r="F300" s="634"/>
      <c r="G300" s="634"/>
      <c r="H300" s="634"/>
      <c r="I300" s="634"/>
      <c r="J300" s="634"/>
      <c r="K300" s="634"/>
      <c r="L300" s="634"/>
      <c r="M300" s="634"/>
      <c r="N300" s="634"/>
      <c r="O300" s="634"/>
      <c r="P300" s="863"/>
      <c r="Q300" s="864"/>
      <c r="R300" s="634"/>
      <c r="S300" s="634"/>
      <c r="T300" s="634"/>
      <c r="U300" s="634"/>
      <c r="V300" s="634"/>
      <c r="W300" s="634"/>
      <c r="X300" s="634"/>
      <c r="Y300" s="634"/>
      <c r="Z300" s="634"/>
      <c r="AA300" s="634"/>
      <c r="AB300" s="634"/>
      <c r="AC300" s="634"/>
      <c r="AD300" s="634"/>
      <c r="AE300" s="634"/>
      <c r="AF300" s="634"/>
      <c r="AG300" s="634"/>
      <c r="AH300" s="634"/>
      <c r="AI300" s="634"/>
      <c r="AJ300" s="634"/>
      <c r="AK300" s="634"/>
      <c r="AL300" s="634"/>
      <c r="AM300" s="634"/>
      <c r="AN300" s="634"/>
      <c r="AO300" s="634"/>
      <c r="AP300" s="634"/>
      <c r="AQ300" s="634"/>
      <c r="AR300" s="634"/>
      <c r="AS300" s="634"/>
      <c r="AT300" s="634"/>
      <c r="AU300" s="634"/>
      <c r="AV300" s="634"/>
      <c r="AW300" s="634"/>
      <c r="AX300" s="634"/>
      <c r="AY300" s="634"/>
      <c r="AZ300" s="634"/>
      <c r="BA300" s="634"/>
      <c r="BB300" s="634"/>
      <c r="BC300" s="634"/>
      <c r="BD300" s="634"/>
      <c r="BE300" s="634"/>
      <c r="BF300" s="635"/>
      <c r="BG300" s="159"/>
    </row>
    <row r="301" spans="3:62" ht="8.25" customHeight="1" x14ac:dyDescent="0.2">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row>
    <row r="302" spans="3:62" ht="23.25" customHeight="1" x14ac:dyDescent="0.2">
      <c r="C302" s="430"/>
      <c r="D302" s="431" t="s">
        <v>786</v>
      </c>
      <c r="E302" s="432"/>
      <c r="F302" s="432"/>
      <c r="G302" s="432"/>
      <c r="H302" s="432"/>
      <c r="I302" s="432"/>
      <c r="J302" s="432"/>
      <c r="K302" s="432"/>
      <c r="L302" s="432"/>
      <c r="M302" s="432"/>
      <c r="N302" s="432"/>
      <c r="O302" s="432"/>
      <c r="P302" s="432"/>
      <c r="Q302" s="432"/>
      <c r="R302" s="432"/>
      <c r="S302" s="432"/>
      <c r="T302" s="432"/>
      <c r="U302" s="432"/>
      <c r="V302" s="432"/>
      <c r="W302" s="432"/>
      <c r="X302" s="432"/>
      <c r="Y302" s="432"/>
      <c r="Z302" s="432"/>
      <c r="AA302" s="432"/>
      <c r="AB302" s="432"/>
      <c r="AC302" s="432"/>
      <c r="AD302" s="432"/>
      <c r="AE302" s="432"/>
      <c r="AF302" s="432"/>
      <c r="AG302" s="432"/>
      <c r="AH302" s="432"/>
      <c r="AI302" s="432"/>
      <c r="AJ302" s="432"/>
      <c r="AK302" s="432"/>
      <c r="AL302" s="432"/>
      <c r="AM302" s="432"/>
      <c r="AN302" s="432"/>
      <c r="AO302" s="432"/>
      <c r="AP302" s="432"/>
      <c r="AQ302" s="432"/>
      <c r="AR302" s="432"/>
      <c r="AS302" s="432"/>
      <c r="AT302" s="432"/>
      <c r="AU302" s="432"/>
      <c r="AV302" s="432"/>
      <c r="AW302" s="432"/>
      <c r="AX302" s="432"/>
      <c r="AY302" s="432"/>
      <c r="AZ302" s="432"/>
      <c r="BA302" s="432"/>
      <c r="BB302" s="432"/>
      <c r="BC302" s="432"/>
      <c r="BD302" s="432"/>
      <c r="BE302" s="432"/>
      <c r="BF302" s="432"/>
      <c r="BG302" s="406"/>
    </row>
    <row r="303" spans="3:62" ht="23.25" customHeight="1" x14ac:dyDescent="0.2">
      <c r="C303" s="407"/>
      <c r="D303" s="408" t="s">
        <v>534</v>
      </c>
      <c r="E303" s="409"/>
      <c r="F303" s="409"/>
      <c r="G303" s="409"/>
      <c r="H303" s="409"/>
      <c r="I303" s="409"/>
      <c r="J303" s="409"/>
      <c r="K303" s="409"/>
      <c r="L303" s="409"/>
      <c r="M303" s="409"/>
      <c r="N303" s="409"/>
      <c r="O303" s="409"/>
      <c r="P303" s="409"/>
      <c r="Q303" s="409"/>
      <c r="R303" s="409"/>
      <c r="S303" s="409"/>
      <c r="T303" s="409"/>
      <c r="U303" s="409"/>
      <c r="V303" s="409"/>
      <c r="W303" s="409"/>
      <c r="X303" s="409"/>
      <c r="Y303" s="409"/>
      <c r="Z303" s="409"/>
      <c r="AA303" s="409"/>
      <c r="AB303" s="409"/>
      <c r="AC303" s="409"/>
      <c r="AD303" s="410"/>
      <c r="AE303" s="408"/>
      <c r="AF303" s="409"/>
      <c r="AG303" s="409"/>
      <c r="AH303" s="409"/>
      <c r="AI303" s="409"/>
      <c r="AJ303" s="409"/>
      <c r="AK303" s="409"/>
      <c r="AL303" s="409"/>
      <c r="AM303" s="409"/>
      <c r="AN303" s="409"/>
      <c r="AO303" s="409"/>
      <c r="AP303" s="409"/>
      <c r="AQ303" s="409"/>
      <c r="AR303" s="409"/>
      <c r="AS303" s="409"/>
      <c r="AT303" s="409"/>
      <c r="AU303" s="409"/>
      <c r="AV303" s="409"/>
      <c r="AW303" s="409"/>
      <c r="AX303" s="409"/>
      <c r="AY303" s="409"/>
      <c r="AZ303" s="409"/>
      <c r="BA303" s="409"/>
      <c r="BB303" s="409"/>
      <c r="BC303" s="409"/>
      <c r="BD303" s="409"/>
      <c r="BE303" s="409"/>
      <c r="BF303" s="410"/>
      <c r="BG303" s="407"/>
    </row>
    <row r="304" spans="3:62" ht="23.25" hidden="1" customHeight="1" x14ac:dyDescent="0.2">
      <c r="C304" s="407"/>
      <c r="D304" s="408" t="s">
        <v>787</v>
      </c>
      <c r="E304" s="409"/>
      <c r="F304" s="409"/>
      <c r="G304" s="409"/>
      <c r="H304" s="409"/>
      <c r="I304" s="409"/>
      <c r="J304" s="409"/>
      <c r="K304" s="409"/>
      <c r="L304" s="409"/>
      <c r="M304" s="409"/>
      <c r="N304" s="409"/>
      <c r="O304" s="409"/>
      <c r="P304" s="409"/>
      <c r="Q304" s="409"/>
      <c r="R304" s="409"/>
      <c r="S304" s="409"/>
      <c r="T304" s="409"/>
      <c r="U304" s="409"/>
      <c r="V304" s="409"/>
      <c r="W304" s="409"/>
      <c r="X304" s="409"/>
      <c r="Y304" s="409"/>
      <c r="Z304" s="409"/>
      <c r="AA304" s="409"/>
      <c r="AB304" s="409"/>
      <c r="AC304" s="409"/>
      <c r="AD304" s="410"/>
      <c r="AE304" s="408"/>
      <c r="AF304" s="409"/>
      <c r="AG304" s="409"/>
      <c r="AH304" s="409"/>
      <c r="AI304" s="409"/>
      <c r="AJ304" s="409"/>
      <c r="AK304" s="409"/>
      <c r="AL304" s="409"/>
      <c r="AM304" s="409"/>
      <c r="AN304" s="409"/>
      <c r="AO304" s="409"/>
      <c r="AP304" s="409"/>
      <c r="AQ304" s="409"/>
      <c r="AR304" s="409"/>
      <c r="AS304" s="409"/>
      <c r="AT304" s="409"/>
      <c r="AU304" s="409"/>
      <c r="AV304" s="409"/>
      <c r="AW304" s="409"/>
      <c r="AX304" s="409"/>
      <c r="AY304" s="409"/>
      <c r="AZ304" s="409"/>
      <c r="BA304" s="409"/>
      <c r="BB304" s="409"/>
      <c r="BC304" s="409"/>
      <c r="BD304" s="409"/>
      <c r="BE304" s="409"/>
      <c r="BF304" s="410"/>
      <c r="BG304" s="407"/>
    </row>
    <row r="305" spans="3:59" ht="23.25" hidden="1" customHeight="1" x14ac:dyDescent="0.2">
      <c r="C305" s="407"/>
      <c r="D305" s="408" t="s">
        <v>788</v>
      </c>
      <c r="E305" s="409"/>
      <c r="F305" s="409"/>
      <c r="G305" s="409"/>
      <c r="H305" s="409"/>
      <c r="I305" s="409"/>
      <c r="J305" s="409"/>
      <c r="K305" s="409"/>
      <c r="L305" s="409"/>
      <c r="M305" s="409"/>
      <c r="N305" s="409"/>
      <c r="O305" s="409"/>
      <c r="P305" s="409"/>
      <c r="Q305" s="409"/>
      <c r="R305" s="409"/>
      <c r="S305" s="409"/>
      <c r="T305" s="409"/>
      <c r="U305" s="409"/>
      <c r="V305" s="409"/>
      <c r="W305" s="409"/>
      <c r="X305" s="409"/>
      <c r="Y305" s="409"/>
      <c r="Z305" s="409"/>
      <c r="AA305" s="409"/>
      <c r="AB305" s="409"/>
      <c r="AC305" s="409"/>
      <c r="AD305" s="410"/>
      <c r="AE305" s="408"/>
      <c r="AF305" s="409"/>
      <c r="AG305" s="409"/>
      <c r="AH305" s="409"/>
      <c r="AI305" s="409"/>
      <c r="AJ305" s="409"/>
      <c r="AK305" s="409"/>
      <c r="AL305" s="409"/>
      <c r="AM305" s="409"/>
      <c r="AN305" s="409"/>
      <c r="AO305" s="409"/>
      <c r="AP305" s="409"/>
      <c r="AQ305" s="409"/>
      <c r="AR305" s="409"/>
      <c r="AS305" s="409"/>
      <c r="AT305" s="409"/>
      <c r="AU305" s="409"/>
      <c r="AV305" s="409"/>
      <c r="AW305" s="409"/>
      <c r="AX305" s="409"/>
      <c r="AY305" s="409"/>
      <c r="AZ305" s="409"/>
      <c r="BA305" s="409"/>
      <c r="BB305" s="409"/>
      <c r="BC305" s="409"/>
      <c r="BD305" s="409"/>
      <c r="BE305" s="409"/>
      <c r="BF305" s="410"/>
      <c r="BG305" s="407"/>
    </row>
    <row r="306" spans="3:59" ht="23.25" customHeight="1" x14ac:dyDescent="0.2">
      <c r="C306" s="407"/>
      <c r="D306" s="408" t="s">
        <v>789</v>
      </c>
      <c r="E306" s="409"/>
      <c r="F306" s="409"/>
      <c r="G306" s="409"/>
      <c r="H306" s="409"/>
      <c r="I306" s="409"/>
      <c r="J306" s="409"/>
      <c r="K306" s="409"/>
      <c r="L306" s="409"/>
      <c r="M306" s="409"/>
      <c r="N306" s="409"/>
      <c r="O306" s="409"/>
      <c r="P306" s="409"/>
      <c r="Q306" s="409"/>
      <c r="R306" s="409"/>
      <c r="S306" s="409"/>
      <c r="T306" s="409"/>
      <c r="U306" s="409"/>
      <c r="V306" s="409"/>
      <c r="W306" s="409"/>
      <c r="X306" s="409"/>
      <c r="Y306" s="409"/>
      <c r="Z306" s="409"/>
      <c r="AA306" s="409"/>
      <c r="AB306" s="409"/>
      <c r="AC306" s="409"/>
      <c r="AD306" s="410"/>
      <c r="AE306" s="408"/>
      <c r="AF306" s="409"/>
      <c r="AG306" s="409"/>
      <c r="AH306" s="409"/>
      <c r="AI306" s="409"/>
      <c r="AJ306" s="409"/>
      <c r="AK306" s="409"/>
      <c r="AL306" s="409"/>
      <c r="AM306" s="409"/>
      <c r="AN306" s="409"/>
      <c r="AO306" s="409"/>
      <c r="AP306" s="409"/>
      <c r="AQ306" s="409"/>
      <c r="AR306" s="409"/>
      <c r="AS306" s="409"/>
      <c r="AT306" s="409"/>
      <c r="AU306" s="409"/>
      <c r="AV306" s="409"/>
      <c r="AW306" s="409"/>
      <c r="AX306" s="409"/>
      <c r="AY306" s="409"/>
      <c r="AZ306" s="409"/>
      <c r="BA306" s="409"/>
      <c r="BB306" s="409"/>
      <c r="BC306" s="409"/>
      <c r="BD306" s="409"/>
      <c r="BE306" s="409"/>
      <c r="BF306" s="410"/>
      <c r="BG306" s="407"/>
    </row>
    <row r="307" spans="3:59" ht="23.25" customHeight="1" x14ac:dyDescent="0.2">
      <c r="C307" s="407"/>
      <c r="D307" s="408" t="s">
        <v>790</v>
      </c>
      <c r="E307" s="409"/>
      <c r="F307" s="409"/>
      <c r="G307" s="409"/>
      <c r="H307" s="409"/>
      <c r="I307" s="409"/>
      <c r="J307" s="409"/>
      <c r="K307" s="409"/>
      <c r="L307" s="409"/>
      <c r="M307" s="409"/>
      <c r="N307" s="409"/>
      <c r="O307" s="409"/>
      <c r="P307" s="409"/>
      <c r="Q307" s="409"/>
      <c r="R307" s="409"/>
      <c r="S307" s="409"/>
      <c r="T307" s="409"/>
      <c r="U307" s="409"/>
      <c r="V307" s="409"/>
      <c r="W307" s="409"/>
      <c r="X307" s="409"/>
      <c r="Y307" s="409"/>
      <c r="Z307" s="409"/>
      <c r="AA307" s="409"/>
      <c r="AB307" s="409"/>
      <c r="AC307" s="409"/>
      <c r="AD307" s="410"/>
      <c r="AE307" s="408"/>
      <c r="AF307" s="409"/>
      <c r="AG307" s="409"/>
      <c r="AH307" s="409"/>
      <c r="AI307" s="409"/>
      <c r="AJ307" s="409"/>
      <c r="AK307" s="409"/>
      <c r="AL307" s="409"/>
      <c r="AM307" s="409"/>
      <c r="AN307" s="409"/>
      <c r="AO307" s="409"/>
      <c r="AP307" s="409"/>
      <c r="AQ307" s="409"/>
      <c r="AR307" s="409"/>
      <c r="AS307" s="409"/>
      <c r="AT307" s="409"/>
      <c r="AU307" s="409"/>
      <c r="AV307" s="409"/>
      <c r="AW307" s="409"/>
      <c r="AX307" s="409"/>
      <c r="AY307" s="409"/>
      <c r="AZ307" s="409"/>
      <c r="BA307" s="409"/>
      <c r="BB307" s="409"/>
      <c r="BC307" s="409"/>
      <c r="BD307" s="409"/>
      <c r="BE307" s="409"/>
      <c r="BF307" s="410"/>
      <c r="BG307" s="407"/>
    </row>
    <row r="308" spans="3:59" ht="23.25" customHeight="1" x14ac:dyDescent="0.2">
      <c r="C308" s="407"/>
      <c r="D308" s="408" t="s">
        <v>791</v>
      </c>
      <c r="E308" s="409"/>
      <c r="F308" s="409"/>
      <c r="G308" s="409"/>
      <c r="H308" s="409"/>
      <c r="I308" s="409"/>
      <c r="J308" s="409"/>
      <c r="K308" s="409"/>
      <c r="L308" s="409"/>
      <c r="M308" s="409"/>
      <c r="N308" s="409"/>
      <c r="O308" s="409"/>
      <c r="P308" s="409"/>
      <c r="Q308" s="409"/>
      <c r="R308" s="409"/>
      <c r="S308" s="409"/>
      <c r="T308" s="409"/>
      <c r="U308" s="409"/>
      <c r="V308" s="409"/>
      <c r="W308" s="409"/>
      <c r="X308" s="409"/>
      <c r="Y308" s="409"/>
      <c r="Z308" s="409"/>
      <c r="AA308" s="409"/>
      <c r="AB308" s="409"/>
      <c r="AC308" s="409"/>
      <c r="AD308" s="410"/>
      <c r="AE308" s="408"/>
      <c r="AF308" s="409"/>
      <c r="AG308" s="409"/>
      <c r="AH308" s="409"/>
      <c r="AI308" s="409"/>
      <c r="AJ308" s="409"/>
      <c r="AK308" s="409"/>
      <c r="AL308" s="409"/>
      <c r="AM308" s="409"/>
      <c r="AN308" s="409"/>
      <c r="AO308" s="409"/>
      <c r="AP308" s="409"/>
      <c r="AQ308" s="409"/>
      <c r="AR308" s="409"/>
      <c r="AS308" s="409"/>
      <c r="AT308" s="409"/>
      <c r="AU308" s="409"/>
      <c r="AV308" s="409"/>
      <c r="AW308" s="409"/>
      <c r="AX308" s="409"/>
      <c r="AY308" s="409"/>
      <c r="AZ308" s="409"/>
      <c r="BA308" s="409"/>
      <c r="BB308" s="409"/>
      <c r="BC308" s="409"/>
      <c r="BD308" s="409"/>
      <c r="BE308" s="409"/>
      <c r="BF308" s="410"/>
      <c r="BG308" s="407"/>
    </row>
    <row r="309" spans="3:59" ht="23.25" customHeight="1" x14ac:dyDescent="0.2">
      <c r="C309" s="407"/>
      <c r="D309" s="408" t="s">
        <v>792</v>
      </c>
      <c r="E309" s="409"/>
      <c r="F309" s="409"/>
      <c r="G309" s="409"/>
      <c r="H309" s="409"/>
      <c r="I309" s="409"/>
      <c r="J309" s="409"/>
      <c r="K309" s="409"/>
      <c r="L309" s="409"/>
      <c r="M309" s="409"/>
      <c r="N309" s="409"/>
      <c r="O309" s="409"/>
      <c r="P309" s="409"/>
      <c r="Q309" s="409"/>
      <c r="R309" s="409"/>
      <c r="S309" s="409"/>
      <c r="T309" s="409"/>
      <c r="U309" s="409"/>
      <c r="V309" s="409"/>
      <c r="W309" s="409"/>
      <c r="X309" s="409"/>
      <c r="Y309" s="409"/>
      <c r="Z309" s="409"/>
      <c r="AA309" s="409"/>
      <c r="AB309" s="409"/>
      <c r="AC309" s="409"/>
      <c r="AD309" s="410"/>
      <c r="AE309" s="408"/>
      <c r="AF309" s="409"/>
      <c r="AG309" s="409"/>
      <c r="AH309" s="409"/>
      <c r="AI309" s="409"/>
      <c r="AJ309" s="409"/>
      <c r="AK309" s="409"/>
      <c r="AL309" s="409"/>
      <c r="AM309" s="409"/>
      <c r="AN309" s="409"/>
      <c r="AO309" s="409"/>
      <c r="AP309" s="409"/>
      <c r="AQ309" s="409"/>
      <c r="AR309" s="409"/>
      <c r="AS309" s="409"/>
      <c r="AT309" s="409"/>
      <c r="AU309" s="409"/>
      <c r="AV309" s="409"/>
      <c r="AW309" s="409"/>
      <c r="AX309" s="409"/>
      <c r="AY309" s="409"/>
      <c r="AZ309" s="409"/>
      <c r="BA309" s="409"/>
      <c r="BB309" s="409"/>
      <c r="BC309" s="409"/>
      <c r="BD309" s="409"/>
      <c r="BE309" s="409"/>
      <c r="BF309" s="410"/>
      <c r="BG309" s="407"/>
    </row>
    <row r="310" spans="3:59" x14ac:dyDescent="0.2">
      <c r="C310" s="407"/>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407"/>
    </row>
  </sheetData>
  <sheetProtection algorithmName="SHA-512" hashValue="+9DireV+shTm/XdKZ7/pjZQ7V0dqkAWTDrNwujzHta2Dtr5ibuVkap+HzEHbfhEqiwn65SE9PmHh/ZONV4e6yg==" saltValue="Fnd8kvgQYvsGfK1s4Os4Tw==" spinCount="100000" sheet="1" objects="1" scenarios="1" selectLockedCells="1"/>
  <protectedRanges>
    <protectedRange sqref="AO94 U107:BF108 AM110:BF112 E98:BE104 E83:BE89 U115:BF119 AO70 U297:BF300 U121:BF130" name="STR7"/>
    <protectedRange sqref="AG258:AK259 U91:BF91 AG257:AJ257 L257 U257:AF259 AL257:BF259" name="STR5"/>
    <protectedRange sqref="T142 T144 T186 T190" name="STR2"/>
    <protectedRange sqref="AB218:AD219 AF218:AI219 AT219:AV219 BD219:BF219 AL218:AO219 D218:W219 AX219 Y218:Z219 AR218:AR219 R194:W194 BD218 AT218:AU218 BF218 AX218:BA218 D160:V165 BT194:BZ209 CK194:CK209 CH208 CC194:CF209 BT183:BZ183 CK183 CI183 CC183:CF183 AN183:AP183 R183:W183 Y183:Z183 AL183 AR183:AV183 AB183:AC183 AF183:AI183 BD183:BF183 BT187:BZ187 CK187 CI187 CC187:CF187 AN187:AP187 R187:W187 Y187:Z187 AL187 AR187:AV187 AB187:AC187 AF187:AI187 BD187:BF187 CI194:CI207 CI209 R202:W209 BD194:BF209 D195:W201 AN194:AP209 Y194:Z209 AL194:AL209 AR194:AV209 AF194:AI209 AE204 AB194:AC209" name="STR3_3"/>
    <protectedRange sqref="P261:BF270" name="STR4_2"/>
    <protectedRange sqref="E74:BE80" name="STR6"/>
    <protectedRange sqref="P150:BF150" name="STR4"/>
    <protectedRange sqref="P148:BF149" name="STR4_2_1"/>
    <protectedRange sqref="P151:BF153 P194:Q194 P168:AB181 AD168:BF181 P166:AB166 P159:AB159 W160:AB165 AD159:BF166 AD184:BF184 P187:Q187 P183:Q183 P188:AB188 P184:AB184 AD188:BF188 P202:Q209" name="STR4_2_2"/>
    <protectedRange sqref="P272:BF293" name="STR4_2_3"/>
    <protectedRange sqref="U303:V309 AN303:BF309" name="STR5_4_1_1"/>
  </protectedRanges>
  <dataConsolidate/>
  <mergeCells count="727">
    <mergeCell ref="E204:AA204"/>
    <mergeCell ref="AB204:AG204"/>
    <mergeCell ref="D207:BF207"/>
    <mergeCell ref="D206:BF206"/>
    <mergeCell ref="D208:BF208"/>
    <mergeCell ref="D293:E293"/>
    <mergeCell ref="F293:AT293"/>
    <mergeCell ref="AU293:AZ293"/>
    <mergeCell ref="BA293:BF293"/>
    <mergeCell ref="D279:E279"/>
    <mergeCell ref="F279:AT279"/>
    <mergeCell ref="AU279:AZ279"/>
    <mergeCell ref="BA279:BF279"/>
    <mergeCell ref="D282:E282"/>
    <mergeCell ref="F282:AT282"/>
    <mergeCell ref="AU282:AZ282"/>
    <mergeCell ref="BA282:BF282"/>
    <mergeCell ref="D292:E292"/>
    <mergeCell ref="F292:AT292"/>
    <mergeCell ref="AU292:AZ292"/>
    <mergeCell ref="BA292:BF292"/>
    <mergeCell ref="F285:AT285"/>
    <mergeCell ref="AU285:AZ285"/>
    <mergeCell ref="BA285:BF285"/>
    <mergeCell ref="D285:E285"/>
    <mergeCell ref="D276:E276"/>
    <mergeCell ref="D280:E280"/>
    <mergeCell ref="F280:AT280"/>
    <mergeCell ref="AU280:AZ280"/>
    <mergeCell ref="BA280:BF280"/>
    <mergeCell ref="BH280:BI280"/>
    <mergeCell ref="D281:E281"/>
    <mergeCell ref="F281:AT281"/>
    <mergeCell ref="AU281:AZ281"/>
    <mergeCell ref="BA281:BF281"/>
    <mergeCell ref="BH281:BI281"/>
    <mergeCell ref="F276:AT276"/>
    <mergeCell ref="AU276:AZ276"/>
    <mergeCell ref="BA276:BF276"/>
    <mergeCell ref="D277:E277"/>
    <mergeCell ref="AU277:AZ277"/>
    <mergeCell ref="BA277:BF277"/>
    <mergeCell ref="BH285:BI285"/>
    <mergeCell ref="D278:E278"/>
    <mergeCell ref="F278:AT278"/>
    <mergeCell ref="AU278:AZ278"/>
    <mergeCell ref="BA278:BF278"/>
    <mergeCell ref="BH278:BI278"/>
    <mergeCell ref="D290:E290"/>
    <mergeCell ref="F290:AT290"/>
    <mergeCell ref="AU290:AZ290"/>
    <mergeCell ref="BA290:BF290"/>
    <mergeCell ref="D291:E291"/>
    <mergeCell ref="F291:AT291"/>
    <mergeCell ref="AU291:AZ291"/>
    <mergeCell ref="BA291:BF291"/>
    <mergeCell ref="D287:E287"/>
    <mergeCell ref="F287:AT287"/>
    <mergeCell ref="AU287:AZ287"/>
    <mergeCell ref="BA287:BF287"/>
    <mergeCell ref="BH282:BI282"/>
    <mergeCell ref="D283:E283"/>
    <mergeCell ref="F283:AT283"/>
    <mergeCell ref="AU283:AZ283"/>
    <mergeCell ref="BA283:BF283"/>
    <mergeCell ref="BH283:BI283"/>
    <mergeCell ref="D284:E284"/>
    <mergeCell ref="F284:AT284"/>
    <mergeCell ref="AU284:AZ284"/>
    <mergeCell ref="BA284:BF284"/>
    <mergeCell ref="BH284:BI284"/>
    <mergeCell ref="BH279:BI279"/>
    <mergeCell ref="BH272:BI272"/>
    <mergeCell ref="D273:E273"/>
    <mergeCell ref="F273:AT273"/>
    <mergeCell ref="AU273:AZ273"/>
    <mergeCell ref="BA273:BF273"/>
    <mergeCell ref="BA274:BF274"/>
    <mergeCell ref="D275:E275"/>
    <mergeCell ref="F275:AT275"/>
    <mergeCell ref="AU275:AZ275"/>
    <mergeCell ref="BA275:BF275"/>
    <mergeCell ref="G255:K255"/>
    <mergeCell ref="L255:AF255"/>
    <mergeCell ref="AG255:AK255"/>
    <mergeCell ref="AL255:BF255"/>
    <mergeCell ref="D241:BF241"/>
    <mergeCell ref="D242:BF242"/>
    <mergeCell ref="D243:BF243"/>
    <mergeCell ref="D244:BF244"/>
    <mergeCell ref="D246:BF246"/>
    <mergeCell ref="G252:K252"/>
    <mergeCell ref="L252:AF252"/>
    <mergeCell ref="D218:AT218"/>
    <mergeCell ref="D217:AT217"/>
    <mergeCell ref="L254:AF254"/>
    <mergeCell ref="AG254:AK254"/>
    <mergeCell ref="AL254:BF254"/>
    <mergeCell ref="AU226:BF226"/>
    <mergeCell ref="AU227:BF227"/>
    <mergeCell ref="D226:AT226"/>
    <mergeCell ref="D227:AT227"/>
    <mergeCell ref="D236:BF236"/>
    <mergeCell ref="D237:BF237"/>
    <mergeCell ref="D238:BF238"/>
    <mergeCell ref="D224:AT224"/>
    <mergeCell ref="D223:AT223"/>
    <mergeCell ref="AG159:BF159"/>
    <mergeCell ref="R160:AF160"/>
    <mergeCell ref="AG160:BF160"/>
    <mergeCell ref="R161:AF161"/>
    <mergeCell ref="AG161:BF161"/>
    <mergeCell ref="R162:AF162"/>
    <mergeCell ref="G253:K253"/>
    <mergeCell ref="L253:BF253"/>
    <mergeCell ref="D215:AH215"/>
    <mergeCell ref="AI215:AT215"/>
    <mergeCell ref="AU215:BF215"/>
    <mergeCell ref="D211:BF211"/>
    <mergeCell ref="D212:AH212"/>
    <mergeCell ref="AI212:AT212"/>
    <mergeCell ref="AU212:BF212"/>
    <mergeCell ref="D214:V214"/>
    <mergeCell ref="W214:AH214"/>
    <mergeCell ref="D251:F253"/>
    <mergeCell ref="G251:K251"/>
    <mergeCell ref="L251:AF251"/>
    <mergeCell ref="AG251:AK251"/>
    <mergeCell ref="AL251:BF251"/>
    <mergeCell ref="AI214:AT214"/>
    <mergeCell ref="AU214:BF214"/>
    <mergeCell ref="AE149:BF149"/>
    <mergeCell ref="D148:AD148"/>
    <mergeCell ref="AE148:BF148"/>
    <mergeCell ref="BA156:BF156"/>
    <mergeCell ref="D151:AD151"/>
    <mergeCell ref="D152:AD152"/>
    <mergeCell ref="D153:AD153"/>
    <mergeCell ref="AE153:BF153"/>
    <mergeCell ref="D157:R157"/>
    <mergeCell ref="S157:V157"/>
    <mergeCell ref="W157:AB157"/>
    <mergeCell ref="AC157:AP157"/>
    <mergeCell ref="AQ157:AZ157"/>
    <mergeCell ref="BA157:BF157"/>
    <mergeCell ref="AE151:BF151"/>
    <mergeCell ref="AE152:BF152"/>
    <mergeCell ref="K18:BF18"/>
    <mergeCell ref="K19:BF19"/>
    <mergeCell ref="D20:I20"/>
    <mergeCell ref="K20:BF20"/>
    <mergeCell ref="D131:BF131"/>
    <mergeCell ref="D68:BF68"/>
    <mergeCell ref="D130:BF130"/>
    <mergeCell ref="D132:BF132"/>
    <mergeCell ref="D117:T117"/>
    <mergeCell ref="U117:BF117"/>
    <mergeCell ref="U118:BF118"/>
    <mergeCell ref="D119:T119"/>
    <mergeCell ref="U119:BF119"/>
    <mergeCell ref="N101:AC101"/>
    <mergeCell ref="D121:T121"/>
    <mergeCell ref="U121:BF121"/>
    <mergeCell ref="D108:T108"/>
    <mergeCell ref="U108:BF108"/>
    <mergeCell ref="D115:T115"/>
    <mergeCell ref="D125:T125"/>
    <mergeCell ref="U125:BF125"/>
    <mergeCell ref="E102:M102"/>
    <mergeCell ref="N102:AC102"/>
    <mergeCell ref="AR80:AX80"/>
    <mergeCell ref="D269:E269"/>
    <mergeCell ref="F269:BF269"/>
    <mergeCell ref="D270:E270"/>
    <mergeCell ref="F270:BF270"/>
    <mergeCell ref="D272:E272"/>
    <mergeCell ref="F272:AT272"/>
    <mergeCell ref="AU272:BF272"/>
    <mergeCell ref="D274:E274"/>
    <mergeCell ref="F274:AT274"/>
    <mergeCell ref="AU274:AZ274"/>
    <mergeCell ref="D300:P300"/>
    <mergeCell ref="Q300:BF300"/>
    <mergeCell ref="BH262:BI262"/>
    <mergeCell ref="BH263:BI263"/>
    <mergeCell ref="BH264:BI264"/>
    <mergeCell ref="BH265:BI265"/>
    <mergeCell ref="BH266:BI266"/>
    <mergeCell ref="D266:E266"/>
    <mergeCell ref="D257:K257"/>
    <mergeCell ref="AG257:AK257"/>
    <mergeCell ref="L257:AF257"/>
    <mergeCell ref="AL257:BF257"/>
    <mergeCell ref="BH267:BI267"/>
    <mergeCell ref="F266:BF266"/>
    <mergeCell ref="D299:P299"/>
    <mergeCell ref="Q299:BF299"/>
    <mergeCell ref="D298:P298"/>
    <mergeCell ref="Q298:BF298"/>
    <mergeCell ref="D297:P297"/>
    <mergeCell ref="Q297:BF297"/>
    <mergeCell ref="D267:E267"/>
    <mergeCell ref="F267:BF267"/>
    <mergeCell ref="D268:E268"/>
    <mergeCell ref="F268:BF268"/>
    <mergeCell ref="C1:BG1"/>
    <mergeCell ref="BT197:BY197"/>
    <mergeCell ref="BT198:BY198"/>
    <mergeCell ref="BT199:BY199"/>
    <mergeCell ref="BT200:BY200"/>
    <mergeCell ref="BT196:BY196"/>
    <mergeCell ref="C11:BG11"/>
    <mergeCell ref="D17:BF17"/>
    <mergeCell ref="D137:BF137"/>
    <mergeCell ref="D138:BF138"/>
    <mergeCell ref="C4:BG4"/>
    <mergeCell ref="D139:BF139"/>
    <mergeCell ref="D140:BF140"/>
    <mergeCell ref="D141:BF141"/>
    <mergeCell ref="D142:BF142"/>
    <mergeCell ref="D143:BF143"/>
    <mergeCell ref="D144:BF144"/>
    <mergeCell ref="D155:BF155"/>
    <mergeCell ref="D156:R156"/>
    <mergeCell ref="S156:V156"/>
    <mergeCell ref="W156:AB156"/>
    <mergeCell ref="AC156:AP156"/>
    <mergeCell ref="AQ156:AZ156"/>
    <mergeCell ref="D18:I18"/>
    <mergeCell ref="C5:BG5"/>
    <mergeCell ref="D260:BG260"/>
    <mergeCell ref="BH261:BI261"/>
    <mergeCell ref="D57:G57"/>
    <mergeCell ref="H57:O57"/>
    <mergeCell ref="P57:AD57"/>
    <mergeCell ref="AE57:AH57"/>
    <mergeCell ref="AI57:AP57"/>
    <mergeCell ref="AQ57:BF57"/>
    <mergeCell ref="BI218:BK221"/>
    <mergeCell ref="C9:BG9"/>
    <mergeCell ref="D258:V258"/>
    <mergeCell ref="W258:BF258"/>
    <mergeCell ref="D248:F250"/>
    <mergeCell ref="W259:BF259"/>
    <mergeCell ref="D259:V259"/>
    <mergeCell ref="G249:K249"/>
    <mergeCell ref="D220:AT221"/>
    <mergeCell ref="D261:E261"/>
    <mergeCell ref="G248:K248"/>
    <mergeCell ref="L248:AF248"/>
    <mergeCell ref="AG248:AK248"/>
    <mergeCell ref="AL248:BF248"/>
    <mergeCell ref="L249:AF249"/>
    <mergeCell ref="D265:E265"/>
    <mergeCell ref="F265:BF265"/>
    <mergeCell ref="AU219:BF219"/>
    <mergeCell ref="F261:BF261"/>
    <mergeCell ref="D262:E262"/>
    <mergeCell ref="F262:BF262"/>
    <mergeCell ref="D263:E263"/>
    <mergeCell ref="F263:BF263"/>
    <mergeCell ref="D264:E264"/>
    <mergeCell ref="F264:BF264"/>
    <mergeCell ref="AG249:AK249"/>
    <mergeCell ref="AL249:BF249"/>
    <mergeCell ref="G250:K250"/>
    <mergeCell ref="L250:BF250"/>
    <mergeCell ref="D254:F256"/>
    <mergeCell ref="G254:K254"/>
    <mergeCell ref="D245:BF245"/>
    <mergeCell ref="D229:BF229"/>
    <mergeCell ref="D239:BF239"/>
    <mergeCell ref="D240:BF240"/>
    <mergeCell ref="AG252:AK252"/>
    <mergeCell ref="AL252:BF252"/>
    <mergeCell ref="G256:K256"/>
    <mergeCell ref="L256:BF256"/>
    <mergeCell ref="E81:BE81"/>
    <mergeCell ref="E82:M82"/>
    <mergeCell ref="E80:M80"/>
    <mergeCell ref="N80:S80"/>
    <mergeCell ref="AD102:AJ102"/>
    <mergeCell ref="AK102:AQ102"/>
    <mergeCell ref="AR102:AX102"/>
    <mergeCell ref="AY102:BE102"/>
    <mergeCell ref="E101:M101"/>
    <mergeCell ref="AD101:AJ101"/>
    <mergeCell ref="AK101:AQ101"/>
    <mergeCell ref="AR101:AX101"/>
    <mergeCell ref="AY101:BE101"/>
    <mergeCell ref="AK80:AQ80"/>
    <mergeCell ref="E86:M86"/>
    <mergeCell ref="AK83:AQ83"/>
    <mergeCell ref="AR83:AX83"/>
    <mergeCell ref="AY83:BE83"/>
    <mergeCell ref="N84:AC84"/>
    <mergeCell ref="AD84:AJ84"/>
    <mergeCell ref="AK84:AQ84"/>
    <mergeCell ref="AR84:AX84"/>
    <mergeCell ref="AY84:BE84"/>
    <mergeCell ref="AY86:BE86"/>
    <mergeCell ref="AR76:AX76"/>
    <mergeCell ref="AY76:BE76"/>
    <mergeCell ref="E75:M75"/>
    <mergeCell ref="N75:S75"/>
    <mergeCell ref="T75:AC75"/>
    <mergeCell ref="AD75:AJ75"/>
    <mergeCell ref="E78:M78"/>
    <mergeCell ref="E79:M79"/>
    <mergeCell ref="E83:M83"/>
    <mergeCell ref="N83:AC83"/>
    <mergeCell ref="AD83:AJ83"/>
    <mergeCell ref="N78:S78"/>
    <mergeCell ref="T78:AC78"/>
    <mergeCell ref="AD78:AJ78"/>
    <mergeCell ref="AK78:AQ78"/>
    <mergeCell ref="AR78:AX78"/>
    <mergeCell ref="AY78:BE78"/>
    <mergeCell ref="N79:S79"/>
    <mergeCell ref="T79:AC79"/>
    <mergeCell ref="AD79:AJ79"/>
    <mergeCell ref="AK79:AQ79"/>
    <mergeCell ref="AR79:AX79"/>
    <mergeCell ref="AY79:BE79"/>
    <mergeCell ref="AY80:BE80"/>
    <mergeCell ref="E84:M84"/>
    <mergeCell ref="N86:AC86"/>
    <mergeCell ref="AD86:AJ86"/>
    <mergeCell ref="AK86:AQ86"/>
    <mergeCell ref="AR86:AX86"/>
    <mergeCell ref="E85:M85"/>
    <mergeCell ref="N85:AC85"/>
    <mergeCell ref="AD85:AJ85"/>
    <mergeCell ref="AK85:AQ85"/>
    <mergeCell ref="AR85:AX85"/>
    <mergeCell ref="AY85:BE85"/>
    <mergeCell ref="Z55:AQ55"/>
    <mergeCell ref="AR55:AV55"/>
    <mergeCell ref="AW55:BF55"/>
    <mergeCell ref="D56:BF56"/>
    <mergeCell ref="P58:W58"/>
    <mergeCell ref="X58:AD58"/>
    <mergeCell ref="E77:M77"/>
    <mergeCell ref="N77:S77"/>
    <mergeCell ref="T77:AC77"/>
    <mergeCell ref="AD77:AJ77"/>
    <mergeCell ref="AK77:AQ77"/>
    <mergeCell ref="AR77:AX77"/>
    <mergeCell ref="AY77:BE77"/>
    <mergeCell ref="N74:S74"/>
    <mergeCell ref="T74:AC74"/>
    <mergeCell ref="AD74:AJ74"/>
    <mergeCell ref="AK74:AQ74"/>
    <mergeCell ref="AR74:AX74"/>
    <mergeCell ref="AY74:BE74"/>
    <mergeCell ref="E76:M76"/>
    <mergeCell ref="N76:S76"/>
    <mergeCell ref="T76:AC76"/>
    <mergeCell ref="AD76:AJ76"/>
    <mergeCell ref="AK76:AQ76"/>
    <mergeCell ref="F52:K52"/>
    <mergeCell ref="D51:BF51"/>
    <mergeCell ref="D69:BF69"/>
    <mergeCell ref="AW53:BF53"/>
    <mergeCell ref="F54:K54"/>
    <mergeCell ref="L54:Y54"/>
    <mergeCell ref="D52:E52"/>
    <mergeCell ref="D58:G58"/>
    <mergeCell ref="H58:O58"/>
    <mergeCell ref="AE58:AH58"/>
    <mergeCell ref="AI58:AP58"/>
    <mergeCell ref="AQ58:BF58"/>
    <mergeCell ref="L52:Y52"/>
    <mergeCell ref="Z52:AQ52"/>
    <mergeCell ref="F53:K53"/>
    <mergeCell ref="L53:Y53"/>
    <mergeCell ref="Z53:AQ53"/>
    <mergeCell ref="AR53:AV53"/>
    <mergeCell ref="Z54:AQ54"/>
    <mergeCell ref="AR54:AV54"/>
    <mergeCell ref="AW54:BF54"/>
    <mergeCell ref="D55:E55"/>
    <mergeCell ref="F55:K55"/>
    <mergeCell ref="L55:Y55"/>
    <mergeCell ref="X37:BF37"/>
    <mergeCell ref="X36:BF36"/>
    <mergeCell ref="D33:BF33"/>
    <mergeCell ref="AQ46:AZ46"/>
    <mergeCell ref="BA46:BF46"/>
    <mergeCell ref="D44:W44"/>
    <mergeCell ref="X44:BF44"/>
    <mergeCell ref="AK75:AQ75"/>
    <mergeCell ref="AR75:AX75"/>
    <mergeCell ref="AY75:BE75"/>
    <mergeCell ref="D46:R46"/>
    <mergeCell ref="S46:V46"/>
    <mergeCell ref="W46:AB46"/>
    <mergeCell ref="AC46:AP46"/>
    <mergeCell ref="D47:R47"/>
    <mergeCell ref="S47:V47"/>
    <mergeCell ref="W47:AB47"/>
    <mergeCell ref="AC47:AP47"/>
    <mergeCell ref="AQ47:AZ47"/>
    <mergeCell ref="BA47:BF47"/>
    <mergeCell ref="D53:E53"/>
    <mergeCell ref="D54:E54"/>
    <mergeCell ref="AW52:BF52"/>
    <mergeCell ref="AR52:AV52"/>
    <mergeCell ref="D38:W38"/>
    <mergeCell ref="P25:BF25"/>
    <mergeCell ref="AW41:BF41"/>
    <mergeCell ref="AM41:AV41"/>
    <mergeCell ref="X41:AL41"/>
    <mergeCell ref="X35:BF35"/>
    <mergeCell ref="T80:AC80"/>
    <mergeCell ref="AD80:AJ80"/>
    <mergeCell ref="AW42:BF42"/>
    <mergeCell ref="D39:W39"/>
    <mergeCell ref="X39:BF39"/>
    <mergeCell ref="D26:BF26"/>
    <mergeCell ref="D45:BF45"/>
    <mergeCell ref="D41:W42"/>
    <mergeCell ref="X42:AL42"/>
    <mergeCell ref="AM42:AV42"/>
    <mergeCell ref="D43:W43"/>
    <mergeCell ref="X43:BF43"/>
    <mergeCell ref="D40:W40"/>
    <mergeCell ref="X40:BF40"/>
    <mergeCell ref="D37:W37"/>
    <mergeCell ref="D36:W36"/>
    <mergeCell ref="D35:W35"/>
    <mergeCell ref="E70:AN70"/>
    <mergeCell ref="C7:BG7"/>
    <mergeCell ref="D107:T107"/>
    <mergeCell ref="U107:BF107"/>
    <mergeCell ref="D71:BF71"/>
    <mergeCell ref="E72:BE72"/>
    <mergeCell ref="E73:M73"/>
    <mergeCell ref="N73:S73"/>
    <mergeCell ref="T73:AC73"/>
    <mergeCell ref="AD73:AJ73"/>
    <mergeCell ref="AK73:AQ73"/>
    <mergeCell ref="AR73:AX73"/>
    <mergeCell ref="AY73:BE73"/>
    <mergeCell ref="E74:M74"/>
    <mergeCell ref="C12:BG12"/>
    <mergeCell ref="D27:BF27"/>
    <mergeCell ref="AA32:BF32"/>
    <mergeCell ref="D32:Z32"/>
    <mergeCell ref="N104:AC104"/>
    <mergeCell ref="AD104:AJ104"/>
    <mergeCell ref="AK104:AQ104"/>
    <mergeCell ref="AR104:AX104"/>
    <mergeCell ref="AY104:BE104"/>
    <mergeCell ref="E104:M104"/>
    <mergeCell ref="C13:BG13"/>
    <mergeCell ref="D225:AT225"/>
    <mergeCell ref="D124:T124"/>
    <mergeCell ref="U124:BF124"/>
    <mergeCell ref="D174:AD174"/>
    <mergeCell ref="D175:AD175"/>
    <mergeCell ref="D166:V166"/>
    <mergeCell ref="W166:BF166"/>
    <mergeCell ref="U129:BF129"/>
    <mergeCell ref="D159:Q159"/>
    <mergeCell ref="D160:Q160"/>
    <mergeCell ref="D161:Q161"/>
    <mergeCell ref="D162:Q162"/>
    <mergeCell ref="D163:Q163"/>
    <mergeCell ref="D164:Q164"/>
    <mergeCell ref="D165:Q165"/>
    <mergeCell ref="R159:AF159"/>
    <mergeCell ref="R164:AF164"/>
    <mergeCell ref="D219:AT219"/>
    <mergeCell ref="AU217:BF217"/>
    <mergeCell ref="AU218:BF218"/>
    <mergeCell ref="AU213:BF213"/>
    <mergeCell ref="D147:BF147"/>
    <mergeCell ref="D149:AD149"/>
    <mergeCell ref="D136:BF136"/>
    <mergeCell ref="D49:R49"/>
    <mergeCell ref="D134:BF134"/>
    <mergeCell ref="D110:AL110"/>
    <mergeCell ref="AM110:BF110"/>
    <mergeCell ref="D111:AL111"/>
    <mergeCell ref="AM111:BF111"/>
    <mergeCell ref="D112:AL112"/>
    <mergeCell ref="AM112:BF112"/>
    <mergeCell ref="D126:T126"/>
    <mergeCell ref="U126:BF126"/>
    <mergeCell ref="D122:T122"/>
    <mergeCell ref="U122:BF122"/>
    <mergeCell ref="D114:BF114"/>
    <mergeCell ref="D127:T127"/>
    <mergeCell ref="U127:BF127"/>
    <mergeCell ref="D128:T128"/>
    <mergeCell ref="U128:BF128"/>
    <mergeCell ref="D129:T129"/>
    <mergeCell ref="D123:T123"/>
    <mergeCell ref="U123:BF123"/>
    <mergeCell ref="U115:BF115"/>
    <mergeCell ref="D118:T118"/>
    <mergeCell ref="D116:T116"/>
    <mergeCell ref="U116:BF116"/>
    <mergeCell ref="D14:S14"/>
    <mergeCell ref="G21:BF21"/>
    <mergeCell ref="G22:BF22"/>
    <mergeCell ref="D30:Z30"/>
    <mergeCell ref="AA30:BF30"/>
    <mergeCell ref="D25:O25"/>
    <mergeCell ref="AY89:BE89"/>
    <mergeCell ref="N88:AC88"/>
    <mergeCell ref="N82:AC82"/>
    <mergeCell ref="AD82:AJ82"/>
    <mergeCell ref="AK82:AQ82"/>
    <mergeCell ref="AR82:AX82"/>
    <mergeCell ref="X38:BF38"/>
    <mergeCell ref="AY82:BE82"/>
    <mergeCell ref="AD89:AJ89"/>
    <mergeCell ref="E87:M87"/>
    <mergeCell ref="N87:AC87"/>
    <mergeCell ref="AD87:AJ87"/>
    <mergeCell ref="D28:BF28"/>
    <mergeCell ref="D24:O24"/>
    <mergeCell ref="P24:BF24"/>
    <mergeCell ref="D16:BF16"/>
    <mergeCell ref="AO70:BE70"/>
    <mergeCell ref="D48:BF48"/>
    <mergeCell ref="D146:BF146"/>
    <mergeCell ref="D150:BF150"/>
    <mergeCell ref="S49:V49"/>
    <mergeCell ref="W49:AB49"/>
    <mergeCell ref="AC49:AP49"/>
    <mergeCell ref="AQ49:AZ49"/>
    <mergeCell ref="BA49:BF49"/>
    <mergeCell ref="D50:R50"/>
    <mergeCell ref="S50:V50"/>
    <mergeCell ref="W50:AB50"/>
    <mergeCell ref="AC50:AP50"/>
    <mergeCell ref="AQ50:AZ50"/>
    <mergeCell ref="BA50:BF50"/>
    <mergeCell ref="AY103:BE103"/>
    <mergeCell ref="AK87:AQ87"/>
    <mergeCell ref="AR87:AX87"/>
    <mergeCell ref="AY87:BE87"/>
    <mergeCell ref="E97:M97"/>
    <mergeCell ref="E103:M103"/>
    <mergeCell ref="N103:AC103"/>
    <mergeCell ref="AK103:AQ103"/>
    <mergeCell ref="AR103:AX103"/>
    <mergeCell ref="AK89:AQ89"/>
    <mergeCell ref="AD103:AJ103"/>
    <mergeCell ref="N100:AC100"/>
    <mergeCell ref="D95:BF95"/>
    <mergeCell ref="E96:BE96"/>
    <mergeCell ref="N97:AC97"/>
    <mergeCell ref="E98:M98"/>
    <mergeCell ref="N98:AC98"/>
    <mergeCell ref="AD98:AJ98"/>
    <mergeCell ref="AK98:AQ98"/>
    <mergeCell ref="AR98:AX98"/>
    <mergeCell ref="N99:AC99"/>
    <mergeCell ref="AD99:AJ99"/>
    <mergeCell ref="AK99:AQ99"/>
    <mergeCell ref="AR99:AX99"/>
    <mergeCell ref="AD97:AJ97"/>
    <mergeCell ref="AK97:AQ97"/>
    <mergeCell ref="AR97:AX97"/>
    <mergeCell ref="AY98:BE98"/>
    <mergeCell ref="E100:M100"/>
    <mergeCell ref="AY100:BE100"/>
    <mergeCell ref="E99:M99"/>
    <mergeCell ref="AY99:BE99"/>
    <mergeCell ref="AD100:AJ100"/>
    <mergeCell ref="AK100:AQ100"/>
    <mergeCell ref="AR100:AX100"/>
    <mergeCell ref="D93:BF93"/>
    <mergeCell ref="E88:M88"/>
    <mergeCell ref="AD88:AJ88"/>
    <mergeCell ref="AK88:AQ88"/>
    <mergeCell ref="AR88:AX88"/>
    <mergeCell ref="AY88:BE88"/>
    <mergeCell ref="E89:M89"/>
    <mergeCell ref="N89:AC89"/>
    <mergeCell ref="AY97:BE97"/>
    <mergeCell ref="E94:AN94"/>
    <mergeCell ref="AO94:BE94"/>
    <mergeCell ref="AR89:AX89"/>
    <mergeCell ref="BT194:BY194"/>
    <mergeCell ref="D180:AD180"/>
    <mergeCell ref="AE180:AR180"/>
    <mergeCell ref="BT195:BY195"/>
    <mergeCell ref="BT202:BY202"/>
    <mergeCell ref="BT203:BY203"/>
    <mergeCell ref="D171:AD171"/>
    <mergeCell ref="AE171:AR171"/>
    <mergeCell ref="AS171:BF171"/>
    <mergeCell ref="D193:BF193"/>
    <mergeCell ref="AS179:BF179"/>
    <mergeCell ref="AE174:AR174"/>
    <mergeCell ref="AS174:BF174"/>
    <mergeCell ref="AE175:AR175"/>
    <mergeCell ref="AS175:BF175"/>
    <mergeCell ref="D173:AD173"/>
    <mergeCell ref="AE173:AR173"/>
    <mergeCell ref="AS173:BF173"/>
    <mergeCell ref="D176:AD176"/>
    <mergeCell ref="AE176:AR176"/>
    <mergeCell ref="AS176:BF176"/>
    <mergeCell ref="D181:AD181"/>
    <mergeCell ref="AE181:AR181"/>
    <mergeCell ref="D177:AD177"/>
    <mergeCell ref="AG162:BF162"/>
    <mergeCell ref="R163:AF163"/>
    <mergeCell ref="AG163:BF163"/>
    <mergeCell ref="AG165:BF165"/>
    <mergeCell ref="D195:Q195"/>
    <mergeCell ref="D196:Q196"/>
    <mergeCell ref="D197:Q197"/>
    <mergeCell ref="D198:Q198"/>
    <mergeCell ref="D199:Q199"/>
    <mergeCell ref="AE177:AR177"/>
    <mergeCell ref="AS177:BF177"/>
    <mergeCell ref="D178:AD178"/>
    <mergeCell ref="AE178:AR178"/>
    <mergeCell ref="D179:AD179"/>
    <mergeCell ref="AE179:AR179"/>
    <mergeCell ref="AS181:BF181"/>
    <mergeCell ref="AS180:BF180"/>
    <mergeCell ref="AS178:BF178"/>
    <mergeCell ref="D184:V184"/>
    <mergeCell ref="W184:BF184"/>
    <mergeCell ref="D185:BF185"/>
    <mergeCell ref="D186:BF186"/>
    <mergeCell ref="D188:V188"/>
    <mergeCell ref="W188:BF188"/>
    <mergeCell ref="AE196:AR196"/>
    <mergeCell ref="R197:AD197"/>
    <mergeCell ref="AE197:AR197"/>
    <mergeCell ref="R198:AD198"/>
    <mergeCell ref="AE198:AR198"/>
    <mergeCell ref="D172:AD172"/>
    <mergeCell ref="AE172:AR172"/>
    <mergeCell ref="AS172:BF172"/>
    <mergeCell ref="AS168:BF168"/>
    <mergeCell ref="AE168:AR168"/>
    <mergeCell ref="D168:AD168"/>
    <mergeCell ref="D169:AD169"/>
    <mergeCell ref="AE169:AR169"/>
    <mergeCell ref="AS169:BF169"/>
    <mergeCell ref="D170:AD170"/>
    <mergeCell ref="AE170:AR170"/>
    <mergeCell ref="AS170:BF170"/>
    <mergeCell ref="D189:BF189"/>
    <mergeCell ref="D190:BF190"/>
    <mergeCell ref="K62:P62"/>
    <mergeCell ref="E64:BE64"/>
    <mergeCell ref="D65:BF65"/>
    <mergeCell ref="D66:BF66"/>
    <mergeCell ref="D230:BF230"/>
    <mergeCell ref="D231:BF231"/>
    <mergeCell ref="D232:BF232"/>
    <mergeCell ref="D233:BF233"/>
    <mergeCell ref="D234:BF234"/>
    <mergeCell ref="R199:AD199"/>
    <mergeCell ref="AE199:AR199"/>
    <mergeCell ref="R200:AD200"/>
    <mergeCell ref="AE200:AR200"/>
    <mergeCell ref="AS195:BF200"/>
    <mergeCell ref="AS202:BF202"/>
    <mergeCell ref="D202:AR202"/>
    <mergeCell ref="AG164:BF164"/>
    <mergeCell ref="R165:AF165"/>
    <mergeCell ref="D200:Q200"/>
    <mergeCell ref="D194:Q194"/>
    <mergeCell ref="R194:AD194"/>
    <mergeCell ref="AE194:AR194"/>
    <mergeCell ref="AS194:BF194"/>
    <mergeCell ref="R195:AD195"/>
    <mergeCell ref="C302:C310"/>
    <mergeCell ref="D302:BF302"/>
    <mergeCell ref="D209:BF209"/>
    <mergeCell ref="BH293:BI293"/>
    <mergeCell ref="D289:E289"/>
    <mergeCell ref="F289:AT289"/>
    <mergeCell ref="AU289:AZ289"/>
    <mergeCell ref="BA289:BF289"/>
    <mergeCell ref="BH287:BI287"/>
    <mergeCell ref="D286:E286"/>
    <mergeCell ref="F286:AT286"/>
    <mergeCell ref="AU286:AZ286"/>
    <mergeCell ref="BA286:BF286"/>
    <mergeCell ref="BH286:BI286"/>
    <mergeCell ref="D288:E288"/>
    <mergeCell ref="F288:AT288"/>
    <mergeCell ref="AU288:AZ288"/>
    <mergeCell ref="BA288:BF288"/>
    <mergeCell ref="BH288:BI288"/>
    <mergeCell ref="AU220:BF220"/>
    <mergeCell ref="AU221:BF221"/>
    <mergeCell ref="AU223:BF223"/>
    <mergeCell ref="AU224:BF224"/>
    <mergeCell ref="AU225:BF225"/>
    <mergeCell ref="D135:BF135"/>
    <mergeCell ref="BG302:BG310"/>
    <mergeCell ref="D303:AD303"/>
    <mergeCell ref="AE303:BF303"/>
    <mergeCell ref="D304:AD304"/>
    <mergeCell ref="AE304:BF304"/>
    <mergeCell ref="D305:AD305"/>
    <mergeCell ref="AE305:BF305"/>
    <mergeCell ref="D306:AD306"/>
    <mergeCell ref="AE306:BF306"/>
    <mergeCell ref="D307:AD307"/>
    <mergeCell ref="AE307:BF307"/>
    <mergeCell ref="D308:AD308"/>
    <mergeCell ref="AE308:BF308"/>
    <mergeCell ref="D309:AD309"/>
    <mergeCell ref="AE309:BF309"/>
    <mergeCell ref="D203:AR203"/>
    <mergeCell ref="AS203:BF203"/>
    <mergeCell ref="AI213:AT213"/>
    <mergeCell ref="D213:AH213"/>
    <mergeCell ref="F277:AT277"/>
    <mergeCell ref="D235:BF235"/>
    <mergeCell ref="AE195:AR195"/>
    <mergeCell ref="R196:AD196"/>
  </mergeCells>
  <phoneticPr fontId="147" type="noConversion"/>
  <conditionalFormatting sqref="D168:D181 D184 D188">
    <cfRule type="containsText" dxfId="249" priority="129" operator="containsText" text="Doplňte další název pozice v projektovém týmu">
      <formula>NOT(ISERROR(SEARCH("Doplňte další název pozice v projektovém týmu",D168)))</formula>
    </cfRule>
  </conditionalFormatting>
  <conditionalFormatting sqref="D166:V166">
    <cfRule type="containsText" dxfId="248" priority="56" operator="containsText" text="Doplňte další název pozice v projektovém týmu">
      <formula>NOT(ISERROR(SEARCH("Doplňte další název pozice v projektovém týmu",D166)))</formula>
    </cfRule>
  </conditionalFormatting>
  <conditionalFormatting sqref="D65:BF65">
    <cfRule type="expression" dxfId="247" priority="9">
      <formula>OR(K62="vyberte",K62="NE")</formula>
    </cfRule>
  </conditionalFormatting>
  <conditionalFormatting sqref="D66:BF66">
    <cfRule type="expression" dxfId="246" priority="8">
      <formula>OR(K62="vyberte",K62="NE")</formula>
    </cfRule>
  </conditionalFormatting>
  <conditionalFormatting sqref="D71:BF90">
    <cfRule type="expression" dxfId="245" priority="200">
      <formula>$AO$70="Ne"</formula>
    </cfRule>
  </conditionalFormatting>
  <conditionalFormatting sqref="D95:BF104">
    <cfRule type="expression" dxfId="244" priority="197">
      <formula>$AO$94="Ne"</formula>
    </cfRule>
  </conditionalFormatting>
  <conditionalFormatting sqref="D111:BF111">
    <cfRule type="expression" dxfId="243" priority="215">
      <formula>$AM$110="Ne"</formula>
    </cfRule>
  </conditionalFormatting>
  <conditionalFormatting sqref="D112:BF112">
    <cfRule type="expression" dxfId="242" priority="214">
      <formula>$AM$110="Ne"</formula>
    </cfRule>
  </conditionalFormatting>
  <conditionalFormatting sqref="E64:BE64">
    <cfRule type="expression" dxfId="241" priority="10">
      <formula>OR(K62="vyberte",K62="NE")</formula>
    </cfRule>
  </conditionalFormatting>
  <conditionalFormatting sqref="E72:BE83">
    <cfRule type="expression" dxfId="240" priority="199">
      <formula>$AO$70="Ne"</formula>
    </cfRule>
  </conditionalFormatting>
  <conditionalFormatting sqref="E90:BE90">
    <cfRule type="expression" dxfId="239" priority="198">
      <formula>$AO$70="Ne"</formula>
    </cfRule>
  </conditionalFormatting>
  <conditionalFormatting sqref="E96:BE104">
    <cfRule type="expression" dxfId="238" priority="196">
      <formula>$AO$94="ne"</formula>
    </cfRule>
  </conditionalFormatting>
  <conditionalFormatting sqref="G21:BF22">
    <cfRule type="cellIs" dxfId="237" priority="231" operator="equal">
      <formula>"Vyberte z následujícího seznamu"</formula>
    </cfRule>
  </conditionalFormatting>
  <conditionalFormatting sqref="K62:P62">
    <cfRule type="containsText" dxfId="236" priority="1" operator="containsText" text="vyberte">
      <formula>NOT(ISERROR(SEARCH("vyberte",K62)))</formula>
    </cfRule>
  </conditionalFormatting>
  <conditionalFormatting sqref="W184:BF184">
    <cfRule type="containsText" dxfId="235" priority="12" operator="containsText" text="vyberte">
      <formula>NOT(ISERROR(SEARCH("vyberte",W184)))</formula>
    </cfRule>
  </conditionalFormatting>
  <conditionalFormatting sqref="W188:BF188">
    <cfRule type="containsText" dxfId="234" priority="11" operator="containsText" text="vyberte">
      <formula>NOT(ISERROR(SEARCH("vyberte",W188)))</formula>
    </cfRule>
  </conditionalFormatting>
  <conditionalFormatting sqref="X36:BF36">
    <cfRule type="cellIs" dxfId="233" priority="230" operator="equal">
      <formula>"Vyberte ze seznamu"</formula>
    </cfRule>
    <cfRule type="expression" dxfId="232" priority="233">
      <formula>OR(X35="Fyzická podnikající osoba",X35="Fyzická osoba")</formula>
    </cfRule>
  </conditionalFormatting>
  <conditionalFormatting sqref="AE153">
    <cfRule type="containsText" dxfId="231" priority="177" operator="containsText" text="Vyberte ze seznamu.">
      <formula>NOT(ISERROR(SEARCH("Vyberte ze seznamu.",AE153)))</formula>
    </cfRule>
  </conditionalFormatting>
  <conditionalFormatting sqref="AE194:AE200">
    <cfRule type="containsText" dxfId="230" priority="66" operator="containsText" text="vyberte">
      <formula>NOT(ISERROR(SEARCH("vyberte",AE194)))</formula>
    </cfRule>
  </conditionalFormatting>
  <conditionalFormatting sqref="AI213:AT215">
    <cfRule type="containsText" dxfId="229" priority="4" operator="containsText" text="vygeneruje se">
      <formula>NOT(ISERROR(SEARCH("vygeneruje se",AI213)))</formula>
    </cfRule>
  </conditionalFormatting>
  <conditionalFormatting sqref="AM110:BF112">
    <cfRule type="cellIs" dxfId="228" priority="226" operator="equal">
      <formula>"Vyberte ze seznamu"</formula>
    </cfRule>
  </conditionalFormatting>
  <conditionalFormatting sqref="AO70:BE70">
    <cfRule type="cellIs" dxfId="227" priority="218" operator="equal">
      <formula>"Vyberte ze seznamu"</formula>
    </cfRule>
  </conditionalFormatting>
  <conditionalFormatting sqref="AO94:BE94">
    <cfRule type="cellIs" dxfId="226" priority="227" operator="equal">
      <formula>"Vyberte ze seznamu"</formula>
    </cfRule>
  </conditionalFormatting>
  <conditionalFormatting sqref="AQ47:AZ47">
    <cfRule type="cellIs" dxfId="225" priority="229" operator="equal">
      <formula>"Vyberte ze seznamu"</formula>
    </cfRule>
  </conditionalFormatting>
  <conditionalFormatting sqref="AQ50:AZ50">
    <cfRule type="cellIs" dxfId="224" priority="179" operator="equal">
      <formula>"Vyberte ze seznamu"</formula>
    </cfRule>
  </conditionalFormatting>
  <conditionalFormatting sqref="AQ157:AZ157">
    <cfRule type="cellIs" dxfId="223" priority="175" operator="equal">
      <formula>"Vyberte ze seznamu"</formula>
    </cfRule>
  </conditionalFormatting>
  <conditionalFormatting sqref="AS195:BF200">
    <cfRule type="containsText" dxfId="222" priority="7" operator="containsText" text="Nejprve vyplňte list 'Kalkulačka jednoráz. Částky'">
      <formula>NOT(ISERROR(SEARCH("Nejprve vyplňte list 'Kalkulačka jednoráz. Částky'",AS195)))</formula>
    </cfRule>
  </conditionalFormatting>
  <conditionalFormatting sqref="AU213:BF213">
    <cfRule type="containsText" dxfId="221" priority="3" operator="containsText" text="vygeneruje se">
      <formula>NOT(ISERROR(SEARCH("vygeneruje se",AU213)))</formula>
    </cfRule>
  </conditionalFormatting>
  <conditionalFormatting sqref="AU214:BF214">
    <cfRule type="containsText" dxfId="220" priority="143" operator="containsText" text="Nemůže být &gt; 85%!">
      <formula>NOT(ISERROR(SEARCH("Nemůže být &gt; 85%!",AU214)))</formula>
    </cfRule>
  </conditionalFormatting>
  <conditionalFormatting sqref="AU214:BF215">
    <cfRule type="containsText" dxfId="219" priority="144" operator="containsText" text="vygeneruje se">
      <formula>NOT(ISERROR(SEARCH("vygeneruje se",AU214)))</formula>
    </cfRule>
  </conditionalFormatting>
  <conditionalFormatting sqref="AU218:BF219">
    <cfRule type="containsText" dxfId="218" priority="207" operator="containsText" text="Vygeneruje se">
      <formula>NOT(ISERROR(SEARCH("Vygeneruje se",AU218)))</formula>
    </cfRule>
  </conditionalFormatting>
  <conditionalFormatting sqref="AU221:BF221">
    <cfRule type="containsText" dxfId="217" priority="205" operator="containsText" text="Vygeneruje se">
      <formula>NOT(ISERROR(SEARCH("Vygeneruje se",AU221)))</formula>
    </cfRule>
  </conditionalFormatting>
  <conditionalFormatting sqref="AW53:BF55">
    <cfRule type="cellIs" dxfId="216" priority="228" operator="equal">
      <formula>"Vyberte ze seznamu"</formula>
    </cfRule>
  </conditionalFormatting>
  <conditionalFormatting sqref="BA47:BF47">
    <cfRule type="containsText" dxfId="215" priority="201" operator="containsText" text="Načítá se">
      <formula>NOT(ISERROR(SEARCH("Načítá se",BA47)))</formula>
    </cfRule>
  </conditionalFormatting>
  <conditionalFormatting sqref="BA50:BF50">
    <cfRule type="containsText" dxfId="214" priority="178" operator="containsText" text="Načítá se">
      <formula>NOT(ISERROR(SEARCH("Načítá se",BA50)))</formula>
    </cfRule>
  </conditionalFormatting>
  <conditionalFormatting sqref="BA157:BF157">
    <cfRule type="containsText" dxfId="213" priority="174" operator="containsText" text="Načítá se">
      <formula>NOT(ISERROR(SEARCH("Načítá se",BA157)))</formula>
    </cfRule>
  </conditionalFormatting>
  <conditionalFormatting sqref="BG302">
    <cfRule type="expression" dxfId="212" priority="2" stopIfTrue="1">
      <formula>$U$115="podnikající fyzická osoba"</formula>
    </cfRule>
  </conditionalFormatting>
  <conditionalFormatting sqref="CH194:DF196">
    <cfRule type="expression" dxfId="211" priority="246">
      <formula>#REF!&lt;0.51</formula>
    </cfRule>
  </conditionalFormatting>
  <dataValidations xWindow="880" yWindow="909" count="30">
    <dataValidation type="textLength" operator="equal" allowBlank="1" showInputMessage="1" showErrorMessage="1" error="IČ musí obsahovat přesně osm číslic." sqref="AD98:AJ104 AD74:AJ80 AD83:AJ89 U116:BF116" xr:uid="{00000000-0002-0000-0000-000000000000}">
      <formula1>8</formula1>
    </dataValidation>
    <dataValidation allowBlank="1" showInputMessage="1" showErrorMessage="1" promptTitle="ÚČEL PODPORY" prompt="Uveďte stručný a výstižný popis účelu, na který bude podpora použita." sqref="D29:BF29 D31:BF31" xr:uid="{00000000-0002-0000-0000-000001000000}"/>
    <dataValidation type="whole" operator="greaterThanOrEqual" allowBlank="1" showInputMessage="1" showErrorMessage="1" error="Počet jednotek musí být uveden v celých číslech!" sqref="BT194:BY209 BT183:BY183 BT187:BY187" xr:uid="{00000000-0002-0000-0000-000002000000}">
      <formula1>0</formula1>
    </dataValidation>
    <dataValidation operator="equal" allowBlank="1" showInputMessage="1" showErrorMessage="1" error="IČ může obsahovat pouze číslice o  počtu 8 znaků" sqref="P24:BF24" xr:uid="{00000000-0002-0000-0000-000003000000}"/>
    <dataValidation operator="greaterThanOrEqual" allowBlank="1" showInputMessage="1" showErrorMessage="1" error="Je nutné zadat číslo." sqref="AU219:BF219" xr:uid="{00000000-0002-0000-0000-000004000000}"/>
    <dataValidation operator="greaterThanOrEqual" allowBlank="1" showInputMessage="1" showErrorMessage="1" sqref="AU221:BF221 BZ194:CG209 BZ183:CK183 BZ187:CK187 CH208 CH197:CK207 CH209:CK209 CJ208:CK208" xr:uid="{00000000-0002-0000-0000-000005000000}"/>
    <dataValidation type="textLength" operator="lessThanOrEqual" allowBlank="1" showErrorMessage="1" error="Překročen maximální počet znaků!" sqref="D142:BF142 D144:BF144 D186:BF186 D190:BF190" xr:uid="{00000000-0002-0000-0000-000006000000}">
      <formula1>1008</formula1>
    </dataValidation>
    <dataValidation type="list" allowBlank="1" showInputMessage="1" showErrorMessage="1" prompt="Vyberte jednu z možností uvedených v rozevíracím seznamu:" sqref="AM112:BF112 AM110:BF110" xr:uid="{00000000-0002-0000-0000-000007000000}">
      <formula1>$BH$110:$BJ$110</formula1>
    </dataValidation>
    <dataValidation type="list" allowBlank="1" showInputMessage="1" prompt="Vyberte jednu z možností uvedených v rozevíracím seznamu:" sqref="AM111:BF111" xr:uid="{00000000-0002-0000-0000-000008000000}">
      <formula1>$BH$110:$BJ$110</formula1>
    </dataValidation>
    <dataValidation allowBlank="1" showInputMessage="1" showErrorMessage="1" prompt="FYZICKÉ OSOBY žádající o podporu uvádí jméno a příjmení._x000a_PRÁVNICKÉ OSOBY uvádí název žadatele." sqref="P25:BF25" xr:uid="{00000000-0002-0000-0000-000009000000}"/>
    <dataValidation type="list" allowBlank="1" showInputMessage="1" showErrorMessage="1" error="Vyberte ANO nebo NE z rozevíracího seznamu (klikněte na šipku vpravo)" prompt="Vyberte jednu z možností uvedených v rozevíracím seznamu:" sqref="AO94:BE94 AO70:BE70" xr:uid="{00000000-0002-0000-0000-00000A000000}">
      <formula1>$BH$94:$BJ$94</formula1>
    </dataValidation>
    <dataValidation type="textLength" operator="lessThanOrEqual" allowBlank="1" showInputMessage="1" showErrorMessage="1" sqref="D160:D165 R194 E201:AB201 D195:D201" xr:uid="{00000000-0002-0000-0000-00000B000000}">
      <formula1>120</formula1>
    </dataValidation>
    <dataValidation operator="equal" allowBlank="1" showInputMessage="1" showErrorMessage="1" sqref="X38:BF38" xr:uid="{00000000-0002-0000-0000-00000C000000}"/>
    <dataValidation allowBlank="1" showInputMessage="1" showErrorMessage="1" promptTitle="DATUM UKONČENÍ:" prompt="Uveďte dobu trvání projektu/akce/aktivity, v jejímž průběhu mají být uplatněny výdaje z požadované  podpory, tj. lhůta způsobilosti výdajů na požadovaný účel." sqref="AA150:BF150" xr:uid="{00000000-0002-0000-0000-00000D000000}"/>
    <dataValidation allowBlank="1" showInputMessage="1" showErrorMessage="1" promptTitle="DOBA REALIZACE" sqref="D147:BF147" xr:uid="{00000000-0002-0000-0000-00000E000000}"/>
    <dataValidation allowBlank="1" showInputMessage="1" showErrorMessage="1" error="Výše dotace musí být v CELÝCH TISÍCÍCH a v intervalu 50 000,- až 1 000 000,- Kč!" sqref="AU218:BF218" xr:uid="{00000000-0002-0000-0000-00000F000000}"/>
    <dataValidation showInputMessage="1" showErrorMessage="1" errorTitle="Kontrola" error="Nejdříve se ujistěte, zda jsou vyplněna všechna povinná pole výše - Typ žadatele a Právní forma." sqref="X37:BF37" xr:uid="{00000000-0002-0000-0000-000010000000}"/>
    <dataValidation type="list" allowBlank="1" showInputMessage="1" showErrorMessage="1" sqref="AW53:BF55" xr:uid="{00000000-0002-0000-0000-000011000000}">
      <formula1>$BH$52:$BJ$52</formula1>
    </dataValidation>
    <dataValidation type="list" allowBlank="1" showInputMessage="1" showErrorMessage="1" sqref="AQ47:AZ47 AQ50:AZ50 AQ157:AZ157" xr:uid="{00000000-0002-0000-0000-000012000000}">
      <formula1>$BH$47:$BU$47</formula1>
    </dataValidation>
    <dataValidation type="list" allowBlank="1" showInputMessage="1" showErrorMessage="1" sqref="AE153" xr:uid="{00000000-0002-0000-0000-000013000000}">
      <formula1>$BH$153:$BJ$153</formula1>
    </dataValidation>
    <dataValidation allowBlank="1" showInputMessage="1" showErrorMessage="1" prompt="Zde doplňte další název pozice v projektovém týmu." sqref="D166:V166 D168:D181 D184 D188" xr:uid="{00000000-0002-0000-0000-000014000000}"/>
    <dataValidation allowBlank="1" showInputMessage="1" showErrorMessage="1" error="Požadovaná podpora musí být v rozsahu 100 000 Kč až 500 000 Kč a v CELÝCH TISÍCÍCH._x000a_" prompt="Výše dotace:_x000a_  - MIN. 100 tis. Kč,_x000a_  - MAX. 500 tis. Kč._x000a_Uvádějte V CELÝCH TISÍCIKORUNÁCH!_x000a_" sqref="AI214:AT214" xr:uid="{00000000-0002-0000-0000-000015000000}"/>
    <dataValidation type="list" allowBlank="1" showInputMessage="1" prompt="Vybrat jednu z možností uvedených v rozevíracím seznamu." sqref="X36:BF36" xr:uid="{00000000-0002-0000-0000-000016000000}">
      <formula1>$BH$36:$CE$36</formula1>
    </dataValidation>
    <dataValidation type="list" allowBlank="1" showInputMessage="1" showErrorMessage="1" sqref="AC201:AI201" xr:uid="{00000000-0002-0000-0000-000017000000}">
      <formula1>#REF!</formula1>
    </dataValidation>
    <dataValidation type="list" allowBlank="1" showInputMessage="1" showErrorMessage="1" sqref="AU275:AZ276 AU290:AZ291 AU287:AZ288 AU279:AZ285" xr:uid="{00000000-0002-0000-0000-000018000000}">
      <formula1>$BH$274:$BJ$274</formula1>
    </dataValidation>
    <dataValidation type="list" allowBlank="1" showInputMessage="1" showErrorMessage="1" sqref="JG62:JL62 TC62:TH62 ACY62:ADD62 AMU62:AMZ62 AWQ62:AWV62 BGM62:BGR62 BQI62:BQN62 CAE62:CAJ62 CKA62:CKF62 CTW62:CUB62 DDS62:DDX62 DNO62:DNT62 DXK62:DXP62 EHG62:EHL62 ERC62:ERH62 FAY62:FBD62 FKU62:FKZ62 FUQ62:FUV62 GEM62:GER62 GOI62:GON62 GYE62:GYJ62 HIA62:HIF62 HRW62:HSB62 IBS62:IBX62 ILO62:ILT62 IVK62:IVP62 JFG62:JFL62 JPC62:JPH62 JYY62:JZD62 KIU62:KIZ62 KSQ62:KSV62 LCM62:LCR62 LMI62:LMN62 LWE62:LWJ62 MGA62:MGF62 MPW62:MQB62 MZS62:MZX62 NJO62:NJT62 NTK62:NTP62 ODG62:ODL62 ONC62:ONH62 OWY62:OXD62 PGU62:PGZ62 PQQ62:PQV62 QAM62:QAR62 QKI62:QKN62 QUE62:QUJ62 REA62:REF62 RNW62:ROB62 RXS62:RXX62 SHO62:SHT62 SRK62:SRP62 TBG62:TBL62 TLC62:TLH62 TUY62:TVD62 UEU62:UEZ62 UOQ62:UOV62 UYM62:UYR62 VII62:VIN62 VSE62:VSJ62 WCA62:WCF62 WLW62:WMB62 WVS62:WVX62" xr:uid="{00000000-0002-0000-0000-000019000000}">
      <formula1>$BH$147:$BH$149</formula1>
    </dataValidation>
    <dataValidation type="list" allowBlank="1" showInputMessage="1" showErrorMessage="1" sqref="E63:BD63 JA63:KZ63 SW63:UV63 ACS63:AER63 AMO63:AON63 AWK63:AYJ63 BGG63:BIF63 BQC63:BSB63 BZY63:CBX63 CJU63:CLT63 CTQ63:CVP63 DDM63:DFL63 DNI63:DPH63 DXE63:DZD63 EHA63:EIZ63 EQW63:ESV63 FAS63:FCR63 FKO63:FMN63 FUK63:FWJ63 GEG63:GGF63 GOC63:GQB63 GXY63:GZX63 HHU63:HJT63 HRQ63:HTP63 IBM63:IDL63 ILI63:INH63 IVE63:IXD63 JFA63:JGZ63 JOW63:JQV63 JYS63:KAR63 KIO63:KKN63 KSK63:KUJ63 LCG63:LEF63 LMC63:LOB63 LVY63:LXX63 MFU63:MHT63 MPQ63:MRP63 MZM63:NBL63 NJI63:NLH63 NTE63:NVD63 ODA63:OEZ63 OMW63:OOV63 OWS63:OYR63 PGO63:PIN63 PQK63:PSJ63 QAG63:QCF63 QKC63:QMB63 QTY63:QVX63 RDU63:RFT63 RNQ63:RPP63 RXM63:RZL63 SHI63:SJH63 SRE63:STD63 TBA63:TCZ63 TKW63:TMV63 TUS63:TWR63 UEO63:UGN63 UOK63:UQJ63 UYG63:VAF63 VIC63:VKB63 VRY63:VTX63 WBU63:WDT63 WLQ63:WNP63 WVM63:WXL63" xr:uid="{00000000-0002-0000-0000-00001A000000}">
      <formula1>$BH$159:$BH$161</formula1>
    </dataValidation>
    <dataValidation type="list" allowBlank="1" showInputMessage="1" showErrorMessage="1" sqref="K62:P62" xr:uid="{00000000-0002-0000-0000-00001B000000}">
      <formula1>$BH$61:$BH$63</formula1>
    </dataValidation>
    <dataValidation type="list" allowBlank="1" showInputMessage="1" showErrorMessage="1" sqref="W188:BF188 W184:BF184" xr:uid="{B48D1C88-D6FA-4FFB-BBAC-B2F63A6C883E}">
      <formula1>$BH$182:$BH$185</formula1>
    </dataValidation>
    <dataValidation type="list" allowBlank="1" showInputMessage="1" showErrorMessage="1" sqref="AU273:AZ274 AU289:AZ289 AU286:AZ286 AU277:AZ278" xr:uid="{FBF25B1B-2CB0-4454-9752-4E4D81BB144E}">
      <formula1>$BH$274:$BI$274</formula1>
    </dataValidation>
  </dataValidations>
  <pageMargins left="0.39370078740157483" right="0.39370078740157483" top="0.43307086614173229" bottom="0.39370078740157483" header="0.19685039370078741" footer="0.23622047244094491"/>
  <pageSetup paperSize="9" scale="96" fitToHeight="0" orientation="portrait" r:id="rId1"/>
  <headerFooter>
    <oddFooter>&amp;CStránka &amp;P</oddFooter>
  </headerFooter>
  <rowBreaks count="1" manualBreakCount="1">
    <brk id="20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1">
    <tabColor rgb="FFE7FFFF"/>
    <pageSetUpPr fitToPage="1"/>
  </sheetPr>
  <dimension ref="A1:BW204"/>
  <sheetViews>
    <sheetView view="pageBreakPreview" topLeftCell="B1" zoomScaleNormal="100" zoomScaleSheetLayoutView="100" workbookViewId="0">
      <selection activeCell="D10" sqref="D10:BF10"/>
    </sheetView>
  </sheetViews>
  <sheetFormatPr defaultColWidth="1.7109375" defaultRowHeight="14.25" x14ac:dyDescent="0.2"/>
  <cols>
    <col min="1" max="1" width="1.7109375" style="1" hidden="1" customWidth="1"/>
    <col min="2" max="2" width="1.7109375" style="1" customWidth="1"/>
    <col min="3" max="29" width="1.7109375" style="4"/>
    <col min="30" max="30" width="1.85546875" style="4" customWidth="1"/>
    <col min="31" max="57" width="1.7109375" style="4"/>
    <col min="58" max="58" width="1.7109375" style="4" customWidth="1"/>
    <col min="59" max="59" width="1.7109375" style="4"/>
    <col min="60" max="60" width="24.42578125" style="17" hidden="1" customWidth="1"/>
    <col min="61" max="61" width="16.7109375" style="17" hidden="1" customWidth="1"/>
    <col min="62" max="62" width="18.5703125" style="1" hidden="1" customWidth="1"/>
    <col min="63" max="83" width="1.7109375" style="1" customWidth="1"/>
    <col min="84" max="16384" width="1.7109375" style="1"/>
  </cols>
  <sheetData>
    <row r="1" spans="1:63" ht="11.25" customHeight="1" x14ac:dyDescent="0.2">
      <c r="C1" s="1"/>
      <c r="D1" s="572" t="s">
        <v>233</v>
      </c>
      <c r="E1" s="573"/>
      <c r="F1" s="573"/>
      <c r="G1" s="573"/>
      <c r="H1" s="573"/>
      <c r="I1" s="573"/>
      <c r="J1" s="573"/>
      <c r="K1" s="573"/>
      <c r="L1" s="573"/>
      <c r="M1" s="573"/>
      <c r="N1" s="573"/>
      <c r="O1" s="573"/>
      <c r="P1" s="573"/>
      <c r="Q1" s="573"/>
      <c r="R1" s="573"/>
      <c r="S1" s="574"/>
      <c r="T1" s="3"/>
      <c r="U1" s="3"/>
      <c r="V1" s="3"/>
      <c r="W1" s="1"/>
      <c r="X1" s="104"/>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1:63" ht="50.25" customHeight="1" x14ac:dyDescent="0.25">
      <c r="C2" s="406"/>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row>
    <row r="3" spans="1:63" s="102" customFormat="1" ht="27" customHeight="1" x14ac:dyDescent="0.2">
      <c r="C3" s="1020" t="s">
        <v>670</v>
      </c>
      <c r="D3" s="1021"/>
      <c r="E3" s="1021"/>
      <c r="F3" s="1021"/>
      <c r="G3" s="1021"/>
      <c r="H3" s="1021"/>
      <c r="I3" s="1021"/>
      <c r="J3" s="1021"/>
      <c r="K3" s="1021"/>
      <c r="L3" s="1021"/>
      <c r="M3" s="1021"/>
      <c r="N3" s="1021"/>
      <c r="O3" s="1021"/>
      <c r="P3" s="1021"/>
      <c r="Q3" s="1021"/>
      <c r="R3" s="1021"/>
      <c r="S3" s="1021"/>
      <c r="T3" s="1021"/>
      <c r="U3" s="1021"/>
      <c r="V3" s="1021"/>
      <c r="W3" s="1021"/>
      <c r="X3" s="1021"/>
      <c r="Y3" s="1021"/>
      <c r="Z3" s="1021"/>
      <c r="AA3" s="1021"/>
      <c r="AB3" s="1021"/>
      <c r="AC3" s="1021"/>
      <c r="AD3" s="1021"/>
      <c r="AE3" s="1021"/>
      <c r="AF3" s="1021"/>
      <c r="AG3" s="1021"/>
      <c r="AH3" s="1021"/>
      <c r="AI3" s="1021"/>
      <c r="AJ3" s="1021"/>
      <c r="AK3" s="1021"/>
      <c r="AL3" s="1021"/>
      <c r="AM3" s="1021"/>
      <c r="AN3" s="1021"/>
      <c r="AO3" s="1021"/>
      <c r="AP3" s="1021"/>
      <c r="AQ3" s="1021"/>
      <c r="AR3" s="1021"/>
      <c r="AS3" s="1021"/>
      <c r="AT3" s="1021"/>
      <c r="AU3" s="1021"/>
      <c r="AV3" s="1021"/>
      <c r="AW3" s="1021"/>
      <c r="AX3" s="1021"/>
      <c r="AY3" s="1021"/>
      <c r="AZ3" s="1021"/>
      <c r="BA3" s="1021"/>
      <c r="BB3" s="1021"/>
      <c r="BC3" s="1021"/>
      <c r="BD3" s="1021"/>
      <c r="BE3" s="1021"/>
      <c r="BF3" s="1021"/>
      <c r="BG3" s="1021"/>
    </row>
    <row r="4" spans="1:63" s="123" customFormat="1" ht="62.25" customHeight="1" thickBot="1" x14ac:dyDescent="0.3">
      <c r="C4" s="1022" t="s">
        <v>748</v>
      </c>
      <c r="D4" s="1023"/>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c r="AO4" s="1023"/>
      <c r="AP4" s="1023"/>
      <c r="AQ4" s="1023"/>
      <c r="AR4" s="1023"/>
      <c r="AS4" s="1023"/>
      <c r="AT4" s="1023"/>
      <c r="AU4" s="1023"/>
      <c r="AV4" s="1023"/>
      <c r="AW4" s="1023"/>
      <c r="AX4" s="1023"/>
      <c r="AY4" s="1023"/>
      <c r="AZ4" s="1023"/>
      <c r="BA4" s="1023"/>
      <c r="BB4" s="1023"/>
      <c r="BC4" s="1023"/>
      <c r="BD4" s="1023"/>
      <c r="BE4" s="1023"/>
      <c r="BF4" s="1023"/>
      <c r="BG4" s="1023"/>
    </row>
    <row r="5" spans="1:63" s="3" customFormat="1" ht="12.75" hidden="1" customHeight="1" x14ac:dyDescent="0.2">
      <c r="C5" s="204"/>
      <c r="D5" s="1002" t="s">
        <v>262</v>
      </c>
      <c r="E5" s="1003"/>
      <c r="F5" s="1003"/>
      <c r="G5" s="1003"/>
      <c r="H5" s="1003"/>
      <c r="I5" s="1003"/>
      <c r="J5" s="1003"/>
      <c r="K5" s="1003"/>
      <c r="L5" s="1003"/>
      <c r="M5" s="1003"/>
      <c r="N5" s="1003"/>
      <c r="O5" s="1004"/>
      <c r="P5" s="1005" t="str">
        <f>ZADOST!P25</f>
        <v>zde nevyplňovat,  toto pole se načítá automaticky!</v>
      </c>
      <c r="Q5" s="1005"/>
      <c r="R5" s="1005"/>
      <c r="S5" s="1005"/>
      <c r="T5" s="1005"/>
      <c r="U5" s="1005"/>
      <c r="V5" s="1005"/>
      <c r="W5" s="1005"/>
      <c r="X5" s="1005"/>
      <c r="Y5" s="1005"/>
      <c r="Z5" s="1005"/>
      <c r="AA5" s="1005"/>
      <c r="AB5" s="1005"/>
      <c r="AC5" s="1005"/>
      <c r="AD5" s="1005"/>
      <c r="AE5" s="1005"/>
      <c r="AF5" s="1005"/>
      <c r="AG5" s="1005"/>
      <c r="AH5" s="1005"/>
      <c r="AI5" s="1005"/>
      <c r="AJ5" s="1005"/>
      <c r="AK5" s="1005"/>
      <c r="AL5" s="1005"/>
      <c r="AM5" s="1005"/>
      <c r="AN5" s="1005"/>
      <c r="AO5" s="1005"/>
      <c r="AP5" s="1005"/>
      <c r="AQ5" s="1005"/>
      <c r="AR5" s="1005"/>
      <c r="AS5" s="1005"/>
      <c r="AT5" s="1005"/>
      <c r="AU5" s="1005"/>
      <c r="AV5" s="1005"/>
      <c r="AW5" s="1005"/>
      <c r="AX5" s="1005"/>
      <c r="AY5" s="1005"/>
      <c r="AZ5" s="1005"/>
      <c r="BA5" s="1005"/>
      <c r="BB5" s="1005"/>
      <c r="BC5" s="1005"/>
      <c r="BD5" s="1005"/>
      <c r="BE5" s="1005"/>
      <c r="BF5" s="1006"/>
      <c r="BH5" s="205"/>
      <c r="BI5" s="164"/>
      <c r="BJ5" s="206"/>
    </row>
    <row r="6" spans="1:63" s="3" customFormat="1" ht="12.75" customHeight="1" thickTop="1" thickBot="1" x14ac:dyDescent="0.25">
      <c r="C6" s="204"/>
      <c r="D6" s="1007" t="s">
        <v>250</v>
      </c>
      <c r="E6" s="1008"/>
      <c r="F6" s="1008"/>
      <c r="G6" s="1008"/>
      <c r="H6" s="1008"/>
      <c r="I6" s="1008"/>
      <c r="J6" s="1008"/>
      <c r="K6" s="1008"/>
      <c r="L6" s="1008"/>
      <c r="M6" s="1008"/>
      <c r="N6" s="1008"/>
      <c r="O6" s="1009"/>
      <c r="P6" s="1010" t="str">
        <f>ZADOST!P25</f>
        <v>zde nevyplňovat,  toto pole se načítá automaticky!</v>
      </c>
      <c r="Q6" s="1011"/>
      <c r="R6" s="1011"/>
      <c r="S6" s="1011"/>
      <c r="T6" s="1011"/>
      <c r="U6" s="1011"/>
      <c r="V6" s="1011"/>
      <c r="W6" s="1011"/>
      <c r="X6" s="1011"/>
      <c r="Y6" s="1011"/>
      <c r="Z6" s="1011"/>
      <c r="AA6" s="1011"/>
      <c r="AB6" s="1011"/>
      <c r="AC6" s="1011"/>
      <c r="AD6" s="1011"/>
      <c r="AE6" s="1011"/>
      <c r="AF6" s="1011"/>
      <c r="AG6" s="1011"/>
      <c r="AH6" s="1011"/>
      <c r="AI6" s="1011"/>
      <c r="AJ6" s="1011"/>
      <c r="AK6" s="1011"/>
      <c r="AL6" s="1011"/>
      <c r="AM6" s="1011"/>
      <c r="AN6" s="1011"/>
      <c r="AO6" s="1011"/>
      <c r="AP6" s="1011"/>
      <c r="AQ6" s="1011"/>
      <c r="AR6" s="1011"/>
      <c r="AS6" s="1011"/>
      <c r="AT6" s="1011"/>
      <c r="AU6" s="1011"/>
      <c r="AV6" s="1011"/>
      <c r="AW6" s="1011"/>
      <c r="AX6" s="1011"/>
      <c r="AY6" s="1011"/>
      <c r="AZ6" s="1011"/>
      <c r="BA6" s="1011"/>
      <c r="BB6" s="1011"/>
      <c r="BC6" s="1011"/>
      <c r="BD6" s="1011"/>
      <c r="BE6" s="1011"/>
      <c r="BF6" s="1012"/>
      <c r="BH6" s="164"/>
      <c r="BI6" s="164"/>
      <c r="BJ6" s="206"/>
    </row>
    <row r="7" spans="1:63" ht="21.75" customHeight="1" thickTop="1" x14ac:dyDescent="0.25">
      <c r="C7" s="141"/>
      <c r="D7" s="890" t="s">
        <v>573</v>
      </c>
      <c r="E7" s="1016"/>
      <c r="F7" s="1016"/>
      <c r="G7" s="1016"/>
      <c r="H7" s="1016"/>
      <c r="I7" s="1016"/>
      <c r="J7" s="1016"/>
      <c r="K7" s="1016"/>
      <c r="L7" s="1016"/>
      <c r="M7" s="1016"/>
      <c r="N7" s="1016"/>
      <c r="O7" s="1016"/>
      <c r="P7" s="1016"/>
      <c r="Q7" s="1016"/>
      <c r="R7" s="1016"/>
      <c r="S7" s="1016"/>
      <c r="T7" s="1016"/>
      <c r="U7" s="1016"/>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
    </row>
    <row r="8" spans="1:63" ht="20.25" customHeight="1" x14ac:dyDescent="0.2">
      <c r="A8" s="17"/>
      <c r="C8" s="1"/>
      <c r="D8" s="1036" t="s">
        <v>574</v>
      </c>
      <c r="E8" s="1037"/>
      <c r="F8" s="1037"/>
      <c r="G8" s="1037"/>
      <c r="H8" s="1037"/>
      <c r="I8" s="1037"/>
      <c r="J8" s="1037"/>
      <c r="K8" s="1037"/>
      <c r="L8" s="1037"/>
      <c r="M8" s="1037"/>
      <c r="N8" s="1037"/>
      <c r="O8" s="1037"/>
      <c r="P8" s="1037"/>
      <c r="Q8" s="1037"/>
      <c r="R8" s="1037"/>
      <c r="S8" s="1037"/>
      <c r="T8" s="1037"/>
      <c r="U8" s="1037"/>
      <c r="V8" s="1037"/>
      <c r="W8" s="1037"/>
      <c r="X8" s="1037"/>
      <c r="Y8" s="1037"/>
      <c r="Z8" s="1037"/>
      <c r="AA8" s="1037"/>
      <c r="AB8" s="1037"/>
      <c r="AC8" s="1037"/>
      <c r="AD8" s="1037"/>
      <c r="AE8" s="1037"/>
      <c r="AF8" s="1037"/>
      <c r="AG8" s="1037"/>
      <c r="AH8" s="1037"/>
      <c r="AI8" s="1037"/>
      <c r="AJ8" s="1037"/>
      <c r="AK8" s="1037"/>
      <c r="AL8" s="1037"/>
      <c r="AM8" s="1037"/>
      <c r="AN8" s="1037"/>
      <c r="AO8" s="1037"/>
      <c r="AP8" s="1037"/>
      <c r="AQ8" s="1037"/>
      <c r="AR8" s="1037"/>
      <c r="AS8" s="1037"/>
      <c r="AT8" s="1037"/>
      <c r="AU8" s="1037"/>
      <c r="AV8" s="1037"/>
      <c r="AW8" s="1037"/>
      <c r="AX8" s="1037"/>
      <c r="AY8" s="1037"/>
      <c r="AZ8" s="1037"/>
      <c r="BA8" s="1037"/>
      <c r="BB8" s="1037"/>
      <c r="BC8" s="1037"/>
      <c r="BD8" s="1037"/>
      <c r="BE8" s="1037"/>
      <c r="BF8" s="1038"/>
      <c r="BG8" s="1"/>
      <c r="BH8" s="163"/>
      <c r="BI8" s="125"/>
    </row>
    <row r="9" spans="1:63" ht="14.25" customHeight="1" x14ac:dyDescent="0.2">
      <c r="A9" s="17"/>
      <c r="C9" s="1"/>
      <c r="D9" s="224" t="s">
        <v>575</v>
      </c>
      <c r="E9" s="233"/>
      <c r="F9" s="233"/>
      <c r="G9" s="233"/>
      <c r="H9" s="233"/>
      <c r="I9" s="233"/>
      <c r="J9" s="233"/>
      <c r="K9" s="233"/>
      <c r="L9" s="233"/>
      <c r="M9" s="233"/>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3"/>
      <c r="AP9" s="233"/>
      <c r="AQ9" s="233"/>
      <c r="AR9" s="233"/>
      <c r="AS9" s="233"/>
      <c r="AT9" s="233"/>
      <c r="AU9" s="233"/>
      <c r="AV9" s="233"/>
      <c r="AW9" s="233"/>
      <c r="AX9" s="233"/>
      <c r="AY9" s="233"/>
      <c r="AZ9" s="233"/>
      <c r="BA9" s="233"/>
      <c r="BB9" s="233"/>
      <c r="BC9" s="233"/>
      <c r="BD9" s="233"/>
      <c r="BE9" s="233"/>
      <c r="BF9" s="234"/>
      <c r="BG9" s="1"/>
      <c r="BH9" s="163"/>
      <c r="BI9" s="125"/>
    </row>
    <row r="10" spans="1:63" ht="45" customHeight="1" x14ac:dyDescent="0.2">
      <c r="A10" s="17"/>
      <c r="C10" s="1"/>
      <c r="D10" s="1017"/>
      <c r="E10" s="1018"/>
      <c r="F10" s="1018"/>
      <c r="G10" s="1018"/>
      <c r="H10" s="1018"/>
      <c r="I10" s="1018"/>
      <c r="J10" s="1018"/>
      <c r="K10" s="1018"/>
      <c r="L10" s="1018"/>
      <c r="M10" s="1018"/>
      <c r="N10" s="1018"/>
      <c r="O10" s="1018"/>
      <c r="P10" s="1018"/>
      <c r="Q10" s="1018"/>
      <c r="R10" s="1018"/>
      <c r="S10" s="1018"/>
      <c r="T10" s="1018"/>
      <c r="U10" s="1018"/>
      <c r="V10" s="1018"/>
      <c r="W10" s="1018"/>
      <c r="X10" s="1018"/>
      <c r="Y10" s="1018"/>
      <c r="Z10" s="1018"/>
      <c r="AA10" s="1018"/>
      <c r="AB10" s="1018"/>
      <c r="AC10" s="1018"/>
      <c r="AD10" s="1018"/>
      <c r="AE10" s="1018"/>
      <c r="AF10" s="1018"/>
      <c r="AG10" s="1018"/>
      <c r="AH10" s="1018"/>
      <c r="AI10" s="1018"/>
      <c r="AJ10" s="1018"/>
      <c r="AK10" s="1018"/>
      <c r="AL10" s="1018"/>
      <c r="AM10" s="1018"/>
      <c r="AN10" s="1018"/>
      <c r="AO10" s="1018"/>
      <c r="AP10" s="1018"/>
      <c r="AQ10" s="1018"/>
      <c r="AR10" s="1018"/>
      <c r="AS10" s="1018"/>
      <c r="AT10" s="1018"/>
      <c r="AU10" s="1018"/>
      <c r="AV10" s="1018"/>
      <c r="AW10" s="1018"/>
      <c r="AX10" s="1018"/>
      <c r="AY10" s="1018"/>
      <c r="AZ10" s="1018"/>
      <c r="BA10" s="1018"/>
      <c r="BB10" s="1018"/>
      <c r="BC10" s="1018"/>
      <c r="BD10" s="1018"/>
      <c r="BE10" s="1018"/>
      <c r="BF10" s="1019"/>
      <c r="BG10" s="1"/>
      <c r="BH10" s="163"/>
      <c r="BI10" s="125"/>
    </row>
    <row r="11" spans="1:63" ht="20.25" customHeight="1" x14ac:dyDescent="0.2">
      <c r="A11" s="17"/>
      <c r="C11" s="1"/>
      <c r="D11" s="224" t="s">
        <v>576</v>
      </c>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4"/>
      <c r="BG11" s="1"/>
      <c r="BH11" s="163"/>
      <c r="BI11" s="125"/>
    </row>
    <row r="12" spans="1:63" ht="30.75" customHeight="1" x14ac:dyDescent="0.2">
      <c r="A12" s="17"/>
      <c r="C12" s="1"/>
      <c r="D12" s="1033"/>
      <c r="E12" s="1034"/>
      <c r="F12" s="1034"/>
      <c r="G12" s="1034"/>
      <c r="H12" s="1034"/>
      <c r="I12" s="1034"/>
      <c r="J12" s="1034"/>
      <c r="K12" s="1034"/>
      <c r="L12" s="1034"/>
      <c r="M12" s="1034"/>
      <c r="N12" s="1034"/>
      <c r="O12" s="1034"/>
      <c r="P12" s="1034"/>
      <c r="Q12" s="1034"/>
      <c r="R12" s="1034"/>
      <c r="S12" s="1034"/>
      <c r="T12" s="1034"/>
      <c r="U12" s="1034"/>
      <c r="V12" s="1034"/>
      <c r="W12" s="1034"/>
      <c r="X12" s="1034"/>
      <c r="Y12" s="1034"/>
      <c r="Z12" s="1034"/>
      <c r="AA12" s="1034"/>
      <c r="AB12" s="1034"/>
      <c r="AC12" s="1034"/>
      <c r="AD12" s="1034"/>
      <c r="AE12" s="1034"/>
      <c r="AF12" s="1034"/>
      <c r="AG12" s="1034"/>
      <c r="AH12" s="1034"/>
      <c r="AI12" s="1034"/>
      <c r="AJ12" s="1034"/>
      <c r="AK12" s="1034"/>
      <c r="AL12" s="1034"/>
      <c r="AM12" s="1034"/>
      <c r="AN12" s="1034"/>
      <c r="AO12" s="1034"/>
      <c r="AP12" s="1034"/>
      <c r="AQ12" s="1034"/>
      <c r="AR12" s="1034"/>
      <c r="AS12" s="1034"/>
      <c r="AT12" s="1034"/>
      <c r="AU12" s="1034"/>
      <c r="AV12" s="1034"/>
      <c r="AW12" s="1034"/>
      <c r="AX12" s="1034"/>
      <c r="AY12" s="1034"/>
      <c r="AZ12" s="1034"/>
      <c r="BA12" s="1034"/>
      <c r="BB12" s="1034"/>
      <c r="BC12" s="1034"/>
      <c r="BD12" s="1034"/>
      <c r="BE12" s="1034"/>
      <c r="BF12" s="1035"/>
      <c r="BG12" s="1"/>
      <c r="BH12" s="163"/>
      <c r="BI12" s="125"/>
    </row>
    <row r="13" spans="1:63" ht="20.25" customHeight="1" x14ac:dyDescent="0.2">
      <c r="A13" s="17"/>
      <c r="C13" s="1"/>
      <c r="D13" s="1036" t="s">
        <v>577</v>
      </c>
      <c r="E13" s="1037"/>
      <c r="F13" s="1037"/>
      <c r="G13" s="1037"/>
      <c r="H13" s="1037"/>
      <c r="I13" s="1037"/>
      <c r="J13" s="1037"/>
      <c r="K13" s="1037"/>
      <c r="L13" s="1037"/>
      <c r="M13" s="1037"/>
      <c r="N13" s="1037"/>
      <c r="O13" s="1037"/>
      <c r="P13" s="1037"/>
      <c r="Q13" s="1037"/>
      <c r="R13" s="1037"/>
      <c r="S13" s="1037"/>
      <c r="T13" s="1037"/>
      <c r="U13" s="1037"/>
      <c r="V13" s="1037"/>
      <c r="W13" s="1037"/>
      <c r="X13" s="1037"/>
      <c r="Y13" s="1037"/>
      <c r="Z13" s="1037"/>
      <c r="AA13" s="1037"/>
      <c r="AB13" s="1037"/>
      <c r="AC13" s="1037"/>
      <c r="AD13" s="1037"/>
      <c r="AE13" s="1037"/>
      <c r="AF13" s="1037"/>
      <c r="AG13" s="1037"/>
      <c r="AH13" s="1037"/>
      <c r="AI13" s="1037"/>
      <c r="AJ13" s="1037"/>
      <c r="AK13" s="1037"/>
      <c r="AL13" s="1037"/>
      <c r="AM13" s="1037"/>
      <c r="AN13" s="1037"/>
      <c r="AO13" s="1037"/>
      <c r="AP13" s="1037"/>
      <c r="AQ13" s="1037"/>
      <c r="AR13" s="1037"/>
      <c r="AS13" s="1037"/>
      <c r="AT13" s="1037"/>
      <c r="AU13" s="1037"/>
      <c r="AV13" s="1037"/>
      <c r="AW13" s="1037"/>
      <c r="AX13" s="1037"/>
      <c r="AY13" s="1037"/>
      <c r="AZ13" s="1037"/>
      <c r="BA13" s="1037"/>
      <c r="BB13" s="1037"/>
      <c r="BC13" s="1037"/>
      <c r="BD13" s="1037"/>
      <c r="BE13" s="1037"/>
      <c r="BF13" s="1038"/>
      <c r="BG13" s="1"/>
      <c r="BH13" s="163"/>
      <c r="BI13" s="125"/>
    </row>
    <row r="14" spans="1:63" ht="14.25" customHeight="1" x14ac:dyDescent="0.2">
      <c r="A14" s="17"/>
      <c r="C14" s="1"/>
      <c r="D14" s="224" t="s">
        <v>578</v>
      </c>
      <c r="E14" s="233"/>
      <c r="F14" s="233"/>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4"/>
      <c r="BG14" s="1"/>
      <c r="BH14" s="163"/>
      <c r="BI14" s="125"/>
    </row>
    <row r="15" spans="1:63" ht="30.75" customHeight="1" x14ac:dyDescent="0.2">
      <c r="A15" s="17"/>
      <c r="C15" s="1"/>
      <c r="D15" s="1017"/>
      <c r="E15" s="1018"/>
      <c r="F15" s="1018"/>
      <c r="G15" s="1018"/>
      <c r="H15" s="1018"/>
      <c r="I15" s="1018"/>
      <c r="J15" s="1018"/>
      <c r="K15" s="1018"/>
      <c r="L15" s="1018"/>
      <c r="M15" s="1018"/>
      <c r="N15" s="1018"/>
      <c r="O15" s="1018"/>
      <c r="P15" s="1018"/>
      <c r="Q15" s="1018"/>
      <c r="R15" s="1018"/>
      <c r="S15" s="1018"/>
      <c r="T15" s="1018"/>
      <c r="U15" s="1018"/>
      <c r="V15" s="1018"/>
      <c r="W15" s="1018"/>
      <c r="X15" s="1018"/>
      <c r="Y15" s="1018"/>
      <c r="Z15" s="1018"/>
      <c r="AA15" s="1018"/>
      <c r="AB15" s="1018"/>
      <c r="AC15" s="1018"/>
      <c r="AD15" s="1018"/>
      <c r="AE15" s="1018"/>
      <c r="AF15" s="1018"/>
      <c r="AG15" s="1018"/>
      <c r="AH15" s="1018"/>
      <c r="AI15" s="1018"/>
      <c r="AJ15" s="1018"/>
      <c r="AK15" s="1018"/>
      <c r="AL15" s="1018"/>
      <c r="AM15" s="1018"/>
      <c r="AN15" s="1018"/>
      <c r="AO15" s="1018"/>
      <c r="AP15" s="1018"/>
      <c r="AQ15" s="1018"/>
      <c r="AR15" s="1018"/>
      <c r="AS15" s="1018"/>
      <c r="AT15" s="1018"/>
      <c r="AU15" s="1018"/>
      <c r="AV15" s="1018"/>
      <c r="AW15" s="1018"/>
      <c r="AX15" s="1018"/>
      <c r="AY15" s="1018"/>
      <c r="AZ15" s="1018"/>
      <c r="BA15" s="1018"/>
      <c r="BB15" s="1018"/>
      <c r="BC15" s="1018"/>
      <c r="BD15" s="1018"/>
      <c r="BE15" s="1018"/>
      <c r="BF15" s="1019"/>
      <c r="BG15" s="1"/>
      <c r="BH15" s="163"/>
      <c r="BI15" s="125"/>
      <c r="BK15" s="17"/>
    </row>
    <row r="16" spans="1:63" ht="20.25" customHeight="1" x14ac:dyDescent="0.2">
      <c r="A16" s="17"/>
      <c r="C16" s="1"/>
      <c r="D16" s="224" t="s">
        <v>579</v>
      </c>
      <c r="E16" s="233"/>
      <c r="F16" s="233"/>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4"/>
      <c r="BG16" s="1"/>
      <c r="BH16" s="163"/>
      <c r="BI16" s="125"/>
    </row>
    <row r="17" spans="1:61" ht="20.25" customHeight="1" x14ac:dyDescent="0.2">
      <c r="A17" s="17"/>
      <c r="C17" s="1"/>
      <c r="D17" s="1033"/>
      <c r="E17" s="1034"/>
      <c r="F17" s="1034"/>
      <c r="G17" s="1034"/>
      <c r="H17" s="1034"/>
      <c r="I17" s="1034"/>
      <c r="J17" s="1034"/>
      <c r="K17" s="1034"/>
      <c r="L17" s="1034"/>
      <c r="M17" s="1034"/>
      <c r="N17" s="1034"/>
      <c r="O17" s="1034"/>
      <c r="P17" s="1034"/>
      <c r="Q17" s="1034"/>
      <c r="R17" s="1034"/>
      <c r="S17" s="1034"/>
      <c r="T17" s="1034"/>
      <c r="U17" s="1034"/>
      <c r="V17" s="1034"/>
      <c r="W17" s="1034"/>
      <c r="X17" s="1034"/>
      <c r="Y17" s="1034"/>
      <c r="Z17" s="1034"/>
      <c r="AA17" s="1034"/>
      <c r="AB17" s="1034"/>
      <c r="AC17" s="1034"/>
      <c r="AD17" s="1034"/>
      <c r="AE17" s="1034"/>
      <c r="AF17" s="1034"/>
      <c r="AG17" s="1034"/>
      <c r="AH17" s="1034"/>
      <c r="AI17" s="1034"/>
      <c r="AJ17" s="1034"/>
      <c r="AK17" s="1034"/>
      <c r="AL17" s="1034"/>
      <c r="AM17" s="1034"/>
      <c r="AN17" s="1034"/>
      <c r="AO17" s="1034"/>
      <c r="AP17" s="1034"/>
      <c r="AQ17" s="1034"/>
      <c r="AR17" s="1034"/>
      <c r="AS17" s="1034"/>
      <c r="AT17" s="1034"/>
      <c r="AU17" s="1034"/>
      <c r="AV17" s="1034"/>
      <c r="AW17" s="1034"/>
      <c r="AX17" s="1034"/>
      <c r="AY17" s="1034"/>
      <c r="AZ17" s="1034"/>
      <c r="BA17" s="1034"/>
      <c r="BB17" s="1034"/>
      <c r="BC17" s="1034"/>
      <c r="BD17" s="1034"/>
      <c r="BE17" s="1034"/>
      <c r="BF17" s="1035"/>
      <c r="BG17" s="1"/>
      <c r="BH17" s="163"/>
      <c r="BI17" s="125"/>
    </row>
    <row r="18" spans="1:61" ht="20.25" customHeight="1" x14ac:dyDescent="0.2">
      <c r="A18" s="17"/>
      <c r="C18" s="1"/>
      <c r="D18" s="224" t="s">
        <v>547</v>
      </c>
      <c r="E18" s="233"/>
      <c r="F18" s="233"/>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4"/>
      <c r="BG18" s="1"/>
      <c r="BH18" s="163"/>
      <c r="BI18" s="125"/>
    </row>
    <row r="19" spans="1:61" ht="26.25" customHeight="1" x14ac:dyDescent="0.2">
      <c r="A19" s="17"/>
      <c r="C19" s="1"/>
      <c r="D19" s="1039" t="str">
        <f>IF((ZADOST!D136)="","pole se načítá automaticky po vyplnění žádosti!",ZADOST!D136)</f>
        <v>Příprava strategického projektu „…………………………………….…………………….“</v>
      </c>
      <c r="E19" s="1040"/>
      <c r="F19" s="1040"/>
      <c r="G19" s="1040"/>
      <c r="H19" s="1040"/>
      <c r="I19" s="1040"/>
      <c r="J19" s="1040"/>
      <c r="K19" s="1040"/>
      <c r="L19" s="1040"/>
      <c r="M19" s="1040"/>
      <c r="N19" s="1040"/>
      <c r="O19" s="1040"/>
      <c r="P19" s="1040"/>
      <c r="Q19" s="1040"/>
      <c r="R19" s="1040"/>
      <c r="S19" s="1040"/>
      <c r="T19" s="1040"/>
      <c r="U19" s="1040"/>
      <c r="V19" s="1040"/>
      <c r="W19" s="1040"/>
      <c r="X19" s="1040"/>
      <c r="Y19" s="1040"/>
      <c r="Z19" s="1040"/>
      <c r="AA19" s="1040"/>
      <c r="AB19" s="1040"/>
      <c r="AC19" s="1040"/>
      <c r="AD19" s="1040"/>
      <c r="AE19" s="1040"/>
      <c r="AF19" s="1040"/>
      <c r="AG19" s="1040"/>
      <c r="AH19" s="1040"/>
      <c r="AI19" s="1040"/>
      <c r="AJ19" s="1040"/>
      <c r="AK19" s="1040"/>
      <c r="AL19" s="1040"/>
      <c r="AM19" s="1040"/>
      <c r="AN19" s="1040"/>
      <c r="AO19" s="1040"/>
      <c r="AP19" s="1040"/>
      <c r="AQ19" s="1040"/>
      <c r="AR19" s="1040"/>
      <c r="AS19" s="1040"/>
      <c r="AT19" s="1040"/>
      <c r="AU19" s="1040"/>
      <c r="AV19" s="1040"/>
      <c r="AW19" s="1040"/>
      <c r="AX19" s="1040"/>
      <c r="AY19" s="1040"/>
      <c r="AZ19" s="1040"/>
      <c r="BA19" s="1040"/>
      <c r="BB19" s="1040"/>
      <c r="BC19" s="1040"/>
      <c r="BD19" s="1040"/>
      <c r="BE19" s="1040"/>
      <c r="BF19" s="1041"/>
      <c r="BG19" s="1"/>
      <c r="BH19" s="163"/>
      <c r="BI19" s="125"/>
    </row>
    <row r="20" spans="1:61" ht="20.25" customHeight="1" x14ac:dyDescent="0.2">
      <c r="A20" s="17"/>
      <c r="C20" s="1"/>
      <c r="D20" s="224" t="s">
        <v>653</v>
      </c>
      <c r="E20" s="233"/>
      <c r="F20" s="233"/>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4"/>
      <c r="BG20" s="1"/>
      <c r="BH20" s="163"/>
      <c r="BI20" s="125"/>
    </row>
    <row r="21" spans="1:61" ht="20.25" customHeight="1" x14ac:dyDescent="0.2">
      <c r="A21" s="17"/>
      <c r="C21" s="1"/>
      <c r="D21" s="1013"/>
      <c r="E21" s="1014"/>
      <c r="F21" s="1014"/>
      <c r="G21" s="1014"/>
      <c r="H21" s="1014"/>
      <c r="I21" s="1014"/>
      <c r="J21" s="1014"/>
      <c r="K21" s="1014"/>
      <c r="L21" s="1014"/>
      <c r="M21" s="1014"/>
      <c r="N21" s="1014"/>
      <c r="O21" s="1014"/>
      <c r="P21" s="1014"/>
      <c r="Q21" s="1014"/>
      <c r="R21" s="1014"/>
      <c r="S21" s="1014"/>
      <c r="T21" s="1014"/>
      <c r="U21" s="1014"/>
      <c r="V21" s="1014"/>
      <c r="W21" s="1014"/>
      <c r="X21" s="1014"/>
      <c r="Y21" s="1014"/>
      <c r="Z21" s="1014"/>
      <c r="AA21" s="1014"/>
      <c r="AB21" s="1014"/>
      <c r="AC21" s="1014"/>
      <c r="AD21" s="1014"/>
      <c r="AE21" s="1014"/>
      <c r="AF21" s="1014"/>
      <c r="AG21" s="1014"/>
      <c r="AH21" s="1014"/>
      <c r="AI21" s="1014"/>
      <c r="AJ21" s="1014"/>
      <c r="AK21" s="1014"/>
      <c r="AL21" s="1014"/>
      <c r="AM21" s="1014"/>
      <c r="AN21" s="1014"/>
      <c r="AO21" s="1014"/>
      <c r="AP21" s="1014"/>
      <c r="AQ21" s="1014"/>
      <c r="AR21" s="1014"/>
      <c r="AS21" s="1014"/>
      <c r="AT21" s="1014"/>
      <c r="AU21" s="1014"/>
      <c r="AV21" s="1014"/>
      <c r="AW21" s="1014"/>
      <c r="AX21" s="1014"/>
      <c r="AY21" s="1014"/>
      <c r="AZ21" s="1014"/>
      <c r="BA21" s="1014"/>
      <c r="BB21" s="1014"/>
      <c r="BC21" s="1014"/>
      <c r="BD21" s="1014"/>
      <c r="BE21" s="1014"/>
      <c r="BF21" s="1015"/>
      <c r="BG21" s="1"/>
      <c r="BH21" s="163"/>
      <c r="BI21" s="125"/>
    </row>
    <row r="22" spans="1:61" ht="20.25" customHeight="1" x14ac:dyDescent="0.2">
      <c r="A22" s="17"/>
      <c r="C22" s="1"/>
      <c r="D22" s="224" t="s">
        <v>654</v>
      </c>
      <c r="E22" s="233"/>
      <c r="F22" s="233"/>
      <c r="G22" s="233"/>
      <c r="H22" s="233"/>
      <c r="I22" s="233"/>
      <c r="J22" s="233"/>
      <c r="K22" s="233"/>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4"/>
      <c r="BG22" s="1"/>
      <c r="BH22" s="163"/>
      <c r="BI22" s="125"/>
    </row>
    <row r="23" spans="1:61" ht="20.25" customHeight="1" x14ac:dyDescent="0.2">
      <c r="A23" s="17"/>
      <c r="C23" s="1"/>
      <c r="D23" s="1013"/>
      <c r="E23" s="1014"/>
      <c r="F23" s="1014"/>
      <c r="G23" s="1014"/>
      <c r="H23" s="1014"/>
      <c r="I23" s="1014"/>
      <c r="J23" s="1014"/>
      <c r="K23" s="1014"/>
      <c r="L23" s="1014"/>
      <c r="M23" s="1014"/>
      <c r="N23" s="1014"/>
      <c r="O23" s="1014"/>
      <c r="P23" s="1014"/>
      <c r="Q23" s="1014"/>
      <c r="R23" s="1014"/>
      <c r="S23" s="1014"/>
      <c r="T23" s="1014"/>
      <c r="U23" s="1014"/>
      <c r="V23" s="1014"/>
      <c r="W23" s="1014"/>
      <c r="X23" s="1014"/>
      <c r="Y23" s="1014"/>
      <c r="Z23" s="1014"/>
      <c r="AA23" s="1014"/>
      <c r="AB23" s="1014"/>
      <c r="AC23" s="1014"/>
      <c r="AD23" s="1014"/>
      <c r="AE23" s="1014"/>
      <c r="AF23" s="1014"/>
      <c r="AG23" s="1014"/>
      <c r="AH23" s="1014"/>
      <c r="AI23" s="1014"/>
      <c r="AJ23" s="1014"/>
      <c r="AK23" s="1014"/>
      <c r="AL23" s="1014"/>
      <c r="AM23" s="1014"/>
      <c r="AN23" s="1014"/>
      <c r="AO23" s="1014"/>
      <c r="AP23" s="1014"/>
      <c r="AQ23" s="1014"/>
      <c r="AR23" s="1014"/>
      <c r="AS23" s="1014"/>
      <c r="AT23" s="1014"/>
      <c r="AU23" s="1014"/>
      <c r="AV23" s="1014"/>
      <c r="AW23" s="1014"/>
      <c r="AX23" s="1014"/>
      <c r="AY23" s="1014"/>
      <c r="AZ23" s="1014"/>
      <c r="BA23" s="1014"/>
      <c r="BB23" s="1014"/>
      <c r="BC23" s="1014"/>
      <c r="BD23" s="1014"/>
      <c r="BE23" s="1014"/>
      <c r="BF23" s="1015"/>
      <c r="BG23" s="1"/>
      <c r="BH23" s="163"/>
      <c r="BI23" s="125"/>
    </row>
    <row r="24" spans="1:61" ht="20.25" customHeight="1" x14ac:dyDescent="0.2">
      <c r="A24" s="17"/>
      <c r="C24" s="1"/>
      <c r="D24" s="224" t="s">
        <v>581</v>
      </c>
      <c r="E24" s="233"/>
      <c r="F24" s="233"/>
      <c r="G24" s="233"/>
      <c r="H24" s="233"/>
      <c r="I24" s="233"/>
      <c r="J24" s="233"/>
      <c r="K24" s="233"/>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4"/>
      <c r="BG24" s="1"/>
      <c r="BH24" s="163"/>
      <c r="BI24" s="125"/>
    </row>
    <row r="25" spans="1:61" ht="30.75" customHeight="1" x14ac:dyDescent="0.2">
      <c r="A25" s="17"/>
      <c r="C25" s="1"/>
      <c r="D25" s="222"/>
      <c r="E25" s="1024" t="s">
        <v>580</v>
      </c>
      <c r="F25" s="1025"/>
      <c r="G25" s="1025"/>
      <c r="H25" s="1025"/>
      <c r="I25" s="1025"/>
      <c r="J25" s="1025"/>
      <c r="K25" s="1025"/>
      <c r="L25" s="1025"/>
      <c r="M25" s="1025"/>
      <c r="N25" s="1025"/>
      <c r="O25" s="1026"/>
      <c r="P25" s="1030"/>
      <c r="Q25" s="1031"/>
      <c r="R25" s="1031"/>
      <c r="S25" s="1031"/>
      <c r="T25" s="1031"/>
      <c r="U25" s="1031"/>
      <c r="V25" s="1031"/>
      <c r="W25" s="1031"/>
      <c r="X25" s="1031"/>
      <c r="Y25" s="1031"/>
      <c r="Z25" s="1031"/>
      <c r="AA25" s="1031"/>
      <c r="AB25" s="1031"/>
      <c r="AC25" s="1031"/>
      <c r="AD25" s="1031"/>
      <c r="AE25" s="1031"/>
      <c r="AF25" s="1031"/>
      <c r="AG25" s="1031"/>
      <c r="AH25" s="1031"/>
      <c r="AI25" s="1031"/>
      <c r="AJ25" s="1031"/>
      <c r="AK25" s="1031"/>
      <c r="AL25" s="1031"/>
      <c r="AM25" s="1031"/>
      <c r="AN25" s="1031"/>
      <c r="AO25" s="1031"/>
      <c r="AP25" s="1031"/>
      <c r="AQ25" s="1031"/>
      <c r="AR25" s="1031"/>
      <c r="AS25" s="1031"/>
      <c r="AT25" s="1031"/>
      <c r="AU25" s="1031"/>
      <c r="AV25" s="1031"/>
      <c r="AW25" s="1031"/>
      <c r="AX25" s="1031"/>
      <c r="AY25" s="1031"/>
      <c r="AZ25" s="1031"/>
      <c r="BA25" s="1031"/>
      <c r="BB25" s="1031"/>
      <c r="BC25" s="1031"/>
      <c r="BD25" s="1031"/>
      <c r="BE25" s="1032"/>
      <c r="BF25" s="235"/>
      <c r="BG25" s="1"/>
      <c r="BH25" s="163"/>
      <c r="BI25" s="125"/>
    </row>
    <row r="26" spans="1:61" ht="30.75" customHeight="1" x14ac:dyDescent="0.2">
      <c r="A26" s="17"/>
      <c r="C26" s="1"/>
      <c r="D26" s="222"/>
      <c r="E26" s="1024" t="s">
        <v>803</v>
      </c>
      <c r="F26" s="1025"/>
      <c r="G26" s="1025"/>
      <c r="H26" s="1025"/>
      <c r="I26" s="1025"/>
      <c r="J26" s="1025"/>
      <c r="K26" s="1025"/>
      <c r="L26" s="1025"/>
      <c r="M26" s="1025"/>
      <c r="N26" s="1025"/>
      <c r="O26" s="1026"/>
      <c r="P26" s="1027"/>
      <c r="Q26" s="1028"/>
      <c r="R26" s="1028"/>
      <c r="S26" s="1028"/>
      <c r="T26" s="1028"/>
      <c r="U26" s="1028"/>
      <c r="V26" s="1028"/>
      <c r="W26" s="1028"/>
      <c r="X26" s="1028"/>
      <c r="Y26" s="1028"/>
      <c r="Z26" s="1028"/>
      <c r="AA26" s="1028"/>
      <c r="AB26" s="1028"/>
      <c r="AC26" s="1028"/>
      <c r="AD26" s="1028"/>
      <c r="AE26" s="1028"/>
      <c r="AF26" s="1028"/>
      <c r="AG26" s="1028"/>
      <c r="AH26" s="1028"/>
      <c r="AI26" s="1028"/>
      <c r="AJ26" s="1028"/>
      <c r="AK26" s="1028"/>
      <c r="AL26" s="1028"/>
      <c r="AM26" s="1028"/>
      <c r="AN26" s="1028"/>
      <c r="AO26" s="1028"/>
      <c r="AP26" s="1028"/>
      <c r="AQ26" s="1028"/>
      <c r="AR26" s="1028"/>
      <c r="AS26" s="1028"/>
      <c r="AT26" s="1028"/>
      <c r="AU26" s="1028"/>
      <c r="AV26" s="1028"/>
      <c r="AW26" s="1028"/>
      <c r="AX26" s="1028"/>
      <c r="AY26" s="1028"/>
      <c r="AZ26" s="1028"/>
      <c r="BA26" s="1028"/>
      <c r="BB26" s="1028"/>
      <c r="BC26" s="1028"/>
      <c r="BD26" s="1028"/>
      <c r="BE26" s="1029"/>
      <c r="BF26" s="235"/>
      <c r="BG26" s="1"/>
      <c r="BH26" s="163"/>
      <c r="BI26" s="125"/>
    </row>
    <row r="27" spans="1:61" ht="30" customHeight="1" x14ac:dyDescent="0.2">
      <c r="A27" s="17"/>
      <c r="C27" s="1"/>
      <c r="D27" s="222"/>
      <c r="E27" s="1024" t="s">
        <v>661</v>
      </c>
      <c r="F27" s="1025"/>
      <c r="G27" s="1025"/>
      <c r="H27" s="1025"/>
      <c r="I27" s="1025"/>
      <c r="J27" s="1025"/>
      <c r="K27" s="1025"/>
      <c r="L27" s="1025"/>
      <c r="M27" s="1025"/>
      <c r="N27" s="1025"/>
      <c r="O27" s="1026"/>
      <c r="P27" s="1033"/>
      <c r="Q27" s="1034"/>
      <c r="R27" s="1034"/>
      <c r="S27" s="1034"/>
      <c r="T27" s="1034"/>
      <c r="U27" s="1034"/>
      <c r="V27" s="1034"/>
      <c r="W27" s="1034"/>
      <c r="X27" s="1034"/>
      <c r="Y27" s="1034"/>
      <c r="Z27" s="1034"/>
      <c r="AA27" s="1034"/>
      <c r="AB27" s="1034"/>
      <c r="AC27" s="1034"/>
      <c r="AD27" s="1034"/>
      <c r="AE27" s="1034"/>
      <c r="AF27" s="1034"/>
      <c r="AG27" s="1034"/>
      <c r="AH27" s="1034"/>
      <c r="AI27" s="1034"/>
      <c r="AJ27" s="1034"/>
      <c r="AK27" s="1034"/>
      <c r="AL27" s="1034"/>
      <c r="AM27" s="1034"/>
      <c r="AN27" s="1034"/>
      <c r="AO27" s="1034"/>
      <c r="AP27" s="1034"/>
      <c r="AQ27" s="1034"/>
      <c r="AR27" s="1034"/>
      <c r="AS27" s="1034"/>
      <c r="AT27" s="1034"/>
      <c r="AU27" s="1034"/>
      <c r="AV27" s="1034"/>
      <c r="AW27" s="1034"/>
      <c r="AX27" s="1034"/>
      <c r="AY27" s="1034"/>
      <c r="AZ27" s="1034"/>
      <c r="BA27" s="1034"/>
      <c r="BB27" s="1034"/>
      <c r="BC27" s="1034"/>
      <c r="BD27" s="1034"/>
      <c r="BE27" s="1035"/>
      <c r="BF27" s="235"/>
      <c r="BG27" s="1"/>
      <c r="BH27" s="163"/>
      <c r="BI27" s="125"/>
    </row>
    <row r="28" spans="1:61" ht="7.5" customHeight="1" x14ac:dyDescent="0.2">
      <c r="A28" s="17"/>
      <c r="C28" s="1"/>
      <c r="D28" s="223"/>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236"/>
      <c r="BG28" s="1"/>
      <c r="BH28" s="163"/>
      <c r="BI28" s="125"/>
    </row>
    <row r="29" spans="1:61" ht="22.5" customHeight="1" x14ac:dyDescent="0.25">
      <c r="C29" s="141"/>
      <c r="D29" s="890" t="s">
        <v>582</v>
      </c>
      <c r="E29" s="1016"/>
      <c r="F29" s="1016"/>
      <c r="G29" s="1016"/>
      <c r="H29" s="1016"/>
      <c r="I29" s="1016"/>
      <c r="J29" s="1016"/>
      <c r="K29" s="1016"/>
      <c r="L29" s="1016"/>
      <c r="M29" s="1016"/>
      <c r="N29" s="1016"/>
      <c r="O29" s="1016"/>
      <c r="P29" s="1016"/>
      <c r="Q29" s="1016"/>
      <c r="R29" s="1016"/>
      <c r="S29" s="1016"/>
      <c r="T29" s="1016"/>
      <c r="U29" s="1016"/>
      <c r="V29" s="1016"/>
      <c r="W29" s="1016"/>
      <c r="X29" s="1016"/>
      <c r="Y29" s="1016"/>
      <c r="Z29" s="1016"/>
      <c r="AA29" s="1016"/>
      <c r="AB29" s="1016"/>
      <c r="AC29" s="1016"/>
      <c r="AD29" s="1016"/>
      <c r="AE29" s="1016"/>
      <c r="AF29" s="1016"/>
      <c r="AG29" s="1016"/>
      <c r="AH29" s="1016"/>
      <c r="AI29" s="1016"/>
      <c r="AJ29" s="1016"/>
      <c r="AK29" s="1016"/>
      <c r="AL29" s="1016"/>
      <c r="AM29" s="1016"/>
      <c r="AN29" s="1016"/>
      <c r="AO29" s="1016"/>
      <c r="AP29" s="1016"/>
      <c r="AQ29" s="1016"/>
      <c r="AR29" s="1016"/>
      <c r="AS29" s="1016"/>
      <c r="AT29" s="1016"/>
      <c r="AU29" s="1016"/>
      <c r="AV29" s="1016"/>
      <c r="AW29" s="1016"/>
      <c r="AX29" s="1016"/>
      <c r="AY29" s="1016"/>
      <c r="AZ29" s="1016"/>
      <c r="BA29" s="1016"/>
      <c r="BB29" s="1016"/>
      <c r="BC29" s="1016"/>
      <c r="BD29" s="1016"/>
      <c r="BE29" s="1016"/>
      <c r="BF29" s="1016"/>
      <c r="BG29" s="1"/>
    </row>
    <row r="30" spans="1:61" ht="20.25" customHeight="1" x14ac:dyDescent="0.2">
      <c r="A30" s="17"/>
      <c r="C30" s="1"/>
      <c r="D30" s="224" t="s">
        <v>583</v>
      </c>
      <c r="E30" s="233"/>
      <c r="F30" s="233"/>
      <c r="G30" s="233"/>
      <c r="H30" s="233"/>
      <c r="I30" s="233"/>
      <c r="J30" s="233"/>
      <c r="K30" s="233"/>
      <c r="L30" s="233"/>
      <c r="M30" s="233"/>
      <c r="N30" s="233"/>
      <c r="O30" s="233"/>
      <c r="P30" s="233"/>
      <c r="Q30" s="233"/>
      <c r="R30" s="233"/>
      <c r="S30" s="233"/>
      <c r="T30" s="233"/>
      <c r="U30" s="233"/>
      <c r="V30" s="233"/>
      <c r="W30" s="233"/>
      <c r="X30" s="233"/>
      <c r="Y30" s="233"/>
      <c r="Z30" s="233"/>
      <c r="AA30" s="233"/>
      <c r="AB30" s="233"/>
      <c r="AC30" s="233"/>
      <c r="AD30" s="233"/>
      <c r="AE30" s="233"/>
      <c r="AF30" s="233"/>
      <c r="AG30" s="233"/>
      <c r="AH30" s="233"/>
      <c r="AI30" s="233"/>
      <c r="AJ30" s="233"/>
      <c r="AK30" s="233"/>
      <c r="AL30" s="233"/>
      <c r="AM30" s="233"/>
      <c r="AN30" s="233"/>
      <c r="AO30" s="233"/>
      <c r="AP30" s="233"/>
      <c r="AQ30" s="233"/>
      <c r="AR30" s="233"/>
      <c r="AS30" s="233"/>
      <c r="AT30" s="233"/>
      <c r="AU30" s="233"/>
      <c r="AV30" s="233"/>
      <c r="AW30" s="233"/>
      <c r="AX30" s="233"/>
      <c r="AY30" s="233"/>
      <c r="AZ30" s="233"/>
      <c r="BA30" s="233"/>
      <c r="BB30" s="233"/>
      <c r="BC30" s="233"/>
      <c r="BD30" s="233"/>
      <c r="BE30" s="233"/>
      <c r="BF30" s="234"/>
      <c r="BG30" s="1"/>
      <c r="BH30" s="163"/>
      <c r="BI30" s="125"/>
    </row>
    <row r="31" spans="1:61" ht="117" customHeight="1" x14ac:dyDescent="0.2">
      <c r="A31" s="17"/>
      <c r="C31" s="1"/>
      <c r="D31" s="1017"/>
      <c r="E31" s="1018"/>
      <c r="F31" s="1018"/>
      <c r="G31" s="1018"/>
      <c r="H31" s="1018"/>
      <c r="I31" s="1018"/>
      <c r="J31" s="1018"/>
      <c r="K31" s="1018"/>
      <c r="L31" s="1018"/>
      <c r="M31" s="1018"/>
      <c r="N31" s="1018"/>
      <c r="O31" s="1018"/>
      <c r="P31" s="1018"/>
      <c r="Q31" s="1018"/>
      <c r="R31" s="1018"/>
      <c r="S31" s="1018"/>
      <c r="T31" s="1018"/>
      <c r="U31" s="1018"/>
      <c r="V31" s="1018"/>
      <c r="W31" s="1018"/>
      <c r="X31" s="1018"/>
      <c r="Y31" s="1018"/>
      <c r="Z31" s="1018"/>
      <c r="AA31" s="1018"/>
      <c r="AB31" s="1018"/>
      <c r="AC31" s="1018"/>
      <c r="AD31" s="1018"/>
      <c r="AE31" s="1018"/>
      <c r="AF31" s="1018"/>
      <c r="AG31" s="1018"/>
      <c r="AH31" s="1018"/>
      <c r="AI31" s="1018"/>
      <c r="AJ31" s="1018"/>
      <c r="AK31" s="1018"/>
      <c r="AL31" s="1018"/>
      <c r="AM31" s="1018"/>
      <c r="AN31" s="1018"/>
      <c r="AO31" s="1018"/>
      <c r="AP31" s="1018"/>
      <c r="AQ31" s="1018"/>
      <c r="AR31" s="1018"/>
      <c r="AS31" s="1018"/>
      <c r="AT31" s="1018"/>
      <c r="AU31" s="1018"/>
      <c r="AV31" s="1018"/>
      <c r="AW31" s="1018"/>
      <c r="AX31" s="1018"/>
      <c r="AY31" s="1018"/>
      <c r="AZ31" s="1018"/>
      <c r="BA31" s="1018"/>
      <c r="BB31" s="1018"/>
      <c r="BC31" s="1018"/>
      <c r="BD31" s="1018"/>
      <c r="BE31" s="1018"/>
      <c r="BF31" s="1019"/>
      <c r="BG31" s="1"/>
      <c r="BH31" s="163"/>
      <c r="BI31" s="125"/>
    </row>
    <row r="32" spans="1:61" ht="36" customHeight="1" x14ac:dyDescent="0.25">
      <c r="C32" s="141"/>
      <c r="D32" s="890" t="s">
        <v>584</v>
      </c>
      <c r="E32" s="1016"/>
      <c r="F32" s="1016"/>
      <c r="G32" s="1016"/>
      <c r="H32" s="1016"/>
      <c r="I32" s="1016"/>
      <c r="J32" s="1016"/>
      <c r="K32" s="1016"/>
      <c r="L32" s="1016"/>
      <c r="M32" s="1016"/>
      <c r="N32" s="1016"/>
      <c r="O32" s="1016"/>
      <c r="P32" s="1016"/>
      <c r="Q32" s="1016"/>
      <c r="R32" s="1016"/>
      <c r="S32" s="1016"/>
      <c r="T32" s="1016"/>
      <c r="U32" s="1016"/>
      <c r="V32" s="1016"/>
      <c r="W32" s="1016"/>
      <c r="X32" s="1016"/>
      <c r="Y32" s="1016"/>
      <c r="Z32" s="1016"/>
      <c r="AA32" s="1016"/>
      <c r="AB32" s="1016"/>
      <c r="AC32" s="1016"/>
      <c r="AD32" s="1016"/>
      <c r="AE32" s="1016"/>
      <c r="AF32" s="1016"/>
      <c r="AG32" s="1016"/>
      <c r="AH32" s="1016"/>
      <c r="AI32" s="1016"/>
      <c r="AJ32" s="1016"/>
      <c r="AK32" s="1016"/>
      <c r="AL32" s="1016"/>
      <c r="AM32" s="1016"/>
      <c r="AN32" s="1016"/>
      <c r="AO32" s="1016"/>
      <c r="AP32" s="1016"/>
      <c r="AQ32" s="1016"/>
      <c r="AR32" s="1016"/>
      <c r="AS32" s="1016"/>
      <c r="AT32" s="1016"/>
      <c r="AU32" s="1016"/>
      <c r="AV32" s="1016"/>
      <c r="AW32" s="1016"/>
      <c r="AX32" s="1016"/>
      <c r="AY32" s="1016"/>
      <c r="AZ32" s="1016"/>
      <c r="BA32" s="1016"/>
      <c r="BB32" s="1016"/>
      <c r="BC32" s="1016"/>
      <c r="BD32" s="1016"/>
      <c r="BE32" s="1016"/>
      <c r="BF32" s="1016"/>
      <c r="BG32" s="1"/>
    </row>
    <row r="33" spans="1:61" ht="20.25" customHeight="1" x14ac:dyDescent="0.2">
      <c r="A33" s="17"/>
      <c r="C33" s="1"/>
      <c r="D33" s="224" t="s">
        <v>585</v>
      </c>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33"/>
      <c r="AL33" s="233"/>
      <c r="AM33" s="233"/>
      <c r="AN33" s="233"/>
      <c r="AO33" s="233"/>
      <c r="AP33" s="233"/>
      <c r="AQ33" s="233"/>
      <c r="AR33" s="233"/>
      <c r="AS33" s="233"/>
      <c r="AT33" s="233"/>
      <c r="AU33" s="233"/>
      <c r="AV33" s="233"/>
      <c r="AW33" s="233"/>
      <c r="AX33" s="233"/>
      <c r="AY33" s="233"/>
      <c r="AZ33" s="233"/>
      <c r="BA33" s="233"/>
      <c r="BB33" s="233"/>
      <c r="BC33" s="233"/>
      <c r="BD33" s="233"/>
      <c r="BE33" s="233"/>
      <c r="BF33" s="234"/>
      <c r="BG33" s="1"/>
      <c r="BH33" s="163"/>
      <c r="BI33" s="125"/>
    </row>
    <row r="34" spans="1:61" ht="118.5" customHeight="1" x14ac:dyDescent="0.2">
      <c r="A34" s="17"/>
      <c r="C34" s="1"/>
      <c r="D34" s="1033"/>
      <c r="E34" s="1034"/>
      <c r="F34" s="1034"/>
      <c r="G34" s="1034"/>
      <c r="H34" s="1034"/>
      <c r="I34" s="1034"/>
      <c r="J34" s="1034"/>
      <c r="K34" s="1034"/>
      <c r="L34" s="1034"/>
      <c r="M34" s="1034"/>
      <c r="N34" s="1034"/>
      <c r="O34" s="1034"/>
      <c r="P34" s="1034"/>
      <c r="Q34" s="1034"/>
      <c r="R34" s="1034"/>
      <c r="S34" s="1034"/>
      <c r="T34" s="1034"/>
      <c r="U34" s="1034"/>
      <c r="V34" s="1034"/>
      <c r="W34" s="1034"/>
      <c r="X34" s="1034"/>
      <c r="Y34" s="1034"/>
      <c r="Z34" s="1034"/>
      <c r="AA34" s="1034"/>
      <c r="AB34" s="1034"/>
      <c r="AC34" s="1034"/>
      <c r="AD34" s="1034"/>
      <c r="AE34" s="1034"/>
      <c r="AF34" s="1034"/>
      <c r="AG34" s="1034"/>
      <c r="AH34" s="1034"/>
      <c r="AI34" s="1034"/>
      <c r="AJ34" s="1034"/>
      <c r="AK34" s="1034"/>
      <c r="AL34" s="1034"/>
      <c r="AM34" s="1034"/>
      <c r="AN34" s="1034"/>
      <c r="AO34" s="1034"/>
      <c r="AP34" s="1034"/>
      <c r="AQ34" s="1034"/>
      <c r="AR34" s="1034"/>
      <c r="AS34" s="1034"/>
      <c r="AT34" s="1034"/>
      <c r="AU34" s="1034"/>
      <c r="AV34" s="1034"/>
      <c r="AW34" s="1034"/>
      <c r="AX34" s="1034"/>
      <c r="AY34" s="1034"/>
      <c r="AZ34" s="1034"/>
      <c r="BA34" s="1034"/>
      <c r="BB34" s="1034"/>
      <c r="BC34" s="1034"/>
      <c r="BD34" s="1034"/>
      <c r="BE34" s="1034"/>
      <c r="BF34" s="1035"/>
      <c r="BG34" s="1"/>
      <c r="BH34" s="163"/>
      <c r="BI34" s="125"/>
    </row>
    <row r="35" spans="1:61" ht="20.25" customHeight="1" x14ac:dyDescent="0.2">
      <c r="A35" s="17"/>
      <c r="C35" s="1"/>
      <c r="D35" s="224" t="s">
        <v>586</v>
      </c>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3"/>
      <c r="AL35" s="233"/>
      <c r="AM35" s="233"/>
      <c r="AN35" s="233"/>
      <c r="AO35" s="233"/>
      <c r="AP35" s="233"/>
      <c r="AQ35" s="233"/>
      <c r="AR35" s="233"/>
      <c r="AS35" s="233"/>
      <c r="AT35" s="233"/>
      <c r="AU35" s="233"/>
      <c r="AV35" s="233"/>
      <c r="AW35" s="233"/>
      <c r="AX35" s="233"/>
      <c r="AY35" s="233"/>
      <c r="AZ35" s="233"/>
      <c r="BA35" s="233"/>
      <c r="BB35" s="233"/>
      <c r="BC35" s="233"/>
      <c r="BD35" s="233"/>
      <c r="BE35" s="233"/>
      <c r="BF35" s="234"/>
      <c r="BG35" s="1"/>
      <c r="BH35" s="163"/>
      <c r="BI35" s="125"/>
    </row>
    <row r="36" spans="1:61" ht="118.5" customHeight="1" x14ac:dyDescent="0.2">
      <c r="A36" s="17"/>
      <c r="C36" s="1"/>
      <c r="D36" s="1027"/>
      <c r="E36" s="1028"/>
      <c r="F36" s="1028"/>
      <c r="G36" s="1028"/>
      <c r="H36" s="1028"/>
      <c r="I36" s="1028"/>
      <c r="J36" s="1028"/>
      <c r="K36" s="1028"/>
      <c r="L36" s="1028"/>
      <c r="M36" s="1028"/>
      <c r="N36" s="1028"/>
      <c r="O36" s="1028"/>
      <c r="P36" s="1028"/>
      <c r="Q36" s="1028"/>
      <c r="R36" s="1028"/>
      <c r="S36" s="1028"/>
      <c r="T36" s="1028"/>
      <c r="U36" s="1028"/>
      <c r="V36" s="1028"/>
      <c r="W36" s="1028"/>
      <c r="X36" s="1028"/>
      <c r="Y36" s="1028"/>
      <c r="Z36" s="1028"/>
      <c r="AA36" s="1028"/>
      <c r="AB36" s="1028"/>
      <c r="AC36" s="1028"/>
      <c r="AD36" s="1028"/>
      <c r="AE36" s="1028"/>
      <c r="AF36" s="1028"/>
      <c r="AG36" s="1028"/>
      <c r="AH36" s="1028"/>
      <c r="AI36" s="1028"/>
      <c r="AJ36" s="1028"/>
      <c r="AK36" s="1028"/>
      <c r="AL36" s="1028"/>
      <c r="AM36" s="1028"/>
      <c r="AN36" s="1028"/>
      <c r="AO36" s="1028"/>
      <c r="AP36" s="1028"/>
      <c r="AQ36" s="1028"/>
      <c r="AR36" s="1028"/>
      <c r="AS36" s="1028"/>
      <c r="AT36" s="1028"/>
      <c r="AU36" s="1028"/>
      <c r="AV36" s="1028"/>
      <c r="AW36" s="1028"/>
      <c r="AX36" s="1028"/>
      <c r="AY36" s="1028"/>
      <c r="AZ36" s="1028"/>
      <c r="BA36" s="1028"/>
      <c r="BB36" s="1028"/>
      <c r="BC36" s="1028"/>
      <c r="BD36" s="1028"/>
      <c r="BE36" s="1028"/>
      <c r="BF36" s="1029"/>
      <c r="BG36" s="1"/>
      <c r="BH36" s="163"/>
      <c r="BI36" s="125"/>
    </row>
    <row r="37" spans="1:61" ht="22.5" customHeight="1" x14ac:dyDescent="0.25">
      <c r="C37" s="141"/>
      <c r="D37" s="890" t="s">
        <v>634</v>
      </c>
      <c r="E37" s="1016"/>
      <c r="F37" s="1016"/>
      <c r="G37" s="1016"/>
      <c r="H37" s="1016"/>
      <c r="I37" s="1016"/>
      <c r="J37" s="1016"/>
      <c r="K37" s="1016"/>
      <c r="L37" s="1016"/>
      <c r="M37" s="1016"/>
      <c r="N37" s="1016"/>
      <c r="O37" s="1016"/>
      <c r="P37" s="1016"/>
      <c r="Q37" s="1016"/>
      <c r="R37" s="1016"/>
      <c r="S37" s="1016"/>
      <c r="T37" s="1016"/>
      <c r="U37" s="1016"/>
      <c r="V37" s="1016"/>
      <c r="W37" s="1016"/>
      <c r="X37" s="1016"/>
      <c r="Y37" s="1016"/>
      <c r="Z37" s="1016"/>
      <c r="AA37" s="1016"/>
      <c r="AB37" s="1016"/>
      <c r="AC37" s="1016"/>
      <c r="AD37" s="1016"/>
      <c r="AE37" s="1016"/>
      <c r="AF37" s="1016"/>
      <c r="AG37" s="1016"/>
      <c r="AH37" s="1016"/>
      <c r="AI37" s="1016"/>
      <c r="AJ37" s="1016"/>
      <c r="AK37" s="1016"/>
      <c r="AL37" s="1016"/>
      <c r="AM37" s="1016"/>
      <c r="AN37" s="1016"/>
      <c r="AO37" s="1016"/>
      <c r="AP37" s="1016"/>
      <c r="AQ37" s="1016"/>
      <c r="AR37" s="1016"/>
      <c r="AS37" s="1016"/>
      <c r="AT37" s="1016"/>
      <c r="AU37" s="1016"/>
      <c r="AV37" s="1016"/>
      <c r="AW37" s="1016"/>
      <c r="AX37" s="1016"/>
      <c r="AY37" s="1016"/>
      <c r="AZ37" s="1016"/>
      <c r="BA37" s="1016"/>
      <c r="BB37" s="1016"/>
      <c r="BC37" s="1016"/>
      <c r="BD37" s="1016"/>
      <c r="BE37" s="1016"/>
      <c r="BF37" s="1016"/>
      <c r="BG37" s="1"/>
    </row>
    <row r="38" spans="1:61" ht="118.5" customHeight="1" x14ac:dyDescent="0.2">
      <c r="A38" s="17"/>
      <c r="C38" s="1"/>
      <c r="D38" s="1033"/>
      <c r="E38" s="1034"/>
      <c r="F38" s="1034"/>
      <c r="G38" s="1034"/>
      <c r="H38" s="1034"/>
      <c r="I38" s="1034"/>
      <c r="J38" s="1034"/>
      <c r="K38" s="1034"/>
      <c r="L38" s="1034"/>
      <c r="M38" s="1034"/>
      <c r="N38" s="1034"/>
      <c r="O38" s="1034"/>
      <c r="P38" s="1034"/>
      <c r="Q38" s="1034"/>
      <c r="R38" s="1034"/>
      <c r="S38" s="1034"/>
      <c r="T38" s="1034"/>
      <c r="U38" s="1034"/>
      <c r="V38" s="1034"/>
      <c r="W38" s="1034"/>
      <c r="X38" s="1034"/>
      <c r="Y38" s="1034"/>
      <c r="Z38" s="1034"/>
      <c r="AA38" s="1034"/>
      <c r="AB38" s="1034"/>
      <c r="AC38" s="1034"/>
      <c r="AD38" s="1034"/>
      <c r="AE38" s="1034"/>
      <c r="AF38" s="1034"/>
      <c r="AG38" s="1034"/>
      <c r="AH38" s="1034"/>
      <c r="AI38" s="1034"/>
      <c r="AJ38" s="1034"/>
      <c r="AK38" s="1034"/>
      <c r="AL38" s="1034"/>
      <c r="AM38" s="1034"/>
      <c r="AN38" s="1034"/>
      <c r="AO38" s="1034"/>
      <c r="AP38" s="1034"/>
      <c r="AQ38" s="1034"/>
      <c r="AR38" s="1034"/>
      <c r="AS38" s="1034"/>
      <c r="AT38" s="1034"/>
      <c r="AU38" s="1034"/>
      <c r="AV38" s="1034"/>
      <c r="AW38" s="1034"/>
      <c r="AX38" s="1034"/>
      <c r="AY38" s="1034"/>
      <c r="AZ38" s="1034"/>
      <c r="BA38" s="1034"/>
      <c r="BB38" s="1034"/>
      <c r="BC38" s="1034"/>
      <c r="BD38" s="1034"/>
      <c r="BE38" s="1034"/>
      <c r="BF38" s="1035"/>
      <c r="BG38" s="1"/>
      <c r="BH38" s="163"/>
      <c r="BI38" s="125"/>
    </row>
    <row r="39" spans="1:61" ht="22.5" customHeight="1" x14ac:dyDescent="0.25">
      <c r="C39" s="141"/>
      <c r="D39" s="890" t="s">
        <v>587</v>
      </c>
      <c r="E39" s="1016"/>
      <c r="F39" s="1016"/>
      <c r="G39" s="1016"/>
      <c r="H39" s="1016"/>
      <c r="I39" s="1016"/>
      <c r="J39" s="1016"/>
      <c r="K39" s="1016"/>
      <c r="L39" s="1016"/>
      <c r="M39" s="1016"/>
      <c r="N39" s="1016"/>
      <c r="O39" s="1016"/>
      <c r="P39" s="1016"/>
      <c r="Q39" s="1016"/>
      <c r="R39" s="1016"/>
      <c r="S39" s="1016"/>
      <c r="T39" s="1016"/>
      <c r="U39" s="1016"/>
      <c r="V39" s="1016"/>
      <c r="W39" s="1016"/>
      <c r="X39" s="1016"/>
      <c r="Y39" s="1016"/>
      <c r="Z39" s="1016"/>
      <c r="AA39" s="1016"/>
      <c r="AB39" s="1016"/>
      <c r="AC39" s="1016"/>
      <c r="AD39" s="1016"/>
      <c r="AE39" s="1016"/>
      <c r="AF39" s="1016"/>
      <c r="AG39" s="1016"/>
      <c r="AH39" s="1016"/>
      <c r="AI39" s="1016"/>
      <c r="AJ39" s="1016"/>
      <c r="AK39" s="1016"/>
      <c r="AL39" s="1016"/>
      <c r="AM39" s="1016"/>
      <c r="AN39" s="1016"/>
      <c r="AO39" s="1016"/>
      <c r="AP39" s="1016"/>
      <c r="AQ39" s="1016"/>
      <c r="AR39" s="1016"/>
      <c r="AS39" s="1016"/>
      <c r="AT39" s="1016"/>
      <c r="AU39" s="1016"/>
      <c r="AV39" s="1016"/>
      <c r="AW39" s="1016"/>
      <c r="AX39" s="1016"/>
      <c r="AY39" s="1016"/>
      <c r="AZ39" s="1016"/>
      <c r="BA39" s="1016"/>
      <c r="BB39" s="1016"/>
      <c r="BC39" s="1016"/>
      <c r="BD39" s="1016"/>
      <c r="BE39" s="1016"/>
      <c r="BF39" s="1016"/>
      <c r="BG39" s="1"/>
    </row>
    <row r="40" spans="1:61" ht="20.25" customHeight="1" x14ac:dyDescent="0.2">
      <c r="A40" s="17"/>
      <c r="C40" s="1"/>
      <c r="D40" s="224" t="s">
        <v>588</v>
      </c>
      <c r="E40" s="233"/>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c r="AO40" s="233"/>
      <c r="AP40" s="233"/>
      <c r="AQ40" s="233"/>
      <c r="AR40" s="233"/>
      <c r="AS40" s="233"/>
      <c r="AT40" s="233"/>
      <c r="AU40" s="233"/>
      <c r="AV40" s="233"/>
      <c r="AW40" s="233"/>
      <c r="AX40" s="233"/>
      <c r="AY40" s="233"/>
      <c r="AZ40" s="233"/>
      <c r="BA40" s="233"/>
      <c r="BB40" s="233"/>
      <c r="BC40" s="233"/>
      <c r="BD40" s="233"/>
      <c r="BE40" s="233"/>
      <c r="BF40" s="234"/>
      <c r="BG40" s="1"/>
      <c r="BH40" s="163"/>
      <c r="BI40" s="125"/>
    </row>
    <row r="41" spans="1:61" ht="96" customHeight="1" x14ac:dyDescent="0.2">
      <c r="A41" s="17"/>
      <c r="C41" s="1"/>
      <c r="D41" s="1013"/>
      <c r="E41" s="1014"/>
      <c r="F41" s="1014"/>
      <c r="G41" s="1014"/>
      <c r="H41" s="1014"/>
      <c r="I41" s="1014"/>
      <c r="J41" s="1014"/>
      <c r="K41" s="1014"/>
      <c r="L41" s="1014"/>
      <c r="M41" s="1014"/>
      <c r="N41" s="1014"/>
      <c r="O41" s="1014"/>
      <c r="P41" s="1014"/>
      <c r="Q41" s="1014"/>
      <c r="R41" s="1014"/>
      <c r="S41" s="1014"/>
      <c r="T41" s="1014"/>
      <c r="U41" s="1014"/>
      <c r="V41" s="1014"/>
      <c r="W41" s="1014"/>
      <c r="X41" s="1014"/>
      <c r="Y41" s="1014"/>
      <c r="Z41" s="1014"/>
      <c r="AA41" s="1014"/>
      <c r="AB41" s="1014"/>
      <c r="AC41" s="1014"/>
      <c r="AD41" s="1014"/>
      <c r="AE41" s="1014"/>
      <c r="AF41" s="1014"/>
      <c r="AG41" s="1014"/>
      <c r="AH41" s="1014"/>
      <c r="AI41" s="1014"/>
      <c r="AJ41" s="1014"/>
      <c r="AK41" s="1014"/>
      <c r="AL41" s="1014"/>
      <c r="AM41" s="1014"/>
      <c r="AN41" s="1014"/>
      <c r="AO41" s="1014"/>
      <c r="AP41" s="1014"/>
      <c r="AQ41" s="1014"/>
      <c r="AR41" s="1014"/>
      <c r="AS41" s="1014"/>
      <c r="AT41" s="1014"/>
      <c r="AU41" s="1014"/>
      <c r="AV41" s="1014"/>
      <c r="AW41" s="1014"/>
      <c r="AX41" s="1014"/>
      <c r="AY41" s="1014"/>
      <c r="AZ41" s="1014"/>
      <c r="BA41" s="1014"/>
      <c r="BB41" s="1014"/>
      <c r="BC41" s="1014"/>
      <c r="BD41" s="1014"/>
      <c r="BE41" s="1014"/>
      <c r="BF41" s="1015"/>
      <c r="BG41" s="1"/>
      <c r="BH41" s="163"/>
      <c r="BI41" s="125"/>
    </row>
    <row r="42" spans="1:61" ht="20.25" customHeight="1" x14ac:dyDescent="0.2">
      <c r="A42" s="17"/>
      <c r="C42" s="1"/>
      <c r="D42" s="224" t="s">
        <v>589</v>
      </c>
      <c r="E42" s="233"/>
      <c r="F42" s="233"/>
      <c r="G42" s="233"/>
      <c r="H42" s="233"/>
      <c r="I42" s="233"/>
      <c r="J42" s="233"/>
      <c r="K42" s="233"/>
      <c r="L42" s="233"/>
      <c r="M42" s="233"/>
      <c r="N42" s="233"/>
      <c r="O42" s="233"/>
      <c r="P42" s="233"/>
      <c r="Q42" s="233"/>
      <c r="R42" s="233"/>
      <c r="S42" s="233"/>
      <c r="T42" s="233"/>
      <c r="U42" s="233"/>
      <c r="V42" s="233"/>
      <c r="W42" s="233"/>
      <c r="X42" s="233"/>
      <c r="Y42" s="233"/>
      <c r="Z42" s="233"/>
      <c r="AA42" s="233"/>
      <c r="AB42" s="233"/>
      <c r="AC42" s="233"/>
      <c r="AD42" s="233"/>
      <c r="AE42" s="233"/>
      <c r="AF42" s="233"/>
      <c r="AG42" s="233"/>
      <c r="AH42" s="233"/>
      <c r="AI42" s="233"/>
      <c r="AJ42" s="233"/>
      <c r="AK42" s="233"/>
      <c r="AL42" s="233"/>
      <c r="AM42" s="233"/>
      <c r="AN42" s="233"/>
      <c r="AO42" s="233"/>
      <c r="AP42" s="233"/>
      <c r="AQ42" s="233"/>
      <c r="AR42" s="233"/>
      <c r="AS42" s="233"/>
      <c r="AT42" s="233"/>
      <c r="AU42" s="233"/>
      <c r="AV42" s="233"/>
      <c r="AW42" s="233"/>
      <c r="AX42" s="233"/>
      <c r="AY42" s="233"/>
      <c r="AZ42" s="233"/>
      <c r="BA42" s="233"/>
      <c r="BB42" s="233"/>
      <c r="BC42" s="233"/>
      <c r="BD42" s="233"/>
      <c r="BE42" s="233"/>
      <c r="BF42" s="234"/>
      <c r="BG42" s="1"/>
      <c r="BH42" s="163"/>
      <c r="BI42" s="125"/>
    </row>
    <row r="43" spans="1:61" ht="44.25" customHeight="1" x14ac:dyDescent="0.2">
      <c r="A43" s="17"/>
      <c r="C43" s="1"/>
      <c r="D43" s="1013"/>
      <c r="E43" s="1014"/>
      <c r="F43" s="1014"/>
      <c r="G43" s="1014"/>
      <c r="H43" s="1014"/>
      <c r="I43" s="1014"/>
      <c r="J43" s="1014"/>
      <c r="K43" s="1014"/>
      <c r="L43" s="1014"/>
      <c r="M43" s="1014"/>
      <c r="N43" s="1014"/>
      <c r="O43" s="1014"/>
      <c r="P43" s="1014"/>
      <c r="Q43" s="1014"/>
      <c r="R43" s="1014"/>
      <c r="S43" s="1014"/>
      <c r="T43" s="1014"/>
      <c r="U43" s="1014"/>
      <c r="V43" s="1014"/>
      <c r="W43" s="1014"/>
      <c r="X43" s="1014"/>
      <c r="Y43" s="1014"/>
      <c r="Z43" s="1014"/>
      <c r="AA43" s="1014"/>
      <c r="AB43" s="1014"/>
      <c r="AC43" s="1014"/>
      <c r="AD43" s="1014"/>
      <c r="AE43" s="1014"/>
      <c r="AF43" s="1014"/>
      <c r="AG43" s="1014"/>
      <c r="AH43" s="1014"/>
      <c r="AI43" s="1014"/>
      <c r="AJ43" s="1014"/>
      <c r="AK43" s="1014"/>
      <c r="AL43" s="1014"/>
      <c r="AM43" s="1014"/>
      <c r="AN43" s="1014"/>
      <c r="AO43" s="1014"/>
      <c r="AP43" s="1014"/>
      <c r="AQ43" s="1014"/>
      <c r="AR43" s="1014"/>
      <c r="AS43" s="1014"/>
      <c r="AT43" s="1014"/>
      <c r="AU43" s="1014"/>
      <c r="AV43" s="1014"/>
      <c r="AW43" s="1014"/>
      <c r="AX43" s="1014"/>
      <c r="AY43" s="1014"/>
      <c r="AZ43" s="1014"/>
      <c r="BA43" s="1014"/>
      <c r="BB43" s="1014"/>
      <c r="BC43" s="1014"/>
      <c r="BD43" s="1014"/>
      <c r="BE43" s="1014"/>
      <c r="BF43" s="1015"/>
      <c r="BG43" s="1"/>
      <c r="BH43" s="163"/>
      <c r="BI43" s="125"/>
    </row>
    <row r="44" spans="1:61" ht="20.25" customHeight="1" x14ac:dyDescent="0.2">
      <c r="A44" s="17"/>
      <c r="C44" s="1"/>
      <c r="D44" s="224" t="s">
        <v>590</v>
      </c>
      <c r="E44" s="233"/>
      <c r="F44" s="233"/>
      <c r="G44" s="233"/>
      <c r="H44" s="233"/>
      <c r="I44" s="233"/>
      <c r="J44" s="233"/>
      <c r="K44" s="233"/>
      <c r="L44" s="233"/>
      <c r="M44" s="233"/>
      <c r="N44" s="233"/>
      <c r="O44" s="233"/>
      <c r="P44" s="233"/>
      <c r="Q44" s="233"/>
      <c r="R44" s="233"/>
      <c r="S44" s="233"/>
      <c r="T44" s="233"/>
      <c r="U44" s="233"/>
      <c r="V44" s="233"/>
      <c r="W44" s="233"/>
      <c r="X44" s="233"/>
      <c r="Y44" s="233"/>
      <c r="Z44" s="233"/>
      <c r="AA44" s="233"/>
      <c r="AB44" s="233"/>
      <c r="AC44" s="233"/>
      <c r="AD44" s="233"/>
      <c r="AE44" s="233"/>
      <c r="AF44" s="233"/>
      <c r="AG44" s="233"/>
      <c r="AH44" s="233"/>
      <c r="AI44" s="233"/>
      <c r="AJ44" s="233"/>
      <c r="AK44" s="233"/>
      <c r="AL44" s="233"/>
      <c r="AM44" s="233"/>
      <c r="AN44" s="233"/>
      <c r="AO44" s="233"/>
      <c r="AP44" s="233"/>
      <c r="AQ44" s="233"/>
      <c r="AR44" s="233"/>
      <c r="AS44" s="233"/>
      <c r="AT44" s="233"/>
      <c r="AU44" s="233"/>
      <c r="AV44" s="233"/>
      <c r="AW44" s="233"/>
      <c r="AX44" s="233"/>
      <c r="AY44" s="233"/>
      <c r="AZ44" s="233"/>
      <c r="BA44" s="233"/>
      <c r="BB44" s="233"/>
      <c r="BC44" s="233"/>
      <c r="BD44" s="233"/>
      <c r="BE44" s="233"/>
      <c r="BF44" s="234"/>
      <c r="BG44" s="1"/>
      <c r="BH44" s="163"/>
      <c r="BI44" s="125"/>
    </row>
    <row r="45" spans="1:61" ht="44.25" customHeight="1" x14ac:dyDescent="0.2">
      <c r="A45" s="17"/>
      <c r="C45" s="1"/>
      <c r="D45" s="1013"/>
      <c r="E45" s="1014"/>
      <c r="F45" s="1014"/>
      <c r="G45" s="1014"/>
      <c r="H45" s="1014"/>
      <c r="I45" s="1014"/>
      <c r="J45" s="1014"/>
      <c r="K45" s="1014"/>
      <c r="L45" s="1014"/>
      <c r="M45" s="1014"/>
      <c r="N45" s="1014"/>
      <c r="O45" s="1014"/>
      <c r="P45" s="1014"/>
      <c r="Q45" s="1014"/>
      <c r="R45" s="1014"/>
      <c r="S45" s="1014"/>
      <c r="T45" s="1014"/>
      <c r="U45" s="1014"/>
      <c r="V45" s="1014"/>
      <c r="W45" s="1014"/>
      <c r="X45" s="1014"/>
      <c r="Y45" s="1014"/>
      <c r="Z45" s="1014"/>
      <c r="AA45" s="1014"/>
      <c r="AB45" s="1014"/>
      <c r="AC45" s="1014"/>
      <c r="AD45" s="1014"/>
      <c r="AE45" s="1014"/>
      <c r="AF45" s="1014"/>
      <c r="AG45" s="1014"/>
      <c r="AH45" s="1014"/>
      <c r="AI45" s="1014"/>
      <c r="AJ45" s="1014"/>
      <c r="AK45" s="1014"/>
      <c r="AL45" s="1014"/>
      <c r="AM45" s="1014"/>
      <c r="AN45" s="1014"/>
      <c r="AO45" s="1014"/>
      <c r="AP45" s="1014"/>
      <c r="AQ45" s="1014"/>
      <c r="AR45" s="1014"/>
      <c r="AS45" s="1014"/>
      <c r="AT45" s="1014"/>
      <c r="AU45" s="1014"/>
      <c r="AV45" s="1014"/>
      <c r="AW45" s="1014"/>
      <c r="AX45" s="1014"/>
      <c r="AY45" s="1014"/>
      <c r="AZ45" s="1014"/>
      <c r="BA45" s="1014"/>
      <c r="BB45" s="1014"/>
      <c r="BC45" s="1014"/>
      <c r="BD45" s="1014"/>
      <c r="BE45" s="1014"/>
      <c r="BF45" s="1015"/>
      <c r="BG45" s="1"/>
      <c r="BH45" s="163"/>
      <c r="BI45" s="125"/>
    </row>
    <row r="46" spans="1:61" ht="22.5" customHeight="1" x14ac:dyDescent="0.25">
      <c r="C46" s="141"/>
      <c r="D46" s="890" t="s">
        <v>591</v>
      </c>
      <c r="E46" s="1016"/>
      <c r="F46" s="1016"/>
      <c r="G46" s="1016"/>
      <c r="H46" s="1016"/>
      <c r="I46" s="1016"/>
      <c r="J46" s="1016"/>
      <c r="K46" s="1016"/>
      <c r="L46" s="1016"/>
      <c r="M46" s="1016"/>
      <c r="N46" s="1016"/>
      <c r="O46" s="1016"/>
      <c r="P46" s="1016"/>
      <c r="Q46" s="1016"/>
      <c r="R46" s="1016"/>
      <c r="S46" s="1016"/>
      <c r="T46" s="1016"/>
      <c r="U46" s="1016"/>
      <c r="V46" s="1016"/>
      <c r="W46" s="1016"/>
      <c r="X46" s="1016"/>
      <c r="Y46" s="1016"/>
      <c r="Z46" s="1016"/>
      <c r="AA46" s="1016"/>
      <c r="AB46" s="1016"/>
      <c r="AC46" s="1016"/>
      <c r="AD46" s="1016"/>
      <c r="AE46" s="1016"/>
      <c r="AF46" s="1016"/>
      <c r="AG46" s="1016"/>
      <c r="AH46" s="1016"/>
      <c r="AI46" s="1016"/>
      <c r="AJ46" s="1016"/>
      <c r="AK46" s="1016"/>
      <c r="AL46" s="1016"/>
      <c r="AM46" s="1016"/>
      <c r="AN46" s="1016"/>
      <c r="AO46" s="1016"/>
      <c r="AP46" s="1016"/>
      <c r="AQ46" s="1016"/>
      <c r="AR46" s="1016"/>
      <c r="AS46" s="1016"/>
      <c r="AT46" s="1016"/>
      <c r="AU46" s="1016"/>
      <c r="AV46" s="1016"/>
      <c r="AW46" s="1016"/>
      <c r="AX46" s="1016"/>
      <c r="AY46" s="1016"/>
      <c r="AZ46" s="1016"/>
      <c r="BA46" s="1016"/>
      <c r="BB46" s="1016"/>
      <c r="BC46" s="1016"/>
      <c r="BD46" s="1016"/>
      <c r="BE46" s="1016"/>
      <c r="BF46" s="1016"/>
      <c r="BG46" s="1"/>
    </row>
    <row r="47" spans="1:61" ht="20.25" customHeight="1" x14ac:dyDescent="0.2">
      <c r="A47" s="17"/>
      <c r="C47" s="1"/>
      <c r="D47" s="224" t="s">
        <v>592</v>
      </c>
      <c r="E47" s="233"/>
      <c r="F47" s="233"/>
      <c r="G47" s="233"/>
      <c r="H47" s="233"/>
      <c r="I47" s="233"/>
      <c r="J47" s="233"/>
      <c r="K47" s="233"/>
      <c r="L47" s="233"/>
      <c r="M47" s="233"/>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4"/>
      <c r="BG47" s="1"/>
      <c r="BH47" s="163"/>
      <c r="BI47" s="125"/>
    </row>
    <row r="48" spans="1:61" ht="60" customHeight="1" x14ac:dyDescent="0.2">
      <c r="A48" s="17"/>
      <c r="C48" s="1"/>
      <c r="D48" s="1013"/>
      <c r="E48" s="1014"/>
      <c r="F48" s="1014"/>
      <c r="G48" s="1014"/>
      <c r="H48" s="1014"/>
      <c r="I48" s="1014"/>
      <c r="J48" s="1014"/>
      <c r="K48" s="1014"/>
      <c r="L48" s="1014"/>
      <c r="M48" s="1014"/>
      <c r="N48" s="1014"/>
      <c r="O48" s="1014"/>
      <c r="P48" s="1014"/>
      <c r="Q48" s="1014"/>
      <c r="R48" s="1014"/>
      <c r="S48" s="1014"/>
      <c r="T48" s="1014"/>
      <c r="U48" s="1014"/>
      <c r="V48" s="1014"/>
      <c r="W48" s="1014"/>
      <c r="X48" s="1014"/>
      <c r="Y48" s="1014"/>
      <c r="Z48" s="1014"/>
      <c r="AA48" s="1014"/>
      <c r="AB48" s="1014"/>
      <c r="AC48" s="1014"/>
      <c r="AD48" s="1014"/>
      <c r="AE48" s="1014"/>
      <c r="AF48" s="1014"/>
      <c r="AG48" s="1014"/>
      <c r="AH48" s="1014"/>
      <c r="AI48" s="1014"/>
      <c r="AJ48" s="1014"/>
      <c r="AK48" s="1014"/>
      <c r="AL48" s="1014"/>
      <c r="AM48" s="1014"/>
      <c r="AN48" s="1014"/>
      <c r="AO48" s="1014"/>
      <c r="AP48" s="1014"/>
      <c r="AQ48" s="1014"/>
      <c r="AR48" s="1014"/>
      <c r="AS48" s="1014"/>
      <c r="AT48" s="1014"/>
      <c r="AU48" s="1014"/>
      <c r="AV48" s="1014"/>
      <c r="AW48" s="1014"/>
      <c r="AX48" s="1014"/>
      <c r="AY48" s="1014"/>
      <c r="AZ48" s="1014"/>
      <c r="BA48" s="1014"/>
      <c r="BB48" s="1014"/>
      <c r="BC48" s="1014"/>
      <c r="BD48" s="1014"/>
      <c r="BE48" s="1014"/>
      <c r="BF48" s="1015"/>
      <c r="BG48" s="1"/>
      <c r="BH48" s="163"/>
      <c r="BI48" s="125"/>
    </row>
    <row r="49" spans="1:61" ht="20.25" customHeight="1" x14ac:dyDescent="0.2">
      <c r="A49" s="17"/>
      <c r="C49" s="1"/>
      <c r="D49" s="224" t="s">
        <v>593</v>
      </c>
      <c r="E49" s="233"/>
      <c r="F49" s="233"/>
      <c r="G49" s="233"/>
      <c r="H49" s="233"/>
      <c r="I49" s="233"/>
      <c r="J49" s="233"/>
      <c r="K49" s="233"/>
      <c r="L49" s="233"/>
      <c r="M49" s="233"/>
      <c r="N49" s="233"/>
      <c r="O49" s="233"/>
      <c r="P49" s="233"/>
      <c r="Q49" s="233"/>
      <c r="R49" s="233"/>
      <c r="S49" s="233"/>
      <c r="T49" s="233"/>
      <c r="U49" s="233"/>
      <c r="V49" s="233"/>
      <c r="W49" s="233"/>
      <c r="X49" s="233"/>
      <c r="Y49" s="233"/>
      <c r="Z49" s="233"/>
      <c r="AA49" s="233"/>
      <c r="AB49" s="233"/>
      <c r="AC49" s="233"/>
      <c r="AD49" s="233"/>
      <c r="AE49" s="233"/>
      <c r="AF49" s="233"/>
      <c r="AG49" s="233"/>
      <c r="AH49" s="233"/>
      <c r="AI49" s="233"/>
      <c r="AJ49" s="233"/>
      <c r="AK49" s="233"/>
      <c r="AL49" s="233"/>
      <c r="AM49" s="233"/>
      <c r="AN49" s="233"/>
      <c r="AO49" s="233"/>
      <c r="AP49" s="233"/>
      <c r="AQ49" s="233"/>
      <c r="AR49" s="233"/>
      <c r="AS49" s="233"/>
      <c r="AT49" s="233"/>
      <c r="AU49" s="233"/>
      <c r="AV49" s="233"/>
      <c r="AW49" s="233"/>
      <c r="AX49" s="233"/>
      <c r="AY49" s="233"/>
      <c r="AZ49" s="233"/>
      <c r="BA49" s="233"/>
      <c r="BB49" s="233"/>
      <c r="BC49" s="233"/>
      <c r="BD49" s="233"/>
      <c r="BE49" s="233"/>
      <c r="BF49" s="234"/>
      <c r="BG49" s="1"/>
      <c r="BH49" s="163"/>
      <c r="BI49" s="125"/>
    </row>
    <row r="50" spans="1:61" ht="60" customHeight="1" x14ac:dyDescent="0.2">
      <c r="A50" s="17"/>
      <c r="C50" s="1"/>
      <c r="D50" s="1013"/>
      <c r="E50" s="1014"/>
      <c r="F50" s="1014"/>
      <c r="G50" s="1014"/>
      <c r="H50" s="1014"/>
      <c r="I50" s="1014"/>
      <c r="J50" s="1014"/>
      <c r="K50" s="1014"/>
      <c r="L50" s="1014"/>
      <c r="M50" s="1014"/>
      <c r="N50" s="1014"/>
      <c r="O50" s="1014"/>
      <c r="P50" s="1014"/>
      <c r="Q50" s="1014"/>
      <c r="R50" s="1014"/>
      <c r="S50" s="1014"/>
      <c r="T50" s="1014"/>
      <c r="U50" s="1014"/>
      <c r="V50" s="1014"/>
      <c r="W50" s="1014"/>
      <c r="X50" s="1014"/>
      <c r="Y50" s="1014"/>
      <c r="Z50" s="1014"/>
      <c r="AA50" s="1014"/>
      <c r="AB50" s="1014"/>
      <c r="AC50" s="1014"/>
      <c r="AD50" s="1014"/>
      <c r="AE50" s="1014"/>
      <c r="AF50" s="1014"/>
      <c r="AG50" s="1014"/>
      <c r="AH50" s="1014"/>
      <c r="AI50" s="1014"/>
      <c r="AJ50" s="1014"/>
      <c r="AK50" s="1014"/>
      <c r="AL50" s="1014"/>
      <c r="AM50" s="1014"/>
      <c r="AN50" s="1014"/>
      <c r="AO50" s="1014"/>
      <c r="AP50" s="1014"/>
      <c r="AQ50" s="1014"/>
      <c r="AR50" s="1014"/>
      <c r="AS50" s="1014"/>
      <c r="AT50" s="1014"/>
      <c r="AU50" s="1014"/>
      <c r="AV50" s="1014"/>
      <c r="AW50" s="1014"/>
      <c r="AX50" s="1014"/>
      <c r="AY50" s="1014"/>
      <c r="AZ50" s="1014"/>
      <c r="BA50" s="1014"/>
      <c r="BB50" s="1014"/>
      <c r="BC50" s="1014"/>
      <c r="BD50" s="1014"/>
      <c r="BE50" s="1014"/>
      <c r="BF50" s="1015"/>
      <c r="BG50" s="1"/>
      <c r="BH50" s="163"/>
      <c r="BI50" s="125"/>
    </row>
    <row r="51" spans="1:61" ht="20.25" customHeight="1" x14ac:dyDescent="0.2">
      <c r="A51" s="17"/>
      <c r="C51" s="1"/>
      <c r="D51" s="224" t="s">
        <v>594</v>
      </c>
      <c r="E51" s="233"/>
      <c r="F51" s="233"/>
      <c r="G51" s="233"/>
      <c r="H51" s="233"/>
      <c r="I51" s="233"/>
      <c r="J51" s="233"/>
      <c r="K51" s="233"/>
      <c r="L51" s="233"/>
      <c r="M51" s="233"/>
      <c r="N51" s="233"/>
      <c r="O51" s="233"/>
      <c r="P51" s="233"/>
      <c r="Q51" s="233"/>
      <c r="R51" s="233"/>
      <c r="S51" s="233"/>
      <c r="T51" s="233"/>
      <c r="U51" s="233"/>
      <c r="V51" s="233"/>
      <c r="W51" s="233"/>
      <c r="X51" s="233"/>
      <c r="Y51" s="233"/>
      <c r="Z51" s="233"/>
      <c r="AA51" s="233"/>
      <c r="AB51" s="233"/>
      <c r="AC51" s="233"/>
      <c r="AD51" s="233"/>
      <c r="AE51" s="233"/>
      <c r="AF51" s="233"/>
      <c r="AG51" s="233"/>
      <c r="AH51" s="233"/>
      <c r="AI51" s="233"/>
      <c r="AJ51" s="233"/>
      <c r="AK51" s="233"/>
      <c r="AL51" s="233"/>
      <c r="AM51" s="233"/>
      <c r="AN51" s="233"/>
      <c r="AO51" s="233"/>
      <c r="AP51" s="233"/>
      <c r="AQ51" s="233"/>
      <c r="AR51" s="233"/>
      <c r="AS51" s="233"/>
      <c r="AT51" s="233"/>
      <c r="AU51" s="233"/>
      <c r="AV51" s="233"/>
      <c r="AW51" s="233"/>
      <c r="AX51" s="233"/>
      <c r="AY51" s="233"/>
      <c r="AZ51" s="233"/>
      <c r="BA51" s="233"/>
      <c r="BB51" s="233"/>
      <c r="BC51" s="233"/>
      <c r="BD51" s="233"/>
      <c r="BE51" s="233"/>
      <c r="BF51" s="234"/>
      <c r="BG51" s="1"/>
      <c r="BH51" s="163"/>
      <c r="BI51" s="125"/>
    </row>
    <row r="52" spans="1:61" ht="87.75" customHeight="1" x14ac:dyDescent="0.2">
      <c r="A52" s="17"/>
      <c r="C52" s="1"/>
      <c r="D52" s="1013"/>
      <c r="E52" s="1014"/>
      <c r="F52" s="1014"/>
      <c r="G52" s="1014"/>
      <c r="H52" s="1014"/>
      <c r="I52" s="1014"/>
      <c r="J52" s="1014"/>
      <c r="K52" s="1014"/>
      <c r="L52" s="1014"/>
      <c r="M52" s="1014"/>
      <c r="N52" s="1014"/>
      <c r="O52" s="1014"/>
      <c r="P52" s="1014"/>
      <c r="Q52" s="1014"/>
      <c r="R52" s="1014"/>
      <c r="S52" s="1014"/>
      <c r="T52" s="1014"/>
      <c r="U52" s="1014"/>
      <c r="V52" s="1014"/>
      <c r="W52" s="1014"/>
      <c r="X52" s="1014"/>
      <c r="Y52" s="1014"/>
      <c r="Z52" s="1014"/>
      <c r="AA52" s="1014"/>
      <c r="AB52" s="1014"/>
      <c r="AC52" s="1014"/>
      <c r="AD52" s="1014"/>
      <c r="AE52" s="1014"/>
      <c r="AF52" s="1014"/>
      <c r="AG52" s="1014"/>
      <c r="AH52" s="1014"/>
      <c r="AI52" s="1014"/>
      <c r="AJ52" s="1014"/>
      <c r="AK52" s="1014"/>
      <c r="AL52" s="1014"/>
      <c r="AM52" s="1014"/>
      <c r="AN52" s="1014"/>
      <c r="AO52" s="1014"/>
      <c r="AP52" s="1014"/>
      <c r="AQ52" s="1014"/>
      <c r="AR52" s="1014"/>
      <c r="AS52" s="1014"/>
      <c r="AT52" s="1014"/>
      <c r="AU52" s="1014"/>
      <c r="AV52" s="1014"/>
      <c r="AW52" s="1014"/>
      <c r="AX52" s="1014"/>
      <c r="AY52" s="1014"/>
      <c r="AZ52" s="1014"/>
      <c r="BA52" s="1014"/>
      <c r="BB52" s="1014"/>
      <c r="BC52" s="1014"/>
      <c r="BD52" s="1014"/>
      <c r="BE52" s="1014"/>
      <c r="BF52" s="1015"/>
      <c r="BG52" s="1"/>
      <c r="BH52" s="163"/>
      <c r="BI52" s="125"/>
    </row>
    <row r="53" spans="1:61" ht="20.25" customHeight="1" x14ac:dyDescent="0.2">
      <c r="A53" s="17"/>
      <c r="C53" s="1"/>
      <c r="D53" s="224" t="s">
        <v>798</v>
      </c>
      <c r="E53" s="233"/>
      <c r="F53" s="233"/>
      <c r="G53" s="233"/>
      <c r="H53" s="233"/>
      <c r="I53" s="233"/>
      <c r="J53" s="233"/>
      <c r="K53" s="233"/>
      <c r="L53" s="233"/>
      <c r="M53" s="233"/>
      <c r="N53" s="233"/>
      <c r="O53" s="233"/>
      <c r="P53" s="233"/>
      <c r="Q53" s="233"/>
      <c r="R53" s="233"/>
      <c r="S53" s="233"/>
      <c r="T53" s="233"/>
      <c r="U53" s="233"/>
      <c r="V53" s="233"/>
      <c r="W53" s="233"/>
      <c r="X53" s="233"/>
      <c r="Y53" s="233"/>
      <c r="Z53" s="233"/>
      <c r="AA53" s="233"/>
      <c r="AB53" s="233"/>
      <c r="AC53" s="233"/>
      <c r="AD53" s="233"/>
      <c r="AE53" s="233"/>
      <c r="AF53" s="233"/>
      <c r="AG53" s="233"/>
      <c r="AH53" s="233"/>
      <c r="AI53" s="233"/>
      <c r="AJ53" s="233"/>
      <c r="AK53" s="233"/>
      <c r="AL53" s="233"/>
      <c r="AM53" s="233"/>
      <c r="AN53" s="233"/>
      <c r="AO53" s="233"/>
      <c r="AP53" s="233"/>
      <c r="AQ53" s="233"/>
      <c r="AR53" s="233"/>
      <c r="AS53" s="233"/>
      <c r="AT53" s="233"/>
      <c r="AU53" s="233"/>
      <c r="AV53" s="233"/>
      <c r="AW53" s="233"/>
      <c r="AX53" s="233"/>
      <c r="AY53" s="233"/>
      <c r="AZ53" s="233"/>
      <c r="BA53" s="233"/>
      <c r="BB53" s="233"/>
      <c r="BC53" s="233"/>
      <c r="BD53" s="233"/>
      <c r="BE53" s="233"/>
      <c r="BF53" s="234"/>
      <c r="BG53" s="1"/>
      <c r="BH53" s="163"/>
      <c r="BI53" s="125"/>
    </row>
    <row r="54" spans="1:61" ht="43.5" customHeight="1" x14ac:dyDescent="0.2">
      <c r="A54" s="17"/>
      <c r="C54" s="1"/>
      <c r="D54" s="1013"/>
      <c r="E54" s="1014"/>
      <c r="F54" s="1014"/>
      <c r="G54" s="1014"/>
      <c r="H54" s="1014"/>
      <c r="I54" s="1014"/>
      <c r="J54" s="1014"/>
      <c r="K54" s="1014"/>
      <c r="L54" s="1014"/>
      <c r="M54" s="1014"/>
      <c r="N54" s="1014"/>
      <c r="O54" s="1014"/>
      <c r="P54" s="1014"/>
      <c r="Q54" s="1014"/>
      <c r="R54" s="1014"/>
      <c r="S54" s="1014"/>
      <c r="T54" s="1014"/>
      <c r="U54" s="1014"/>
      <c r="V54" s="1014"/>
      <c r="W54" s="1014"/>
      <c r="X54" s="1014"/>
      <c r="Y54" s="1014"/>
      <c r="Z54" s="1014"/>
      <c r="AA54" s="1014"/>
      <c r="AB54" s="1014"/>
      <c r="AC54" s="1014"/>
      <c r="AD54" s="1014"/>
      <c r="AE54" s="1014"/>
      <c r="AF54" s="1014"/>
      <c r="AG54" s="1014"/>
      <c r="AH54" s="1014"/>
      <c r="AI54" s="1014"/>
      <c r="AJ54" s="1014"/>
      <c r="AK54" s="1014"/>
      <c r="AL54" s="1014"/>
      <c r="AM54" s="1014"/>
      <c r="AN54" s="1014"/>
      <c r="AO54" s="1014"/>
      <c r="AP54" s="1014"/>
      <c r="AQ54" s="1014"/>
      <c r="AR54" s="1014"/>
      <c r="AS54" s="1014"/>
      <c r="AT54" s="1014"/>
      <c r="AU54" s="1014"/>
      <c r="AV54" s="1014"/>
      <c r="AW54" s="1014"/>
      <c r="AX54" s="1014"/>
      <c r="AY54" s="1014"/>
      <c r="AZ54" s="1014"/>
      <c r="BA54" s="1014"/>
      <c r="BB54" s="1014"/>
      <c r="BC54" s="1014"/>
      <c r="BD54" s="1014"/>
      <c r="BE54" s="1014"/>
      <c r="BF54" s="1015"/>
      <c r="BG54" s="1"/>
      <c r="BH54" s="163"/>
      <c r="BI54" s="125"/>
    </row>
    <row r="55" spans="1:61" ht="20.25" customHeight="1" x14ac:dyDescent="0.2">
      <c r="A55" s="17"/>
      <c r="C55" s="1"/>
      <c r="D55" s="224" t="s">
        <v>677</v>
      </c>
      <c r="E55" s="233"/>
      <c r="F55" s="233"/>
      <c r="G55" s="233"/>
      <c r="H55" s="233"/>
      <c r="I55" s="233"/>
      <c r="J55" s="233"/>
      <c r="K55" s="233"/>
      <c r="L55" s="233"/>
      <c r="M55" s="233"/>
      <c r="N55" s="233"/>
      <c r="O55" s="233"/>
      <c r="P55" s="233"/>
      <c r="Q55" s="233"/>
      <c r="R55" s="233"/>
      <c r="S55" s="233"/>
      <c r="T55" s="233"/>
      <c r="U55" s="233"/>
      <c r="V55" s="233"/>
      <c r="W55" s="233"/>
      <c r="X55" s="233"/>
      <c r="Y55" s="233"/>
      <c r="Z55" s="233"/>
      <c r="AA55" s="233"/>
      <c r="AB55" s="233"/>
      <c r="AC55" s="233"/>
      <c r="AD55" s="233"/>
      <c r="AE55" s="233"/>
      <c r="AF55" s="233"/>
      <c r="AG55" s="233"/>
      <c r="AH55" s="233"/>
      <c r="AI55" s="233"/>
      <c r="AJ55" s="233"/>
      <c r="AK55" s="233"/>
      <c r="AL55" s="233"/>
      <c r="AM55" s="233"/>
      <c r="AN55" s="233"/>
      <c r="AO55" s="233"/>
      <c r="AP55" s="233"/>
      <c r="AQ55" s="233"/>
      <c r="AR55" s="233"/>
      <c r="AS55" s="233"/>
      <c r="AT55" s="233"/>
      <c r="AU55" s="233"/>
      <c r="AV55" s="233"/>
      <c r="AW55" s="233"/>
      <c r="AX55" s="233"/>
      <c r="AY55" s="233"/>
      <c r="AZ55" s="233"/>
      <c r="BA55" s="233"/>
      <c r="BB55" s="233"/>
      <c r="BC55" s="233"/>
      <c r="BD55" s="233"/>
      <c r="BE55" s="233"/>
      <c r="BF55" s="234"/>
      <c r="BG55" s="1"/>
      <c r="BH55" s="163"/>
      <c r="BI55" s="125"/>
    </row>
    <row r="56" spans="1:61" ht="104.25" customHeight="1" x14ac:dyDescent="0.2">
      <c r="A56" s="17"/>
      <c r="C56" s="1"/>
      <c r="D56" s="1013"/>
      <c r="E56" s="1014"/>
      <c r="F56" s="1014"/>
      <c r="G56" s="1014"/>
      <c r="H56" s="1014"/>
      <c r="I56" s="1014"/>
      <c r="J56" s="1014"/>
      <c r="K56" s="1014"/>
      <c r="L56" s="1014"/>
      <c r="M56" s="1014"/>
      <c r="N56" s="1014"/>
      <c r="O56" s="1014"/>
      <c r="P56" s="1014"/>
      <c r="Q56" s="1014"/>
      <c r="R56" s="1014"/>
      <c r="S56" s="1014"/>
      <c r="T56" s="1014"/>
      <c r="U56" s="1014"/>
      <c r="V56" s="1014"/>
      <c r="W56" s="1014"/>
      <c r="X56" s="1014"/>
      <c r="Y56" s="1014"/>
      <c r="Z56" s="1014"/>
      <c r="AA56" s="1014"/>
      <c r="AB56" s="1014"/>
      <c r="AC56" s="1014"/>
      <c r="AD56" s="1014"/>
      <c r="AE56" s="1014"/>
      <c r="AF56" s="1014"/>
      <c r="AG56" s="1014"/>
      <c r="AH56" s="1014"/>
      <c r="AI56" s="1014"/>
      <c r="AJ56" s="1014"/>
      <c r="AK56" s="1014"/>
      <c r="AL56" s="1014"/>
      <c r="AM56" s="1014"/>
      <c r="AN56" s="1014"/>
      <c r="AO56" s="1014"/>
      <c r="AP56" s="1014"/>
      <c r="AQ56" s="1014"/>
      <c r="AR56" s="1014"/>
      <c r="AS56" s="1014"/>
      <c r="AT56" s="1014"/>
      <c r="AU56" s="1014"/>
      <c r="AV56" s="1014"/>
      <c r="AW56" s="1014"/>
      <c r="AX56" s="1014"/>
      <c r="AY56" s="1014"/>
      <c r="AZ56" s="1014"/>
      <c r="BA56" s="1014"/>
      <c r="BB56" s="1014"/>
      <c r="BC56" s="1014"/>
      <c r="BD56" s="1014"/>
      <c r="BE56" s="1014"/>
      <c r="BF56" s="1015"/>
      <c r="BG56" s="1"/>
      <c r="BH56" s="163"/>
      <c r="BI56" s="125"/>
    </row>
    <row r="57" spans="1:61" ht="22.5" customHeight="1" thickBot="1" x14ac:dyDescent="0.3">
      <c r="C57" s="141"/>
      <c r="D57" s="890" t="s">
        <v>595</v>
      </c>
      <c r="E57" s="1016"/>
      <c r="F57" s="1016"/>
      <c r="G57" s="1016"/>
      <c r="H57" s="1016"/>
      <c r="I57" s="1016"/>
      <c r="J57" s="1016"/>
      <c r="K57" s="1016"/>
      <c r="L57" s="1016"/>
      <c r="M57" s="1016"/>
      <c r="N57" s="1016"/>
      <c r="O57" s="1016"/>
      <c r="P57" s="1016"/>
      <c r="Q57" s="1016"/>
      <c r="R57" s="1016"/>
      <c r="S57" s="1016"/>
      <c r="T57" s="1016"/>
      <c r="U57" s="1016"/>
      <c r="V57" s="1016"/>
      <c r="W57" s="1042"/>
      <c r="X57" s="1042"/>
      <c r="Y57" s="1042"/>
      <c r="Z57" s="1042"/>
      <c r="AA57" s="1042"/>
      <c r="AB57" s="1042"/>
      <c r="AC57" s="1042"/>
      <c r="AD57" s="1042"/>
      <c r="AE57" s="1042"/>
      <c r="AF57" s="1042"/>
      <c r="AG57" s="1042"/>
      <c r="AH57" s="1042"/>
      <c r="AI57" s="1042"/>
      <c r="AJ57" s="1042"/>
      <c r="AK57" s="1042"/>
      <c r="AL57" s="1042"/>
      <c r="AM57" s="1042"/>
      <c r="AN57" s="1042"/>
      <c r="AO57" s="1042"/>
      <c r="AP57" s="1042"/>
      <c r="AQ57" s="1042"/>
      <c r="AR57" s="1042"/>
      <c r="AS57" s="1042"/>
      <c r="AT57" s="1042"/>
      <c r="AU57" s="1042"/>
      <c r="AV57" s="1042"/>
      <c r="AW57" s="1042"/>
      <c r="AX57" s="1042"/>
      <c r="AY57" s="1042"/>
      <c r="AZ57" s="1042"/>
      <c r="BA57" s="1042"/>
      <c r="BB57" s="1042"/>
      <c r="BC57" s="1042"/>
      <c r="BD57" s="1042"/>
      <c r="BE57" s="1042"/>
      <c r="BF57" s="1042"/>
      <c r="BG57" s="1"/>
    </row>
    <row r="58" spans="1:61" ht="20.25" customHeight="1" thickTop="1" x14ac:dyDescent="0.2">
      <c r="A58" s="17"/>
      <c r="C58" s="1"/>
      <c r="D58" s="605" t="s">
        <v>596</v>
      </c>
      <c r="E58" s="1047"/>
      <c r="F58" s="1047"/>
      <c r="G58" s="1047"/>
      <c r="H58" s="1047"/>
      <c r="I58" s="1047"/>
      <c r="J58" s="1047"/>
      <c r="K58" s="1047"/>
      <c r="L58" s="1047"/>
      <c r="M58" s="1047"/>
      <c r="N58" s="1047"/>
      <c r="O58" s="1047"/>
      <c r="P58" s="1047"/>
      <c r="Q58" s="1047"/>
      <c r="R58" s="1047"/>
      <c r="S58" s="1047"/>
      <c r="T58" s="1047"/>
      <c r="U58" s="1047"/>
      <c r="V58" s="1047"/>
      <c r="W58" s="1054"/>
      <c r="X58" s="1055"/>
      <c r="Y58" s="1055"/>
      <c r="Z58" s="1055"/>
      <c r="AA58" s="1055"/>
      <c r="AB58" s="1055"/>
      <c r="AC58" s="1055"/>
      <c r="AD58" s="1055"/>
      <c r="AE58" s="1055"/>
      <c r="AF58" s="1055"/>
      <c r="AG58" s="1055"/>
      <c r="AH58" s="1055"/>
      <c r="AI58" s="1055"/>
      <c r="AJ58" s="1055"/>
      <c r="AK58" s="1055"/>
      <c r="AL58" s="1055"/>
      <c r="AM58" s="1055"/>
      <c r="AN58" s="1055"/>
      <c r="AO58" s="1055"/>
      <c r="AP58" s="1055"/>
      <c r="AQ58" s="1055"/>
      <c r="AR58" s="1055"/>
      <c r="AS58" s="1055"/>
      <c r="AT58" s="1055"/>
      <c r="AU58" s="1055"/>
      <c r="AV58" s="1055"/>
      <c r="AW58" s="1055"/>
      <c r="AX58" s="1055"/>
      <c r="AY58" s="1055"/>
      <c r="AZ58" s="1055"/>
      <c r="BA58" s="1055"/>
      <c r="BB58" s="1055"/>
      <c r="BC58" s="1055"/>
      <c r="BD58" s="1055"/>
      <c r="BE58" s="1055"/>
      <c r="BF58" s="1056"/>
      <c r="BG58" s="1"/>
      <c r="BH58" s="163"/>
      <c r="BI58" s="125"/>
    </row>
    <row r="59" spans="1:61" ht="33.75" customHeight="1" x14ac:dyDescent="0.2">
      <c r="A59" s="17"/>
      <c r="C59" s="1"/>
      <c r="D59" s="1045" t="s">
        <v>597</v>
      </c>
      <c r="E59" s="1046"/>
      <c r="F59" s="1046"/>
      <c r="G59" s="1046"/>
      <c r="H59" s="1046"/>
      <c r="I59" s="1046"/>
      <c r="J59" s="1046"/>
      <c r="K59" s="1046"/>
      <c r="L59" s="1046"/>
      <c r="M59" s="1046"/>
      <c r="N59" s="1046"/>
      <c r="O59" s="1046"/>
      <c r="P59" s="1046"/>
      <c r="Q59" s="1046"/>
      <c r="R59" s="1046"/>
      <c r="S59" s="1046"/>
      <c r="T59" s="1046"/>
      <c r="U59" s="1046"/>
      <c r="V59" s="1046"/>
      <c r="W59" s="1057"/>
      <c r="X59" s="1058"/>
      <c r="Y59" s="1058"/>
      <c r="Z59" s="1058"/>
      <c r="AA59" s="1058"/>
      <c r="AB59" s="1058"/>
      <c r="AC59" s="1058"/>
      <c r="AD59" s="1058"/>
      <c r="AE59" s="1058"/>
      <c r="AF59" s="1058"/>
      <c r="AG59" s="1058"/>
      <c r="AH59" s="1058"/>
      <c r="AI59" s="1058"/>
      <c r="AJ59" s="1058"/>
      <c r="AK59" s="1058"/>
      <c r="AL59" s="1058"/>
      <c r="AM59" s="1058"/>
      <c r="AN59" s="1058"/>
      <c r="AO59" s="1058"/>
      <c r="AP59" s="1058"/>
      <c r="AQ59" s="1058"/>
      <c r="AR59" s="1058"/>
      <c r="AS59" s="1058"/>
      <c r="AT59" s="1058"/>
      <c r="AU59" s="1058"/>
      <c r="AV59" s="1058"/>
      <c r="AW59" s="1058"/>
      <c r="AX59" s="1058"/>
      <c r="AY59" s="1058"/>
      <c r="AZ59" s="1058"/>
      <c r="BA59" s="1058"/>
      <c r="BB59" s="1058"/>
      <c r="BC59" s="1058"/>
      <c r="BD59" s="1058"/>
      <c r="BE59" s="1058"/>
      <c r="BF59" s="1059"/>
      <c r="BG59" s="1"/>
      <c r="BH59" s="163"/>
      <c r="BI59" s="125"/>
    </row>
    <row r="60" spans="1:61" ht="71.25" customHeight="1" x14ac:dyDescent="0.2">
      <c r="A60" s="17"/>
      <c r="C60" s="1"/>
      <c r="D60" s="1045" t="s">
        <v>598</v>
      </c>
      <c r="E60" s="1046"/>
      <c r="F60" s="1046"/>
      <c r="G60" s="1046"/>
      <c r="H60" s="1046"/>
      <c r="I60" s="1046"/>
      <c r="J60" s="1046"/>
      <c r="K60" s="1046"/>
      <c r="L60" s="1046"/>
      <c r="M60" s="1046"/>
      <c r="N60" s="1046"/>
      <c r="O60" s="1046"/>
      <c r="P60" s="1046"/>
      <c r="Q60" s="1046"/>
      <c r="R60" s="1046"/>
      <c r="S60" s="1046"/>
      <c r="T60" s="1046"/>
      <c r="U60" s="1046"/>
      <c r="V60" s="1046"/>
      <c r="W60" s="1057"/>
      <c r="X60" s="1058"/>
      <c r="Y60" s="1058"/>
      <c r="Z60" s="1058"/>
      <c r="AA60" s="1058"/>
      <c r="AB60" s="1058"/>
      <c r="AC60" s="1058"/>
      <c r="AD60" s="1058"/>
      <c r="AE60" s="1058"/>
      <c r="AF60" s="1058"/>
      <c r="AG60" s="1058"/>
      <c r="AH60" s="1058"/>
      <c r="AI60" s="1058"/>
      <c r="AJ60" s="1058"/>
      <c r="AK60" s="1058"/>
      <c r="AL60" s="1058"/>
      <c r="AM60" s="1058"/>
      <c r="AN60" s="1058"/>
      <c r="AO60" s="1058"/>
      <c r="AP60" s="1058"/>
      <c r="AQ60" s="1058"/>
      <c r="AR60" s="1058"/>
      <c r="AS60" s="1058"/>
      <c r="AT60" s="1058"/>
      <c r="AU60" s="1058"/>
      <c r="AV60" s="1058"/>
      <c r="AW60" s="1058"/>
      <c r="AX60" s="1058"/>
      <c r="AY60" s="1058"/>
      <c r="AZ60" s="1058"/>
      <c r="BA60" s="1058"/>
      <c r="BB60" s="1058"/>
      <c r="BC60" s="1058"/>
      <c r="BD60" s="1058"/>
      <c r="BE60" s="1058"/>
      <c r="BF60" s="1059"/>
      <c r="BG60" s="1"/>
      <c r="BH60" s="163"/>
      <c r="BI60" s="125"/>
    </row>
    <row r="61" spans="1:61" ht="20.25" customHeight="1" x14ac:dyDescent="0.2">
      <c r="A61" s="17"/>
      <c r="C61" s="1"/>
      <c r="D61" s="1043" t="s">
        <v>794</v>
      </c>
      <c r="E61" s="1044"/>
      <c r="F61" s="1044"/>
      <c r="G61" s="1044"/>
      <c r="H61" s="1044"/>
      <c r="I61" s="1044"/>
      <c r="J61" s="1044"/>
      <c r="K61" s="1044"/>
      <c r="L61" s="1044"/>
      <c r="M61" s="1044"/>
      <c r="N61" s="1044"/>
      <c r="O61" s="1044"/>
      <c r="P61" s="1044"/>
      <c r="Q61" s="1044"/>
      <c r="R61" s="1044"/>
      <c r="S61" s="1044"/>
      <c r="T61" s="1044"/>
      <c r="U61" s="1044"/>
      <c r="V61" s="1044"/>
      <c r="W61" s="1060"/>
      <c r="X61" s="1061"/>
      <c r="Y61" s="1061"/>
      <c r="Z61" s="1061"/>
      <c r="AA61" s="1061"/>
      <c r="AB61" s="1061"/>
      <c r="AC61" s="1061"/>
      <c r="AD61" s="1061"/>
      <c r="AE61" s="1061"/>
      <c r="AF61" s="1061"/>
      <c r="AG61" s="1061"/>
      <c r="AH61" s="1061"/>
      <c r="AI61" s="1061"/>
      <c r="AJ61" s="1061"/>
      <c r="AK61" s="1061"/>
      <c r="AL61" s="1061"/>
      <c r="AM61" s="1061"/>
      <c r="AN61" s="1061"/>
      <c r="AO61" s="1061"/>
      <c r="AP61" s="1061"/>
      <c r="AQ61" s="1061"/>
      <c r="AR61" s="1061"/>
      <c r="AS61" s="1061"/>
      <c r="AT61" s="1061"/>
      <c r="AU61" s="1061"/>
      <c r="AV61" s="1061"/>
      <c r="AW61" s="1061"/>
      <c r="AX61" s="1061"/>
      <c r="AY61" s="1061"/>
      <c r="AZ61" s="1061"/>
      <c r="BA61" s="1061"/>
      <c r="BB61" s="1061"/>
      <c r="BC61" s="1061"/>
      <c r="BD61" s="1061"/>
      <c r="BE61" s="1061"/>
      <c r="BF61" s="1062"/>
      <c r="BG61" s="1"/>
      <c r="BH61" s="163"/>
      <c r="BI61" s="125"/>
    </row>
    <row r="62" spans="1:61" ht="20.25" customHeight="1" thickBot="1" x14ac:dyDescent="0.25">
      <c r="A62" s="17"/>
      <c r="C62" s="1"/>
      <c r="D62" s="1050" t="s">
        <v>600</v>
      </c>
      <c r="E62" s="1051"/>
      <c r="F62" s="1051"/>
      <c r="G62" s="1051"/>
      <c r="H62" s="1051"/>
      <c r="I62" s="1051"/>
      <c r="J62" s="1051"/>
      <c r="K62" s="1051"/>
      <c r="L62" s="1051"/>
      <c r="M62" s="1051"/>
      <c r="N62" s="1051"/>
      <c r="O62" s="1051"/>
      <c r="P62" s="1051"/>
      <c r="Q62" s="1051"/>
      <c r="R62" s="1051"/>
      <c r="S62" s="1051"/>
      <c r="T62" s="1051"/>
      <c r="U62" s="1051"/>
      <c r="V62" s="1052"/>
      <c r="W62" s="1053" t="s">
        <v>599</v>
      </c>
      <c r="X62" s="1053"/>
      <c r="Y62" s="1048"/>
      <c r="Z62" s="1049"/>
      <c r="AA62" s="1049"/>
      <c r="AB62" s="1049"/>
      <c r="AC62" s="1049"/>
      <c r="AD62" s="1049"/>
      <c r="AE62" s="1049"/>
      <c r="AF62" s="1049"/>
      <c r="AG62" s="1049"/>
      <c r="AH62" s="1049"/>
      <c r="AI62" s="1049"/>
      <c r="AJ62" s="1049"/>
      <c r="AK62" s="1049"/>
      <c r="AL62" s="1049"/>
      <c r="AM62" s="1049"/>
      <c r="AN62" s="1049"/>
      <c r="AO62" s="1053" t="s">
        <v>601</v>
      </c>
      <c r="AP62" s="1053"/>
      <c r="AQ62" s="1048"/>
      <c r="AR62" s="1049"/>
      <c r="AS62" s="1049"/>
      <c r="AT62" s="1049"/>
      <c r="AU62" s="1049"/>
      <c r="AV62" s="1049"/>
      <c r="AW62" s="1049"/>
      <c r="AX62" s="1049"/>
      <c r="AY62" s="1049"/>
      <c r="AZ62" s="1049"/>
      <c r="BA62" s="1049"/>
      <c r="BB62" s="1049"/>
      <c r="BC62" s="1049"/>
      <c r="BD62" s="1049"/>
      <c r="BE62" s="1049"/>
      <c r="BF62" s="1065"/>
      <c r="BG62" s="1"/>
      <c r="BH62" s="163"/>
      <c r="BI62" s="125"/>
    </row>
    <row r="63" spans="1:61" ht="20.25" customHeight="1" thickTop="1" x14ac:dyDescent="0.2">
      <c r="A63" s="17"/>
      <c r="C63" s="1"/>
      <c r="D63" s="1063" t="s">
        <v>596</v>
      </c>
      <c r="E63" s="1064"/>
      <c r="F63" s="1064"/>
      <c r="G63" s="1064"/>
      <c r="H63" s="1064"/>
      <c r="I63" s="1064"/>
      <c r="J63" s="1064"/>
      <c r="K63" s="1064"/>
      <c r="L63" s="1064"/>
      <c r="M63" s="1064"/>
      <c r="N63" s="1064"/>
      <c r="O63" s="1064"/>
      <c r="P63" s="1064"/>
      <c r="Q63" s="1064"/>
      <c r="R63" s="1064"/>
      <c r="S63" s="1064"/>
      <c r="T63" s="1064"/>
      <c r="U63" s="1064"/>
      <c r="V63" s="1064"/>
      <c r="W63" s="1054"/>
      <c r="X63" s="1055"/>
      <c r="Y63" s="1055"/>
      <c r="Z63" s="1055"/>
      <c r="AA63" s="1055"/>
      <c r="AB63" s="1055"/>
      <c r="AC63" s="1055"/>
      <c r="AD63" s="1055"/>
      <c r="AE63" s="1055"/>
      <c r="AF63" s="1055"/>
      <c r="AG63" s="1055"/>
      <c r="AH63" s="1055"/>
      <c r="AI63" s="1055"/>
      <c r="AJ63" s="1055"/>
      <c r="AK63" s="1055"/>
      <c r="AL63" s="1055"/>
      <c r="AM63" s="1055"/>
      <c r="AN63" s="1055"/>
      <c r="AO63" s="1055"/>
      <c r="AP63" s="1055"/>
      <c r="AQ63" s="1055"/>
      <c r="AR63" s="1055"/>
      <c r="AS63" s="1055"/>
      <c r="AT63" s="1055"/>
      <c r="AU63" s="1055"/>
      <c r="AV63" s="1055"/>
      <c r="AW63" s="1055"/>
      <c r="AX63" s="1055"/>
      <c r="AY63" s="1055"/>
      <c r="AZ63" s="1055"/>
      <c r="BA63" s="1055"/>
      <c r="BB63" s="1055"/>
      <c r="BC63" s="1055"/>
      <c r="BD63" s="1055"/>
      <c r="BE63" s="1055"/>
      <c r="BF63" s="1056"/>
      <c r="BG63" s="1"/>
      <c r="BH63" s="163"/>
      <c r="BI63" s="125"/>
    </row>
    <row r="64" spans="1:61" ht="29.25" customHeight="1" x14ac:dyDescent="0.2">
      <c r="A64" s="17"/>
      <c r="C64" s="1"/>
      <c r="D64" s="1045" t="s">
        <v>597</v>
      </c>
      <c r="E64" s="1046"/>
      <c r="F64" s="1046"/>
      <c r="G64" s="1046"/>
      <c r="H64" s="1046"/>
      <c r="I64" s="1046"/>
      <c r="J64" s="1046"/>
      <c r="K64" s="1046"/>
      <c r="L64" s="1046"/>
      <c r="M64" s="1046"/>
      <c r="N64" s="1046"/>
      <c r="O64" s="1046"/>
      <c r="P64" s="1046"/>
      <c r="Q64" s="1046"/>
      <c r="R64" s="1046"/>
      <c r="S64" s="1046"/>
      <c r="T64" s="1046"/>
      <c r="U64" s="1046"/>
      <c r="V64" s="1046"/>
      <c r="W64" s="1057"/>
      <c r="X64" s="1058"/>
      <c r="Y64" s="1058"/>
      <c r="Z64" s="1058"/>
      <c r="AA64" s="1058"/>
      <c r="AB64" s="1058"/>
      <c r="AC64" s="1058"/>
      <c r="AD64" s="1058"/>
      <c r="AE64" s="1058"/>
      <c r="AF64" s="1058"/>
      <c r="AG64" s="1058"/>
      <c r="AH64" s="1058"/>
      <c r="AI64" s="1058"/>
      <c r="AJ64" s="1058"/>
      <c r="AK64" s="1058"/>
      <c r="AL64" s="1058"/>
      <c r="AM64" s="1058"/>
      <c r="AN64" s="1058"/>
      <c r="AO64" s="1058"/>
      <c r="AP64" s="1058"/>
      <c r="AQ64" s="1058"/>
      <c r="AR64" s="1058"/>
      <c r="AS64" s="1058"/>
      <c r="AT64" s="1058"/>
      <c r="AU64" s="1058"/>
      <c r="AV64" s="1058"/>
      <c r="AW64" s="1058"/>
      <c r="AX64" s="1058"/>
      <c r="AY64" s="1058"/>
      <c r="AZ64" s="1058"/>
      <c r="BA64" s="1058"/>
      <c r="BB64" s="1058"/>
      <c r="BC64" s="1058"/>
      <c r="BD64" s="1058"/>
      <c r="BE64" s="1058"/>
      <c r="BF64" s="1059"/>
      <c r="BG64" s="1"/>
      <c r="BH64" s="163"/>
      <c r="BI64" s="125"/>
    </row>
    <row r="65" spans="1:61" ht="71.25" customHeight="1" x14ac:dyDescent="0.2">
      <c r="A65" s="17"/>
      <c r="C65" s="1"/>
      <c r="D65" s="1045" t="s">
        <v>598</v>
      </c>
      <c r="E65" s="1046"/>
      <c r="F65" s="1046"/>
      <c r="G65" s="1046"/>
      <c r="H65" s="1046"/>
      <c r="I65" s="1046"/>
      <c r="J65" s="1046"/>
      <c r="K65" s="1046"/>
      <c r="L65" s="1046"/>
      <c r="M65" s="1046"/>
      <c r="N65" s="1046"/>
      <c r="O65" s="1046"/>
      <c r="P65" s="1046"/>
      <c r="Q65" s="1046"/>
      <c r="R65" s="1046"/>
      <c r="S65" s="1046"/>
      <c r="T65" s="1046"/>
      <c r="U65" s="1046"/>
      <c r="V65" s="1046"/>
      <c r="W65" s="1057"/>
      <c r="X65" s="1058"/>
      <c r="Y65" s="1058"/>
      <c r="Z65" s="1058"/>
      <c r="AA65" s="1058"/>
      <c r="AB65" s="1058"/>
      <c r="AC65" s="1058"/>
      <c r="AD65" s="1058"/>
      <c r="AE65" s="1058"/>
      <c r="AF65" s="1058"/>
      <c r="AG65" s="1058"/>
      <c r="AH65" s="1058"/>
      <c r="AI65" s="1058"/>
      <c r="AJ65" s="1058"/>
      <c r="AK65" s="1058"/>
      <c r="AL65" s="1058"/>
      <c r="AM65" s="1058"/>
      <c r="AN65" s="1058"/>
      <c r="AO65" s="1058"/>
      <c r="AP65" s="1058"/>
      <c r="AQ65" s="1058"/>
      <c r="AR65" s="1058"/>
      <c r="AS65" s="1058"/>
      <c r="AT65" s="1058"/>
      <c r="AU65" s="1058"/>
      <c r="AV65" s="1058"/>
      <c r="AW65" s="1058"/>
      <c r="AX65" s="1058"/>
      <c r="AY65" s="1058"/>
      <c r="AZ65" s="1058"/>
      <c r="BA65" s="1058"/>
      <c r="BB65" s="1058"/>
      <c r="BC65" s="1058"/>
      <c r="BD65" s="1058"/>
      <c r="BE65" s="1058"/>
      <c r="BF65" s="1059"/>
      <c r="BG65" s="1"/>
      <c r="BH65" s="163"/>
      <c r="BI65" s="125"/>
    </row>
    <row r="66" spans="1:61" ht="20.25" customHeight="1" x14ac:dyDescent="0.2">
      <c r="A66" s="17"/>
      <c r="C66" s="1"/>
      <c r="D66" s="1043" t="s">
        <v>794</v>
      </c>
      <c r="E66" s="1044"/>
      <c r="F66" s="1044"/>
      <c r="G66" s="1044"/>
      <c r="H66" s="1044"/>
      <c r="I66" s="1044"/>
      <c r="J66" s="1044"/>
      <c r="K66" s="1044"/>
      <c r="L66" s="1044"/>
      <c r="M66" s="1044"/>
      <c r="N66" s="1044"/>
      <c r="O66" s="1044"/>
      <c r="P66" s="1044"/>
      <c r="Q66" s="1044"/>
      <c r="R66" s="1044"/>
      <c r="S66" s="1044"/>
      <c r="T66" s="1044"/>
      <c r="U66" s="1044"/>
      <c r="V66" s="1066"/>
      <c r="W66" s="1067"/>
      <c r="X66" s="1067"/>
      <c r="Y66" s="1067"/>
      <c r="Z66" s="1067"/>
      <c r="AA66" s="1067"/>
      <c r="AB66" s="1067"/>
      <c r="AC66" s="1067"/>
      <c r="AD66" s="1067"/>
      <c r="AE66" s="1067"/>
      <c r="AF66" s="1067"/>
      <c r="AG66" s="1067"/>
      <c r="AH66" s="1067"/>
      <c r="AI66" s="1067"/>
      <c r="AJ66" s="1067"/>
      <c r="AK66" s="1067"/>
      <c r="AL66" s="1067"/>
      <c r="AM66" s="1067"/>
      <c r="AN66" s="1067"/>
      <c r="AO66" s="1067"/>
      <c r="AP66" s="1067"/>
      <c r="AQ66" s="1067"/>
      <c r="AR66" s="1067"/>
      <c r="AS66" s="1067"/>
      <c r="AT66" s="1067"/>
      <c r="AU66" s="1067"/>
      <c r="AV66" s="1067"/>
      <c r="AW66" s="1067"/>
      <c r="AX66" s="1067"/>
      <c r="AY66" s="1067"/>
      <c r="AZ66" s="1067"/>
      <c r="BA66" s="1067"/>
      <c r="BB66" s="1067"/>
      <c r="BC66" s="1067"/>
      <c r="BD66" s="1067"/>
      <c r="BE66" s="1067"/>
      <c r="BF66" s="1068"/>
      <c r="BG66" s="1"/>
      <c r="BH66" s="163"/>
      <c r="BI66" s="125"/>
    </row>
    <row r="67" spans="1:61" ht="20.25" customHeight="1" thickBot="1" x14ac:dyDescent="0.25">
      <c r="A67" s="17"/>
      <c r="C67" s="1"/>
      <c r="D67" s="1050" t="s">
        <v>600</v>
      </c>
      <c r="E67" s="1051"/>
      <c r="F67" s="1051"/>
      <c r="G67" s="1051"/>
      <c r="H67" s="1051"/>
      <c r="I67" s="1051"/>
      <c r="J67" s="1051"/>
      <c r="K67" s="1051"/>
      <c r="L67" s="1051"/>
      <c r="M67" s="1051"/>
      <c r="N67" s="1051"/>
      <c r="O67" s="1051"/>
      <c r="P67" s="1051"/>
      <c r="Q67" s="1051"/>
      <c r="R67" s="1051"/>
      <c r="S67" s="1051"/>
      <c r="T67" s="1051"/>
      <c r="U67" s="1051"/>
      <c r="V67" s="1052"/>
      <c r="W67" s="1053" t="s">
        <v>599</v>
      </c>
      <c r="X67" s="1053"/>
      <c r="Y67" s="1048"/>
      <c r="Z67" s="1049"/>
      <c r="AA67" s="1049"/>
      <c r="AB67" s="1049"/>
      <c r="AC67" s="1049"/>
      <c r="AD67" s="1049"/>
      <c r="AE67" s="1049"/>
      <c r="AF67" s="1049"/>
      <c r="AG67" s="1049"/>
      <c r="AH67" s="1049"/>
      <c r="AI67" s="1049"/>
      <c r="AJ67" s="1049"/>
      <c r="AK67" s="1049"/>
      <c r="AL67" s="1049"/>
      <c r="AM67" s="1049"/>
      <c r="AN67" s="1049"/>
      <c r="AO67" s="1053" t="s">
        <v>601</v>
      </c>
      <c r="AP67" s="1053"/>
      <c r="AQ67" s="1048"/>
      <c r="AR67" s="1049"/>
      <c r="AS67" s="1049"/>
      <c r="AT67" s="1049"/>
      <c r="AU67" s="1049"/>
      <c r="AV67" s="1049"/>
      <c r="AW67" s="1049"/>
      <c r="AX67" s="1049"/>
      <c r="AY67" s="1049"/>
      <c r="AZ67" s="1049"/>
      <c r="BA67" s="1049"/>
      <c r="BB67" s="1049"/>
      <c r="BC67" s="1049"/>
      <c r="BD67" s="1049"/>
      <c r="BE67" s="1049"/>
      <c r="BF67" s="1065"/>
      <c r="BG67" s="1"/>
      <c r="BH67" s="163"/>
      <c r="BI67" s="125"/>
    </row>
    <row r="68" spans="1:61" ht="20.25" customHeight="1" thickTop="1" x14ac:dyDescent="0.2">
      <c r="A68" s="17"/>
      <c r="C68" s="1"/>
      <c r="D68" s="1063" t="s">
        <v>596</v>
      </c>
      <c r="E68" s="1064"/>
      <c r="F68" s="1064"/>
      <c r="G68" s="1064"/>
      <c r="H68" s="1064"/>
      <c r="I68" s="1064"/>
      <c r="J68" s="1064"/>
      <c r="K68" s="1064"/>
      <c r="L68" s="1064"/>
      <c r="M68" s="1064"/>
      <c r="N68" s="1064"/>
      <c r="O68" s="1064"/>
      <c r="P68" s="1064"/>
      <c r="Q68" s="1064"/>
      <c r="R68" s="1064"/>
      <c r="S68" s="1064"/>
      <c r="T68" s="1064"/>
      <c r="U68" s="1064"/>
      <c r="V68" s="1064"/>
      <c r="W68" s="1054"/>
      <c r="X68" s="1055"/>
      <c r="Y68" s="1055"/>
      <c r="Z68" s="1055"/>
      <c r="AA68" s="1055"/>
      <c r="AB68" s="1055"/>
      <c r="AC68" s="1055"/>
      <c r="AD68" s="1055"/>
      <c r="AE68" s="1055"/>
      <c r="AF68" s="1055"/>
      <c r="AG68" s="1055"/>
      <c r="AH68" s="1055"/>
      <c r="AI68" s="1055"/>
      <c r="AJ68" s="1055"/>
      <c r="AK68" s="1055"/>
      <c r="AL68" s="1055"/>
      <c r="AM68" s="1055"/>
      <c r="AN68" s="1055"/>
      <c r="AO68" s="1055"/>
      <c r="AP68" s="1055"/>
      <c r="AQ68" s="1055"/>
      <c r="AR68" s="1055"/>
      <c r="AS68" s="1055"/>
      <c r="AT68" s="1055"/>
      <c r="AU68" s="1055"/>
      <c r="AV68" s="1055"/>
      <c r="AW68" s="1055"/>
      <c r="AX68" s="1055"/>
      <c r="AY68" s="1055"/>
      <c r="AZ68" s="1055"/>
      <c r="BA68" s="1055"/>
      <c r="BB68" s="1055"/>
      <c r="BC68" s="1055"/>
      <c r="BD68" s="1055"/>
      <c r="BE68" s="1055"/>
      <c r="BF68" s="1056"/>
      <c r="BG68" s="1"/>
      <c r="BH68" s="163"/>
      <c r="BI68" s="125"/>
    </row>
    <row r="69" spans="1:61" ht="43.5" customHeight="1" x14ac:dyDescent="0.2">
      <c r="A69" s="17"/>
      <c r="C69" s="1"/>
      <c r="D69" s="1045" t="s">
        <v>597</v>
      </c>
      <c r="E69" s="1046"/>
      <c r="F69" s="1046"/>
      <c r="G69" s="1046"/>
      <c r="H69" s="1046"/>
      <c r="I69" s="1046"/>
      <c r="J69" s="1046"/>
      <c r="K69" s="1046"/>
      <c r="L69" s="1046"/>
      <c r="M69" s="1046"/>
      <c r="N69" s="1046"/>
      <c r="O69" s="1046"/>
      <c r="P69" s="1046"/>
      <c r="Q69" s="1046"/>
      <c r="R69" s="1046"/>
      <c r="S69" s="1046"/>
      <c r="T69" s="1046"/>
      <c r="U69" s="1046"/>
      <c r="V69" s="1046"/>
      <c r="W69" s="1057"/>
      <c r="X69" s="1058"/>
      <c r="Y69" s="1058"/>
      <c r="Z69" s="1058"/>
      <c r="AA69" s="1058"/>
      <c r="AB69" s="1058"/>
      <c r="AC69" s="1058"/>
      <c r="AD69" s="1058"/>
      <c r="AE69" s="1058"/>
      <c r="AF69" s="1058"/>
      <c r="AG69" s="1058"/>
      <c r="AH69" s="1058"/>
      <c r="AI69" s="1058"/>
      <c r="AJ69" s="1058"/>
      <c r="AK69" s="1058"/>
      <c r="AL69" s="1058"/>
      <c r="AM69" s="1058"/>
      <c r="AN69" s="1058"/>
      <c r="AO69" s="1058"/>
      <c r="AP69" s="1058"/>
      <c r="AQ69" s="1058"/>
      <c r="AR69" s="1058"/>
      <c r="AS69" s="1058"/>
      <c r="AT69" s="1058"/>
      <c r="AU69" s="1058"/>
      <c r="AV69" s="1058"/>
      <c r="AW69" s="1058"/>
      <c r="AX69" s="1058"/>
      <c r="AY69" s="1058"/>
      <c r="AZ69" s="1058"/>
      <c r="BA69" s="1058"/>
      <c r="BB69" s="1058"/>
      <c r="BC69" s="1058"/>
      <c r="BD69" s="1058"/>
      <c r="BE69" s="1058"/>
      <c r="BF69" s="1059"/>
      <c r="BG69" s="1"/>
      <c r="BH69" s="163"/>
      <c r="BI69" s="125"/>
    </row>
    <row r="70" spans="1:61" ht="71.25" customHeight="1" x14ac:dyDescent="0.2">
      <c r="A70" s="17"/>
      <c r="C70" s="1"/>
      <c r="D70" s="1045" t="s">
        <v>598</v>
      </c>
      <c r="E70" s="1046"/>
      <c r="F70" s="1046"/>
      <c r="G70" s="1046"/>
      <c r="H70" s="1046"/>
      <c r="I70" s="1046"/>
      <c r="J70" s="1046"/>
      <c r="K70" s="1046"/>
      <c r="L70" s="1046"/>
      <c r="M70" s="1046"/>
      <c r="N70" s="1046"/>
      <c r="O70" s="1046"/>
      <c r="P70" s="1046"/>
      <c r="Q70" s="1046"/>
      <c r="R70" s="1046"/>
      <c r="S70" s="1046"/>
      <c r="T70" s="1046"/>
      <c r="U70" s="1046"/>
      <c r="V70" s="1046"/>
      <c r="W70" s="1057"/>
      <c r="X70" s="1058"/>
      <c r="Y70" s="1058"/>
      <c r="Z70" s="1058"/>
      <c r="AA70" s="1058"/>
      <c r="AB70" s="1058"/>
      <c r="AC70" s="1058"/>
      <c r="AD70" s="1058"/>
      <c r="AE70" s="1058"/>
      <c r="AF70" s="1058"/>
      <c r="AG70" s="1058"/>
      <c r="AH70" s="1058"/>
      <c r="AI70" s="1058"/>
      <c r="AJ70" s="1058"/>
      <c r="AK70" s="1058"/>
      <c r="AL70" s="1058"/>
      <c r="AM70" s="1058"/>
      <c r="AN70" s="1058"/>
      <c r="AO70" s="1058"/>
      <c r="AP70" s="1058"/>
      <c r="AQ70" s="1058"/>
      <c r="AR70" s="1058"/>
      <c r="AS70" s="1058"/>
      <c r="AT70" s="1058"/>
      <c r="AU70" s="1058"/>
      <c r="AV70" s="1058"/>
      <c r="AW70" s="1058"/>
      <c r="AX70" s="1058"/>
      <c r="AY70" s="1058"/>
      <c r="AZ70" s="1058"/>
      <c r="BA70" s="1058"/>
      <c r="BB70" s="1058"/>
      <c r="BC70" s="1058"/>
      <c r="BD70" s="1058"/>
      <c r="BE70" s="1058"/>
      <c r="BF70" s="1059"/>
      <c r="BG70" s="1"/>
      <c r="BH70" s="163"/>
      <c r="BI70" s="125"/>
    </row>
    <row r="71" spans="1:61" ht="20.25" customHeight="1" x14ac:dyDescent="0.2">
      <c r="A71" s="17"/>
      <c r="C71" s="1"/>
      <c r="D71" s="1043" t="s">
        <v>794</v>
      </c>
      <c r="E71" s="1044"/>
      <c r="F71" s="1044"/>
      <c r="G71" s="1044"/>
      <c r="H71" s="1044"/>
      <c r="I71" s="1044"/>
      <c r="J71" s="1044"/>
      <c r="K71" s="1044"/>
      <c r="L71" s="1044"/>
      <c r="M71" s="1044"/>
      <c r="N71" s="1044"/>
      <c r="O71" s="1044"/>
      <c r="P71" s="1044"/>
      <c r="Q71" s="1044"/>
      <c r="R71" s="1044"/>
      <c r="S71" s="1044"/>
      <c r="T71" s="1044"/>
      <c r="U71" s="1044"/>
      <c r="V71" s="1066"/>
      <c r="W71" s="1067"/>
      <c r="X71" s="1067"/>
      <c r="Y71" s="1067"/>
      <c r="Z71" s="1067"/>
      <c r="AA71" s="1067"/>
      <c r="AB71" s="1067"/>
      <c r="AC71" s="1067"/>
      <c r="AD71" s="1067"/>
      <c r="AE71" s="1067"/>
      <c r="AF71" s="1067"/>
      <c r="AG71" s="1067"/>
      <c r="AH71" s="1067"/>
      <c r="AI71" s="1067"/>
      <c r="AJ71" s="1067"/>
      <c r="AK71" s="1067"/>
      <c r="AL71" s="1067"/>
      <c r="AM71" s="1067"/>
      <c r="AN71" s="1067"/>
      <c r="AO71" s="1067"/>
      <c r="AP71" s="1067"/>
      <c r="AQ71" s="1067"/>
      <c r="AR71" s="1067"/>
      <c r="AS71" s="1067"/>
      <c r="AT71" s="1067"/>
      <c r="AU71" s="1067"/>
      <c r="AV71" s="1067"/>
      <c r="AW71" s="1067"/>
      <c r="AX71" s="1067"/>
      <c r="AY71" s="1067"/>
      <c r="AZ71" s="1067"/>
      <c r="BA71" s="1067"/>
      <c r="BB71" s="1067"/>
      <c r="BC71" s="1067"/>
      <c r="BD71" s="1067"/>
      <c r="BE71" s="1067"/>
      <c r="BF71" s="1068"/>
      <c r="BG71" s="1"/>
      <c r="BH71" s="163"/>
      <c r="BI71" s="125"/>
    </row>
    <row r="72" spans="1:61" ht="20.25" customHeight="1" thickBot="1" x14ac:dyDescent="0.25">
      <c r="A72" s="17"/>
      <c r="C72" s="1"/>
      <c r="D72" s="1050" t="s">
        <v>600</v>
      </c>
      <c r="E72" s="1051"/>
      <c r="F72" s="1051"/>
      <c r="G72" s="1051"/>
      <c r="H72" s="1051"/>
      <c r="I72" s="1051"/>
      <c r="J72" s="1051"/>
      <c r="K72" s="1051"/>
      <c r="L72" s="1051"/>
      <c r="M72" s="1051"/>
      <c r="N72" s="1051"/>
      <c r="O72" s="1051"/>
      <c r="P72" s="1051"/>
      <c r="Q72" s="1051"/>
      <c r="R72" s="1051"/>
      <c r="S72" s="1051"/>
      <c r="T72" s="1051"/>
      <c r="U72" s="1051"/>
      <c r="V72" s="1052"/>
      <c r="W72" s="1053" t="s">
        <v>599</v>
      </c>
      <c r="X72" s="1053"/>
      <c r="Y72" s="1048"/>
      <c r="Z72" s="1049"/>
      <c r="AA72" s="1049"/>
      <c r="AB72" s="1049"/>
      <c r="AC72" s="1049"/>
      <c r="AD72" s="1049"/>
      <c r="AE72" s="1049"/>
      <c r="AF72" s="1049"/>
      <c r="AG72" s="1049"/>
      <c r="AH72" s="1049"/>
      <c r="AI72" s="1049"/>
      <c r="AJ72" s="1049"/>
      <c r="AK72" s="1049"/>
      <c r="AL72" s="1049"/>
      <c r="AM72" s="1049"/>
      <c r="AN72" s="1049"/>
      <c r="AO72" s="1053" t="s">
        <v>601</v>
      </c>
      <c r="AP72" s="1053"/>
      <c r="AQ72" s="1048"/>
      <c r="AR72" s="1049"/>
      <c r="AS72" s="1049"/>
      <c r="AT72" s="1049"/>
      <c r="AU72" s="1049"/>
      <c r="AV72" s="1049"/>
      <c r="AW72" s="1049"/>
      <c r="AX72" s="1049"/>
      <c r="AY72" s="1049"/>
      <c r="AZ72" s="1049"/>
      <c r="BA72" s="1049"/>
      <c r="BB72" s="1049"/>
      <c r="BC72" s="1049"/>
      <c r="BD72" s="1049"/>
      <c r="BE72" s="1049"/>
      <c r="BF72" s="1065"/>
      <c r="BG72" s="1"/>
      <c r="BH72" s="163"/>
      <c r="BI72" s="125"/>
    </row>
    <row r="73" spans="1:61" ht="20.25" customHeight="1" thickTop="1" x14ac:dyDescent="0.2">
      <c r="A73" s="17"/>
      <c r="C73" s="1"/>
      <c r="D73" s="1063" t="s">
        <v>596</v>
      </c>
      <c r="E73" s="1064"/>
      <c r="F73" s="1064"/>
      <c r="G73" s="1064"/>
      <c r="H73" s="1064"/>
      <c r="I73" s="1064"/>
      <c r="J73" s="1064"/>
      <c r="K73" s="1064"/>
      <c r="L73" s="1064"/>
      <c r="M73" s="1064"/>
      <c r="N73" s="1064"/>
      <c r="O73" s="1064"/>
      <c r="P73" s="1064"/>
      <c r="Q73" s="1064"/>
      <c r="R73" s="1064"/>
      <c r="S73" s="1064"/>
      <c r="T73" s="1064"/>
      <c r="U73" s="1064"/>
      <c r="V73" s="1064"/>
      <c r="W73" s="1054"/>
      <c r="X73" s="1055"/>
      <c r="Y73" s="1055"/>
      <c r="Z73" s="1055"/>
      <c r="AA73" s="1055"/>
      <c r="AB73" s="1055"/>
      <c r="AC73" s="1055"/>
      <c r="AD73" s="1055"/>
      <c r="AE73" s="1055"/>
      <c r="AF73" s="1055"/>
      <c r="AG73" s="1055"/>
      <c r="AH73" s="1055"/>
      <c r="AI73" s="1055"/>
      <c r="AJ73" s="1055"/>
      <c r="AK73" s="1055"/>
      <c r="AL73" s="1055"/>
      <c r="AM73" s="1055"/>
      <c r="AN73" s="1055"/>
      <c r="AO73" s="1055"/>
      <c r="AP73" s="1055"/>
      <c r="AQ73" s="1055"/>
      <c r="AR73" s="1055"/>
      <c r="AS73" s="1055"/>
      <c r="AT73" s="1055"/>
      <c r="AU73" s="1055"/>
      <c r="AV73" s="1055"/>
      <c r="AW73" s="1055"/>
      <c r="AX73" s="1055"/>
      <c r="AY73" s="1055"/>
      <c r="AZ73" s="1055"/>
      <c r="BA73" s="1055"/>
      <c r="BB73" s="1055"/>
      <c r="BC73" s="1055"/>
      <c r="BD73" s="1055"/>
      <c r="BE73" s="1055"/>
      <c r="BF73" s="1056"/>
      <c r="BG73" s="1"/>
      <c r="BH73" s="163"/>
      <c r="BI73" s="125"/>
    </row>
    <row r="74" spans="1:61" ht="33" customHeight="1" x14ac:dyDescent="0.2">
      <c r="A74" s="17"/>
      <c r="C74" s="1"/>
      <c r="D74" s="1045" t="s">
        <v>597</v>
      </c>
      <c r="E74" s="1046"/>
      <c r="F74" s="1046"/>
      <c r="G74" s="1046"/>
      <c r="H74" s="1046"/>
      <c r="I74" s="1046"/>
      <c r="J74" s="1046"/>
      <c r="K74" s="1046"/>
      <c r="L74" s="1046"/>
      <c r="M74" s="1046"/>
      <c r="N74" s="1046"/>
      <c r="O74" s="1046"/>
      <c r="P74" s="1046"/>
      <c r="Q74" s="1046"/>
      <c r="R74" s="1046"/>
      <c r="S74" s="1046"/>
      <c r="T74" s="1046"/>
      <c r="U74" s="1046"/>
      <c r="V74" s="1046"/>
      <c r="W74" s="1057"/>
      <c r="X74" s="1058"/>
      <c r="Y74" s="1058"/>
      <c r="Z74" s="1058"/>
      <c r="AA74" s="1058"/>
      <c r="AB74" s="1058"/>
      <c r="AC74" s="1058"/>
      <c r="AD74" s="1058"/>
      <c r="AE74" s="1058"/>
      <c r="AF74" s="1058"/>
      <c r="AG74" s="1058"/>
      <c r="AH74" s="1058"/>
      <c r="AI74" s="1058"/>
      <c r="AJ74" s="1058"/>
      <c r="AK74" s="1058"/>
      <c r="AL74" s="1058"/>
      <c r="AM74" s="1058"/>
      <c r="AN74" s="1058"/>
      <c r="AO74" s="1058"/>
      <c r="AP74" s="1058"/>
      <c r="AQ74" s="1058"/>
      <c r="AR74" s="1058"/>
      <c r="AS74" s="1058"/>
      <c r="AT74" s="1058"/>
      <c r="AU74" s="1058"/>
      <c r="AV74" s="1058"/>
      <c r="AW74" s="1058"/>
      <c r="AX74" s="1058"/>
      <c r="AY74" s="1058"/>
      <c r="AZ74" s="1058"/>
      <c r="BA74" s="1058"/>
      <c r="BB74" s="1058"/>
      <c r="BC74" s="1058"/>
      <c r="BD74" s="1058"/>
      <c r="BE74" s="1058"/>
      <c r="BF74" s="1059"/>
      <c r="BG74" s="1"/>
      <c r="BH74" s="163"/>
      <c r="BI74" s="125"/>
    </row>
    <row r="75" spans="1:61" ht="71.25" customHeight="1" x14ac:dyDescent="0.2">
      <c r="A75" s="17"/>
      <c r="C75" s="1"/>
      <c r="D75" s="1045" t="s">
        <v>598</v>
      </c>
      <c r="E75" s="1046"/>
      <c r="F75" s="1046"/>
      <c r="G75" s="1046"/>
      <c r="H75" s="1046"/>
      <c r="I75" s="1046"/>
      <c r="J75" s="1046"/>
      <c r="K75" s="1046"/>
      <c r="L75" s="1046"/>
      <c r="M75" s="1046"/>
      <c r="N75" s="1046"/>
      <c r="O75" s="1046"/>
      <c r="P75" s="1046"/>
      <c r="Q75" s="1046"/>
      <c r="R75" s="1046"/>
      <c r="S75" s="1046"/>
      <c r="T75" s="1046"/>
      <c r="U75" s="1046"/>
      <c r="V75" s="1046"/>
      <c r="W75" s="1057"/>
      <c r="X75" s="1058"/>
      <c r="Y75" s="1058"/>
      <c r="Z75" s="1058"/>
      <c r="AA75" s="1058"/>
      <c r="AB75" s="1058"/>
      <c r="AC75" s="1058"/>
      <c r="AD75" s="1058"/>
      <c r="AE75" s="1058"/>
      <c r="AF75" s="1058"/>
      <c r="AG75" s="1058"/>
      <c r="AH75" s="1058"/>
      <c r="AI75" s="1058"/>
      <c r="AJ75" s="1058"/>
      <c r="AK75" s="1058"/>
      <c r="AL75" s="1058"/>
      <c r="AM75" s="1058"/>
      <c r="AN75" s="1058"/>
      <c r="AO75" s="1058"/>
      <c r="AP75" s="1058"/>
      <c r="AQ75" s="1058"/>
      <c r="AR75" s="1058"/>
      <c r="AS75" s="1058"/>
      <c r="AT75" s="1058"/>
      <c r="AU75" s="1058"/>
      <c r="AV75" s="1058"/>
      <c r="AW75" s="1058"/>
      <c r="AX75" s="1058"/>
      <c r="AY75" s="1058"/>
      <c r="AZ75" s="1058"/>
      <c r="BA75" s="1058"/>
      <c r="BB75" s="1058"/>
      <c r="BC75" s="1058"/>
      <c r="BD75" s="1058"/>
      <c r="BE75" s="1058"/>
      <c r="BF75" s="1059"/>
      <c r="BG75" s="1"/>
      <c r="BH75" s="163"/>
      <c r="BI75" s="125"/>
    </row>
    <row r="76" spans="1:61" ht="20.25" customHeight="1" x14ac:dyDescent="0.2">
      <c r="A76" s="17"/>
      <c r="C76" s="1"/>
      <c r="D76" s="1043" t="s">
        <v>794</v>
      </c>
      <c r="E76" s="1044"/>
      <c r="F76" s="1044"/>
      <c r="G76" s="1044"/>
      <c r="H76" s="1044"/>
      <c r="I76" s="1044"/>
      <c r="J76" s="1044"/>
      <c r="K76" s="1044"/>
      <c r="L76" s="1044"/>
      <c r="M76" s="1044"/>
      <c r="N76" s="1044"/>
      <c r="O76" s="1044"/>
      <c r="P76" s="1044"/>
      <c r="Q76" s="1044"/>
      <c r="R76" s="1044"/>
      <c r="S76" s="1044"/>
      <c r="T76" s="1044"/>
      <c r="U76" s="1044"/>
      <c r="V76" s="1066"/>
      <c r="W76" s="1067"/>
      <c r="X76" s="1067"/>
      <c r="Y76" s="1067"/>
      <c r="Z76" s="1067"/>
      <c r="AA76" s="1067"/>
      <c r="AB76" s="1067"/>
      <c r="AC76" s="1067"/>
      <c r="AD76" s="1067"/>
      <c r="AE76" s="1067"/>
      <c r="AF76" s="1067"/>
      <c r="AG76" s="1067"/>
      <c r="AH76" s="1067"/>
      <c r="AI76" s="1067"/>
      <c r="AJ76" s="1067"/>
      <c r="AK76" s="1067"/>
      <c r="AL76" s="1067"/>
      <c r="AM76" s="1067"/>
      <c r="AN76" s="1067"/>
      <c r="AO76" s="1067"/>
      <c r="AP76" s="1067"/>
      <c r="AQ76" s="1067"/>
      <c r="AR76" s="1067"/>
      <c r="AS76" s="1067"/>
      <c r="AT76" s="1067"/>
      <c r="AU76" s="1067"/>
      <c r="AV76" s="1067"/>
      <c r="AW76" s="1067"/>
      <c r="AX76" s="1067"/>
      <c r="AY76" s="1067"/>
      <c r="AZ76" s="1067"/>
      <c r="BA76" s="1067"/>
      <c r="BB76" s="1067"/>
      <c r="BC76" s="1067"/>
      <c r="BD76" s="1067"/>
      <c r="BE76" s="1067"/>
      <c r="BF76" s="1068"/>
      <c r="BG76" s="1"/>
      <c r="BH76" s="163"/>
      <c r="BI76" s="125"/>
    </row>
    <row r="77" spans="1:61" ht="20.25" customHeight="1" thickBot="1" x14ac:dyDescent="0.25">
      <c r="A77" s="17"/>
      <c r="C77" s="1"/>
      <c r="D77" s="1050" t="s">
        <v>600</v>
      </c>
      <c r="E77" s="1051"/>
      <c r="F77" s="1051"/>
      <c r="G77" s="1051"/>
      <c r="H77" s="1051"/>
      <c r="I77" s="1051"/>
      <c r="J77" s="1051"/>
      <c r="K77" s="1051"/>
      <c r="L77" s="1051"/>
      <c r="M77" s="1051"/>
      <c r="N77" s="1051"/>
      <c r="O77" s="1051"/>
      <c r="P77" s="1051"/>
      <c r="Q77" s="1051"/>
      <c r="R77" s="1051"/>
      <c r="S77" s="1051"/>
      <c r="T77" s="1051"/>
      <c r="U77" s="1051"/>
      <c r="V77" s="1052"/>
      <c r="W77" s="1053" t="s">
        <v>599</v>
      </c>
      <c r="X77" s="1053"/>
      <c r="Y77" s="1048"/>
      <c r="Z77" s="1049"/>
      <c r="AA77" s="1049"/>
      <c r="AB77" s="1049"/>
      <c r="AC77" s="1049"/>
      <c r="AD77" s="1049"/>
      <c r="AE77" s="1049"/>
      <c r="AF77" s="1049"/>
      <c r="AG77" s="1049"/>
      <c r="AH77" s="1049"/>
      <c r="AI77" s="1049"/>
      <c r="AJ77" s="1049"/>
      <c r="AK77" s="1049"/>
      <c r="AL77" s="1049"/>
      <c r="AM77" s="1049"/>
      <c r="AN77" s="1049"/>
      <c r="AO77" s="1053" t="s">
        <v>601</v>
      </c>
      <c r="AP77" s="1053"/>
      <c r="AQ77" s="1048"/>
      <c r="AR77" s="1049"/>
      <c r="AS77" s="1049"/>
      <c r="AT77" s="1049"/>
      <c r="AU77" s="1049"/>
      <c r="AV77" s="1049"/>
      <c r="AW77" s="1049"/>
      <c r="AX77" s="1049"/>
      <c r="AY77" s="1049"/>
      <c r="AZ77" s="1049"/>
      <c r="BA77" s="1049"/>
      <c r="BB77" s="1049"/>
      <c r="BC77" s="1049"/>
      <c r="BD77" s="1049"/>
      <c r="BE77" s="1049"/>
      <c r="BF77" s="1065"/>
      <c r="BG77" s="1"/>
      <c r="BH77" s="163"/>
      <c r="BI77" s="125"/>
    </row>
    <row r="78" spans="1:61" ht="20.25" customHeight="1" thickTop="1" x14ac:dyDescent="0.2">
      <c r="A78" s="17"/>
      <c r="C78" s="1"/>
      <c r="D78" s="1063" t="s">
        <v>596</v>
      </c>
      <c r="E78" s="1064"/>
      <c r="F78" s="1064"/>
      <c r="G78" s="1064"/>
      <c r="H78" s="1064"/>
      <c r="I78" s="1064"/>
      <c r="J78" s="1064"/>
      <c r="K78" s="1064"/>
      <c r="L78" s="1064"/>
      <c r="M78" s="1064"/>
      <c r="N78" s="1064"/>
      <c r="O78" s="1064"/>
      <c r="P78" s="1064"/>
      <c r="Q78" s="1064"/>
      <c r="R78" s="1064"/>
      <c r="S78" s="1064"/>
      <c r="T78" s="1064"/>
      <c r="U78" s="1064"/>
      <c r="V78" s="1064"/>
      <c r="W78" s="1054"/>
      <c r="X78" s="1055"/>
      <c r="Y78" s="1055"/>
      <c r="Z78" s="1055"/>
      <c r="AA78" s="1055"/>
      <c r="AB78" s="1055"/>
      <c r="AC78" s="1055"/>
      <c r="AD78" s="1055"/>
      <c r="AE78" s="1055"/>
      <c r="AF78" s="1055"/>
      <c r="AG78" s="1055"/>
      <c r="AH78" s="1055"/>
      <c r="AI78" s="1055"/>
      <c r="AJ78" s="1055"/>
      <c r="AK78" s="1055"/>
      <c r="AL78" s="1055"/>
      <c r="AM78" s="1055"/>
      <c r="AN78" s="1055"/>
      <c r="AO78" s="1055"/>
      <c r="AP78" s="1055"/>
      <c r="AQ78" s="1055"/>
      <c r="AR78" s="1055"/>
      <c r="AS78" s="1055"/>
      <c r="AT78" s="1055"/>
      <c r="AU78" s="1055"/>
      <c r="AV78" s="1055"/>
      <c r="AW78" s="1055"/>
      <c r="AX78" s="1055"/>
      <c r="AY78" s="1055"/>
      <c r="AZ78" s="1055"/>
      <c r="BA78" s="1055"/>
      <c r="BB78" s="1055"/>
      <c r="BC78" s="1055"/>
      <c r="BD78" s="1055"/>
      <c r="BE78" s="1055"/>
      <c r="BF78" s="1056"/>
      <c r="BG78" s="1"/>
      <c r="BH78" s="163"/>
      <c r="BI78" s="125"/>
    </row>
    <row r="79" spans="1:61" ht="20.25" customHeight="1" x14ac:dyDescent="0.2">
      <c r="A79" s="17"/>
      <c r="C79" s="1"/>
      <c r="D79" s="1045" t="s">
        <v>597</v>
      </c>
      <c r="E79" s="1046"/>
      <c r="F79" s="1046"/>
      <c r="G79" s="1046"/>
      <c r="H79" s="1046"/>
      <c r="I79" s="1046"/>
      <c r="J79" s="1046"/>
      <c r="K79" s="1046"/>
      <c r="L79" s="1046"/>
      <c r="M79" s="1046"/>
      <c r="N79" s="1046"/>
      <c r="O79" s="1046"/>
      <c r="P79" s="1046"/>
      <c r="Q79" s="1046"/>
      <c r="R79" s="1046"/>
      <c r="S79" s="1046"/>
      <c r="T79" s="1046"/>
      <c r="U79" s="1046"/>
      <c r="V79" s="1046"/>
      <c r="W79" s="1057"/>
      <c r="X79" s="1058"/>
      <c r="Y79" s="1058"/>
      <c r="Z79" s="1058"/>
      <c r="AA79" s="1058"/>
      <c r="AB79" s="1058"/>
      <c r="AC79" s="1058"/>
      <c r="AD79" s="1058"/>
      <c r="AE79" s="1058"/>
      <c r="AF79" s="1058"/>
      <c r="AG79" s="1058"/>
      <c r="AH79" s="1058"/>
      <c r="AI79" s="1058"/>
      <c r="AJ79" s="1058"/>
      <c r="AK79" s="1058"/>
      <c r="AL79" s="1058"/>
      <c r="AM79" s="1058"/>
      <c r="AN79" s="1058"/>
      <c r="AO79" s="1058"/>
      <c r="AP79" s="1058"/>
      <c r="AQ79" s="1058"/>
      <c r="AR79" s="1058"/>
      <c r="AS79" s="1058"/>
      <c r="AT79" s="1058"/>
      <c r="AU79" s="1058"/>
      <c r="AV79" s="1058"/>
      <c r="AW79" s="1058"/>
      <c r="AX79" s="1058"/>
      <c r="AY79" s="1058"/>
      <c r="AZ79" s="1058"/>
      <c r="BA79" s="1058"/>
      <c r="BB79" s="1058"/>
      <c r="BC79" s="1058"/>
      <c r="BD79" s="1058"/>
      <c r="BE79" s="1058"/>
      <c r="BF79" s="1059"/>
      <c r="BG79" s="1"/>
      <c r="BH79" s="163"/>
      <c r="BI79" s="125"/>
    </row>
    <row r="80" spans="1:61" ht="71.25" customHeight="1" x14ac:dyDescent="0.2">
      <c r="A80" s="17"/>
      <c r="C80" s="1"/>
      <c r="D80" s="1045" t="s">
        <v>598</v>
      </c>
      <c r="E80" s="1046"/>
      <c r="F80" s="1046"/>
      <c r="G80" s="1046"/>
      <c r="H80" s="1046"/>
      <c r="I80" s="1046"/>
      <c r="J80" s="1046"/>
      <c r="K80" s="1046"/>
      <c r="L80" s="1046"/>
      <c r="M80" s="1046"/>
      <c r="N80" s="1046"/>
      <c r="O80" s="1046"/>
      <c r="P80" s="1046"/>
      <c r="Q80" s="1046"/>
      <c r="R80" s="1046"/>
      <c r="S80" s="1046"/>
      <c r="T80" s="1046"/>
      <c r="U80" s="1046"/>
      <c r="V80" s="1046"/>
      <c r="W80" s="1057"/>
      <c r="X80" s="1058"/>
      <c r="Y80" s="1058"/>
      <c r="Z80" s="1058"/>
      <c r="AA80" s="1058"/>
      <c r="AB80" s="1058"/>
      <c r="AC80" s="1058"/>
      <c r="AD80" s="1058"/>
      <c r="AE80" s="1058"/>
      <c r="AF80" s="1058"/>
      <c r="AG80" s="1058"/>
      <c r="AH80" s="1058"/>
      <c r="AI80" s="1058"/>
      <c r="AJ80" s="1058"/>
      <c r="AK80" s="1058"/>
      <c r="AL80" s="1058"/>
      <c r="AM80" s="1058"/>
      <c r="AN80" s="1058"/>
      <c r="AO80" s="1058"/>
      <c r="AP80" s="1058"/>
      <c r="AQ80" s="1058"/>
      <c r="AR80" s="1058"/>
      <c r="AS80" s="1058"/>
      <c r="AT80" s="1058"/>
      <c r="AU80" s="1058"/>
      <c r="AV80" s="1058"/>
      <c r="AW80" s="1058"/>
      <c r="AX80" s="1058"/>
      <c r="AY80" s="1058"/>
      <c r="AZ80" s="1058"/>
      <c r="BA80" s="1058"/>
      <c r="BB80" s="1058"/>
      <c r="BC80" s="1058"/>
      <c r="BD80" s="1058"/>
      <c r="BE80" s="1058"/>
      <c r="BF80" s="1059"/>
      <c r="BG80" s="1"/>
      <c r="BH80" s="163"/>
      <c r="BI80" s="125"/>
    </row>
    <row r="81" spans="1:61" ht="20.25" customHeight="1" x14ac:dyDescent="0.2">
      <c r="A81" s="17"/>
      <c r="C81" s="1"/>
      <c r="D81" s="1043" t="s">
        <v>795</v>
      </c>
      <c r="E81" s="1044"/>
      <c r="F81" s="1044"/>
      <c r="G81" s="1044"/>
      <c r="H81" s="1044"/>
      <c r="I81" s="1044"/>
      <c r="J81" s="1044"/>
      <c r="K81" s="1044"/>
      <c r="L81" s="1044"/>
      <c r="M81" s="1044"/>
      <c r="N81" s="1044"/>
      <c r="O81" s="1044"/>
      <c r="P81" s="1044"/>
      <c r="Q81" s="1044"/>
      <c r="R81" s="1044"/>
      <c r="S81" s="1044"/>
      <c r="T81" s="1044"/>
      <c r="U81" s="1044"/>
      <c r="V81" s="1066"/>
      <c r="W81" s="1067"/>
      <c r="X81" s="1067"/>
      <c r="Y81" s="1067"/>
      <c r="Z81" s="1067"/>
      <c r="AA81" s="1067"/>
      <c r="AB81" s="1067"/>
      <c r="AC81" s="1067"/>
      <c r="AD81" s="1067"/>
      <c r="AE81" s="1067"/>
      <c r="AF81" s="1067"/>
      <c r="AG81" s="1067"/>
      <c r="AH81" s="1067"/>
      <c r="AI81" s="1067"/>
      <c r="AJ81" s="1067"/>
      <c r="AK81" s="1067"/>
      <c r="AL81" s="1067"/>
      <c r="AM81" s="1067"/>
      <c r="AN81" s="1067"/>
      <c r="AO81" s="1067"/>
      <c r="AP81" s="1067"/>
      <c r="AQ81" s="1067"/>
      <c r="AR81" s="1067"/>
      <c r="AS81" s="1067"/>
      <c r="AT81" s="1067"/>
      <c r="AU81" s="1067"/>
      <c r="AV81" s="1067"/>
      <c r="AW81" s="1067"/>
      <c r="AX81" s="1067"/>
      <c r="AY81" s="1067"/>
      <c r="AZ81" s="1067"/>
      <c r="BA81" s="1067"/>
      <c r="BB81" s="1067"/>
      <c r="BC81" s="1067"/>
      <c r="BD81" s="1067"/>
      <c r="BE81" s="1067"/>
      <c r="BF81" s="1068"/>
      <c r="BG81" s="1"/>
      <c r="BH81" s="163"/>
      <c r="BI81" s="125"/>
    </row>
    <row r="82" spans="1:61" ht="20.25" customHeight="1" x14ac:dyDescent="0.2">
      <c r="A82" s="17"/>
      <c r="C82" s="1"/>
      <c r="D82" s="1069" t="s">
        <v>600</v>
      </c>
      <c r="E82" s="1070"/>
      <c r="F82" s="1070"/>
      <c r="G82" s="1070"/>
      <c r="H82" s="1070"/>
      <c r="I82" s="1070"/>
      <c r="J82" s="1070"/>
      <c r="K82" s="1070"/>
      <c r="L82" s="1070"/>
      <c r="M82" s="1070"/>
      <c r="N82" s="1070"/>
      <c r="O82" s="1070"/>
      <c r="P82" s="1070"/>
      <c r="Q82" s="1070"/>
      <c r="R82" s="1070"/>
      <c r="S82" s="1070"/>
      <c r="T82" s="1070"/>
      <c r="U82" s="1070"/>
      <c r="V82" s="1071"/>
      <c r="W82" s="986" t="s">
        <v>599</v>
      </c>
      <c r="X82" s="986"/>
      <c r="Y82" s="1072"/>
      <c r="Z82" s="1073"/>
      <c r="AA82" s="1073"/>
      <c r="AB82" s="1073"/>
      <c r="AC82" s="1073"/>
      <c r="AD82" s="1073"/>
      <c r="AE82" s="1073"/>
      <c r="AF82" s="1073"/>
      <c r="AG82" s="1073"/>
      <c r="AH82" s="1073"/>
      <c r="AI82" s="1073"/>
      <c r="AJ82" s="1073"/>
      <c r="AK82" s="1073"/>
      <c r="AL82" s="1073"/>
      <c r="AM82" s="1073"/>
      <c r="AN82" s="1073"/>
      <c r="AO82" s="986" t="s">
        <v>601</v>
      </c>
      <c r="AP82" s="986"/>
      <c r="AQ82" s="1072"/>
      <c r="AR82" s="1073"/>
      <c r="AS82" s="1073"/>
      <c r="AT82" s="1073"/>
      <c r="AU82" s="1073"/>
      <c r="AV82" s="1073"/>
      <c r="AW82" s="1073"/>
      <c r="AX82" s="1073"/>
      <c r="AY82" s="1073"/>
      <c r="AZ82" s="1073"/>
      <c r="BA82" s="1073"/>
      <c r="BB82" s="1073"/>
      <c r="BC82" s="1073"/>
      <c r="BD82" s="1073"/>
      <c r="BE82" s="1073"/>
      <c r="BF82" s="1074"/>
      <c r="BG82" s="1"/>
      <c r="BH82" s="163"/>
      <c r="BI82" s="125"/>
    </row>
    <row r="83" spans="1:61" ht="22.5" customHeight="1" x14ac:dyDescent="0.25">
      <c r="C83" s="141"/>
      <c r="D83" s="890" t="s">
        <v>602</v>
      </c>
      <c r="E83" s="1016"/>
      <c r="F83" s="1016"/>
      <c r="G83" s="1016"/>
      <c r="H83" s="1016"/>
      <c r="I83" s="1016"/>
      <c r="J83" s="1016"/>
      <c r="K83" s="1016"/>
      <c r="L83" s="1016"/>
      <c r="M83" s="1016"/>
      <c r="N83" s="1016"/>
      <c r="O83" s="1016"/>
      <c r="P83" s="1016"/>
      <c r="Q83" s="1016"/>
      <c r="R83" s="1016"/>
      <c r="S83" s="1016"/>
      <c r="T83" s="1016"/>
      <c r="U83" s="1016"/>
      <c r="V83" s="1016"/>
      <c r="W83" s="1016"/>
      <c r="X83" s="1016"/>
      <c r="Y83" s="1016"/>
      <c r="Z83" s="1016"/>
      <c r="AA83" s="1016"/>
      <c r="AB83" s="1016"/>
      <c r="AC83" s="1016"/>
      <c r="AD83" s="1016"/>
      <c r="AE83" s="1016"/>
      <c r="AF83" s="1016"/>
      <c r="AG83" s="1016"/>
      <c r="AH83" s="1016"/>
      <c r="AI83" s="1016"/>
      <c r="AJ83" s="1016"/>
      <c r="AK83" s="1016"/>
      <c r="AL83" s="1016"/>
      <c r="AM83" s="1016"/>
      <c r="AN83" s="1016"/>
      <c r="AO83" s="1016"/>
      <c r="AP83" s="1016"/>
      <c r="AQ83" s="1016"/>
      <c r="AR83" s="1016"/>
      <c r="AS83" s="1016"/>
      <c r="AT83" s="1016"/>
      <c r="AU83" s="1016"/>
      <c r="AV83" s="1016"/>
      <c r="AW83" s="1016"/>
      <c r="AX83" s="1016"/>
      <c r="AY83" s="1016"/>
      <c r="AZ83" s="1016"/>
      <c r="BA83" s="1016"/>
      <c r="BB83" s="1016"/>
      <c r="BC83" s="1016"/>
      <c r="BD83" s="1016"/>
      <c r="BE83" s="1016"/>
      <c r="BF83" s="1016"/>
      <c r="BG83" s="1"/>
    </row>
    <row r="84" spans="1:61" ht="20.25" customHeight="1" x14ac:dyDescent="0.2">
      <c r="A84" s="17"/>
      <c r="C84" s="1"/>
      <c r="D84" s="1090" t="s">
        <v>618</v>
      </c>
      <c r="E84" s="1091"/>
      <c r="F84" s="1091"/>
      <c r="G84" s="1091"/>
      <c r="H84" s="1091"/>
      <c r="I84" s="1091"/>
      <c r="J84" s="1091"/>
      <c r="K84" s="1091"/>
      <c r="L84" s="1091"/>
      <c r="M84" s="1091"/>
      <c r="N84" s="1091"/>
      <c r="O84" s="1091"/>
      <c r="P84" s="1091"/>
      <c r="Q84" s="1091"/>
      <c r="R84" s="1091"/>
      <c r="S84" s="1091"/>
      <c r="T84" s="1092"/>
      <c r="U84" s="1093"/>
      <c r="V84" s="1093"/>
      <c r="W84" s="1093"/>
      <c r="X84" s="1093"/>
      <c r="Y84" s="1093"/>
      <c r="Z84" s="1093"/>
      <c r="AA84" s="1093"/>
      <c r="AB84" s="1093"/>
      <c r="AC84" s="1093"/>
      <c r="AD84" s="1093"/>
      <c r="AE84" s="1093"/>
      <c r="AF84" s="1093"/>
      <c r="AG84" s="1093"/>
      <c r="AH84" s="1093"/>
      <c r="AI84" s="1093"/>
      <c r="AJ84" s="1093"/>
      <c r="AK84" s="1093"/>
      <c r="AL84" s="1093"/>
      <c r="AM84" s="1093"/>
      <c r="AN84" s="1093"/>
      <c r="AO84" s="1093"/>
      <c r="AP84" s="1093"/>
      <c r="AQ84" s="1093"/>
      <c r="AR84" s="1093"/>
      <c r="AS84" s="1093"/>
      <c r="AT84" s="1093"/>
      <c r="AU84" s="1093"/>
      <c r="AV84" s="1093"/>
      <c r="AW84" s="1093"/>
      <c r="AX84" s="1093"/>
      <c r="AY84" s="1093"/>
      <c r="AZ84" s="1093"/>
      <c r="BA84" s="1093"/>
      <c r="BB84" s="1093"/>
      <c r="BC84" s="1093"/>
      <c r="BD84" s="1093"/>
      <c r="BE84" s="1093"/>
      <c r="BF84" s="1094"/>
      <c r="BG84" s="1"/>
      <c r="BH84" s="163"/>
      <c r="BI84" s="125"/>
    </row>
    <row r="85" spans="1:61" ht="28.5" customHeight="1" x14ac:dyDescent="0.2">
      <c r="A85" s="17"/>
      <c r="C85" s="1"/>
      <c r="D85" s="1085" t="s">
        <v>603</v>
      </c>
      <c r="E85" s="1086"/>
      <c r="F85" s="1086"/>
      <c r="G85" s="1086"/>
      <c r="H85" s="1086"/>
      <c r="I85" s="1086"/>
      <c r="J85" s="1086"/>
      <c r="K85" s="1086"/>
      <c r="L85" s="1086"/>
      <c r="M85" s="1086"/>
      <c r="N85" s="1086"/>
      <c r="O85" s="1086"/>
      <c r="P85" s="1086"/>
      <c r="Q85" s="1086"/>
      <c r="R85" s="1086"/>
      <c r="S85" s="1086"/>
      <c r="T85" s="1087"/>
      <c r="U85" s="1088"/>
      <c r="V85" s="1088"/>
      <c r="W85" s="1088"/>
      <c r="X85" s="1088"/>
      <c r="Y85" s="1088"/>
      <c r="Z85" s="1088"/>
      <c r="AA85" s="1088"/>
      <c r="AB85" s="1088"/>
      <c r="AC85" s="1088"/>
      <c r="AD85" s="1088"/>
      <c r="AE85" s="1088"/>
      <c r="AF85" s="1088"/>
      <c r="AG85" s="1088"/>
      <c r="AH85" s="1088"/>
      <c r="AI85" s="1088"/>
      <c r="AJ85" s="1088"/>
      <c r="AK85" s="1088"/>
      <c r="AL85" s="1088"/>
      <c r="AM85" s="1088"/>
      <c r="AN85" s="1088"/>
      <c r="AO85" s="1088"/>
      <c r="AP85" s="1088"/>
      <c r="AQ85" s="1088"/>
      <c r="AR85" s="1088"/>
      <c r="AS85" s="1088"/>
      <c r="AT85" s="1088"/>
      <c r="AU85" s="1088"/>
      <c r="AV85" s="1088"/>
      <c r="AW85" s="1088"/>
      <c r="AX85" s="1088"/>
      <c r="AY85" s="1088"/>
      <c r="AZ85" s="1088"/>
      <c r="BA85" s="1088"/>
      <c r="BB85" s="1088"/>
      <c r="BC85" s="1088"/>
      <c r="BD85" s="1088"/>
      <c r="BE85" s="1088"/>
      <c r="BF85" s="1089"/>
      <c r="BG85" s="1"/>
      <c r="BH85" s="163"/>
      <c r="BI85" s="125"/>
    </row>
    <row r="86" spans="1:61" ht="28.5" customHeight="1" x14ac:dyDescent="0.2">
      <c r="A86" s="17"/>
      <c r="C86" s="1"/>
      <c r="D86" s="1085" t="s">
        <v>604</v>
      </c>
      <c r="E86" s="1086"/>
      <c r="F86" s="1086"/>
      <c r="G86" s="1086"/>
      <c r="H86" s="1086"/>
      <c r="I86" s="1086"/>
      <c r="J86" s="1086"/>
      <c r="K86" s="1086"/>
      <c r="L86" s="1086"/>
      <c r="M86" s="1086"/>
      <c r="N86" s="1086"/>
      <c r="O86" s="1086"/>
      <c r="P86" s="1086"/>
      <c r="Q86" s="1086"/>
      <c r="R86" s="1086"/>
      <c r="S86" s="1086"/>
      <c r="T86" s="1087"/>
      <c r="U86" s="1088"/>
      <c r="V86" s="1088"/>
      <c r="W86" s="1088"/>
      <c r="X86" s="1088"/>
      <c r="Y86" s="1088"/>
      <c r="Z86" s="1088"/>
      <c r="AA86" s="1088"/>
      <c r="AB86" s="1088"/>
      <c r="AC86" s="1088"/>
      <c r="AD86" s="1088"/>
      <c r="AE86" s="1088"/>
      <c r="AF86" s="1088"/>
      <c r="AG86" s="1088"/>
      <c r="AH86" s="1088"/>
      <c r="AI86" s="1088"/>
      <c r="AJ86" s="1088"/>
      <c r="AK86" s="1088"/>
      <c r="AL86" s="1088"/>
      <c r="AM86" s="1088"/>
      <c r="AN86" s="1088"/>
      <c r="AO86" s="1088"/>
      <c r="AP86" s="1088"/>
      <c r="AQ86" s="1088"/>
      <c r="AR86" s="1088"/>
      <c r="AS86" s="1088"/>
      <c r="AT86" s="1088"/>
      <c r="AU86" s="1088"/>
      <c r="AV86" s="1088"/>
      <c r="AW86" s="1088"/>
      <c r="AX86" s="1088"/>
      <c r="AY86" s="1088"/>
      <c r="AZ86" s="1088"/>
      <c r="BA86" s="1088"/>
      <c r="BB86" s="1088"/>
      <c r="BC86" s="1088"/>
      <c r="BD86" s="1088"/>
      <c r="BE86" s="1088"/>
      <c r="BF86" s="1089"/>
      <c r="BG86" s="1"/>
      <c r="BH86" s="163"/>
      <c r="BI86" s="125"/>
    </row>
    <row r="87" spans="1:61" ht="13.5" customHeight="1" thickBot="1" x14ac:dyDescent="0.25">
      <c r="A87" s="17"/>
      <c r="C87" s="1"/>
      <c r="D87" s="1075" t="s">
        <v>605</v>
      </c>
      <c r="E87" s="1076"/>
      <c r="F87" s="1076"/>
      <c r="G87" s="1076"/>
      <c r="H87" s="1076"/>
      <c r="I87" s="1076"/>
      <c r="J87" s="1076"/>
      <c r="K87" s="1076"/>
      <c r="L87" s="1076"/>
      <c r="M87" s="1076"/>
      <c r="N87" s="1076"/>
      <c r="O87" s="1076"/>
      <c r="P87" s="1076"/>
      <c r="Q87" s="1076"/>
      <c r="R87" s="1076"/>
      <c r="S87" s="1076"/>
      <c r="T87" s="1077" t="s">
        <v>796</v>
      </c>
      <c r="U87" s="1078"/>
      <c r="V87" s="1078"/>
      <c r="W87" s="1078"/>
      <c r="X87" s="1078"/>
      <c r="Y87" s="1078"/>
      <c r="Z87" s="1078"/>
      <c r="AA87" s="1078"/>
      <c r="AB87" s="1078"/>
      <c r="AC87" s="1078"/>
      <c r="AD87" s="1078"/>
      <c r="AE87" s="1078"/>
      <c r="AF87" s="1078"/>
      <c r="AG87" s="1078"/>
      <c r="AH87" s="1078"/>
      <c r="AI87" s="1078"/>
      <c r="AJ87" s="1078"/>
      <c r="AK87" s="1078"/>
      <c r="AL87" s="1078"/>
      <c r="AM87" s="1078"/>
      <c r="AN87" s="1078"/>
      <c r="AO87" s="1078"/>
      <c r="AP87" s="1078"/>
      <c r="AQ87" s="1078"/>
      <c r="AR87" s="1078"/>
      <c r="AS87" s="1078"/>
      <c r="AT87" s="1078"/>
      <c r="AU87" s="1078"/>
      <c r="AV87" s="1078"/>
      <c r="AW87" s="1078"/>
      <c r="AX87" s="1078"/>
      <c r="AY87" s="1078"/>
      <c r="AZ87" s="1078"/>
      <c r="BA87" s="1078"/>
      <c r="BB87" s="1078"/>
      <c r="BC87" s="1078"/>
      <c r="BD87" s="1078"/>
      <c r="BE87" s="1078"/>
      <c r="BF87" s="1079"/>
      <c r="BG87" s="1"/>
      <c r="BH87" s="163"/>
      <c r="BI87" s="125"/>
    </row>
    <row r="88" spans="1:61" ht="20.25" customHeight="1" thickTop="1" x14ac:dyDescent="0.2">
      <c r="A88" s="17"/>
      <c r="C88" s="1"/>
      <c r="D88" s="1080" t="s">
        <v>619</v>
      </c>
      <c r="E88" s="1081"/>
      <c r="F88" s="1081"/>
      <c r="G88" s="1081"/>
      <c r="H88" s="1081"/>
      <c r="I88" s="1081"/>
      <c r="J88" s="1081"/>
      <c r="K88" s="1081"/>
      <c r="L88" s="1081"/>
      <c r="M88" s="1081"/>
      <c r="N88" s="1081"/>
      <c r="O88" s="1081"/>
      <c r="P88" s="1081"/>
      <c r="Q88" s="1081"/>
      <c r="R88" s="1081"/>
      <c r="S88" s="1081"/>
      <c r="T88" s="1082"/>
      <c r="U88" s="1083"/>
      <c r="V88" s="1083"/>
      <c r="W88" s="1083"/>
      <c r="X88" s="1083"/>
      <c r="Y88" s="1083"/>
      <c r="Z88" s="1083"/>
      <c r="AA88" s="1083"/>
      <c r="AB88" s="1083"/>
      <c r="AC88" s="1083"/>
      <c r="AD88" s="1083"/>
      <c r="AE88" s="1083"/>
      <c r="AF88" s="1083"/>
      <c r="AG88" s="1083"/>
      <c r="AH88" s="1083"/>
      <c r="AI88" s="1083"/>
      <c r="AJ88" s="1083"/>
      <c r="AK88" s="1083"/>
      <c r="AL88" s="1083"/>
      <c r="AM88" s="1083"/>
      <c r="AN88" s="1083"/>
      <c r="AO88" s="1083"/>
      <c r="AP88" s="1083"/>
      <c r="AQ88" s="1083"/>
      <c r="AR88" s="1083"/>
      <c r="AS88" s="1083"/>
      <c r="AT88" s="1083"/>
      <c r="AU88" s="1083"/>
      <c r="AV88" s="1083"/>
      <c r="AW88" s="1083"/>
      <c r="AX88" s="1083"/>
      <c r="AY88" s="1083"/>
      <c r="AZ88" s="1083"/>
      <c r="BA88" s="1083"/>
      <c r="BB88" s="1083"/>
      <c r="BC88" s="1083"/>
      <c r="BD88" s="1083"/>
      <c r="BE88" s="1083"/>
      <c r="BF88" s="1084"/>
      <c r="BG88" s="1"/>
      <c r="BH88" s="163"/>
      <c r="BI88" s="125"/>
    </row>
    <row r="89" spans="1:61" ht="28.5" customHeight="1" x14ac:dyDescent="0.2">
      <c r="A89" s="17"/>
      <c r="C89" s="1"/>
      <c r="D89" s="1085" t="s">
        <v>603</v>
      </c>
      <c r="E89" s="1086"/>
      <c r="F89" s="1086"/>
      <c r="G89" s="1086"/>
      <c r="H89" s="1086"/>
      <c r="I89" s="1086"/>
      <c r="J89" s="1086"/>
      <c r="K89" s="1086"/>
      <c r="L89" s="1086"/>
      <c r="M89" s="1086"/>
      <c r="N89" s="1086"/>
      <c r="O89" s="1086"/>
      <c r="P89" s="1086"/>
      <c r="Q89" s="1086"/>
      <c r="R89" s="1086"/>
      <c r="S89" s="1086"/>
      <c r="T89" s="1087"/>
      <c r="U89" s="1088"/>
      <c r="V89" s="1088"/>
      <c r="W89" s="1088"/>
      <c r="X89" s="1088"/>
      <c r="Y89" s="1088"/>
      <c r="Z89" s="1088"/>
      <c r="AA89" s="1088"/>
      <c r="AB89" s="1088"/>
      <c r="AC89" s="1088"/>
      <c r="AD89" s="1088"/>
      <c r="AE89" s="1088"/>
      <c r="AF89" s="1088"/>
      <c r="AG89" s="1088"/>
      <c r="AH89" s="1088"/>
      <c r="AI89" s="1088"/>
      <c r="AJ89" s="1088"/>
      <c r="AK89" s="1088"/>
      <c r="AL89" s="1088"/>
      <c r="AM89" s="1088"/>
      <c r="AN89" s="1088"/>
      <c r="AO89" s="1088"/>
      <c r="AP89" s="1088"/>
      <c r="AQ89" s="1088"/>
      <c r="AR89" s="1088"/>
      <c r="AS89" s="1088"/>
      <c r="AT89" s="1088"/>
      <c r="AU89" s="1088"/>
      <c r="AV89" s="1088"/>
      <c r="AW89" s="1088"/>
      <c r="AX89" s="1088"/>
      <c r="AY89" s="1088"/>
      <c r="AZ89" s="1088"/>
      <c r="BA89" s="1088"/>
      <c r="BB89" s="1088"/>
      <c r="BC89" s="1088"/>
      <c r="BD89" s="1088"/>
      <c r="BE89" s="1088"/>
      <c r="BF89" s="1089"/>
      <c r="BG89" s="1"/>
      <c r="BH89" s="163"/>
      <c r="BI89" s="125"/>
    </row>
    <row r="90" spans="1:61" ht="28.5" customHeight="1" x14ac:dyDescent="0.2">
      <c r="A90" s="17"/>
      <c r="C90" s="1"/>
      <c r="D90" s="1085" t="s">
        <v>604</v>
      </c>
      <c r="E90" s="1086"/>
      <c r="F90" s="1086"/>
      <c r="G90" s="1086"/>
      <c r="H90" s="1086"/>
      <c r="I90" s="1086"/>
      <c r="J90" s="1086"/>
      <c r="K90" s="1086"/>
      <c r="L90" s="1086"/>
      <c r="M90" s="1086"/>
      <c r="N90" s="1086"/>
      <c r="O90" s="1086"/>
      <c r="P90" s="1086"/>
      <c r="Q90" s="1086"/>
      <c r="R90" s="1086"/>
      <c r="S90" s="1086"/>
      <c r="T90" s="1087"/>
      <c r="U90" s="1088"/>
      <c r="V90" s="1088"/>
      <c r="W90" s="1088"/>
      <c r="X90" s="1088"/>
      <c r="Y90" s="1088"/>
      <c r="Z90" s="1088"/>
      <c r="AA90" s="1088"/>
      <c r="AB90" s="1088"/>
      <c r="AC90" s="1088"/>
      <c r="AD90" s="1088"/>
      <c r="AE90" s="1088"/>
      <c r="AF90" s="1088"/>
      <c r="AG90" s="1088"/>
      <c r="AH90" s="1088"/>
      <c r="AI90" s="1088"/>
      <c r="AJ90" s="1088"/>
      <c r="AK90" s="1088"/>
      <c r="AL90" s="1088"/>
      <c r="AM90" s="1088"/>
      <c r="AN90" s="1088"/>
      <c r="AO90" s="1088"/>
      <c r="AP90" s="1088"/>
      <c r="AQ90" s="1088"/>
      <c r="AR90" s="1088"/>
      <c r="AS90" s="1088"/>
      <c r="AT90" s="1088"/>
      <c r="AU90" s="1088"/>
      <c r="AV90" s="1088"/>
      <c r="AW90" s="1088"/>
      <c r="AX90" s="1088"/>
      <c r="AY90" s="1088"/>
      <c r="AZ90" s="1088"/>
      <c r="BA90" s="1088"/>
      <c r="BB90" s="1088"/>
      <c r="BC90" s="1088"/>
      <c r="BD90" s="1088"/>
      <c r="BE90" s="1088"/>
      <c r="BF90" s="1089"/>
      <c r="BG90" s="1"/>
      <c r="BH90" s="163"/>
      <c r="BI90" s="125"/>
    </row>
    <row r="91" spans="1:61" ht="13.5" customHeight="1" thickBot="1" x14ac:dyDescent="0.25">
      <c r="A91" s="17"/>
      <c r="C91" s="1"/>
      <c r="D91" s="1075" t="s">
        <v>605</v>
      </c>
      <c r="E91" s="1076"/>
      <c r="F91" s="1076"/>
      <c r="G91" s="1076"/>
      <c r="H91" s="1076"/>
      <c r="I91" s="1076"/>
      <c r="J91" s="1076"/>
      <c r="K91" s="1076"/>
      <c r="L91" s="1076"/>
      <c r="M91" s="1076"/>
      <c r="N91" s="1076"/>
      <c r="O91" s="1076"/>
      <c r="P91" s="1076"/>
      <c r="Q91" s="1076"/>
      <c r="R91" s="1076"/>
      <c r="S91" s="1076"/>
      <c r="T91" s="1077" t="s">
        <v>796</v>
      </c>
      <c r="U91" s="1078"/>
      <c r="V91" s="1078"/>
      <c r="W91" s="1078"/>
      <c r="X91" s="1078"/>
      <c r="Y91" s="1078"/>
      <c r="Z91" s="1078"/>
      <c r="AA91" s="1078"/>
      <c r="AB91" s="1078"/>
      <c r="AC91" s="1078"/>
      <c r="AD91" s="1078"/>
      <c r="AE91" s="1078"/>
      <c r="AF91" s="1078"/>
      <c r="AG91" s="1078"/>
      <c r="AH91" s="1078"/>
      <c r="AI91" s="1078"/>
      <c r="AJ91" s="1078"/>
      <c r="AK91" s="1078"/>
      <c r="AL91" s="1078"/>
      <c r="AM91" s="1078"/>
      <c r="AN91" s="1078"/>
      <c r="AO91" s="1078"/>
      <c r="AP91" s="1078"/>
      <c r="AQ91" s="1078"/>
      <c r="AR91" s="1078"/>
      <c r="AS91" s="1078"/>
      <c r="AT91" s="1078"/>
      <c r="AU91" s="1078"/>
      <c r="AV91" s="1078"/>
      <c r="AW91" s="1078"/>
      <c r="AX91" s="1078"/>
      <c r="AY91" s="1078"/>
      <c r="AZ91" s="1078"/>
      <c r="BA91" s="1078"/>
      <c r="BB91" s="1078"/>
      <c r="BC91" s="1078"/>
      <c r="BD91" s="1078"/>
      <c r="BE91" s="1078"/>
      <c r="BF91" s="1079"/>
      <c r="BG91" s="1"/>
      <c r="BH91" s="163"/>
      <c r="BI91" s="125"/>
    </row>
    <row r="92" spans="1:61" ht="20.25" customHeight="1" thickTop="1" x14ac:dyDescent="0.2">
      <c r="A92" s="17"/>
      <c r="C92" s="1"/>
      <c r="D92" s="1080" t="s">
        <v>620</v>
      </c>
      <c r="E92" s="1081"/>
      <c r="F92" s="1081"/>
      <c r="G92" s="1081"/>
      <c r="H92" s="1081"/>
      <c r="I92" s="1081"/>
      <c r="J92" s="1081"/>
      <c r="K92" s="1081"/>
      <c r="L92" s="1081"/>
      <c r="M92" s="1081"/>
      <c r="N92" s="1081"/>
      <c r="O92" s="1081"/>
      <c r="P92" s="1081"/>
      <c r="Q92" s="1081"/>
      <c r="R92" s="1081"/>
      <c r="S92" s="1081"/>
      <c r="T92" s="1082"/>
      <c r="U92" s="1083"/>
      <c r="V92" s="1083"/>
      <c r="W92" s="1083"/>
      <c r="X92" s="1083"/>
      <c r="Y92" s="1083"/>
      <c r="Z92" s="1083"/>
      <c r="AA92" s="1083"/>
      <c r="AB92" s="1083"/>
      <c r="AC92" s="1083"/>
      <c r="AD92" s="1083"/>
      <c r="AE92" s="1083"/>
      <c r="AF92" s="1083"/>
      <c r="AG92" s="1083"/>
      <c r="AH92" s="1083"/>
      <c r="AI92" s="1083"/>
      <c r="AJ92" s="1083"/>
      <c r="AK92" s="1083"/>
      <c r="AL92" s="1083"/>
      <c r="AM92" s="1083"/>
      <c r="AN92" s="1083"/>
      <c r="AO92" s="1083"/>
      <c r="AP92" s="1083"/>
      <c r="AQ92" s="1083"/>
      <c r="AR92" s="1083"/>
      <c r="AS92" s="1083"/>
      <c r="AT92" s="1083"/>
      <c r="AU92" s="1083"/>
      <c r="AV92" s="1083"/>
      <c r="AW92" s="1083"/>
      <c r="AX92" s="1083"/>
      <c r="AY92" s="1083"/>
      <c r="AZ92" s="1083"/>
      <c r="BA92" s="1083"/>
      <c r="BB92" s="1083"/>
      <c r="BC92" s="1083"/>
      <c r="BD92" s="1083"/>
      <c r="BE92" s="1083"/>
      <c r="BF92" s="1084"/>
      <c r="BG92" s="1"/>
      <c r="BH92" s="163"/>
      <c r="BI92" s="125"/>
    </row>
    <row r="93" spans="1:61" ht="28.5" customHeight="1" x14ac:dyDescent="0.2">
      <c r="A93" s="17"/>
      <c r="C93" s="1"/>
      <c r="D93" s="1085" t="s">
        <v>603</v>
      </c>
      <c r="E93" s="1086"/>
      <c r="F93" s="1086"/>
      <c r="G93" s="1086"/>
      <c r="H93" s="1086"/>
      <c r="I93" s="1086"/>
      <c r="J93" s="1086"/>
      <c r="K93" s="1086"/>
      <c r="L93" s="1086"/>
      <c r="M93" s="1086"/>
      <c r="N93" s="1086"/>
      <c r="O93" s="1086"/>
      <c r="P93" s="1086"/>
      <c r="Q93" s="1086"/>
      <c r="R93" s="1086"/>
      <c r="S93" s="1086"/>
      <c r="T93" s="1087"/>
      <c r="U93" s="1088"/>
      <c r="V93" s="1088"/>
      <c r="W93" s="1088"/>
      <c r="X93" s="1088"/>
      <c r="Y93" s="1088"/>
      <c r="Z93" s="1088"/>
      <c r="AA93" s="1088"/>
      <c r="AB93" s="1088"/>
      <c r="AC93" s="1088"/>
      <c r="AD93" s="1088"/>
      <c r="AE93" s="1088"/>
      <c r="AF93" s="1088"/>
      <c r="AG93" s="1088"/>
      <c r="AH93" s="1088"/>
      <c r="AI93" s="1088"/>
      <c r="AJ93" s="1088"/>
      <c r="AK93" s="1088"/>
      <c r="AL93" s="1088"/>
      <c r="AM93" s="1088"/>
      <c r="AN93" s="1088"/>
      <c r="AO93" s="1088"/>
      <c r="AP93" s="1088"/>
      <c r="AQ93" s="1088"/>
      <c r="AR93" s="1088"/>
      <c r="AS93" s="1088"/>
      <c r="AT93" s="1088"/>
      <c r="AU93" s="1088"/>
      <c r="AV93" s="1088"/>
      <c r="AW93" s="1088"/>
      <c r="AX93" s="1088"/>
      <c r="AY93" s="1088"/>
      <c r="AZ93" s="1088"/>
      <c r="BA93" s="1088"/>
      <c r="BB93" s="1088"/>
      <c r="BC93" s="1088"/>
      <c r="BD93" s="1088"/>
      <c r="BE93" s="1088"/>
      <c r="BF93" s="1089"/>
      <c r="BG93" s="1"/>
      <c r="BH93" s="163"/>
      <c r="BI93" s="125"/>
    </row>
    <row r="94" spans="1:61" ht="28.5" customHeight="1" x14ac:dyDescent="0.2">
      <c r="A94" s="17"/>
      <c r="C94" s="1"/>
      <c r="D94" s="1085" t="s">
        <v>604</v>
      </c>
      <c r="E94" s="1086"/>
      <c r="F94" s="1086"/>
      <c r="G94" s="1086"/>
      <c r="H94" s="1086"/>
      <c r="I94" s="1086"/>
      <c r="J94" s="1086"/>
      <c r="K94" s="1086"/>
      <c r="L94" s="1086"/>
      <c r="M94" s="1086"/>
      <c r="N94" s="1086"/>
      <c r="O94" s="1086"/>
      <c r="P94" s="1086"/>
      <c r="Q94" s="1086"/>
      <c r="R94" s="1086"/>
      <c r="S94" s="1086"/>
      <c r="T94" s="1087"/>
      <c r="U94" s="1088"/>
      <c r="V94" s="1088"/>
      <c r="W94" s="1088"/>
      <c r="X94" s="1088"/>
      <c r="Y94" s="1088"/>
      <c r="Z94" s="1088"/>
      <c r="AA94" s="1088"/>
      <c r="AB94" s="1088"/>
      <c r="AC94" s="1088"/>
      <c r="AD94" s="1088"/>
      <c r="AE94" s="1088"/>
      <c r="AF94" s="1088"/>
      <c r="AG94" s="1088"/>
      <c r="AH94" s="1088"/>
      <c r="AI94" s="1088"/>
      <c r="AJ94" s="1088"/>
      <c r="AK94" s="1088"/>
      <c r="AL94" s="1088"/>
      <c r="AM94" s="1088"/>
      <c r="AN94" s="1088"/>
      <c r="AO94" s="1088"/>
      <c r="AP94" s="1088"/>
      <c r="AQ94" s="1088"/>
      <c r="AR94" s="1088"/>
      <c r="AS94" s="1088"/>
      <c r="AT94" s="1088"/>
      <c r="AU94" s="1088"/>
      <c r="AV94" s="1088"/>
      <c r="AW94" s="1088"/>
      <c r="AX94" s="1088"/>
      <c r="AY94" s="1088"/>
      <c r="AZ94" s="1088"/>
      <c r="BA94" s="1088"/>
      <c r="BB94" s="1088"/>
      <c r="BC94" s="1088"/>
      <c r="BD94" s="1088"/>
      <c r="BE94" s="1088"/>
      <c r="BF94" s="1089"/>
      <c r="BG94" s="1"/>
      <c r="BH94" s="163"/>
      <c r="BI94" s="125"/>
    </row>
    <row r="95" spans="1:61" ht="13.5" customHeight="1" x14ac:dyDescent="0.2">
      <c r="A95" s="17"/>
      <c r="C95" s="1"/>
      <c r="D95" s="1100" t="s">
        <v>605</v>
      </c>
      <c r="E95" s="1101"/>
      <c r="F95" s="1101"/>
      <c r="G95" s="1101"/>
      <c r="H95" s="1101"/>
      <c r="I95" s="1101"/>
      <c r="J95" s="1101"/>
      <c r="K95" s="1101"/>
      <c r="L95" s="1101"/>
      <c r="M95" s="1101"/>
      <c r="N95" s="1101"/>
      <c r="O95" s="1101"/>
      <c r="P95" s="1101"/>
      <c r="Q95" s="1101"/>
      <c r="R95" s="1101"/>
      <c r="S95" s="1101"/>
      <c r="T95" s="1102" t="s">
        <v>796</v>
      </c>
      <c r="U95" s="1103"/>
      <c r="V95" s="1103"/>
      <c r="W95" s="1103"/>
      <c r="X95" s="1103"/>
      <c r="Y95" s="1103"/>
      <c r="Z95" s="1103"/>
      <c r="AA95" s="1103"/>
      <c r="AB95" s="1103"/>
      <c r="AC95" s="1103"/>
      <c r="AD95" s="1103"/>
      <c r="AE95" s="1103"/>
      <c r="AF95" s="1103"/>
      <c r="AG95" s="1103"/>
      <c r="AH95" s="1103"/>
      <c r="AI95" s="1103"/>
      <c r="AJ95" s="1103"/>
      <c r="AK95" s="1103"/>
      <c r="AL95" s="1103"/>
      <c r="AM95" s="1103"/>
      <c r="AN95" s="1103"/>
      <c r="AO95" s="1103"/>
      <c r="AP95" s="1103"/>
      <c r="AQ95" s="1103"/>
      <c r="AR95" s="1103"/>
      <c r="AS95" s="1103"/>
      <c r="AT95" s="1103"/>
      <c r="AU95" s="1103"/>
      <c r="AV95" s="1103"/>
      <c r="AW95" s="1103"/>
      <c r="AX95" s="1103"/>
      <c r="AY95" s="1103"/>
      <c r="AZ95" s="1103"/>
      <c r="BA95" s="1103"/>
      <c r="BB95" s="1103"/>
      <c r="BC95" s="1103"/>
      <c r="BD95" s="1103"/>
      <c r="BE95" s="1103"/>
      <c r="BF95" s="1104"/>
      <c r="BG95" s="1"/>
      <c r="BH95" s="163"/>
      <c r="BI95" s="125"/>
    </row>
    <row r="96" spans="1:61" ht="20.25" hidden="1" customHeight="1" x14ac:dyDescent="0.2">
      <c r="A96" s="17"/>
      <c r="C96" s="1"/>
      <c r="D96" s="1105" t="s">
        <v>635</v>
      </c>
      <c r="E96" s="1106"/>
      <c r="F96" s="1106"/>
      <c r="G96" s="1106"/>
      <c r="H96" s="1106"/>
      <c r="I96" s="1106"/>
      <c r="J96" s="1106"/>
      <c r="K96" s="1106"/>
      <c r="L96" s="1106"/>
      <c r="M96" s="1106"/>
      <c r="N96" s="1106"/>
      <c r="O96" s="1106"/>
      <c r="P96" s="1106"/>
      <c r="Q96" s="1106"/>
      <c r="R96" s="1106"/>
      <c r="S96" s="1106"/>
      <c r="T96" s="1107"/>
      <c r="U96" s="1108"/>
      <c r="V96" s="1108"/>
      <c r="W96" s="1108"/>
      <c r="X96" s="1108"/>
      <c r="Y96" s="1108"/>
      <c r="Z96" s="1108"/>
      <c r="AA96" s="1108"/>
      <c r="AB96" s="1108"/>
      <c r="AC96" s="1108"/>
      <c r="AD96" s="1108"/>
      <c r="AE96" s="1108"/>
      <c r="AF96" s="1108"/>
      <c r="AG96" s="1108"/>
      <c r="AH96" s="1108"/>
      <c r="AI96" s="1108"/>
      <c r="AJ96" s="1108"/>
      <c r="AK96" s="1108"/>
      <c r="AL96" s="1108"/>
      <c r="AM96" s="1108"/>
      <c r="AN96" s="1108"/>
      <c r="AO96" s="1108"/>
      <c r="AP96" s="1108"/>
      <c r="AQ96" s="1108"/>
      <c r="AR96" s="1108"/>
      <c r="AS96" s="1108"/>
      <c r="AT96" s="1108"/>
      <c r="AU96" s="1108"/>
      <c r="AV96" s="1108"/>
      <c r="AW96" s="1108"/>
      <c r="AX96" s="1108"/>
      <c r="AY96" s="1108"/>
      <c r="AZ96" s="1108"/>
      <c r="BA96" s="1108"/>
      <c r="BB96" s="1108"/>
      <c r="BC96" s="1108"/>
      <c r="BD96" s="1108"/>
      <c r="BE96" s="1108"/>
      <c r="BF96" s="1109"/>
      <c r="BG96" s="1"/>
      <c r="BH96" s="163"/>
      <c r="BI96" s="125"/>
    </row>
    <row r="97" spans="1:61" ht="28.5" hidden="1" customHeight="1" x14ac:dyDescent="0.2">
      <c r="A97" s="17"/>
      <c r="C97" s="1"/>
      <c r="D97" s="1085" t="s">
        <v>603</v>
      </c>
      <c r="E97" s="1086"/>
      <c r="F97" s="1086"/>
      <c r="G97" s="1086"/>
      <c r="H97" s="1086"/>
      <c r="I97" s="1086"/>
      <c r="J97" s="1086"/>
      <c r="K97" s="1086"/>
      <c r="L97" s="1086"/>
      <c r="M97" s="1086"/>
      <c r="N97" s="1086"/>
      <c r="O97" s="1086"/>
      <c r="P97" s="1086"/>
      <c r="Q97" s="1086"/>
      <c r="R97" s="1086"/>
      <c r="S97" s="1086"/>
      <c r="T97" s="1087"/>
      <c r="U97" s="1088"/>
      <c r="V97" s="1088"/>
      <c r="W97" s="1088"/>
      <c r="X97" s="1088"/>
      <c r="Y97" s="1088"/>
      <c r="Z97" s="1088"/>
      <c r="AA97" s="1088"/>
      <c r="AB97" s="1088"/>
      <c r="AC97" s="1088"/>
      <c r="AD97" s="1088"/>
      <c r="AE97" s="1088"/>
      <c r="AF97" s="1088"/>
      <c r="AG97" s="1088"/>
      <c r="AH97" s="1088"/>
      <c r="AI97" s="1088"/>
      <c r="AJ97" s="1088"/>
      <c r="AK97" s="1088"/>
      <c r="AL97" s="1088"/>
      <c r="AM97" s="1088"/>
      <c r="AN97" s="1088"/>
      <c r="AO97" s="1088"/>
      <c r="AP97" s="1088"/>
      <c r="AQ97" s="1088"/>
      <c r="AR97" s="1088"/>
      <c r="AS97" s="1088"/>
      <c r="AT97" s="1088"/>
      <c r="AU97" s="1088"/>
      <c r="AV97" s="1088"/>
      <c r="AW97" s="1088"/>
      <c r="AX97" s="1088"/>
      <c r="AY97" s="1088"/>
      <c r="AZ97" s="1088"/>
      <c r="BA97" s="1088"/>
      <c r="BB97" s="1088"/>
      <c r="BC97" s="1088"/>
      <c r="BD97" s="1088"/>
      <c r="BE97" s="1088"/>
      <c r="BF97" s="1089"/>
      <c r="BG97" s="1"/>
      <c r="BH97" s="163"/>
      <c r="BI97" s="125"/>
    </row>
    <row r="98" spans="1:61" ht="28.5" hidden="1" customHeight="1" x14ac:dyDescent="0.2">
      <c r="A98" s="17"/>
      <c r="C98" s="1"/>
      <c r="D98" s="1085" t="s">
        <v>604</v>
      </c>
      <c r="E98" s="1086"/>
      <c r="F98" s="1086"/>
      <c r="G98" s="1086"/>
      <c r="H98" s="1086"/>
      <c r="I98" s="1086"/>
      <c r="J98" s="1086"/>
      <c r="K98" s="1086"/>
      <c r="L98" s="1086"/>
      <c r="M98" s="1086"/>
      <c r="N98" s="1086"/>
      <c r="O98" s="1086"/>
      <c r="P98" s="1086"/>
      <c r="Q98" s="1086"/>
      <c r="R98" s="1086"/>
      <c r="S98" s="1086"/>
      <c r="T98" s="1087"/>
      <c r="U98" s="1088"/>
      <c r="V98" s="1088"/>
      <c r="W98" s="1088"/>
      <c r="X98" s="1088"/>
      <c r="Y98" s="1088"/>
      <c r="Z98" s="1088"/>
      <c r="AA98" s="1088"/>
      <c r="AB98" s="1088"/>
      <c r="AC98" s="1088"/>
      <c r="AD98" s="1088"/>
      <c r="AE98" s="1088"/>
      <c r="AF98" s="1088"/>
      <c r="AG98" s="1088"/>
      <c r="AH98" s="1088"/>
      <c r="AI98" s="1088"/>
      <c r="AJ98" s="1088"/>
      <c r="AK98" s="1088"/>
      <c r="AL98" s="1088"/>
      <c r="AM98" s="1088"/>
      <c r="AN98" s="1088"/>
      <c r="AO98" s="1088"/>
      <c r="AP98" s="1088"/>
      <c r="AQ98" s="1088"/>
      <c r="AR98" s="1088"/>
      <c r="AS98" s="1088"/>
      <c r="AT98" s="1088"/>
      <c r="AU98" s="1088"/>
      <c r="AV98" s="1088"/>
      <c r="AW98" s="1088"/>
      <c r="AX98" s="1088"/>
      <c r="AY98" s="1088"/>
      <c r="AZ98" s="1088"/>
      <c r="BA98" s="1088"/>
      <c r="BB98" s="1088"/>
      <c r="BC98" s="1088"/>
      <c r="BD98" s="1088"/>
      <c r="BE98" s="1088"/>
      <c r="BF98" s="1089"/>
      <c r="BG98" s="1"/>
      <c r="BH98" s="163"/>
      <c r="BI98" s="125"/>
    </row>
    <row r="99" spans="1:61" ht="20.25" hidden="1" customHeight="1" x14ac:dyDescent="0.2">
      <c r="A99" s="17"/>
      <c r="C99" s="1"/>
      <c r="D99" s="1095" t="s">
        <v>605</v>
      </c>
      <c r="E99" s="1096"/>
      <c r="F99" s="1096"/>
      <c r="G99" s="1096"/>
      <c r="H99" s="1096"/>
      <c r="I99" s="1096"/>
      <c r="J99" s="1096"/>
      <c r="K99" s="1096"/>
      <c r="L99" s="1096"/>
      <c r="M99" s="1096"/>
      <c r="N99" s="1096"/>
      <c r="O99" s="1096"/>
      <c r="P99" s="1096"/>
      <c r="Q99" s="1096"/>
      <c r="R99" s="1096"/>
      <c r="S99" s="1096"/>
      <c r="T99" s="1097"/>
      <c r="U99" s="1098"/>
      <c r="V99" s="1098"/>
      <c r="W99" s="1098"/>
      <c r="X99" s="1098"/>
      <c r="Y99" s="1098"/>
      <c r="Z99" s="1098"/>
      <c r="AA99" s="1098"/>
      <c r="AB99" s="1098"/>
      <c r="AC99" s="1098"/>
      <c r="AD99" s="1098"/>
      <c r="AE99" s="1098"/>
      <c r="AF99" s="1098"/>
      <c r="AG99" s="1098"/>
      <c r="AH99" s="1098"/>
      <c r="AI99" s="1098"/>
      <c r="AJ99" s="1098"/>
      <c r="AK99" s="1098"/>
      <c r="AL99" s="1098"/>
      <c r="AM99" s="1098"/>
      <c r="AN99" s="1098"/>
      <c r="AO99" s="1098"/>
      <c r="AP99" s="1098"/>
      <c r="AQ99" s="1098"/>
      <c r="AR99" s="1098"/>
      <c r="AS99" s="1098"/>
      <c r="AT99" s="1098"/>
      <c r="AU99" s="1098"/>
      <c r="AV99" s="1098"/>
      <c r="AW99" s="1098"/>
      <c r="AX99" s="1098"/>
      <c r="AY99" s="1098"/>
      <c r="AZ99" s="1098"/>
      <c r="BA99" s="1098"/>
      <c r="BB99" s="1098"/>
      <c r="BC99" s="1098"/>
      <c r="BD99" s="1098"/>
      <c r="BE99" s="1098"/>
      <c r="BF99" s="1099"/>
      <c r="BG99" s="1"/>
      <c r="BH99" s="163"/>
      <c r="BI99" s="125"/>
    </row>
    <row r="100" spans="1:61" ht="20.25" hidden="1" customHeight="1" x14ac:dyDescent="0.2">
      <c r="A100" s="17"/>
      <c r="C100" s="1"/>
      <c r="D100" s="1080" t="s">
        <v>636</v>
      </c>
      <c r="E100" s="1081"/>
      <c r="F100" s="1081"/>
      <c r="G100" s="1081"/>
      <c r="H100" s="1081"/>
      <c r="I100" s="1081"/>
      <c r="J100" s="1081"/>
      <c r="K100" s="1081"/>
      <c r="L100" s="1081"/>
      <c r="M100" s="1081"/>
      <c r="N100" s="1081"/>
      <c r="O100" s="1081"/>
      <c r="P100" s="1081"/>
      <c r="Q100" s="1081"/>
      <c r="R100" s="1081"/>
      <c r="S100" s="1081"/>
      <c r="T100" s="1082"/>
      <c r="U100" s="1083"/>
      <c r="V100" s="1083"/>
      <c r="W100" s="1083"/>
      <c r="X100" s="1083"/>
      <c r="Y100" s="1083"/>
      <c r="Z100" s="1083"/>
      <c r="AA100" s="1083"/>
      <c r="AB100" s="1083"/>
      <c r="AC100" s="1083"/>
      <c r="AD100" s="1083"/>
      <c r="AE100" s="1083"/>
      <c r="AF100" s="1083"/>
      <c r="AG100" s="1083"/>
      <c r="AH100" s="1083"/>
      <c r="AI100" s="1083"/>
      <c r="AJ100" s="1083"/>
      <c r="AK100" s="1083"/>
      <c r="AL100" s="1083"/>
      <c r="AM100" s="1083"/>
      <c r="AN100" s="1083"/>
      <c r="AO100" s="1083"/>
      <c r="AP100" s="1083"/>
      <c r="AQ100" s="1083"/>
      <c r="AR100" s="1083"/>
      <c r="AS100" s="1083"/>
      <c r="AT100" s="1083"/>
      <c r="AU100" s="1083"/>
      <c r="AV100" s="1083"/>
      <c r="AW100" s="1083"/>
      <c r="AX100" s="1083"/>
      <c r="AY100" s="1083"/>
      <c r="AZ100" s="1083"/>
      <c r="BA100" s="1083"/>
      <c r="BB100" s="1083"/>
      <c r="BC100" s="1083"/>
      <c r="BD100" s="1083"/>
      <c r="BE100" s="1083"/>
      <c r="BF100" s="1084"/>
      <c r="BG100" s="1"/>
      <c r="BH100" s="163"/>
      <c r="BI100" s="125"/>
    </row>
    <row r="101" spans="1:61" ht="28.5" hidden="1" customHeight="1" x14ac:dyDescent="0.2">
      <c r="A101" s="17"/>
      <c r="C101" s="1"/>
      <c r="D101" s="1085" t="s">
        <v>603</v>
      </c>
      <c r="E101" s="1086"/>
      <c r="F101" s="1086"/>
      <c r="G101" s="1086"/>
      <c r="H101" s="1086"/>
      <c r="I101" s="1086"/>
      <c r="J101" s="1086"/>
      <c r="K101" s="1086"/>
      <c r="L101" s="1086"/>
      <c r="M101" s="1086"/>
      <c r="N101" s="1086"/>
      <c r="O101" s="1086"/>
      <c r="P101" s="1086"/>
      <c r="Q101" s="1086"/>
      <c r="R101" s="1086"/>
      <c r="S101" s="1086"/>
      <c r="T101" s="1087"/>
      <c r="U101" s="1088"/>
      <c r="V101" s="1088"/>
      <c r="W101" s="1088"/>
      <c r="X101" s="1088"/>
      <c r="Y101" s="1088"/>
      <c r="Z101" s="1088"/>
      <c r="AA101" s="1088"/>
      <c r="AB101" s="1088"/>
      <c r="AC101" s="1088"/>
      <c r="AD101" s="1088"/>
      <c r="AE101" s="1088"/>
      <c r="AF101" s="1088"/>
      <c r="AG101" s="1088"/>
      <c r="AH101" s="1088"/>
      <c r="AI101" s="1088"/>
      <c r="AJ101" s="1088"/>
      <c r="AK101" s="1088"/>
      <c r="AL101" s="1088"/>
      <c r="AM101" s="1088"/>
      <c r="AN101" s="1088"/>
      <c r="AO101" s="1088"/>
      <c r="AP101" s="1088"/>
      <c r="AQ101" s="1088"/>
      <c r="AR101" s="1088"/>
      <c r="AS101" s="1088"/>
      <c r="AT101" s="1088"/>
      <c r="AU101" s="1088"/>
      <c r="AV101" s="1088"/>
      <c r="AW101" s="1088"/>
      <c r="AX101" s="1088"/>
      <c r="AY101" s="1088"/>
      <c r="AZ101" s="1088"/>
      <c r="BA101" s="1088"/>
      <c r="BB101" s="1088"/>
      <c r="BC101" s="1088"/>
      <c r="BD101" s="1088"/>
      <c r="BE101" s="1088"/>
      <c r="BF101" s="1089"/>
      <c r="BG101" s="1"/>
      <c r="BH101" s="163"/>
      <c r="BI101" s="125"/>
    </row>
    <row r="102" spans="1:61" ht="28.5" hidden="1" customHeight="1" x14ac:dyDescent="0.2">
      <c r="A102" s="17"/>
      <c r="C102" s="1"/>
      <c r="D102" s="1085" t="s">
        <v>604</v>
      </c>
      <c r="E102" s="1086"/>
      <c r="F102" s="1086"/>
      <c r="G102" s="1086"/>
      <c r="H102" s="1086"/>
      <c r="I102" s="1086"/>
      <c r="J102" s="1086"/>
      <c r="K102" s="1086"/>
      <c r="L102" s="1086"/>
      <c r="M102" s="1086"/>
      <c r="N102" s="1086"/>
      <c r="O102" s="1086"/>
      <c r="P102" s="1086"/>
      <c r="Q102" s="1086"/>
      <c r="R102" s="1086"/>
      <c r="S102" s="1086"/>
      <c r="T102" s="1087"/>
      <c r="U102" s="1088"/>
      <c r="V102" s="1088"/>
      <c r="W102" s="1088"/>
      <c r="X102" s="1088"/>
      <c r="Y102" s="1088"/>
      <c r="Z102" s="1088"/>
      <c r="AA102" s="1088"/>
      <c r="AB102" s="1088"/>
      <c r="AC102" s="1088"/>
      <c r="AD102" s="1088"/>
      <c r="AE102" s="1088"/>
      <c r="AF102" s="1088"/>
      <c r="AG102" s="1088"/>
      <c r="AH102" s="1088"/>
      <c r="AI102" s="1088"/>
      <c r="AJ102" s="1088"/>
      <c r="AK102" s="1088"/>
      <c r="AL102" s="1088"/>
      <c r="AM102" s="1088"/>
      <c r="AN102" s="1088"/>
      <c r="AO102" s="1088"/>
      <c r="AP102" s="1088"/>
      <c r="AQ102" s="1088"/>
      <c r="AR102" s="1088"/>
      <c r="AS102" s="1088"/>
      <c r="AT102" s="1088"/>
      <c r="AU102" s="1088"/>
      <c r="AV102" s="1088"/>
      <c r="AW102" s="1088"/>
      <c r="AX102" s="1088"/>
      <c r="AY102" s="1088"/>
      <c r="AZ102" s="1088"/>
      <c r="BA102" s="1088"/>
      <c r="BB102" s="1088"/>
      <c r="BC102" s="1088"/>
      <c r="BD102" s="1088"/>
      <c r="BE102" s="1088"/>
      <c r="BF102" s="1089"/>
      <c r="BG102" s="1"/>
      <c r="BH102" s="163"/>
      <c r="BI102" s="125"/>
    </row>
    <row r="103" spans="1:61" ht="20.25" hidden="1" customHeight="1" x14ac:dyDescent="0.2">
      <c r="A103" s="17"/>
      <c r="C103" s="1"/>
      <c r="D103" s="1095" t="s">
        <v>605</v>
      </c>
      <c r="E103" s="1096"/>
      <c r="F103" s="1096"/>
      <c r="G103" s="1096"/>
      <c r="H103" s="1096"/>
      <c r="I103" s="1096"/>
      <c r="J103" s="1096"/>
      <c r="K103" s="1096"/>
      <c r="L103" s="1096"/>
      <c r="M103" s="1096"/>
      <c r="N103" s="1096"/>
      <c r="O103" s="1096"/>
      <c r="P103" s="1096"/>
      <c r="Q103" s="1096"/>
      <c r="R103" s="1096"/>
      <c r="S103" s="1096"/>
      <c r="T103" s="1097"/>
      <c r="U103" s="1098"/>
      <c r="V103" s="1098"/>
      <c r="W103" s="1098"/>
      <c r="X103" s="1098"/>
      <c r="Y103" s="1098"/>
      <c r="Z103" s="1098"/>
      <c r="AA103" s="1098"/>
      <c r="AB103" s="1098"/>
      <c r="AC103" s="1098"/>
      <c r="AD103" s="1098"/>
      <c r="AE103" s="1098"/>
      <c r="AF103" s="1098"/>
      <c r="AG103" s="1098"/>
      <c r="AH103" s="1098"/>
      <c r="AI103" s="1098"/>
      <c r="AJ103" s="1098"/>
      <c r="AK103" s="1098"/>
      <c r="AL103" s="1098"/>
      <c r="AM103" s="1098"/>
      <c r="AN103" s="1098"/>
      <c r="AO103" s="1098"/>
      <c r="AP103" s="1098"/>
      <c r="AQ103" s="1098"/>
      <c r="AR103" s="1098"/>
      <c r="AS103" s="1098"/>
      <c r="AT103" s="1098"/>
      <c r="AU103" s="1098"/>
      <c r="AV103" s="1098"/>
      <c r="AW103" s="1098"/>
      <c r="AX103" s="1098"/>
      <c r="AY103" s="1098"/>
      <c r="AZ103" s="1098"/>
      <c r="BA103" s="1098"/>
      <c r="BB103" s="1098"/>
      <c r="BC103" s="1098"/>
      <c r="BD103" s="1098"/>
      <c r="BE103" s="1098"/>
      <c r="BF103" s="1099"/>
      <c r="BG103" s="1"/>
      <c r="BH103" s="163"/>
      <c r="BI103" s="125"/>
    </row>
    <row r="104" spans="1:61" ht="20.25" hidden="1" customHeight="1" x14ac:dyDescent="0.2">
      <c r="A104" s="17"/>
      <c r="C104" s="1"/>
      <c r="D104" s="1080" t="s">
        <v>637</v>
      </c>
      <c r="E104" s="1081"/>
      <c r="F104" s="1081"/>
      <c r="G104" s="1081"/>
      <c r="H104" s="1081"/>
      <c r="I104" s="1081"/>
      <c r="J104" s="1081"/>
      <c r="K104" s="1081"/>
      <c r="L104" s="1081"/>
      <c r="M104" s="1081"/>
      <c r="N104" s="1081"/>
      <c r="O104" s="1081"/>
      <c r="P104" s="1081"/>
      <c r="Q104" s="1081"/>
      <c r="R104" s="1081"/>
      <c r="S104" s="1081"/>
      <c r="T104" s="1082"/>
      <c r="U104" s="1083"/>
      <c r="V104" s="1083"/>
      <c r="W104" s="1083"/>
      <c r="X104" s="1083"/>
      <c r="Y104" s="1083"/>
      <c r="Z104" s="1083"/>
      <c r="AA104" s="1083"/>
      <c r="AB104" s="1083"/>
      <c r="AC104" s="1083"/>
      <c r="AD104" s="1083"/>
      <c r="AE104" s="1083"/>
      <c r="AF104" s="1083"/>
      <c r="AG104" s="1083"/>
      <c r="AH104" s="1083"/>
      <c r="AI104" s="1083"/>
      <c r="AJ104" s="1083"/>
      <c r="AK104" s="1083"/>
      <c r="AL104" s="1083"/>
      <c r="AM104" s="1083"/>
      <c r="AN104" s="1083"/>
      <c r="AO104" s="1083"/>
      <c r="AP104" s="1083"/>
      <c r="AQ104" s="1083"/>
      <c r="AR104" s="1083"/>
      <c r="AS104" s="1083"/>
      <c r="AT104" s="1083"/>
      <c r="AU104" s="1083"/>
      <c r="AV104" s="1083"/>
      <c r="AW104" s="1083"/>
      <c r="AX104" s="1083"/>
      <c r="AY104" s="1083"/>
      <c r="AZ104" s="1083"/>
      <c r="BA104" s="1083"/>
      <c r="BB104" s="1083"/>
      <c r="BC104" s="1083"/>
      <c r="BD104" s="1083"/>
      <c r="BE104" s="1083"/>
      <c r="BF104" s="1084"/>
      <c r="BG104" s="1"/>
      <c r="BH104" s="163"/>
      <c r="BI104" s="125"/>
    </row>
    <row r="105" spans="1:61" ht="28.5" hidden="1" customHeight="1" x14ac:dyDescent="0.2">
      <c r="A105" s="17"/>
      <c r="C105" s="1"/>
      <c r="D105" s="1085" t="s">
        <v>603</v>
      </c>
      <c r="E105" s="1086"/>
      <c r="F105" s="1086"/>
      <c r="G105" s="1086"/>
      <c r="H105" s="1086"/>
      <c r="I105" s="1086"/>
      <c r="J105" s="1086"/>
      <c r="K105" s="1086"/>
      <c r="L105" s="1086"/>
      <c r="M105" s="1086"/>
      <c r="N105" s="1086"/>
      <c r="O105" s="1086"/>
      <c r="P105" s="1086"/>
      <c r="Q105" s="1086"/>
      <c r="R105" s="1086"/>
      <c r="S105" s="1086"/>
      <c r="T105" s="1087"/>
      <c r="U105" s="1088"/>
      <c r="V105" s="1088"/>
      <c r="W105" s="1088"/>
      <c r="X105" s="1088"/>
      <c r="Y105" s="1088"/>
      <c r="Z105" s="1088"/>
      <c r="AA105" s="1088"/>
      <c r="AB105" s="1088"/>
      <c r="AC105" s="1088"/>
      <c r="AD105" s="1088"/>
      <c r="AE105" s="1088"/>
      <c r="AF105" s="1088"/>
      <c r="AG105" s="1088"/>
      <c r="AH105" s="1088"/>
      <c r="AI105" s="1088"/>
      <c r="AJ105" s="1088"/>
      <c r="AK105" s="1088"/>
      <c r="AL105" s="1088"/>
      <c r="AM105" s="1088"/>
      <c r="AN105" s="1088"/>
      <c r="AO105" s="1088"/>
      <c r="AP105" s="1088"/>
      <c r="AQ105" s="1088"/>
      <c r="AR105" s="1088"/>
      <c r="AS105" s="1088"/>
      <c r="AT105" s="1088"/>
      <c r="AU105" s="1088"/>
      <c r="AV105" s="1088"/>
      <c r="AW105" s="1088"/>
      <c r="AX105" s="1088"/>
      <c r="AY105" s="1088"/>
      <c r="AZ105" s="1088"/>
      <c r="BA105" s="1088"/>
      <c r="BB105" s="1088"/>
      <c r="BC105" s="1088"/>
      <c r="BD105" s="1088"/>
      <c r="BE105" s="1088"/>
      <c r="BF105" s="1089"/>
      <c r="BG105" s="1"/>
      <c r="BH105" s="163"/>
      <c r="BI105" s="125"/>
    </row>
    <row r="106" spans="1:61" ht="28.5" hidden="1" customHeight="1" x14ac:dyDescent="0.2">
      <c r="A106" s="17"/>
      <c r="C106" s="1"/>
      <c r="D106" s="1085" t="s">
        <v>604</v>
      </c>
      <c r="E106" s="1086"/>
      <c r="F106" s="1086"/>
      <c r="G106" s="1086"/>
      <c r="H106" s="1086"/>
      <c r="I106" s="1086"/>
      <c r="J106" s="1086"/>
      <c r="K106" s="1086"/>
      <c r="L106" s="1086"/>
      <c r="M106" s="1086"/>
      <c r="N106" s="1086"/>
      <c r="O106" s="1086"/>
      <c r="P106" s="1086"/>
      <c r="Q106" s="1086"/>
      <c r="R106" s="1086"/>
      <c r="S106" s="1086"/>
      <c r="T106" s="1087"/>
      <c r="U106" s="1088"/>
      <c r="V106" s="1088"/>
      <c r="W106" s="1088"/>
      <c r="X106" s="1088"/>
      <c r="Y106" s="1088"/>
      <c r="Z106" s="1088"/>
      <c r="AA106" s="1088"/>
      <c r="AB106" s="1088"/>
      <c r="AC106" s="1088"/>
      <c r="AD106" s="1088"/>
      <c r="AE106" s="1088"/>
      <c r="AF106" s="1088"/>
      <c r="AG106" s="1088"/>
      <c r="AH106" s="1088"/>
      <c r="AI106" s="1088"/>
      <c r="AJ106" s="1088"/>
      <c r="AK106" s="1088"/>
      <c r="AL106" s="1088"/>
      <c r="AM106" s="1088"/>
      <c r="AN106" s="1088"/>
      <c r="AO106" s="1088"/>
      <c r="AP106" s="1088"/>
      <c r="AQ106" s="1088"/>
      <c r="AR106" s="1088"/>
      <c r="AS106" s="1088"/>
      <c r="AT106" s="1088"/>
      <c r="AU106" s="1088"/>
      <c r="AV106" s="1088"/>
      <c r="AW106" s="1088"/>
      <c r="AX106" s="1088"/>
      <c r="AY106" s="1088"/>
      <c r="AZ106" s="1088"/>
      <c r="BA106" s="1088"/>
      <c r="BB106" s="1088"/>
      <c r="BC106" s="1088"/>
      <c r="BD106" s="1088"/>
      <c r="BE106" s="1088"/>
      <c r="BF106" s="1089"/>
      <c r="BG106" s="1"/>
      <c r="BH106" s="163"/>
      <c r="BI106" s="125"/>
    </row>
    <row r="107" spans="1:61" ht="20.25" hidden="1" customHeight="1" x14ac:dyDescent="0.2">
      <c r="A107" s="17"/>
      <c r="C107" s="1"/>
      <c r="D107" s="1095" t="s">
        <v>605</v>
      </c>
      <c r="E107" s="1096"/>
      <c r="F107" s="1096"/>
      <c r="G107" s="1096"/>
      <c r="H107" s="1096"/>
      <c r="I107" s="1096"/>
      <c r="J107" s="1096"/>
      <c r="K107" s="1096"/>
      <c r="L107" s="1096"/>
      <c r="M107" s="1096"/>
      <c r="N107" s="1096"/>
      <c r="O107" s="1096"/>
      <c r="P107" s="1096"/>
      <c r="Q107" s="1096"/>
      <c r="R107" s="1096"/>
      <c r="S107" s="1096"/>
      <c r="T107" s="1097"/>
      <c r="U107" s="1098"/>
      <c r="V107" s="1098"/>
      <c r="W107" s="1098"/>
      <c r="X107" s="1098"/>
      <c r="Y107" s="1098"/>
      <c r="Z107" s="1098"/>
      <c r="AA107" s="1098"/>
      <c r="AB107" s="1098"/>
      <c r="AC107" s="1098"/>
      <c r="AD107" s="1098"/>
      <c r="AE107" s="1098"/>
      <c r="AF107" s="1098"/>
      <c r="AG107" s="1098"/>
      <c r="AH107" s="1098"/>
      <c r="AI107" s="1098"/>
      <c r="AJ107" s="1098"/>
      <c r="AK107" s="1098"/>
      <c r="AL107" s="1098"/>
      <c r="AM107" s="1098"/>
      <c r="AN107" s="1098"/>
      <c r="AO107" s="1098"/>
      <c r="AP107" s="1098"/>
      <c r="AQ107" s="1098"/>
      <c r="AR107" s="1098"/>
      <c r="AS107" s="1098"/>
      <c r="AT107" s="1098"/>
      <c r="AU107" s="1098"/>
      <c r="AV107" s="1098"/>
      <c r="AW107" s="1098"/>
      <c r="AX107" s="1098"/>
      <c r="AY107" s="1098"/>
      <c r="AZ107" s="1098"/>
      <c r="BA107" s="1098"/>
      <c r="BB107" s="1098"/>
      <c r="BC107" s="1098"/>
      <c r="BD107" s="1098"/>
      <c r="BE107" s="1098"/>
      <c r="BF107" s="1099"/>
      <c r="BG107" s="1"/>
      <c r="BH107" s="163"/>
      <c r="BI107" s="125"/>
    </row>
    <row r="108" spans="1:61" ht="20.25" hidden="1" customHeight="1" x14ac:dyDescent="0.2">
      <c r="A108" s="17"/>
      <c r="C108" s="1"/>
      <c r="D108" s="1080" t="s">
        <v>638</v>
      </c>
      <c r="E108" s="1081"/>
      <c r="F108" s="1081"/>
      <c r="G108" s="1081"/>
      <c r="H108" s="1081"/>
      <c r="I108" s="1081"/>
      <c r="J108" s="1081"/>
      <c r="K108" s="1081"/>
      <c r="L108" s="1081"/>
      <c r="M108" s="1081"/>
      <c r="N108" s="1081"/>
      <c r="O108" s="1081"/>
      <c r="P108" s="1081"/>
      <c r="Q108" s="1081"/>
      <c r="R108" s="1081"/>
      <c r="S108" s="1081"/>
      <c r="T108" s="1082"/>
      <c r="U108" s="1083"/>
      <c r="V108" s="1083"/>
      <c r="W108" s="1083"/>
      <c r="X108" s="1083"/>
      <c r="Y108" s="1083"/>
      <c r="Z108" s="1083"/>
      <c r="AA108" s="1083"/>
      <c r="AB108" s="1083"/>
      <c r="AC108" s="1083"/>
      <c r="AD108" s="1083"/>
      <c r="AE108" s="1083"/>
      <c r="AF108" s="1083"/>
      <c r="AG108" s="1083"/>
      <c r="AH108" s="1083"/>
      <c r="AI108" s="1083"/>
      <c r="AJ108" s="1083"/>
      <c r="AK108" s="1083"/>
      <c r="AL108" s="1083"/>
      <c r="AM108" s="1083"/>
      <c r="AN108" s="1083"/>
      <c r="AO108" s="1083"/>
      <c r="AP108" s="1083"/>
      <c r="AQ108" s="1083"/>
      <c r="AR108" s="1083"/>
      <c r="AS108" s="1083"/>
      <c r="AT108" s="1083"/>
      <c r="AU108" s="1083"/>
      <c r="AV108" s="1083"/>
      <c r="AW108" s="1083"/>
      <c r="AX108" s="1083"/>
      <c r="AY108" s="1083"/>
      <c r="AZ108" s="1083"/>
      <c r="BA108" s="1083"/>
      <c r="BB108" s="1083"/>
      <c r="BC108" s="1083"/>
      <c r="BD108" s="1083"/>
      <c r="BE108" s="1083"/>
      <c r="BF108" s="1084"/>
      <c r="BG108" s="1"/>
      <c r="BH108" s="163"/>
      <c r="BI108" s="125"/>
    </row>
    <row r="109" spans="1:61" ht="28.5" hidden="1" customHeight="1" x14ac:dyDescent="0.2">
      <c r="A109" s="17"/>
      <c r="C109" s="1"/>
      <c r="D109" s="1085" t="s">
        <v>603</v>
      </c>
      <c r="E109" s="1086"/>
      <c r="F109" s="1086"/>
      <c r="G109" s="1086"/>
      <c r="H109" s="1086"/>
      <c r="I109" s="1086"/>
      <c r="J109" s="1086"/>
      <c r="K109" s="1086"/>
      <c r="L109" s="1086"/>
      <c r="M109" s="1086"/>
      <c r="N109" s="1086"/>
      <c r="O109" s="1086"/>
      <c r="P109" s="1086"/>
      <c r="Q109" s="1086"/>
      <c r="R109" s="1086"/>
      <c r="S109" s="1086"/>
      <c r="T109" s="1087"/>
      <c r="U109" s="1088"/>
      <c r="V109" s="1088"/>
      <c r="W109" s="1088"/>
      <c r="X109" s="1088"/>
      <c r="Y109" s="1088"/>
      <c r="Z109" s="1088"/>
      <c r="AA109" s="1088"/>
      <c r="AB109" s="1088"/>
      <c r="AC109" s="1088"/>
      <c r="AD109" s="1088"/>
      <c r="AE109" s="1088"/>
      <c r="AF109" s="1088"/>
      <c r="AG109" s="1088"/>
      <c r="AH109" s="1088"/>
      <c r="AI109" s="1088"/>
      <c r="AJ109" s="1088"/>
      <c r="AK109" s="1088"/>
      <c r="AL109" s="1088"/>
      <c r="AM109" s="1088"/>
      <c r="AN109" s="1088"/>
      <c r="AO109" s="1088"/>
      <c r="AP109" s="1088"/>
      <c r="AQ109" s="1088"/>
      <c r="AR109" s="1088"/>
      <c r="AS109" s="1088"/>
      <c r="AT109" s="1088"/>
      <c r="AU109" s="1088"/>
      <c r="AV109" s="1088"/>
      <c r="AW109" s="1088"/>
      <c r="AX109" s="1088"/>
      <c r="AY109" s="1088"/>
      <c r="AZ109" s="1088"/>
      <c r="BA109" s="1088"/>
      <c r="BB109" s="1088"/>
      <c r="BC109" s="1088"/>
      <c r="BD109" s="1088"/>
      <c r="BE109" s="1088"/>
      <c r="BF109" s="1089"/>
      <c r="BG109" s="1"/>
      <c r="BH109" s="163"/>
      <c r="BI109" s="125"/>
    </row>
    <row r="110" spans="1:61" ht="28.5" hidden="1" customHeight="1" x14ac:dyDescent="0.2">
      <c r="A110" s="17"/>
      <c r="C110" s="1"/>
      <c r="D110" s="1085" t="s">
        <v>604</v>
      </c>
      <c r="E110" s="1086"/>
      <c r="F110" s="1086"/>
      <c r="G110" s="1086"/>
      <c r="H110" s="1086"/>
      <c r="I110" s="1086"/>
      <c r="J110" s="1086"/>
      <c r="K110" s="1086"/>
      <c r="L110" s="1086"/>
      <c r="M110" s="1086"/>
      <c r="N110" s="1086"/>
      <c r="O110" s="1086"/>
      <c r="P110" s="1086"/>
      <c r="Q110" s="1086"/>
      <c r="R110" s="1086"/>
      <c r="S110" s="1086"/>
      <c r="T110" s="1087"/>
      <c r="U110" s="1088"/>
      <c r="V110" s="1088"/>
      <c r="W110" s="1088"/>
      <c r="X110" s="1088"/>
      <c r="Y110" s="1088"/>
      <c r="Z110" s="1088"/>
      <c r="AA110" s="1088"/>
      <c r="AB110" s="1088"/>
      <c r="AC110" s="1088"/>
      <c r="AD110" s="1088"/>
      <c r="AE110" s="1088"/>
      <c r="AF110" s="1088"/>
      <c r="AG110" s="1088"/>
      <c r="AH110" s="1088"/>
      <c r="AI110" s="1088"/>
      <c r="AJ110" s="1088"/>
      <c r="AK110" s="1088"/>
      <c r="AL110" s="1088"/>
      <c r="AM110" s="1088"/>
      <c r="AN110" s="1088"/>
      <c r="AO110" s="1088"/>
      <c r="AP110" s="1088"/>
      <c r="AQ110" s="1088"/>
      <c r="AR110" s="1088"/>
      <c r="AS110" s="1088"/>
      <c r="AT110" s="1088"/>
      <c r="AU110" s="1088"/>
      <c r="AV110" s="1088"/>
      <c r="AW110" s="1088"/>
      <c r="AX110" s="1088"/>
      <c r="AY110" s="1088"/>
      <c r="AZ110" s="1088"/>
      <c r="BA110" s="1088"/>
      <c r="BB110" s="1088"/>
      <c r="BC110" s="1088"/>
      <c r="BD110" s="1088"/>
      <c r="BE110" s="1088"/>
      <c r="BF110" s="1089"/>
      <c r="BG110" s="1"/>
      <c r="BH110" s="163"/>
      <c r="BI110" s="125"/>
    </row>
    <row r="111" spans="1:61" ht="20.25" hidden="1" customHeight="1" x14ac:dyDescent="0.2">
      <c r="A111" s="17"/>
      <c r="C111" s="1"/>
      <c r="D111" s="1095" t="s">
        <v>605</v>
      </c>
      <c r="E111" s="1096"/>
      <c r="F111" s="1096"/>
      <c r="G111" s="1096"/>
      <c r="H111" s="1096"/>
      <c r="I111" s="1096"/>
      <c r="J111" s="1096"/>
      <c r="K111" s="1096"/>
      <c r="L111" s="1096"/>
      <c r="M111" s="1096"/>
      <c r="N111" s="1096"/>
      <c r="O111" s="1096"/>
      <c r="P111" s="1096"/>
      <c r="Q111" s="1096"/>
      <c r="R111" s="1096"/>
      <c r="S111" s="1096"/>
      <c r="T111" s="1097"/>
      <c r="U111" s="1098"/>
      <c r="V111" s="1098"/>
      <c r="W111" s="1098"/>
      <c r="X111" s="1098"/>
      <c r="Y111" s="1098"/>
      <c r="Z111" s="1098"/>
      <c r="AA111" s="1098"/>
      <c r="AB111" s="1098"/>
      <c r="AC111" s="1098"/>
      <c r="AD111" s="1098"/>
      <c r="AE111" s="1098"/>
      <c r="AF111" s="1098"/>
      <c r="AG111" s="1098"/>
      <c r="AH111" s="1098"/>
      <c r="AI111" s="1098"/>
      <c r="AJ111" s="1098"/>
      <c r="AK111" s="1098"/>
      <c r="AL111" s="1098"/>
      <c r="AM111" s="1098"/>
      <c r="AN111" s="1098"/>
      <c r="AO111" s="1098"/>
      <c r="AP111" s="1098"/>
      <c r="AQ111" s="1098"/>
      <c r="AR111" s="1098"/>
      <c r="AS111" s="1098"/>
      <c r="AT111" s="1098"/>
      <c r="AU111" s="1098"/>
      <c r="AV111" s="1098"/>
      <c r="AW111" s="1098"/>
      <c r="AX111" s="1098"/>
      <c r="AY111" s="1098"/>
      <c r="AZ111" s="1098"/>
      <c r="BA111" s="1098"/>
      <c r="BB111" s="1098"/>
      <c r="BC111" s="1098"/>
      <c r="BD111" s="1098"/>
      <c r="BE111" s="1098"/>
      <c r="BF111" s="1099"/>
      <c r="BG111" s="1"/>
      <c r="BH111" s="163"/>
      <c r="BI111" s="125"/>
    </row>
    <row r="112" spans="1:61" ht="20.25" hidden="1" customHeight="1" x14ac:dyDescent="0.2">
      <c r="A112" s="17"/>
      <c r="C112" s="1"/>
      <c r="D112" s="1080" t="s">
        <v>639</v>
      </c>
      <c r="E112" s="1081"/>
      <c r="F112" s="1081"/>
      <c r="G112" s="1081"/>
      <c r="H112" s="1081"/>
      <c r="I112" s="1081"/>
      <c r="J112" s="1081"/>
      <c r="K112" s="1081"/>
      <c r="L112" s="1081"/>
      <c r="M112" s="1081"/>
      <c r="N112" s="1081"/>
      <c r="O112" s="1081"/>
      <c r="P112" s="1081"/>
      <c r="Q112" s="1081"/>
      <c r="R112" s="1081"/>
      <c r="S112" s="1081"/>
      <c r="T112" s="1082"/>
      <c r="U112" s="1083"/>
      <c r="V112" s="1083"/>
      <c r="W112" s="1083"/>
      <c r="X112" s="1083"/>
      <c r="Y112" s="1083"/>
      <c r="Z112" s="1083"/>
      <c r="AA112" s="1083"/>
      <c r="AB112" s="1083"/>
      <c r="AC112" s="1083"/>
      <c r="AD112" s="1083"/>
      <c r="AE112" s="1083"/>
      <c r="AF112" s="1083"/>
      <c r="AG112" s="1083"/>
      <c r="AH112" s="1083"/>
      <c r="AI112" s="1083"/>
      <c r="AJ112" s="1083"/>
      <c r="AK112" s="1083"/>
      <c r="AL112" s="1083"/>
      <c r="AM112" s="1083"/>
      <c r="AN112" s="1083"/>
      <c r="AO112" s="1083"/>
      <c r="AP112" s="1083"/>
      <c r="AQ112" s="1083"/>
      <c r="AR112" s="1083"/>
      <c r="AS112" s="1083"/>
      <c r="AT112" s="1083"/>
      <c r="AU112" s="1083"/>
      <c r="AV112" s="1083"/>
      <c r="AW112" s="1083"/>
      <c r="AX112" s="1083"/>
      <c r="AY112" s="1083"/>
      <c r="AZ112" s="1083"/>
      <c r="BA112" s="1083"/>
      <c r="BB112" s="1083"/>
      <c r="BC112" s="1083"/>
      <c r="BD112" s="1083"/>
      <c r="BE112" s="1083"/>
      <c r="BF112" s="1084"/>
      <c r="BG112" s="1"/>
      <c r="BH112" s="163"/>
      <c r="BI112" s="125"/>
    </row>
    <row r="113" spans="1:61" ht="28.5" hidden="1" customHeight="1" x14ac:dyDescent="0.2">
      <c r="A113" s="17"/>
      <c r="C113" s="1"/>
      <c r="D113" s="1085" t="s">
        <v>603</v>
      </c>
      <c r="E113" s="1086"/>
      <c r="F113" s="1086"/>
      <c r="G113" s="1086"/>
      <c r="H113" s="1086"/>
      <c r="I113" s="1086"/>
      <c r="J113" s="1086"/>
      <c r="K113" s="1086"/>
      <c r="L113" s="1086"/>
      <c r="M113" s="1086"/>
      <c r="N113" s="1086"/>
      <c r="O113" s="1086"/>
      <c r="P113" s="1086"/>
      <c r="Q113" s="1086"/>
      <c r="R113" s="1086"/>
      <c r="S113" s="1086"/>
      <c r="T113" s="1087"/>
      <c r="U113" s="1088"/>
      <c r="V113" s="1088"/>
      <c r="W113" s="1088"/>
      <c r="X113" s="1088"/>
      <c r="Y113" s="1088"/>
      <c r="Z113" s="1088"/>
      <c r="AA113" s="1088"/>
      <c r="AB113" s="1088"/>
      <c r="AC113" s="1088"/>
      <c r="AD113" s="1088"/>
      <c r="AE113" s="1088"/>
      <c r="AF113" s="1088"/>
      <c r="AG113" s="1088"/>
      <c r="AH113" s="1088"/>
      <c r="AI113" s="1088"/>
      <c r="AJ113" s="1088"/>
      <c r="AK113" s="1088"/>
      <c r="AL113" s="1088"/>
      <c r="AM113" s="1088"/>
      <c r="AN113" s="1088"/>
      <c r="AO113" s="1088"/>
      <c r="AP113" s="1088"/>
      <c r="AQ113" s="1088"/>
      <c r="AR113" s="1088"/>
      <c r="AS113" s="1088"/>
      <c r="AT113" s="1088"/>
      <c r="AU113" s="1088"/>
      <c r="AV113" s="1088"/>
      <c r="AW113" s="1088"/>
      <c r="AX113" s="1088"/>
      <c r="AY113" s="1088"/>
      <c r="AZ113" s="1088"/>
      <c r="BA113" s="1088"/>
      <c r="BB113" s="1088"/>
      <c r="BC113" s="1088"/>
      <c r="BD113" s="1088"/>
      <c r="BE113" s="1088"/>
      <c r="BF113" s="1089"/>
      <c r="BG113" s="1"/>
      <c r="BH113" s="163"/>
      <c r="BI113" s="125"/>
    </row>
    <row r="114" spans="1:61" ht="28.5" hidden="1" customHeight="1" x14ac:dyDescent="0.2">
      <c r="A114" s="17"/>
      <c r="C114" s="1"/>
      <c r="D114" s="1085" t="s">
        <v>604</v>
      </c>
      <c r="E114" s="1086"/>
      <c r="F114" s="1086"/>
      <c r="G114" s="1086"/>
      <c r="H114" s="1086"/>
      <c r="I114" s="1086"/>
      <c r="J114" s="1086"/>
      <c r="K114" s="1086"/>
      <c r="L114" s="1086"/>
      <c r="M114" s="1086"/>
      <c r="N114" s="1086"/>
      <c r="O114" s="1086"/>
      <c r="P114" s="1086"/>
      <c r="Q114" s="1086"/>
      <c r="R114" s="1086"/>
      <c r="S114" s="1086"/>
      <c r="T114" s="1087"/>
      <c r="U114" s="1088"/>
      <c r="V114" s="1088"/>
      <c r="W114" s="1088"/>
      <c r="X114" s="1088"/>
      <c r="Y114" s="1088"/>
      <c r="Z114" s="1088"/>
      <c r="AA114" s="1088"/>
      <c r="AB114" s="1088"/>
      <c r="AC114" s="1088"/>
      <c r="AD114" s="1088"/>
      <c r="AE114" s="1088"/>
      <c r="AF114" s="1088"/>
      <c r="AG114" s="1088"/>
      <c r="AH114" s="1088"/>
      <c r="AI114" s="1088"/>
      <c r="AJ114" s="1088"/>
      <c r="AK114" s="1088"/>
      <c r="AL114" s="1088"/>
      <c r="AM114" s="1088"/>
      <c r="AN114" s="1088"/>
      <c r="AO114" s="1088"/>
      <c r="AP114" s="1088"/>
      <c r="AQ114" s="1088"/>
      <c r="AR114" s="1088"/>
      <c r="AS114" s="1088"/>
      <c r="AT114" s="1088"/>
      <c r="AU114" s="1088"/>
      <c r="AV114" s="1088"/>
      <c r="AW114" s="1088"/>
      <c r="AX114" s="1088"/>
      <c r="AY114" s="1088"/>
      <c r="AZ114" s="1088"/>
      <c r="BA114" s="1088"/>
      <c r="BB114" s="1088"/>
      <c r="BC114" s="1088"/>
      <c r="BD114" s="1088"/>
      <c r="BE114" s="1088"/>
      <c r="BF114" s="1089"/>
      <c r="BG114" s="1"/>
      <c r="BH114" s="163"/>
      <c r="BI114" s="125"/>
    </row>
    <row r="115" spans="1:61" ht="20.25" hidden="1" customHeight="1" x14ac:dyDescent="0.2">
      <c r="A115" s="17"/>
      <c r="C115" s="1"/>
      <c r="D115" s="1095" t="s">
        <v>605</v>
      </c>
      <c r="E115" s="1096"/>
      <c r="F115" s="1096"/>
      <c r="G115" s="1096"/>
      <c r="H115" s="1096"/>
      <c r="I115" s="1096"/>
      <c r="J115" s="1096"/>
      <c r="K115" s="1096"/>
      <c r="L115" s="1096"/>
      <c r="M115" s="1096"/>
      <c r="N115" s="1096"/>
      <c r="O115" s="1096"/>
      <c r="P115" s="1096"/>
      <c r="Q115" s="1096"/>
      <c r="R115" s="1096"/>
      <c r="S115" s="1096"/>
      <c r="T115" s="1097"/>
      <c r="U115" s="1098"/>
      <c r="V115" s="1098"/>
      <c r="W115" s="1098"/>
      <c r="X115" s="1098"/>
      <c r="Y115" s="1098"/>
      <c r="Z115" s="1098"/>
      <c r="AA115" s="1098"/>
      <c r="AB115" s="1098"/>
      <c r="AC115" s="1098"/>
      <c r="AD115" s="1098"/>
      <c r="AE115" s="1098"/>
      <c r="AF115" s="1098"/>
      <c r="AG115" s="1098"/>
      <c r="AH115" s="1098"/>
      <c r="AI115" s="1098"/>
      <c r="AJ115" s="1098"/>
      <c r="AK115" s="1098"/>
      <c r="AL115" s="1098"/>
      <c r="AM115" s="1098"/>
      <c r="AN115" s="1098"/>
      <c r="AO115" s="1098"/>
      <c r="AP115" s="1098"/>
      <c r="AQ115" s="1098"/>
      <c r="AR115" s="1098"/>
      <c r="AS115" s="1098"/>
      <c r="AT115" s="1098"/>
      <c r="AU115" s="1098"/>
      <c r="AV115" s="1098"/>
      <c r="AW115" s="1098"/>
      <c r="AX115" s="1098"/>
      <c r="AY115" s="1098"/>
      <c r="AZ115" s="1098"/>
      <c r="BA115" s="1098"/>
      <c r="BB115" s="1098"/>
      <c r="BC115" s="1098"/>
      <c r="BD115" s="1098"/>
      <c r="BE115" s="1098"/>
      <c r="BF115" s="1099"/>
      <c r="BG115" s="1"/>
      <c r="BH115" s="163"/>
      <c r="BI115" s="125"/>
    </row>
    <row r="116" spans="1:61" ht="22.5" customHeight="1" x14ac:dyDescent="0.25">
      <c r="C116" s="141"/>
      <c r="D116" s="890" t="s">
        <v>606</v>
      </c>
      <c r="E116" s="1016"/>
      <c r="F116" s="1016"/>
      <c r="G116" s="1016"/>
      <c r="H116" s="1016"/>
      <c r="I116" s="1016"/>
      <c r="J116" s="1016"/>
      <c r="K116" s="1016"/>
      <c r="L116" s="1016"/>
      <c r="M116" s="1016"/>
      <c r="N116" s="1016"/>
      <c r="O116" s="1016"/>
      <c r="P116" s="1016"/>
      <c r="Q116" s="1016"/>
      <c r="R116" s="1016"/>
      <c r="S116" s="1016"/>
      <c r="T116" s="1016"/>
      <c r="U116" s="1016"/>
      <c r="V116" s="1016"/>
      <c r="W116" s="1016"/>
      <c r="X116" s="1016"/>
      <c r="Y116" s="1016"/>
      <c r="Z116" s="1016"/>
      <c r="AA116" s="1016"/>
      <c r="AB116" s="1016"/>
      <c r="AC116" s="1016"/>
      <c r="AD116" s="1016"/>
      <c r="AE116" s="1016"/>
      <c r="AF116" s="1016"/>
      <c r="AG116" s="1016"/>
      <c r="AH116" s="1016"/>
      <c r="AI116" s="1016"/>
      <c r="AJ116" s="1016"/>
      <c r="AK116" s="1016"/>
      <c r="AL116" s="1016"/>
      <c r="AM116" s="1016"/>
      <c r="AN116" s="1016"/>
      <c r="AO116" s="1016"/>
      <c r="AP116" s="1016"/>
      <c r="AQ116" s="1016"/>
      <c r="AR116" s="1016"/>
      <c r="AS116" s="1016"/>
      <c r="AT116" s="1016"/>
      <c r="AU116" s="1016"/>
      <c r="AV116" s="1016"/>
      <c r="AW116" s="1016"/>
      <c r="AX116" s="1016"/>
      <c r="AY116" s="1016"/>
      <c r="AZ116" s="1016"/>
      <c r="BA116" s="1016"/>
      <c r="BB116" s="1016"/>
      <c r="BC116" s="1016"/>
      <c r="BD116" s="1016"/>
      <c r="BE116" s="1016"/>
      <c r="BF116" s="1016"/>
      <c r="BG116" s="1"/>
    </row>
    <row r="117" spans="1:61" ht="20.25" customHeight="1" x14ac:dyDescent="0.2">
      <c r="A117" s="17"/>
      <c r="C117" s="1"/>
      <c r="D117" s="1090" t="s">
        <v>607</v>
      </c>
      <c r="E117" s="1091"/>
      <c r="F117" s="1091"/>
      <c r="G117" s="1091"/>
      <c r="H117" s="1091"/>
      <c r="I117" s="1091"/>
      <c r="J117" s="1091"/>
      <c r="K117" s="1091"/>
      <c r="L117" s="1091"/>
      <c r="M117" s="1091"/>
      <c r="N117" s="1091"/>
      <c r="O117" s="1091"/>
      <c r="P117" s="1091"/>
      <c r="Q117" s="1091"/>
      <c r="R117" s="1091"/>
      <c r="S117" s="1091"/>
      <c r="T117" s="1092"/>
      <c r="U117" s="1093"/>
      <c r="V117" s="1093"/>
      <c r="W117" s="1093"/>
      <c r="X117" s="1093"/>
      <c r="Y117" s="1093"/>
      <c r="Z117" s="1093"/>
      <c r="AA117" s="1093"/>
      <c r="AB117" s="1093"/>
      <c r="AC117" s="1093"/>
      <c r="AD117" s="1093"/>
      <c r="AE117" s="1093"/>
      <c r="AF117" s="1093"/>
      <c r="AG117" s="1093"/>
      <c r="AH117" s="1093"/>
      <c r="AI117" s="1093"/>
      <c r="AJ117" s="1093"/>
      <c r="AK117" s="1093"/>
      <c r="AL117" s="1093"/>
      <c r="AM117" s="1093"/>
      <c r="AN117" s="1093"/>
      <c r="AO117" s="1093"/>
      <c r="AP117" s="1093"/>
      <c r="AQ117" s="1093"/>
      <c r="AR117" s="1093"/>
      <c r="AS117" s="1093"/>
      <c r="AT117" s="1093"/>
      <c r="AU117" s="1093"/>
      <c r="AV117" s="1093"/>
      <c r="AW117" s="1093"/>
      <c r="AX117" s="1093"/>
      <c r="AY117" s="1093"/>
      <c r="AZ117" s="1093"/>
      <c r="BA117" s="1093"/>
      <c r="BB117" s="1093"/>
      <c r="BC117" s="1093"/>
      <c r="BD117" s="1093"/>
      <c r="BE117" s="1093"/>
      <c r="BF117" s="1094"/>
      <c r="BG117" s="1"/>
      <c r="BH117" s="163"/>
      <c r="BI117" s="125"/>
    </row>
    <row r="118" spans="1:61" ht="99.75" customHeight="1" x14ac:dyDescent="0.2">
      <c r="A118" s="17"/>
      <c r="C118" s="1"/>
      <c r="D118" s="1085" t="s">
        <v>608</v>
      </c>
      <c r="E118" s="1086"/>
      <c r="F118" s="1086"/>
      <c r="G118" s="1086"/>
      <c r="H118" s="1086"/>
      <c r="I118" s="1086"/>
      <c r="J118" s="1086"/>
      <c r="K118" s="1086"/>
      <c r="L118" s="1086"/>
      <c r="M118" s="1086"/>
      <c r="N118" s="1086"/>
      <c r="O118" s="1086"/>
      <c r="P118" s="1086"/>
      <c r="Q118" s="1086"/>
      <c r="R118" s="1086"/>
      <c r="S118" s="1086"/>
      <c r="T118" s="1087"/>
      <c r="U118" s="1088"/>
      <c r="V118" s="1088"/>
      <c r="W118" s="1088"/>
      <c r="X118" s="1088"/>
      <c r="Y118" s="1088"/>
      <c r="Z118" s="1088"/>
      <c r="AA118" s="1088"/>
      <c r="AB118" s="1088"/>
      <c r="AC118" s="1088"/>
      <c r="AD118" s="1088"/>
      <c r="AE118" s="1088"/>
      <c r="AF118" s="1088"/>
      <c r="AG118" s="1088"/>
      <c r="AH118" s="1088"/>
      <c r="AI118" s="1088"/>
      <c r="AJ118" s="1088"/>
      <c r="AK118" s="1088"/>
      <c r="AL118" s="1088"/>
      <c r="AM118" s="1088"/>
      <c r="AN118" s="1088"/>
      <c r="AO118" s="1088"/>
      <c r="AP118" s="1088"/>
      <c r="AQ118" s="1088"/>
      <c r="AR118" s="1088"/>
      <c r="AS118" s="1088"/>
      <c r="AT118" s="1088"/>
      <c r="AU118" s="1088"/>
      <c r="AV118" s="1088"/>
      <c r="AW118" s="1088"/>
      <c r="AX118" s="1088"/>
      <c r="AY118" s="1088"/>
      <c r="AZ118" s="1088"/>
      <c r="BA118" s="1088"/>
      <c r="BB118" s="1088"/>
      <c r="BC118" s="1088"/>
      <c r="BD118" s="1088"/>
      <c r="BE118" s="1088"/>
      <c r="BF118" s="1089"/>
      <c r="BG118" s="1"/>
      <c r="BH118" s="163"/>
      <c r="BI118" s="125"/>
    </row>
    <row r="119" spans="1:61" ht="20.25" customHeight="1" thickBot="1" x14ac:dyDescent="0.25">
      <c r="A119" s="17"/>
      <c r="C119" s="1"/>
      <c r="D119" s="1110" t="s">
        <v>580</v>
      </c>
      <c r="E119" s="1111"/>
      <c r="F119" s="1111"/>
      <c r="G119" s="1111"/>
      <c r="H119" s="1111"/>
      <c r="I119" s="1111"/>
      <c r="J119" s="1111"/>
      <c r="K119" s="1111"/>
      <c r="L119" s="1111"/>
      <c r="M119" s="1111"/>
      <c r="N119" s="1111"/>
      <c r="O119" s="1111"/>
      <c r="P119" s="1111"/>
      <c r="Q119" s="1111"/>
      <c r="R119" s="1111"/>
      <c r="S119" s="1111"/>
      <c r="T119" s="1112"/>
      <c r="U119" s="1113"/>
      <c r="V119" s="1113"/>
      <c r="W119" s="1113"/>
      <c r="X119" s="1113"/>
      <c r="Y119" s="1113"/>
      <c r="Z119" s="1113"/>
      <c r="AA119" s="1113"/>
      <c r="AB119" s="1113"/>
      <c r="AC119" s="1113"/>
      <c r="AD119" s="1113"/>
      <c r="AE119" s="1113"/>
      <c r="AF119" s="1113"/>
      <c r="AG119" s="1113"/>
      <c r="AH119" s="1113"/>
      <c r="AI119" s="1113"/>
      <c r="AJ119" s="1113"/>
      <c r="AK119" s="1113"/>
      <c r="AL119" s="1113"/>
      <c r="AM119" s="1113"/>
      <c r="AN119" s="1113"/>
      <c r="AO119" s="1113"/>
      <c r="AP119" s="1113"/>
      <c r="AQ119" s="1113"/>
      <c r="AR119" s="1113"/>
      <c r="AS119" s="1113"/>
      <c r="AT119" s="1113"/>
      <c r="AU119" s="1113"/>
      <c r="AV119" s="1113"/>
      <c r="AW119" s="1113"/>
      <c r="AX119" s="1113"/>
      <c r="AY119" s="1113"/>
      <c r="AZ119" s="1113"/>
      <c r="BA119" s="1113"/>
      <c r="BB119" s="1113"/>
      <c r="BC119" s="1113"/>
      <c r="BD119" s="1113"/>
      <c r="BE119" s="1113"/>
      <c r="BF119" s="1114"/>
      <c r="BG119" s="1"/>
      <c r="BH119" s="163"/>
      <c r="BI119" s="125"/>
    </row>
    <row r="120" spans="1:61" ht="20.25" customHeight="1" thickTop="1" x14ac:dyDescent="0.2">
      <c r="A120" s="17"/>
      <c r="C120" s="1"/>
      <c r="D120" s="1090" t="s">
        <v>607</v>
      </c>
      <c r="E120" s="1091"/>
      <c r="F120" s="1091"/>
      <c r="G120" s="1091"/>
      <c r="H120" s="1091"/>
      <c r="I120" s="1091"/>
      <c r="J120" s="1091"/>
      <c r="K120" s="1091"/>
      <c r="L120" s="1091"/>
      <c r="M120" s="1091"/>
      <c r="N120" s="1091"/>
      <c r="O120" s="1091"/>
      <c r="P120" s="1091"/>
      <c r="Q120" s="1091"/>
      <c r="R120" s="1091"/>
      <c r="S120" s="1091"/>
      <c r="T120" s="1092"/>
      <c r="U120" s="1093"/>
      <c r="V120" s="1093"/>
      <c r="W120" s="1093"/>
      <c r="X120" s="1093"/>
      <c r="Y120" s="1093"/>
      <c r="Z120" s="1093"/>
      <c r="AA120" s="1093"/>
      <c r="AB120" s="1093"/>
      <c r="AC120" s="1093"/>
      <c r="AD120" s="1093"/>
      <c r="AE120" s="1093"/>
      <c r="AF120" s="1093"/>
      <c r="AG120" s="1093"/>
      <c r="AH120" s="1093"/>
      <c r="AI120" s="1093"/>
      <c r="AJ120" s="1093"/>
      <c r="AK120" s="1093"/>
      <c r="AL120" s="1093"/>
      <c r="AM120" s="1093"/>
      <c r="AN120" s="1093"/>
      <c r="AO120" s="1093"/>
      <c r="AP120" s="1093"/>
      <c r="AQ120" s="1093"/>
      <c r="AR120" s="1093"/>
      <c r="AS120" s="1093"/>
      <c r="AT120" s="1093"/>
      <c r="AU120" s="1093"/>
      <c r="AV120" s="1093"/>
      <c r="AW120" s="1093"/>
      <c r="AX120" s="1093"/>
      <c r="AY120" s="1093"/>
      <c r="AZ120" s="1093"/>
      <c r="BA120" s="1093"/>
      <c r="BB120" s="1093"/>
      <c r="BC120" s="1093"/>
      <c r="BD120" s="1093"/>
      <c r="BE120" s="1093"/>
      <c r="BF120" s="1094"/>
      <c r="BG120" s="1"/>
      <c r="BH120" s="163"/>
      <c r="BI120" s="125"/>
    </row>
    <row r="121" spans="1:61" ht="99.75" customHeight="1" x14ac:dyDescent="0.2">
      <c r="A121" s="17"/>
      <c r="C121" s="1"/>
      <c r="D121" s="1085" t="s">
        <v>608</v>
      </c>
      <c r="E121" s="1086"/>
      <c r="F121" s="1086"/>
      <c r="G121" s="1086"/>
      <c r="H121" s="1086"/>
      <c r="I121" s="1086"/>
      <c r="J121" s="1086"/>
      <c r="K121" s="1086"/>
      <c r="L121" s="1086"/>
      <c r="M121" s="1086"/>
      <c r="N121" s="1086"/>
      <c r="O121" s="1086"/>
      <c r="P121" s="1086"/>
      <c r="Q121" s="1086"/>
      <c r="R121" s="1086"/>
      <c r="S121" s="1086"/>
      <c r="T121" s="1087"/>
      <c r="U121" s="1088"/>
      <c r="V121" s="1088"/>
      <c r="W121" s="1088"/>
      <c r="X121" s="1088"/>
      <c r="Y121" s="1088"/>
      <c r="Z121" s="1088"/>
      <c r="AA121" s="1088"/>
      <c r="AB121" s="1088"/>
      <c r="AC121" s="1088"/>
      <c r="AD121" s="1088"/>
      <c r="AE121" s="1088"/>
      <c r="AF121" s="1088"/>
      <c r="AG121" s="1088"/>
      <c r="AH121" s="1088"/>
      <c r="AI121" s="1088"/>
      <c r="AJ121" s="1088"/>
      <c r="AK121" s="1088"/>
      <c r="AL121" s="1088"/>
      <c r="AM121" s="1088"/>
      <c r="AN121" s="1088"/>
      <c r="AO121" s="1088"/>
      <c r="AP121" s="1088"/>
      <c r="AQ121" s="1088"/>
      <c r="AR121" s="1088"/>
      <c r="AS121" s="1088"/>
      <c r="AT121" s="1088"/>
      <c r="AU121" s="1088"/>
      <c r="AV121" s="1088"/>
      <c r="AW121" s="1088"/>
      <c r="AX121" s="1088"/>
      <c r="AY121" s="1088"/>
      <c r="AZ121" s="1088"/>
      <c r="BA121" s="1088"/>
      <c r="BB121" s="1088"/>
      <c r="BC121" s="1088"/>
      <c r="BD121" s="1088"/>
      <c r="BE121" s="1088"/>
      <c r="BF121" s="1089"/>
      <c r="BG121" s="1"/>
      <c r="BH121" s="163"/>
      <c r="BI121" s="125"/>
    </row>
    <row r="122" spans="1:61" ht="20.25" customHeight="1" thickBot="1" x14ac:dyDescent="0.25">
      <c r="A122" s="17"/>
      <c r="C122" s="1"/>
      <c r="D122" s="1110" t="s">
        <v>580</v>
      </c>
      <c r="E122" s="1111"/>
      <c r="F122" s="1111"/>
      <c r="G122" s="1111"/>
      <c r="H122" s="1111"/>
      <c r="I122" s="1111"/>
      <c r="J122" s="1111"/>
      <c r="K122" s="1111"/>
      <c r="L122" s="1111"/>
      <c r="M122" s="1111"/>
      <c r="N122" s="1111"/>
      <c r="O122" s="1111"/>
      <c r="P122" s="1111"/>
      <c r="Q122" s="1111"/>
      <c r="R122" s="1111"/>
      <c r="S122" s="1111"/>
      <c r="T122" s="1112"/>
      <c r="U122" s="1113"/>
      <c r="V122" s="1113"/>
      <c r="W122" s="1113"/>
      <c r="X122" s="1113"/>
      <c r="Y122" s="1113"/>
      <c r="Z122" s="1113"/>
      <c r="AA122" s="1113"/>
      <c r="AB122" s="1113"/>
      <c r="AC122" s="1113"/>
      <c r="AD122" s="1113"/>
      <c r="AE122" s="1113"/>
      <c r="AF122" s="1113"/>
      <c r="AG122" s="1113"/>
      <c r="AH122" s="1113"/>
      <c r="AI122" s="1113"/>
      <c r="AJ122" s="1113"/>
      <c r="AK122" s="1113"/>
      <c r="AL122" s="1113"/>
      <c r="AM122" s="1113"/>
      <c r="AN122" s="1113"/>
      <c r="AO122" s="1113"/>
      <c r="AP122" s="1113"/>
      <c r="AQ122" s="1113"/>
      <c r="AR122" s="1113"/>
      <c r="AS122" s="1113"/>
      <c r="AT122" s="1113"/>
      <c r="AU122" s="1113"/>
      <c r="AV122" s="1113"/>
      <c r="AW122" s="1113"/>
      <c r="AX122" s="1113"/>
      <c r="AY122" s="1113"/>
      <c r="AZ122" s="1113"/>
      <c r="BA122" s="1113"/>
      <c r="BB122" s="1113"/>
      <c r="BC122" s="1113"/>
      <c r="BD122" s="1113"/>
      <c r="BE122" s="1113"/>
      <c r="BF122" s="1114"/>
      <c r="BG122" s="1"/>
      <c r="BH122" s="163"/>
      <c r="BI122" s="125"/>
    </row>
    <row r="123" spans="1:61" ht="20.25" customHeight="1" thickTop="1" x14ac:dyDescent="0.2">
      <c r="A123" s="17"/>
      <c r="C123" s="1"/>
      <c r="D123" s="1090" t="s">
        <v>607</v>
      </c>
      <c r="E123" s="1091"/>
      <c r="F123" s="1091"/>
      <c r="G123" s="1091"/>
      <c r="H123" s="1091"/>
      <c r="I123" s="1091"/>
      <c r="J123" s="1091"/>
      <c r="K123" s="1091"/>
      <c r="L123" s="1091"/>
      <c r="M123" s="1091"/>
      <c r="N123" s="1091"/>
      <c r="O123" s="1091"/>
      <c r="P123" s="1091"/>
      <c r="Q123" s="1091"/>
      <c r="R123" s="1091"/>
      <c r="S123" s="1091"/>
      <c r="T123" s="1092"/>
      <c r="U123" s="1093"/>
      <c r="V123" s="1093"/>
      <c r="W123" s="1093"/>
      <c r="X123" s="1093"/>
      <c r="Y123" s="1093"/>
      <c r="Z123" s="1093"/>
      <c r="AA123" s="1093"/>
      <c r="AB123" s="1093"/>
      <c r="AC123" s="1093"/>
      <c r="AD123" s="1093"/>
      <c r="AE123" s="1093"/>
      <c r="AF123" s="1093"/>
      <c r="AG123" s="1093"/>
      <c r="AH123" s="1093"/>
      <c r="AI123" s="1093"/>
      <c r="AJ123" s="1093"/>
      <c r="AK123" s="1093"/>
      <c r="AL123" s="1093"/>
      <c r="AM123" s="1093"/>
      <c r="AN123" s="1093"/>
      <c r="AO123" s="1093"/>
      <c r="AP123" s="1093"/>
      <c r="AQ123" s="1093"/>
      <c r="AR123" s="1093"/>
      <c r="AS123" s="1093"/>
      <c r="AT123" s="1093"/>
      <c r="AU123" s="1093"/>
      <c r="AV123" s="1093"/>
      <c r="AW123" s="1093"/>
      <c r="AX123" s="1093"/>
      <c r="AY123" s="1093"/>
      <c r="AZ123" s="1093"/>
      <c r="BA123" s="1093"/>
      <c r="BB123" s="1093"/>
      <c r="BC123" s="1093"/>
      <c r="BD123" s="1093"/>
      <c r="BE123" s="1093"/>
      <c r="BF123" s="1094"/>
      <c r="BG123" s="1"/>
      <c r="BH123" s="163"/>
      <c r="BI123" s="125"/>
    </row>
    <row r="124" spans="1:61" ht="99.75" customHeight="1" x14ac:dyDescent="0.2">
      <c r="A124" s="17"/>
      <c r="C124" s="1"/>
      <c r="D124" s="1085" t="s">
        <v>608</v>
      </c>
      <c r="E124" s="1086"/>
      <c r="F124" s="1086"/>
      <c r="G124" s="1086"/>
      <c r="H124" s="1086"/>
      <c r="I124" s="1086"/>
      <c r="J124" s="1086"/>
      <c r="K124" s="1086"/>
      <c r="L124" s="1086"/>
      <c r="M124" s="1086"/>
      <c r="N124" s="1086"/>
      <c r="O124" s="1086"/>
      <c r="P124" s="1086"/>
      <c r="Q124" s="1086"/>
      <c r="R124" s="1086"/>
      <c r="S124" s="1086"/>
      <c r="T124" s="1087"/>
      <c r="U124" s="1088"/>
      <c r="V124" s="1088"/>
      <c r="W124" s="1088"/>
      <c r="X124" s="1088"/>
      <c r="Y124" s="1088"/>
      <c r="Z124" s="1088"/>
      <c r="AA124" s="1088"/>
      <c r="AB124" s="1088"/>
      <c r="AC124" s="1088"/>
      <c r="AD124" s="1088"/>
      <c r="AE124" s="1088"/>
      <c r="AF124" s="1088"/>
      <c r="AG124" s="1088"/>
      <c r="AH124" s="1088"/>
      <c r="AI124" s="1088"/>
      <c r="AJ124" s="1088"/>
      <c r="AK124" s="1088"/>
      <c r="AL124" s="1088"/>
      <c r="AM124" s="1088"/>
      <c r="AN124" s="1088"/>
      <c r="AO124" s="1088"/>
      <c r="AP124" s="1088"/>
      <c r="AQ124" s="1088"/>
      <c r="AR124" s="1088"/>
      <c r="AS124" s="1088"/>
      <c r="AT124" s="1088"/>
      <c r="AU124" s="1088"/>
      <c r="AV124" s="1088"/>
      <c r="AW124" s="1088"/>
      <c r="AX124" s="1088"/>
      <c r="AY124" s="1088"/>
      <c r="AZ124" s="1088"/>
      <c r="BA124" s="1088"/>
      <c r="BB124" s="1088"/>
      <c r="BC124" s="1088"/>
      <c r="BD124" s="1088"/>
      <c r="BE124" s="1088"/>
      <c r="BF124" s="1089"/>
      <c r="BG124" s="1"/>
      <c r="BH124" s="163"/>
      <c r="BI124" s="125"/>
    </row>
    <row r="125" spans="1:61" ht="20.25" customHeight="1" x14ac:dyDescent="0.2">
      <c r="A125" s="17"/>
      <c r="C125" s="1"/>
      <c r="D125" s="1195" t="s">
        <v>580</v>
      </c>
      <c r="E125" s="1196"/>
      <c r="F125" s="1196"/>
      <c r="G125" s="1196"/>
      <c r="H125" s="1196"/>
      <c r="I125" s="1196"/>
      <c r="J125" s="1196"/>
      <c r="K125" s="1196"/>
      <c r="L125" s="1196"/>
      <c r="M125" s="1196"/>
      <c r="N125" s="1196"/>
      <c r="O125" s="1196"/>
      <c r="P125" s="1196"/>
      <c r="Q125" s="1196"/>
      <c r="R125" s="1196"/>
      <c r="S125" s="1196"/>
      <c r="T125" s="1197"/>
      <c r="U125" s="1098"/>
      <c r="V125" s="1098"/>
      <c r="W125" s="1098"/>
      <c r="X125" s="1098"/>
      <c r="Y125" s="1098"/>
      <c r="Z125" s="1098"/>
      <c r="AA125" s="1098"/>
      <c r="AB125" s="1098"/>
      <c r="AC125" s="1098"/>
      <c r="AD125" s="1098"/>
      <c r="AE125" s="1098"/>
      <c r="AF125" s="1098"/>
      <c r="AG125" s="1098"/>
      <c r="AH125" s="1098"/>
      <c r="AI125" s="1098"/>
      <c r="AJ125" s="1098"/>
      <c r="AK125" s="1098"/>
      <c r="AL125" s="1098"/>
      <c r="AM125" s="1098"/>
      <c r="AN125" s="1098"/>
      <c r="AO125" s="1098"/>
      <c r="AP125" s="1098"/>
      <c r="AQ125" s="1098"/>
      <c r="AR125" s="1098"/>
      <c r="AS125" s="1098"/>
      <c r="AT125" s="1098"/>
      <c r="AU125" s="1098"/>
      <c r="AV125" s="1098"/>
      <c r="AW125" s="1098"/>
      <c r="AX125" s="1098"/>
      <c r="AY125" s="1098"/>
      <c r="AZ125" s="1098"/>
      <c r="BA125" s="1098"/>
      <c r="BB125" s="1098"/>
      <c r="BC125" s="1098"/>
      <c r="BD125" s="1098"/>
      <c r="BE125" s="1098"/>
      <c r="BF125" s="1099"/>
      <c r="BG125" s="1"/>
      <c r="BH125" s="163"/>
      <c r="BI125" s="125"/>
    </row>
    <row r="126" spans="1:61" ht="36.75" customHeight="1" x14ac:dyDescent="0.25">
      <c r="C126" s="141"/>
      <c r="D126" s="1173" t="s">
        <v>609</v>
      </c>
      <c r="E126" s="1042"/>
      <c r="F126" s="1042"/>
      <c r="G126" s="1042"/>
      <c r="H126" s="1042"/>
      <c r="I126" s="1042"/>
      <c r="J126" s="1042"/>
      <c r="K126" s="1042"/>
      <c r="L126" s="1042"/>
      <c r="M126" s="1042"/>
      <c r="N126" s="1042"/>
      <c r="O126" s="1042"/>
      <c r="P126" s="1042"/>
      <c r="Q126" s="1042"/>
      <c r="R126" s="1042"/>
      <c r="S126" s="1042"/>
      <c r="T126" s="1042"/>
      <c r="U126" s="1042"/>
      <c r="V126" s="1042"/>
      <c r="W126" s="1042"/>
      <c r="X126" s="1042"/>
      <c r="Y126" s="1042"/>
      <c r="Z126" s="1042"/>
      <c r="AA126" s="1042"/>
      <c r="AB126" s="1042"/>
      <c r="AC126" s="1042"/>
      <c r="AD126" s="1042"/>
      <c r="AE126" s="1042"/>
      <c r="AF126" s="1042"/>
      <c r="AG126" s="1042"/>
      <c r="AH126" s="1042"/>
      <c r="AI126" s="1042"/>
      <c r="AJ126" s="1042"/>
      <c r="AK126" s="1042"/>
      <c r="AL126" s="1042"/>
      <c r="AM126" s="1042"/>
      <c r="AN126" s="1042"/>
      <c r="AO126" s="1042"/>
      <c r="AP126" s="1042"/>
      <c r="AQ126" s="1042"/>
      <c r="AR126" s="1042"/>
      <c r="AS126" s="1042"/>
      <c r="AT126" s="1042"/>
      <c r="AU126" s="1042"/>
      <c r="AV126" s="1042"/>
      <c r="AW126" s="1042"/>
      <c r="AX126" s="1042"/>
      <c r="AY126" s="1042"/>
      <c r="AZ126" s="1042"/>
      <c r="BA126" s="1042"/>
      <c r="BB126" s="1042"/>
      <c r="BC126" s="1042"/>
      <c r="BD126" s="1042"/>
      <c r="BE126" s="1042"/>
      <c r="BF126" s="1042"/>
      <c r="BG126" s="1"/>
    </row>
    <row r="127" spans="1:61" ht="23.25" customHeight="1" x14ac:dyDescent="0.25">
      <c r="C127" s="141"/>
      <c r="D127" s="1174" t="s">
        <v>727</v>
      </c>
      <c r="E127" s="1175"/>
      <c r="F127" s="1175"/>
      <c r="G127" s="1175"/>
      <c r="H127" s="1175"/>
      <c r="I127" s="1175"/>
      <c r="J127" s="1175"/>
      <c r="K127" s="1175"/>
      <c r="L127" s="1175"/>
      <c r="M127" s="1175"/>
      <c r="N127" s="1175"/>
      <c r="O127" s="1175"/>
      <c r="P127" s="1175"/>
      <c r="Q127" s="1175"/>
      <c r="R127" s="1175"/>
      <c r="S127" s="1175"/>
      <c r="T127" s="1175"/>
      <c r="U127" s="1175"/>
      <c r="V127" s="1175"/>
      <c r="W127" s="1175"/>
      <c r="X127" s="1175"/>
      <c r="Y127" s="1175"/>
      <c r="Z127" s="1175"/>
      <c r="AA127" s="1175"/>
      <c r="AB127" s="1175"/>
      <c r="AC127" s="1175"/>
      <c r="AD127" s="1175"/>
      <c r="AE127" s="1175"/>
      <c r="AF127" s="1175"/>
      <c r="AG127" s="1175"/>
      <c r="AH127" s="1175"/>
      <c r="AI127" s="1175"/>
      <c r="AJ127" s="1175"/>
      <c r="AK127" s="1175"/>
      <c r="AL127" s="1175"/>
      <c r="AM127" s="1175"/>
      <c r="AN127" s="1175"/>
      <c r="AO127" s="1175"/>
      <c r="AP127" s="1175"/>
      <c r="AQ127" s="1175"/>
      <c r="AR127" s="1175"/>
      <c r="AS127" s="1175"/>
      <c r="AT127" s="1175"/>
      <c r="AU127" s="1175"/>
      <c r="AV127" s="1175"/>
      <c r="AW127" s="1175"/>
      <c r="AX127" s="1175"/>
      <c r="AY127" s="1175"/>
      <c r="AZ127" s="1175"/>
      <c r="BA127" s="1175"/>
      <c r="BB127" s="1175"/>
      <c r="BC127" s="1175"/>
      <c r="BD127" s="1175"/>
      <c r="BE127" s="1175"/>
      <c r="BF127" s="1175"/>
      <c r="BG127" s="1"/>
    </row>
    <row r="128" spans="1:61" ht="27" customHeight="1" x14ac:dyDescent="0.2">
      <c r="A128" s="17"/>
      <c r="C128" s="1"/>
      <c r="D128" s="1216" t="s">
        <v>610</v>
      </c>
      <c r="E128" s="1215"/>
      <c r="F128" s="1215"/>
      <c r="G128" s="1215"/>
      <c r="H128" s="1215"/>
      <c r="I128" s="1215"/>
      <c r="J128" s="1215"/>
      <c r="K128" s="1215"/>
      <c r="L128" s="1215"/>
      <c r="M128" s="1215"/>
      <c r="N128" s="1215"/>
      <c r="O128" s="1215"/>
      <c r="P128" s="1215"/>
      <c r="Q128" s="1215"/>
      <c r="R128" s="1215"/>
      <c r="S128" s="1215"/>
      <c r="T128" s="1215"/>
      <c r="U128" s="1215"/>
      <c r="V128" s="1215"/>
      <c r="W128" s="1215"/>
      <c r="X128" s="1215"/>
      <c r="Y128" s="1215"/>
      <c r="Z128" s="1215"/>
      <c r="AA128" s="1215"/>
      <c r="AB128" s="1215"/>
      <c r="AC128" s="1215"/>
      <c r="AD128" s="1215"/>
      <c r="AE128" s="1215"/>
      <c r="AF128" s="1215"/>
      <c r="AG128" s="1215"/>
      <c r="AH128" s="1215"/>
      <c r="AI128" s="1215"/>
      <c r="AJ128" s="1215"/>
      <c r="AK128" s="1215"/>
      <c r="AL128" s="1215"/>
      <c r="AM128" s="1215"/>
      <c r="AN128" s="1215"/>
      <c r="AO128" s="1214" t="s">
        <v>662</v>
      </c>
      <c r="AP128" s="1215"/>
      <c r="AQ128" s="1215"/>
      <c r="AR128" s="1215"/>
      <c r="AS128" s="1215"/>
      <c r="AT128" s="1215"/>
      <c r="AU128" s="1215"/>
      <c r="AV128" s="1215"/>
      <c r="AW128" s="1215"/>
      <c r="AX128" s="1215"/>
      <c r="AY128" s="1215"/>
      <c r="AZ128" s="1215"/>
      <c r="BA128" s="1215"/>
      <c r="BB128" s="1215"/>
      <c r="BC128" s="1215"/>
      <c r="BD128" s="1215"/>
      <c r="BE128" s="1215"/>
      <c r="BF128" s="1215"/>
      <c r="BG128" s="1"/>
      <c r="BH128" s="163"/>
      <c r="BI128" s="125"/>
    </row>
    <row r="129" spans="1:62" ht="30" customHeight="1" x14ac:dyDescent="0.2">
      <c r="A129" s="17"/>
      <c r="C129" s="1"/>
      <c r="D129" s="1194"/>
      <c r="E129" s="1193"/>
      <c r="F129" s="1193"/>
      <c r="G129" s="1193"/>
      <c r="H129" s="1193"/>
      <c r="I129" s="1193"/>
      <c r="J129" s="1193"/>
      <c r="K129" s="1193"/>
      <c r="L129" s="1193"/>
      <c r="M129" s="1193"/>
      <c r="N129" s="1193"/>
      <c r="O129" s="1193"/>
      <c r="P129" s="1193"/>
      <c r="Q129" s="1193"/>
      <c r="R129" s="1193"/>
      <c r="S129" s="1193"/>
      <c r="T129" s="1193"/>
      <c r="U129" s="1193"/>
      <c r="V129" s="1193"/>
      <c r="W129" s="1193"/>
      <c r="X129" s="1193"/>
      <c r="Y129" s="1193"/>
      <c r="Z129" s="1193"/>
      <c r="AA129" s="1193"/>
      <c r="AB129" s="1193"/>
      <c r="AC129" s="1193"/>
      <c r="AD129" s="1193"/>
      <c r="AE129" s="1193"/>
      <c r="AF129" s="1193"/>
      <c r="AG129" s="1193"/>
      <c r="AH129" s="1193"/>
      <c r="AI129" s="1193"/>
      <c r="AJ129" s="1193"/>
      <c r="AK129" s="1193"/>
      <c r="AL129" s="1193"/>
      <c r="AM129" s="1193"/>
      <c r="AN129" s="1193"/>
      <c r="AO129" s="1193"/>
      <c r="AP129" s="1193"/>
      <c r="AQ129" s="1193"/>
      <c r="AR129" s="1193"/>
      <c r="AS129" s="1193"/>
      <c r="AT129" s="1193"/>
      <c r="AU129" s="1193"/>
      <c r="AV129" s="1193"/>
      <c r="AW129" s="1193"/>
      <c r="AX129" s="1193"/>
      <c r="AY129" s="1193"/>
      <c r="AZ129" s="1193"/>
      <c r="BA129" s="1193"/>
      <c r="BB129" s="1193"/>
      <c r="BC129" s="1193"/>
      <c r="BD129" s="1193"/>
      <c r="BE129" s="1193"/>
      <c r="BF129" s="1193"/>
      <c r="BG129" s="1"/>
      <c r="BH129" s="163"/>
      <c r="BI129" s="125"/>
    </row>
    <row r="130" spans="1:62" ht="30" customHeight="1" x14ac:dyDescent="0.2">
      <c r="A130" s="17"/>
      <c r="C130" s="1"/>
      <c r="D130" s="1218"/>
      <c r="E130" s="1193"/>
      <c r="F130" s="1193"/>
      <c r="G130" s="1193"/>
      <c r="H130" s="1193"/>
      <c r="I130" s="1193"/>
      <c r="J130" s="1193"/>
      <c r="K130" s="1193"/>
      <c r="L130" s="1193"/>
      <c r="M130" s="1193"/>
      <c r="N130" s="1193"/>
      <c r="O130" s="1193"/>
      <c r="P130" s="1193"/>
      <c r="Q130" s="1193"/>
      <c r="R130" s="1193"/>
      <c r="S130" s="1193"/>
      <c r="T130" s="1193"/>
      <c r="U130" s="1193"/>
      <c r="V130" s="1193"/>
      <c r="W130" s="1193"/>
      <c r="X130" s="1193"/>
      <c r="Y130" s="1193"/>
      <c r="Z130" s="1193"/>
      <c r="AA130" s="1193"/>
      <c r="AB130" s="1193"/>
      <c r="AC130" s="1193"/>
      <c r="AD130" s="1193"/>
      <c r="AE130" s="1193"/>
      <c r="AF130" s="1193"/>
      <c r="AG130" s="1193"/>
      <c r="AH130" s="1193"/>
      <c r="AI130" s="1193"/>
      <c r="AJ130" s="1193"/>
      <c r="AK130" s="1193"/>
      <c r="AL130" s="1193"/>
      <c r="AM130" s="1193"/>
      <c r="AN130" s="1193"/>
      <c r="AO130" s="1193"/>
      <c r="AP130" s="1193"/>
      <c r="AQ130" s="1193"/>
      <c r="AR130" s="1193"/>
      <c r="AS130" s="1193"/>
      <c r="AT130" s="1193"/>
      <c r="AU130" s="1193"/>
      <c r="AV130" s="1193"/>
      <c r="AW130" s="1193"/>
      <c r="AX130" s="1193"/>
      <c r="AY130" s="1193"/>
      <c r="AZ130" s="1193"/>
      <c r="BA130" s="1193"/>
      <c r="BB130" s="1193"/>
      <c r="BC130" s="1193"/>
      <c r="BD130" s="1193"/>
      <c r="BE130" s="1193"/>
      <c r="BF130" s="1193"/>
      <c r="BG130" s="1"/>
      <c r="BH130" s="163"/>
      <c r="BI130" s="125"/>
    </row>
    <row r="131" spans="1:62" ht="30" customHeight="1" x14ac:dyDescent="0.2">
      <c r="A131" s="17"/>
      <c r="C131" s="1"/>
      <c r="D131" s="1218"/>
      <c r="E131" s="1193"/>
      <c r="F131" s="1193"/>
      <c r="G131" s="1193"/>
      <c r="H131" s="1193"/>
      <c r="I131" s="1193"/>
      <c r="J131" s="1193"/>
      <c r="K131" s="1193"/>
      <c r="L131" s="1193"/>
      <c r="M131" s="1193"/>
      <c r="N131" s="1193"/>
      <c r="O131" s="1193"/>
      <c r="P131" s="1193"/>
      <c r="Q131" s="1193"/>
      <c r="R131" s="1193"/>
      <c r="S131" s="1193"/>
      <c r="T131" s="1193"/>
      <c r="U131" s="1193"/>
      <c r="V131" s="1193"/>
      <c r="W131" s="1193"/>
      <c r="X131" s="1193"/>
      <c r="Y131" s="1193"/>
      <c r="Z131" s="1193"/>
      <c r="AA131" s="1193"/>
      <c r="AB131" s="1193"/>
      <c r="AC131" s="1193"/>
      <c r="AD131" s="1193"/>
      <c r="AE131" s="1193"/>
      <c r="AF131" s="1193"/>
      <c r="AG131" s="1193"/>
      <c r="AH131" s="1193"/>
      <c r="AI131" s="1193"/>
      <c r="AJ131" s="1193"/>
      <c r="AK131" s="1193"/>
      <c r="AL131" s="1193"/>
      <c r="AM131" s="1193"/>
      <c r="AN131" s="1193"/>
      <c r="AO131" s="1193"/>
      <c r="AP131" s="1193"/>
      <c r="AQ131" s="1193"/>
      <c r="AR131" s="1193"/>
      <c r="AS131" s="1193"/>
      <c r="AT131" s="1193"/>
      <c r="AU131" s="1193"/>
      <c r="AV131" s="1193"/>
      <c r="AW131" s="1193"/>
      <c r="AX131" s="1193"/>
      <c r="AY131" s="1193"/>
      <c r="AZ131" s="1193"/>
      <c r="BA131" s="1193"/>
      <c r="BB131" s="1193"/>
      <c r="BC131" s="1193"/>
      <c r="BD131" s="1193"/>
      <c r="BE131" s="1193"/>
      <c r="BF131" s="1193"/>
      <c r="BG131" s="1"/>
      <c r="BH131" s="163"/>
      <c r="BI131" s="125"/>
    </row>
    <row r="132" spans="1:62" ht="22.5" customHeight="1" x14ac:dyDescent="0.25">
      <c r="C132" s="141"/>
      <c r="D132" s="890" t="s">
        <v>625</v>
      </c>
      <c r="E132" s="1016"/>
      <c r="F132" s="1016"/>
      <c r="G132" s="1016"/>
      <c r="H132" s="1016"/>
      <c r="I132" s="1016"/>
      <c r="J132" s="1016"/>
      <c r="K132" s="1016"/>
      <c r="L132" s="1016"/>
      <c r="M132" s="1016"/>
      <c r="N132" s="1016"/>
      <c r="O132" s="1016"/>
      <c r="P132" s="1016"/>
      <c r="Q132" s="1016"/>
      <c r="R132" s="1016"/>
      <c r="S132" s="1016"/>
      <c r="T132" s="1016"/>
      <c r="U132" s="1016"/>
      <c r="V132" s="1016"/>
      <c r="W132" s="1016"/>
      <c r="X132" s="1016"/>
      <c r="Y132" s="1016"/>
      <c r="Z132" s="1016"/>
      <c r="AA132" s="1016"/>
      <c r="AB132" s="1016"/>
      <c r="AC132" s="1016"/>
      <c r="AD132" s="1016"/>
      <c r="AE132" s="1016"/>
      <c r="AF132" s="1016"/>
      <c r="AG132" s="1016"/>
      <c r="AH132" s="1016"/>
      <c r="AI132" s="1016"/>
      <c r="AJ132" s="1016"/>
      <c r="AK132" s="1016"/>
      <c r="AL132" s="1016"/>
      <c r="AM132" s="1016"/>
      <c r="AN132" s="1016"/>
      <c r="AO132" s="1016"/>
      <c r="AP132" s="1016"/>
      <c r="AQ132" s="1016"/>
      <c r="AR132" s="1016"/>
      <c r="AS132" s="1016"/>
      <c r="AT132" s="1016"/>
      <c r="AU132" s="1016"/>
      <c r="AV132" s="1016"/>
      <c r="AW132" s="1016"/>
      <c r="AX132" s="1016"/>
      <c r="AY132" s="1016"/>
      <c r="AZ132" s="1016"/>
      <c r="BA132" s="1016"/>
      <c r="BB132" s="1016"/>
      <c r="BC132" s="1016"/>
      <c r="BD132" s="1016"/>
      <c r="BE132" s="1016"/>
      <c r="BF132" s="1016"/>
      <c r="BG132" s="1"/>
    </row>
    <row r="133" spans="1:62" ht="19.5" customHeight="1" x14ac:dyDescent="0.2">
      <c r="C133" s="1"/>
      <c r="D133" s="618" t="s">
        <v>640</v>
      </c>
      <c r="E133" s="597"/>
      <c r="F133" s="597"/>
      <c r="G133" s="597"/>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597"/>
      <c r="AL133" s="658"/>
      <c r="AM133" s="530" t="s">
        <v>249</v>
      </c>
      <c r="AN133" s="530"/>
      <c r="AO133" s="530"/>
      <c r="AP133" s="530"/>
      <c r="AQ133" s="530"/>
      <c r="AR133" s="530"/>
      <c r="AS133" s="530"/>
      <c r="AT133" s="530"/>
      <c r="AU133" s="530"/>
      <c r="AV133" s="530"/>
      <c r="AW133" s="530"/>
      <c r="AX133" s="530"/>
      <c r="AY133" s="530"/>
      <c r="AZ133" s="530"/>
      <c r="BA133" s="530"/>
      <c r="BB133" s="530"/>
      <c r="BC133" s="530"/>
      <c r="BD133" s="530"/>
      <c r="BE133" s="530"/>
      <c r="BF133" s="1220"/>
      <c r="BG133" s="143"/>
      <c r="BH133" s="124" t="s">
        <v>249</v>
      </c>
      <c r="BI133" s="124" t="s">
        <v>22</v>
      </c>
      <c r="BJ133" s="124" t="s">
        <v>23</v>
      </c>
    </row>
    <row r="134" spans="1:62" ht="30" customHeight="1" x14ac:dyDescent="0.2">
      <c r="C134" s="1"/>
      <c r="D134" s="1221" t="s">
        <v>641</v>
      </c>
      <c r="E134" s="781"/>
      <c r="F134" s="781"/>
      <c r="G134" s="781"/>
      <c r="H134" s="781"/>
      <c r="I134" s="781"/>
      <c r="J134" s="781"/>
      <c r="K134" s="781"/>
      <c r="L134" s="781"/>
      <c r="M134" s="781"/>
      <c r="N134" s="781"/>
      <c r="O134" s="781"/>
      <c r="P134" s="781"/>
      <c r="Q134" s="781"/>
      <c r="R134" s="781"/>
      <c r="S134" s="781"/>
      <c r="T134" s="781"/>
      <c r="U134" s="781"/>
      <c r="V134" s="781"/>
      <c r="W134" s="781"/>
      <c r="X134" s="781"/>
      <c r="Y134" s="781"/>
      <c r="Z134" s="781"/>
      <c r="AA134" s="781"/>
      <c r="AB134" s="781"/>
      <c r="AC134" s="781"/>
      <c r="AD134" s="781"/>
      <c r="AE134" s="781"/>
      <c r="AF134" s="781"/>
      <c r="AG134" s="781"/>
      <c r="AH134" s="781"/>
      <c r="AI134" s="781"/>
      <c r="AJ134" s="781"/>
      <c r="AK134" s="781"/>
      <c r="AL134" s="1222"/>
      <c r="AM134" s="530" t="s">
        <v>249</v>
      </c>
      <c r="AN134" s="530"/>
      <c r="AO134" s="530"/>
      <c r="AP134" s="530"/>
      <c r="AQ134" s="530"/>
      <c r="AR134" s="530"/>
      <c r="AS134" s="530"/>
      <c r="AT134" s="530"/>
      <c r="AU134" s="530"/>
      <c r="AV134" s="530"/>
      <c r="AW134" s="530"/>
      <c r="AX134" s="530"/>
      <c r="AY134" s="530"/>
      <c r="AZ134" s="530"/>
      <c r="BA134" s="530"/>
      <c r="BB134" s="530"/>
      <c r="BC134" s="530"/>
      <c r="BD134" s="530"/>
      <c r="BE134" s="530"/>
      <c r="BF134" s="1220"/>
      <c r="BG134" s="143"/>
      <c r="BH134" s="146"/>
      <c r="BI134" s="25"/>
      <c r="BJ134" s="2"/>
    </row>
    <row r="135" spans="1:62" ht="19.5" customHeight="1" x14ac:dyDescent="0.2">
      <c r="C135" s="1"/>
      <c r="D135" s="1221" t="s">
        <v>20</v>
      </c>
      <c r="E135" s="781"/>
      <c r="F135" s="781"/>
      <c r="G135" s="781"/>
      <c r="H135" s="781"/>
      <c r="I135" s="781"/>
      <c r="J135" s="781"/>
      <c r="K135" s="781"/>
      <c r="L135" s="781"/>
      <c r="M135" s="781"/>
      <c r="N135" s="781"/>
      <c r="O135" s="781"/>
      <c r="P135" s="781"/>
      <c r="Q135" s="781"/>
      <c r="R135" s="781"/>
      <c r="S135" s="781"/>
      <c r="T135" s="781"/>
      <c r="U135" s="781"/>
      <c r="V135" s="781"/>
      <c r="W135" s="781"/>
      <c r="X135" s="781"/>
      <c r="Y135" s="781"/>
      <c r="Z135" s="781"/>
      <c r="AA135" s="781"/>
      <c r="AB135" s="781"/>
      <c r="AC135" s="781"/>
      <c r="AD135" s="781"/>
      <c r="AE135" s="781"/>
      <c r="AF135" s="781"/>
      <c r="AG135" s="781"/>
      <c r="AH135" s="781"/>
      <c r="AI135" s="781"/>
      <c r="AJ135" s="781"/>
      <c r="AK135" s="781"/>
      <c r="AL135" s="1222"/>
      <c r="AM135" s="530" t="s">
        <v>249</v>
      </c>
      <c r="AN135" s="530"/>
      <c r="AO135" s="530"/>
      <c r="AP135" s="530"/>
      <c r="AQ135" s="530"/>
      <c r="AR135" s="530"/>
      <c r="AS135" s="530"/>
      <c r="AT135" s="530"/>
      <c r="AU135" s="530"/>
      <c r="AV135" s="530"/>
      <c r="AW135" s="530"/>
      <c r="AX135" s="530"/>
      <c r="AY135" s="530"/>
      <c r="AZ135" s="530"/>
      <c r="BA135" s="530"/>
      <c r="BB135" s="530"/>
      <c r="BC135" s="530"/>
      <c r="BD135" s="530"/>
      <c r="BE135" s="530"/>
      <c r="BF135" s="1220"/>
      <c r="BG135" s="1"/>
      <c r="BJ135" s="2"/>
    </row>
    <row r="136" spans="1:62" ht="4.5" customHeight="1" x14ac:dyDescent="0.25">
      <c r="C136" s="141"/>
      <c r="D136" s="890"/>
      <c r="E136" s="1016"/>
      <c r="F136" s="1016"/>
      <c r="G136" s="1016"/>
      <c r="H136" s="1016"/>
      <c r="I136" s="1016"/>
      <c r="J136" s="1016"/>
      <c r="K136" s="1016"/>
      <c r="L136" s="1016"/>
      <c r="M136" s="1016"/>
      <c r="N136" s="1016"/>
      <c r="O136" s="1016"/>
      <c r="P136" s="1016"/>
      <c r="Q136" s="1016"/>
      <c r="R136" s="1016"/>
      <c r="S136" s="1016"/>
      <c r="T136" s="1016"/>
      <c r="U136" s="1016"/>
      <c r="V136" s="1016"/>
      <c r="W136" s="1016"/>
      <c r="X136" s="1016"/>
      <c r="Y136" s="1016"/>
      <c r="Z136" s="1016"/>
      <c r="AA136" s="1016"/>
      <c r="AB136" s="1016"/>
      <c r="AC136" s="1016"/>
      <c r="AD136" s="1016"/>
      <c r="AE136" s="1016"/>
      <c r="AF136" s="1016"/>
      <c r="AG136" s="1016"/>
      <c r="AH136" s="1016"/>
      <c r="AI136" s="1016"/>
      <c r="AJ136" s="1016"/>
      <c r="AK136" s="1016"/>
      <c r="AL136" s="1016"/>
      <c r="AM136" s="1016"/>
      <c r="AN136" s="1016"/>
      <c r="AO136" s="1016"/>
      <c r="AP136" s="1016"/>
      <c r="AQ136" s="1016"/>
      <c r="AR136" s="1016"/>
      <c r="AS136" s="1016"/>
      <c r="AT136" s="1016"/>
      <c r="AU136" s="1016"/>
      <c r="AV136" s="1016"/>
      <c r="AW136" s="1016"/>
      <c r="AX136" s="1016"/>
      <c r="AY136" s="1016"/>
      <c r="AZ136" s="1016"/>
      <c r="BA136" s="1016"/>
      <c r="BB136" s="1016"/>
      <c r="BC136" s="1016"/>
      <c r="BD136" s="1016"/>
      <c r="BE136" s="1016"/>
      <c r="BF136" s="1016"/>
      <c r="BG136" s="1"/>
    </row>
    <row r="137" spans="1:62" ht="15" customHeight="1" x14ac:dyDescent="0.2">
      <c r="A137" s="17"/>
      <c r="C137" s="1"/>
      <c r="D137" s="1198" t="s">
        <v>644</v>
      </c>
      <c r="E137" s="1199"/>
      <c r="F137" s="1199"/>
      <c r="G137" s="1199"/>
      <c r="H137" s="1199"/>
      <c r="I137" s="1199"/>
      <c r="J137" s="1199"/>
      <c r="K137" s="1199"/>
      <c r="L137" s="1199"/>
      <c r="M137" s="1199"/>
      <c r="N137" s="1199"/>
      <c r="O137" s="1199"/>
      <c r="P137" s="1199"/>
      <c r="Q137" s="1199"/>
      <c r="R137" s="1199"/>
      <c r="S137" s="1199"/>
      <c r="T137" s="1199"/>
      <c r="U137" s="1199"/>
      <c r="V137" s="1199"/>
      <c r="W137" s="1199"/>
      <c r="X137" s="1199"/>
      <c r="Y137" s="1199"/>
      <c r="Z137" s="1199"/>
      <c r="AA137" s="1199"/>
      <c r="AB137" s="1200"/>
      <c r="AC137" s="1207" t="s">
        <v>647</v>
      </c>
      <c r="AD137" s="1208"/>
      <c r="AE137" s="1208"/>
      <c r="AF137" s="1208"/>
      <c r="AG137" s="1208"/>
      <c r="AH137" s="1208"/>
      <c r="AI137" s="1208"/>
      <c r="AJ137" s="1208"/>
      <c r="AK137" s="1208"/>
      <c r="AL137" s="1208"/>
      <c r="AM137" s="1209"/>
      <c r="AN137" s="1209"/>
      <c r="AO137" s="1209"/>
      <c r="AP137" s="1209"/>
      <c r="AQ137" s="1209"/>
      <c r="AR137" s="1209"/>
      <c r="AS137" s="1209"/>
      <c r="AT137" s="1209"/>
      <c r="AU137" s="1209"/>
      <c r="AV137" s="1209"/>
      <c r="AW137" s="1209"/>
      <c r="AX137" s="1209"/>
      <c r="AY137" s="1209"/>
      <c r="AZ137" s="1209"/>
      <c r="BA137" s="1209"/>
      <c r="BB137" s="1209"/>
      <c r="BC137" s="1209"/>
      <c r="BD137" s="1209"/>
      <c r="BE137" s="1209"/>
      <c r="BF137" s="1210"/>
      <c r="BG137" s="1"/>
      <c r="BH137" s="163"/>
      <c r="BI137" s="125"/>
    </row>
    <row r="138" spans="1:62" ht="15" customHeight="1" x14ac:dyDescent="0.2">
      <c r="A138" s="17"/>
      <c r="C138" s="1"/>
      <c r="D138" s="1201"/>
      <c r="E138" s="1202"/>
      <c r="F138" s="1202"/>
      <c r="G138" s="1202"/>
      <c r="H138" s="1202"/>
      <c r="I138" s="1202"/>
      <c r="J138" s="1202"/>
      <c r="K138" s="1202"/>
      <c r="L138" s="1202"/>
      <c r="M138" s="1202"/>
      <c r="N138" s="1202"/>
      <c r="O138" s="1202"/>
      <c r="P138" s="1202"/>
      <c r="Q138" s="1202"/>
      <c r="R138" s="1202"/>
      <c r="S138" s="1202"/>
      <c r="T138" s="1202"/>
      <c r="U138" s="1202"/>
      <c r="V138" s="1202"/>
      <c r="W138" s="1202"/>
      <c r="X138" s="1202"/>
      <c r="Y138" s="1202"/>
      <c r="Z138" s="1202"/>
      <c r="AA138" s="1202"/>
      <c r="AB138" s="1203"/>
      <c r="AC138" s="1211" t="s">
        <v>646</v>
      </c>
      <c r="AD138" s="1212"/>
      <c r="AE138" s="1212"/>
      <c r="AF138" s="1212"/>
      <c r="AG138" s="1212"/>
      <c r="AH138" s="1212"/>
      <c r="AI138" s="1212"/>
      <c r="AJ138" s="1212"/>
      <c r="AK138" s="1212"/>
      <c r="AL138" s="1213"/>
      <c r="AM138" s="1211" t="s">
        <v>648</v>
      </c>
      <c r="AN138" s="1223"/>
      <c r="AO138" s="1223"/>
      <c r="AP138" s="1223"/>
      <c r="AQ138" s="1223"/>
      <c r="AR138" s="1223"/>
      <c r="AS138" s="1223"/>
      <c r="AT138" s="1223"/>
      <c r="AU138" s="1223"/>
      <c r="AV138" s="1224"/>
      <c r="AW138" s="1225" t="s">
        <v>649</v>
      </c>
      <c r="AX138" s="1226"/>
      <c r="AY138" s="1226"/>
      <c r="AZ138" s="1226"/>
      <c r="BA138" s="1226"/>
      <c r="BB138" s="1226"/>
      <c r="BC138" s="1226"/>
      <c r="BD138" s="1226"/>
      <c r="BE138" s="1226"/>
      <c r="BF138" s="1227"/>
      <c r="BG138" s="1"/>
      <c r="BH138" s="163"/>
      <c r="BI138" s="125"/>
    </row>
    <row r="139" spans="1:62" ht="15" customHeight="1" x14ac:dyDescent="0.2">
      <c r="A139" s="17"/>
      <c r="C139" s="1"/>
      <c r="D139" s="1204"/>
      <c r="E139" s="1205"/>
      <c r="F139" s="1205"/>
      <c r="G139" s="1205"/>
      <c r="H139" s="1205"/>
      <c r="I139" s="1205"/>
      <c r="J139" s="1205"/>
      <c r="K139" s="1205"/>
      <c r="L139" s="1205"/>
      <c r="M139" s="1205"/>
      <c r="N139" s="1205"/>
      <c r="O139" s="1205"/>
      <c r="P139" s="1205"/>
      <c r="Q139" s="1205"/>
      <c r="R139" s="1205"/>
      <c r="S139" s="1205"/>
      <c r="T139" s="1205"/>
      <c r="U139" s="1205"/>
      <c r="V139" s="1205"/>
      <c r="W139" s="1205"/>
      <c r="X139" s="1205"/>
      <c r="Y139" s="1205"/>
      <c r="Z139" s="1205"/>
      <c r="AA139" s="1205"/>
      <c r="AB139" s="1206"/>
      <c r="AC139" s="1151" t="str">
        <f>IF(AM133="Vyberte ze seznamu","(Kč)",IF(AM133="NE","vč. DPH (Kč)",IF(AND(AM134="ANO",AM135="ANO"),"bez DPH (Kč)",IF(AND(AM134="ANO",AM135="NE"),"vč. DPH (Kč)","(Kč)"))))</f>
        <v>(Kč)</v>
      </c>
      <c r="AD139" s="1152"/>
      <c r="AE139" s="1152"/>
      <c r="AF139" s="1152"/>
      <c r="AG139" s="1152"/>
      <c r="AH139" s="1152"/>
      <c r="AI139" s="1152"/>
      <c r="AJ139" s="1152"/>
      <c r="AK139" s="1152"/>
      <c r="AL139" s="1153"/>
      <c r="AM139" s="1151" t="str">
        <f>IF(AM133="Vyberte ze seznamu","(Kč)",IF(AM133="NE","vč. DPH (Kč)",IF(AND(AM134="ANO",AM135="ANO"),"bez DPH (Kč)",IF(AND(AM134="ANO",AM135="NE"),"vč. DPH (Kč)","(Kč)"))))</f>
        <v>(Kč)</v>
      </c>
      <c r="AN139" s="1152"/>
      <c r="AO139" s="1152"/>
      <c r="AP139" s="1152"/>
      <c r="AQ139" s="1152"/>
      <c r="AR139" s="1152"/>
      <c r="AS139" s="1152"/>
      <c r="AT139" s="1152"/>
      <c r="AU139" s="1152"/>
      <c r="AV139" s="1153"/>
      <c r="AW139" s="1148" t="str">
        <f>IF(AM133="Vyberte ze seznamu","(Kč)",IF(AM133="NE","vč. DPH (Kč)",IF(AND(AM134="ANO",AM135="ANO"),"bez DPH (Kč)",IF(AND(AM134="ANO",AM135="NE"),"vč. DPH (Kč)","(Kč)"))))</f>
        <v>(Kč)</v>
      </c>
      <c r="AX139" s="1149"/>
      <c r="AY139" s="1149"/>
      <c r="AZ139" s="1149"/>
      <c r="BA139" s="1149"/>
      <c r="BB139" s="1149"/>
      <c r="BC139" s="1149"/>
      <c r="BD139" s="1149"/>
      <c r="BE139" s="1149"/>
      <c r="BF139" s="1150"/>
      <c r="BG139" s="1"/>
      <c r="BH139" s="163"/>
      <c r="BI139" s="125"/>
    </row>
    <row r="140" spans="1:62" ht="30" customHeight="1" x14ac:dyDescent="0.2">
      <c r="A140" s="17"/>
      <c r="C140" s="1"/>
      <c r="D140" s="1228"/>
      <c r="E140" s="1229"/>
      <c r="F140" s="1229"/>
      <c r="G140" s="1229"/>
      <c r="H140" s="1229"/>
      <c r="I140" s="1229"/>
      <c r="J140" s="1229"/>
      <c r="K140" s="1229"/>
      <c r="L140" s="1229"/>
      <c r="M140" s="1229"/>
      <c r="N140" s="1229"/>
      <c r="O140" s="1229"/>
      <c r="P140" s="1229"/>
      <c r="Q140" s="1229"/>
      <c r="R140" s="1229"/>
      <c r="S140" s="1229"/>
      <c r="T140" s="1229"/>
      <c r="U140" s="1229"/>
      <c r="V140" s="1229"/>
      <c r="W140" s="1229"/>
      <c r="X140" s="1229"/>
      <c r="Y140" s="1229"/>
      <c r="Z140" s="1229"/>
      <c r="AA140" s="1229"/>
      <c r="AB140" s="1230"/>
      <c r="AC140" s="1165"/>
      <c r="AD140" s="1165"/>
      <c r="AE140" s="1165"/>
      <c r="AF140" s="1165"/>
      <c r="AG140" s="1165"/>
      <c r="AH140" s="1165"/>
      <c r="AI140" s="1165"/>
      <c r="AJ140" s="1165"/>
      <c r="AK140" s="1165"/>
      <c r="AL140" s="1165"/>
      <c r="AM140" s="1165"/>
      <c r="AN140" s="1165"/>
      <c r="AO140" s="1165"/>
      <c r="AP140" s="1165"/>
      <c r="AQ140" s="1165"/>
      <c r="AR140" s="1165"/>
      <c r="AS140" s="1165"/>
      <c r="AT140" s="1165"/>
      <c r="AU140" s="1165"/>
      <c r="AV140" s="1165"/>
      <c r="AW140" s="1154">
        <f>AC140+AM140</f>
        <v>0</v>
      </c>
      <c r="AX140" s="1154"/>
      <c r="AY140" s="1154"/>
      <c r="AZ140" s="1154"/>
      <c r="BA140" s="1154"/>
      <c r="BB140" s="1154"/>
      <c r="BC140" s="1154"/>
      <c r="BD140" s="1154"/>
      <c r="BE140" s="1154"/>
      <c r="BF140" s="1154"/>
      <c r="BG140" s="1"/>
      <c r="BH140" s="163"/>
      <c r="BI140" s="125"/>
    </row>
    <row r="141" spans="1:62" ht="30" customHeight="1" x14ac:dyDescent="0.2">
      <c r="A141" s="17"/>
      <c r="C141" s="1"/>
      <c r="D141" s="1155"/>
      <c r="E141" s="1156"/>
      <c r="F141" s="1156"/>
      <c r="G141" s="1156"/>
      <c r="H141" s="1156"/>
      <c r="I141" s="1156"/>
      <c r="J141" s="1156"/>
      <c r="K141" s="1156"/>
      <c r="L141" s="1156"/>
      <c r="M141" s="1156"/>
      <c r="N141" s="1156"/>
      <c r="O141" s="1156"/>
      <c r="P141" s="1156"/>
      <c r="Q141" s="1156"/>
      <c r="R141" s="1156"/>
      <c r="S141" s="1156"/>
      <c r="T141" s="1156"/>
      <c r="U141" s="1156"/>
      <c r="V141" s="1156"/>
      <c r="W141" s="1156"/>
      <c r="X141" s="1156"/>
      <c r="Y141" s="1156"/>
      <c r="Z141" s="1156"/>
      <c r="AA141" s="1156"/>
      <c r="AB141" s="1157"/>
      <c r="AC141" s="1158"/>
      <c r="AD141" s="1158"/>
      <c r="AE141" s="1158"/>
      <c r="AF141" s="1158"/>
      <c r="AG141" s="1158"/>
      <c r="AH141" s="1158"/>
      <c r="AI141" s="1158"/>
      <c r="AJ141" s="1158"/>
      <c r="AK141" s="1158"/>
      <c r="AL141" s="1158"/>
      <c r="AM141" s="1158"/>
      <c r="AN141" s="1158"/>
      <c r="AO141" s="1158"/>
      <c r="AP141" s="1158"/>
      <c r="AQ141" s="1158"/>
      <c r="AR141" s="1158"/>
      <c r="AS141" s="1158"/>
      <c r="AT141" s="1158"/>
      <c r="AU141" s="1158"/>
      <c r="AV141" s="1158"/>
      <c r="AW141" s="1159">
        <f t="shared" ref="AW141:AW145" si="0">AC141+AM141</f>
        <v>0</v>
      </c>
      <c r="AX141" s="1159"/>
      <c r="AY141" s="1159"/>
      <c r="AZ141" s="1159"/>
      <c r="BA141" s="1159"/>
      <c r="BB141" s="1159"/>
      <c r="BC141" s="1159"/>
      <c r="BD141" s="1159"/>
      <c r="BE141" s="1159"/>
      <c r="BF141" s="1159"/>
      <c r="BG141" s="1"/>
      <c r="BH141" s="163"/>
      <c r="BI141" s="125"/>
    </row>
    <row r="142" spans="1:62" ht="30" customHeight="1" x14ac:dyDescent="0.2">
      <c r="A142" s="17"/>
      <c r="C142" s="1"/>
      <c r="D142" s="1155"/>
      <c r="E142" s="1156"/>
      <c r="F142" s="1156"/>
      <c r="G142" s="1156"/>
      <c r="H142" s="1156"/>
      <c r="I142" s="1156"/>
      <c r="J142" s="1156"/>
      <c r="K142" s="1156"/>
      <c r="L142" s="1156"/>
      <c r="M142" s="1156"/>
      <c r="N142" s="1156"/>
      <c r="O142" s="1156"/>
      <c r="P142" s="1156"/>
      <c r="Q142" s="1156"/>
      <c r="R142" s="1156"/>
      <c r="S142" s="1156"/>
      <c r="T142" s="1156"/>
      <c r="U142" s="1156"/>
      <c r="V142" s="1156"/>
      <c r="W142" s="1156"/>
      <c r="X142" s="1156"/>
      <c r="Y142" s="1156"/>
      <c r="Z142" s="1156"/>
      <c r="AA142" s="1156"/>
      <c r="AB142" s="1157"/>
      <c r="AC142" s="1158"/>
      <c r="AD142" s="1158"/>
      <c r="AE142" s="1158"/>
      <c r="AF142" s="1158"/>
      <c r="AG142" s="1158"/>
      <c r="AH142" s="1158"/>
      <c r="AI142" s="1158"/>
      <c r="AJ142" s="1158"/>
      <c r="AK142" s="1158"/>
      <c r="AL142" s="1158"/>
      <c r="AM142" s="1158"/>
      <c r="AN142" s="1158"/>
      <c r="AO142" s="1158"/>
      <c r="AP142" s="1158"/>
      <c r="AQ142" s="1158"/>
      <c r="AR142" s="1158"/>
      <c r="AS142" s="1158"/>
      <c r="AT142" s="1158"/>
      <c r="AU142" s="1158"/>
      <c r="AV142" s="1158"/>
      <c r="AW142" s="1159">
        <f t="shared" si="0"/>
        <v>0</v>
      </c>
      <c r="AX142" s="1159"/>
      <c r="AY142" s="1159"/>
      <c r="AZ142" s="1159"/>
      <c r="BA142" s="1159"/>
      <c r="BB142" s="1159"/>
      <c r="BC142" s="1159"/>
      <c r="BD142" s="1159"/>
      <c r="BE142" s="1159"/>
      <c r="BF142" s="1159"/>
      <c r="BG142" s="1"/>
      <c r="BH142" s="163"/>
      <c r="BI142" s="125"/>
    </row>
    <row r="143" spans="1:62" ht="30" customHeight="1" x14ac:dyDescent="0.2">
      <c r="A143" s="17"/>
      <c r="C143" s="1"/>
      <c r="D143" s="1155"/>
      <c r="E143" s="1156"/>
      <c r="F143" s="1156"/>
      <c r="G143" s="1156"/>
      <c r="H143" s="1156"/>
      <c r="I143" s="1156"/>
      <c r="J143" s="1156"/>
      <c r="K143" s="1156"/>
      <c r="L143" s="1156"/>
      <c r="M143" s="1156"/>
      <c r="N143" s="1156"/>
      <c r="O143" s="1156"/>
      <c r="P143" s="1156"/>
      <c r="Q143" s="1156"/>
      <c r="R143" s="1156"/>
      <c r="S143" s="1156"/>
      <c r="T143" s="1156"/>
      <c r="U143" s="1156"/>
      <c r="V143" s="1156"/>
      <c r="W143" s="1156"/>
      <c r="X143" s="1156"/>
      <c r="Y143" s="1156"/>
      <c r="Z143" s="1156"/>
      <c r="AA143" s="1156"/>
      <c r="AB143" s="1157"/>
      <c r="AC143" s="1158"/>
      <c r="AD143" s="1158"/>
      <c r="AE143" s="1158"/>
      <c r="AF143" s="1158"/>
      <c r="AG143" s="1158"/>
      <c r="AH143" s="1158"/>
      <c r="AI143" s="1158"/>
      <c r="AJ143" s="1158"/>
      <c r="AK143" s="1158"/>
      <c r="AL143" s="1158"/>
      <c r="AM143" s="1158"/>
      <c r="AN143" s="1158"/>
      <c r="AO143" s="1158"/>
      <c r="AP143" s="1158"/>
      <c r="AQ143" s="1158"/>
      <c r="AR143" s="1158"/>
      <c r="AS143" s="1158"/>
      <c r="AT143" s="1158"/>
      <c r="AU143" s="1158"/>
      <c r="AV143" s="1158"/>
      <c r="AW143" s="1159">
        <f t="shared" si="0"/>
        <v>0</v>
      </c>
      <c r="AX143" s="1159"/>
      <c r="AY143" s="1159"/>
      <c r="AZ143" s="1159"/>
      <c r="BA143" s="1159"/>
      <c r="BB143" s="1159"/>
      <c r="BC143" s="1159"/>
      <c r="BD143" s="1159"/>
      <c r="BE143" s="1159"/>
      <c r="BF143" s="1159"/>
      <c r="BG143" s="1"/>
      <c r="BH143" s="163"/>
      <c r="BI143" s="125"/>
    </row>
    <row r="144" spans="1:62" ht="30" customHeight="1" x14ac:dyDescent="0.2">
      <c r="A144" s="17"/>
      <c r="C144" s="1"/>
      <c r="D144" s="1155"/>
      <c r="E144" s="1156"/>
      <c r="F144" s="1156"/>
      <c r="G144" s="1156"/>
      <c r="H144" s="1156"/>
      <c r="I144" s="1156"/>
      <c r="J144" s="1156"/>
      <c r="K144" s="1156"/>
      <c r="L144" s="1156"/>
      <c r="M144" s="1156"/>
      <c r="N144" s="1156"/>
      <c r="O144" s="1156"/>
      <c r="P144" s="1156"/>
      <c r="Q144" s="1156"/>
      <c r="R144" s="1156"/>
      <c r="S144" s="1156"/>
      <c r="T144" s="1156"/>
      <c r="U144" s="1156"/>
      <c r="V144" s="1156"/>
      <c r="W144" s="1156"/>
      <c r="X144" s="1156"/>
      <c r="Y144" s="1156"/>
      <c r="Z144" s="1156"/>
      <c r="AA144" s="1156"/>
      <c r="AB144" s="1157"/>
      <c r="AC144" s="1158"/>
      <c r="AD144" s="1158"/>
      <c r="AE144" s="1158"/>
      <c r="AF144" s="1158"/>
      <c r="AG144" s="1158"/>
      <c r="AH144" s="1158"/>
      <c r="AI144" s="1158"/>
      <c r="AJ144" s="1158"/>
      <c r="AK144" s="1158"/>
      <c r="AL144" s="1158"/>
      <c r="AM144" s="1158"/>
      <c r="AN144" s="1158"/>
      <c r="AO144" s="1158"/>
      <c r="AP144" s="1158"/>
      <c r="AQ144" s="1158"/>
      <c r="AR144" s="1158"/>
      <c r="AS144" s="1158"/>
      <c r="AT144" s="1158"/>
      <c r="AU144" s="1158"/>
      <c r="AV144" s="1158"/>
      <c r="AW144" s="1159">
        <f t="shared" si="0"/>
        <v>0</v>
      </c>
      <c r="AX144" s="1159"/>
      <c r="AY144" s="1159"/>
      <c r="AZ144" s="1159"/>
      <c r="BA144" s="1159"/>
      <c r="BB144" s="1159"/>
      <c r="BC144" s="1159"/>
      <c r="BD144" s="1159"/>
      <c r="BE144" s="1159"/>
      <c r="BF144" s="1159"/>
      <c r="BG144" s="1"/>
      <c r="BH144" s="163"/>
      <c r="BI144" s="125"/>
    </row>
    <row r="145" spans="1:61" ht="30" customHeight="1" x14ac:dyDescent="0.2">
      <c r="A145" s="17"/>
      <c r="C145" s="1"/>
      <c r="D145" s="1160"/>
      <c r="E145" s="1161"/>
      <c r="F145" s="1161"/>
      <c r="G145" s="1161"/>
      <c r="H145" s="1161"/>
      <c r="I145" s="1161"/>
      <c r="J145" s="1161"/>
      <c r="K145" s="1161"/>
      <c r="L145" s="1161"/>
      <c r="M145" s="1161"/>
      <c r="N145" s="1161"/>
      <c r="O145" s="1161"/>
      <c r="P145" s="1161"/>
      <c r="Q145" s="1161"/>
      <c r="R145" s="1161"/>
      <c r="S145" s="1161"/>
      <c r="T145" s="1161"/>
      <c r="U145" s="1161"/>
      <c r="V145" s="1161"/>
      <c r="W145" s="1161"/>
      <c r="X145" s="1161"/>
      <c r="Y145" s="1161"/>
      <c r="Z145" s="1161"/>
      <c r="AA145" s="1161"/>
      <c r="AB145" s="1162"/>
      <c r="AC145" s="1163"/>
      <c r="AD145" s="1163"/>
      <c r="AE145" s="1163"/>
      <c r="AF145" s="1163"/>
      <c r="AG145" s="1163"/>
      <c r="AH145" s="1163"/>
      <c r="AI145" s="1163"/>
      <c r="AJ145" s="1163"/>
      <c r="AK145" s="1163"/>
      <c r="AL145" s="1163"/>
      <c r="AM145" s="1163"/>
      <c r="AN145" s="1163"/>
      <c r="AO145" s="1163"/>
      <c r="AP145" s="1163"/>
      <c r="AQ145" s="1163"/>
      <c r="AR145" s="1163"/>
      <c r="AS145" s="1163"/>
      <c r="AT145" s="1163"/>
      <c r="AU145" s="1163"/>
      <c r="AV145" s="1163"/>
      <c r="AW145" s="1164">
        <f t="shared" si="0"/>
        <v>0</v>
      </c>
      <c r="AX145" s="1164"/>
      <c r="AY145" s="1164"/>
      <c r="AZ145" s="1164"/>
      <c r="BA145" s="1164"/>
      <c r="BB145" s="1164"/>
      <c r="BC145" s="1164"/>
      <c r="BD145" s="1164"/>
      <c r="BE145" s="1164"/>
      <c r="BF145" s="1164"/>
      <c r="BG145" s="1"/>
      <c r="BH145" s="163"/>
      <c r="BI145" s="125"/>
    </row>
    <row r="146" spans="1:61" ht="20.25" customHeight="1" x14ac:dyDescent="0.2">
      <c r="A146" s="17"/>
      <c r="C146" s="1"/>
      <c r="D146" s="1166" t="s">
        <v>616</v>
      </c>
      <c r="E146" s="1167"/>
      <c r="F146" s="1167"/>
      <c r="G146" s="1167"/>
      <c r="H146" s="1167"/>
      <c r="I146" s="1167"/>
      <c r="J146" s="1167"/>
      <c r="K146" s="1167"/>
      <c r="L146" s="1167"/>
      <c r="M146" s="1167"/>
      <c r="N146" s="1167"/>
      <c r="O146" s="1167"/>
      <c r="P146" s="1167"/>
      <c r="Q146" s="1167"/>
      <c r="R146" s="1167"/>
      <c r="S146" s="1167"/>
      <c r="T146" s="1167"/>
      <c r="U146" s="1167"/>
      <c r="V146" s="1167"/>
      <c r="W146" s="1167"/>
      <c r="X146" s="1167"/>
      <c r="Y146" s="1167"/>
      <c r="Z146" s="1167"/>
      <c r="AA146" s="1167"/>
      <c r="AB146" s="1168"/>
      <c r="AC146" s="1169">
        <f>SUM(AC140:AL145)</f>
        <v>0</v>
      </c>
      <c r="AD146" s="1169"/>
      <c r="AE146" s="1169"/>
      <c r="AF146" s="1169"/>
      <c r="AG146" s="1169"/>
      <c r="AH146" s="1169"/>
      <c r="AI146" s="1169"/>
      <c r="AJ146" s="1169"/>
      <c r="AK146" s="1169"/>
      <c r="AL146" s="1169"/>
      <c r="AM146" s="1169">
        <f t="shared" ref="AM146" si="1">SUM(AM140:AV145)</f>
        <v>0</v>
      </c>
      <c r="AN146" s="1169"/>
      <c r="AO146" s="1169"/>
      <c r="AP146" s="1169"/>
      <c r="AQ146" s="1169"/>
      <c r="AR146" s="1169"/>
      <c r="AS146" s="1169"/>
      <c r="AT146" s="1169"/>
      <c r="AU146" s="1169"/>
      <c r="AV146" s="1169"/>
      <c r="AW146" s="1169">
        <f t="shared" ref="AW146" si="2">SUM(AW140:BF145)</f>
        <v>0</v>
      </c>
      <c r="AX146" s="1169"/>
      <c r="AY146" s="1169"/>
      <c r="AZ146" s="1169"/>
      <c r="BA146" s="1169"/>
      <c r="BB146" s="1169"/>
      <c r="BC146" s="1169"/>
      <c r="BD146" s="1169"/>
      <c r="BE146" s="1169"/>
      <c r="BF146" s="1169"/>
      <c r="BG146" s="1"/>
      <c r="BH146" s="163"/>
      <c r="BI146" s="125"/>
    </row>
    <row r="147" spans="1:61" ht="22.5" customHeight="1" x14ac:dyDescent="0.25">
      <c r="C147" s="141"/>
      <c r="D147" s="890" t="s">
        <v>624</v>
      </c>
      <c r="E147" s="1016"/>
      <c r="F147" s="1016"/>
      <c r="G147" s="1016"/>
      <c r="H147" s="1016"/>
      <c r="I147" s="1016"/>
      <c r="J147" s="1016"/>
      <c r="K147" s="1016"/>
      <c r="L147" s="1016"/>
      <c r="M147" s="1016"/>
      <c r="N147" s="1016"/>
      <c r="O147" s="1016"/>
      <c r="P147" s="1016"/>
      <c r="Q147" s="1016"/>
      <c r="R147" s="1016"/>
      <c r="S147" s="1016"/>
      <c r="T147" s="1016"/>
      <c r="U147" s="1016"/>
      <c r="V147" s="1016"/>
      <c r="W147" s="1016"/>
      <c r="X147" s="1016"/>
      <c r="Y147" s="1016"/>
      <c r="Z147" s="1016"/>
      <c r="AA147" s="1016"/>
      <c r="AB147" s="1016"/>
      <c r="AC147" s="1016"/>
      <c r="AD147" s="1016"/>
      <c r="AE147" s="1016"/>
      <c r="AF147" s="1016"/>
      <c r="AG147" s="1016"/>
      <c r="AH147" s="1016"/>
      <c r="AI147" s="1016"/>
      <c r="AJ147" s="1016"/>
      <c r="AK147" s="1016"/>
      <c r="AL147" s="1016"/>
      <c r="AM147" s="1016"/>
      <c r="AN147" s="1016"/>
      <c r="AO147" s="1016"/>
      <c r="AP147" s="1016"/>
      <c r="AQ147" s="1016"/>
      <c r="AR147" s="1016"/>
      <c r="AS147" s="1016"/>
      <c r="AT147" s="1016"/>
      <c r="AU147" s="1016"/>
      <c r="AV147" s="1016"/>
      <c r="AW147" s="1016"/>
      <c r="AX147" s="1016"/>
      <c r="AY147" s="1016"/>
      <c r="AZ147" s="1016"/>
      <c r="BA147" s="1016"/>
      <c r="BB147" s="1016"/>
      <c r="BC147" s="1016"/>
      <c r="BD147" s="1016"/>
      <c r="BE147" s="1016"/>
      <c r="BF147" s="1016"/>
      <c r="BG147" s="1"/>
    </row>
    <row r="148" spans="1:61" ht="15" customHeight="1" x14ac:dyDescent="0.2">
      <c r="A148" s="17"/>
      <c r="C148" s="1"/>
      <c r="D148" s="1130" t="str">
        <f>IF(AO151="vygeneruje se","",IF(AO150&gt;AO151,"POZOR, zdroje se musí rovnat celkovým výdajům!",IF(AO151&gt;AO150,"Zdroje nemohou být větší než celkové výdaje!","")))</f>
        <v/>
      </c>
      <c r="E148" s="1131"/>
      <c r="F148" s="1131"/>
      <c r="G148" s="1131"/>
      <c r="H148" s="1131"/>
      <c r="I148" s="1131"/>
      <c r="J148" s="1131"/>
      <c r="K148" s="1131"/>
      <c r="L148" s="1131"/>
      <c r="M148" s="1131"/>
      <c r="N148" s="1131"/>
      <c r="O148" s="1131"/>
      <c r="P148" s="1131"/>
      <c r="Q148" s="1131"/>
      <c r="R148" s="1131"/>
      <c r="S148" s="1131"/>
      <c r="T148" s="1131"/>
      <c r="U148" s="1131"/>
      <c r="V148" s="1131"/>
      <c r="W148" s="1131"/>
      <c r="X148" s="1131"/>
      <c r="Y148" s="1131"/>
      <c r="Z148" s="1131"/>
      <c r="AA148" s="1131"/>
      <c r="AB148" s="1131"/>
      <c r="AC148" s="1131"/>
      <c r="AD148" s="1131"/>
      <c r="AE148" s="1131"/>
      <c r="AF148" s="1131"/>
      <c r="AG148" s="1131"/>
      <c r="AH148" s="1131"/>
      <c r="AI148" s="1131"/>
      <c r="AJ148" s="1131"/>
      <c r="AK148" s="1131"/>
      <c r="AL148" s="1131"/>
      <c r="AM148" s="1131"/>
      <c r="AN148" s="1131"/>
      <c r="AO148" s="1132" t="s">
        <v>645</v>
      </c>
      <c r="AP148" s="1132"/>
      <c r="AQ148" s="1132"/>
      <c r="AR148" s="1132"/>
      <c r="AS148" s="1132"/>
      <c r="AT148" s="1132"/>
      <c r="AU148" s="1132"/>
      <c r="AV148" s="1132"/>
      <c r="AW148" s="1132"/>
      <c r="AX148" s="1132"/>
      <c r="AY148" s="1132"/>
      <c r="AZ148" s="1133" t="s">
        <v>643</v>
      </c>
      <c r="BA148" s="1134"/>
      <c r="BB148" s="1134"/>
      <c r="BC148" s="1134"/>
      <c r="BD148" s="1134"/>
      <c r="BE148" s="1134"/>
      <c r="BF148" s="1135"/>
      <c r="BG148" s="1"/>
      <c r="BH148" s="163"/>
      <c r="BI148" s="125"/>
    </row>
    <row r="149" spans="1:61" ht="15" customHeight="1" x14ac:dyDescent="0.2">
      <c r="A149" s="17"/>
      <c r="C149" s="1"/>
      <c r="D149" s="226"/>
      <c r="E149" s="227"/>
      <c r="F149" s="227"/>
      <c r="G149" s="227"/>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227"/>
      <c r="AG149" s="227"/>
      <c r="AH149" s="227"/>
      <c r="AI149" s="227"/>
      <c r="AJ149" s="227"/>
      <c r="AK149" s="227"/>
      <c r="AL149" s="227"/>
      <c r="AM149" s="227"/>
      <c r="AN149" s="228"/>
      <c r="AO149" s="1145" t="str">
        <f>IF(AM133="Vyberte ze seznamu","(Kč)",IF(AM133="NE","vč. DPH (Kč)",IF(AND(AM134="ANO",AM135="ANO"),"bez DPH (Kč)",IF(AND(AM134="ANO",AM135="NE"),"vč. DPH (Kč)","(Kč)"))))</f>
        <v>(Kč)</v>
      </c>
      <c r="AP149" s="1146"/>
      <c r="AQ149" s="1146"/>
      <c r="AR149" s="1146"/>
      <c r="AS149" s="1146"/>
      <c r="AT149" s="1146"/>
      <c r="AU149" s="1146"/>
      <c r="AV149" s="1146"/>
      <c r="AW149" s="1146"/>
      <c r="AX149" s="1146"/>
      <c r="AY149" s="1147"/>
      <c r="AZ149" s="1145" t="s">
        <v>642</v>
      </c>
      <c r="BA149" s="1146"/>
      <c r="BB149" s="1146"/>
      <c r="BC149" s="1146"/>
      <c r="BD149" s="1146"/>
      <c r="BE149" s="1146"/>
      <c r="BF149" s="1147"/>
      <c r="BG149" s="1"/>
      <c r="BH149" s="163"/>
      <c r="BI149" s="125"/>
    </row>
    <row r="150" spans="1:61" ht="26.25" hidden="1" customHeight="1" x14ac:dyDescent="0.2">
      <c r="A150" s="17"/>
      <c r="C150" s="1"/>
      <c r="D150" s="1118" t="s">
        <v>616</v>
      </c>
      <c r="E150" s="1119"/>
      <c r="F150" s="1119"/>
      <c r="G150" s="1120"/>
      <c r="H150" s="1120"/>
      <c r="I150" s="1120"/>
      <c r="J150" s="1120"/>
      <c r="K150" s="1120"/>
      <c r="L150" s="1120"/>
      <c r="M150" s="1120"/>
      <c r="N150" s="1120"/>
      <c r="O150" s="1120"/>
      <c r="P150" s="1120"/>
      <c r="Q150" s="1120"/>
      <c r="R150" s="1120"/>
      <c r="S150" s="1120"/>
      <c r="T150" s="1120"/>
      <c r="U150" s="1120"/>
      <c r="V150" s="1120"/>
      <c r="W150" s="1120"/>
      <c r="X150" s="1120"/>
      <c r="Y150" s="1120"/>
      <c r="Z150" s="1120"/>
      <c r="AA150" s="1120"/>
      <c r="AB150" s="1120"/>
      <c r="AC150" s="1120"/>
      <c r="AD150" s="1120"/>
      <c r="AE150" s="1120"/>
      <c r="AF150" s="1120"/>
      <c r="AG150" s="1120"/>
      <c r="AH150" s="1120"/>
      <c r="AI150" s="1120"/>
      <c r="AJ150" s="1120"/>
      <c r="AK150" s="1120"/>
      <c r="AL150" s="1120"/>
      <c r="AM150" s="1120"/>
      <c r="AN150" s="1178"/>
      <c r="AO150" s="1186">
        <f>AW146</f>
        <v>0</v>
      </c>
      <c r="AP150" s="1186"/>
      <c r="AQ150" s="1186"/>
      <c r="AR150" s="1186"/>
      <c r="AS150" s="1186"/>
      <c r="AT150" s="1186"/>
      <c r="AU150" s="1186"/>
      <c r="AV150" s="1186"/>
      <c r="AW150" s="1186"/>
      <c r="AX150" s="1186"/>
      <c r="AY150" s="1186"/>
      <c r="AZ150" s="1187" t="str">
        <f>IF(AO150=0," ",1)</f>
        <v xml:space="preserve"> </v>
      </c>
      <c r="BA150" s="1188"/>
      <c r="BB150" s="1188"/>
      <c r="BC150" s="1188"/>
      <c r="BD150" s="1188"/>
      <c r="BE150" s="1188"/>
      <c r="BF150" s="1189"/>
      <c r="BG150" s="1"/>
      <c r="BH150" s="163"/>
      <c r="BI150" s="125"/>
    </row>
    <row r="151" spans="1:61" ht="26.25" customHeight="1" x14ac:dyDescent="0.2">
      <c r="A151" s="17"/>
      <c r="C151" s="1"/>
      <c r="D151" s="1118" t="s">
        <v>650</v>
      </c>
      <c r="E151" s="1119"/>
      <c r="F151" s="1119"/>
      <c r="G151" s="1120"/>
      <c r="H151" s="1120"/>
      <c r="I151" s="1120"/>
      <c r="J151" s="1120"/>
      <c r="K151" s="1120"/>
      <c r="L151" s="1120"/>
      <c r="M151" s="1120"/>
      <c r="N151" s="1120"/>
      <c r="O151" s="1120"/>
      <c r="P151" s="1120"/>
      <c r="Q151" s="1120"/>
      <c r="R151" s="1120"/>
      <c r="S151" s="1120"/>
      <c r="T151" s="1120"/>
      <c r="U151" s="1120"/>
      <c r="V151" s="1120"/>
      <c r="W151" s="1120"/>
      <c r="X151" s="1120"/>
      <c r="Y151" s="1120"/>
      <c r="Z151" s="1120"/>
      <c r="AA151" s="1120"/>
      <c r="AB151" s="1120"/>
      <c r="AC151" s="1120"/>
      <c r="AD151" s="1120"/>
      <c r="AE151" s="1120"/>
      <c r="AF151" s="1120"/>
      <c r="AG151" s="1120"/>
      <c r="AH151" s="1120"/>
      <c r="AI151" s="1120"/>
      <c r="AJ151" s="1120"/>
      <c r="AK151" s="1120"/>
      <c r="AL151" s="1120"/>
      <c r="AM151" s="1120"/>
      <c r="AN151" s="1120"/>
      <c r="AO151" s="1142" t="str">
        <f>IF(SUM(AO153:AY160)=0,"vygeneruje se",SUM(AO153:AY160))</f>
        <v>vygeneruje se</v>
      </c>
      <c r="AP151" s="1143"/>
      <c r="AQ151" s="1143"/>
      <c r="AR151" s="1143"/>
      <c r="AS151" s="1143"/>
      <c r="AT151" s="1143"/>
      <c r="AU151" s="1143"/>
      <c r="AV151" s="1143"/>
      <c r="AW151" s="1143"/>
      <c r="AX151" s="1143"/>
      <c r="AY151" s="1144"/>
      <c r="AZ151" s="1176" t="str">
        <f>IF(AO151="vygeneruje se","",IF(AW146=0,"vygeneruje se",AO151/AW146))</f>
        <v/>
      </c>
      <c r="BA151" s="1176"/>
      <c r="BB151" s="1176"/>
      <c r="BC151" s="1176"/>
      <c r="BD151" s="1176"/>
      <c r="BE151" s="1176"/>
      <c r="BF151" s="1177"/>
      <c r="BG151" s="1"/>
      <c r="BH151" s="163"/>
      <c r="BI151" s="125"/>
    </row>
    <row r="152" spans="1:61" ht="20.25" customHeight="1" x14ac:dyDescent="0.2">
      <c r="A152" s="17"/>
      <c r="C152" s="1"/>
      <c r="D152" s="1121" t="s">
        <v>611</v>
      </c>
      <c r="E152" s="1122"/>
      <c r="F152" s="1122"/>
      <c r="G152" s="1122"/>
      <c r="H152" s="1122"/>
      <c r="I152" s="1122"/>
      <c r="J152" s="1122"/>
      <c r="K152" s="1122"/>
      <c r="L152" s="1122"/>
      <c r="M152" s="1122"/>
      <c r="N152" s="1122"/>
      <c r="O152" s="1122"/>
      <c r="P152" s="1122"/>
      <c r="Q152" s="1122"/>
      <c r="R152" s="1122"/>
      <c r="S152" s="1122"/>
      <c r="T152" s="1122"/>
      <c r="U152" s="1122"/>
      <c r="V152" s="1122"/>
      <c r="W152" s="1122"/>
      <c r="X152" s="1122"/>
      <c r="Y152" s="1122"/>
      <c r="Z152" s="1122"/>
      <c r="AA152" s="1122"/>
      <c r="AB152" s="1122"/>
      <c r="AC152" s="1122"/>
      <c r="AD152" s="1122"/>
      <c r="AE152" s="1122"/>
      <c r="AF152" s="1122"/>
      <c r="AG152" s="1122"/>
      <c r="AH152" s="1122"/>
      <c r="AI152" s="1122"/>
      <c r="AJ152" s="1122"/>
      <c r="AK152" s="1122"/>
      <c r="AL152" s="1122"/>
      <c r="AM152" s="1122"/>
      <c r="AN152" s="1123"/>
      <c r="AO152" s="1136" t="str">
        <f>IF(AO153+AO154+AO155=0,"vygeneruje se",AO153+AO154+AO155)</f>
        <v>vygeneruje se</v>
      </c>
      <c r="AP152" s="1137"/>
      <c r="AQ152" s="1137"/>
      <c r="AR152" s="1137"/>
      <c r="AS152" s="1137"/>
      <c r="AT152" s="1137"/>
      <c r="AU152" s="1137"/>
      <c r="AV152" s="1137"/>
      <c r="AW152" s="1137"/>
      <c r="AX152" s="1137"/>
      <c r="AY152" s="1138"/>
      <c r="AZ152" s="1139" t="str">
        <f>IF(AO152="vygeneruje se","",AO152/AO151)</f>
        <v/>
      </c>
      <c r="BA152" s="1140"/>
      <c r="BB152" s="1140"/>
      <c r="BC152" s="1140"/>
      <c r="BD152" s="1140"/>
      <c r="BE152" s="1140"/>
      <c r="BF152" s="1141"/>
      <c r="BG152" s="1"/>
      <c r="BH152" s="163"/>
      <c r="BI152" s="125"/>
    </row>
    <row r="153" spans="1:61" ht="20.25" customHeight="1" x14ac:dyDescent="0.2">
      <c r="A153" s="17"/>
      <c r="C153" s="1"/>
      <c r="D153" s="1124" t="s">
        <v>612</v>
      </c>
      <c r="E153" s="1125"/>
      <c r="F153" s="1125"/>
      <c r="G153" s="1125"/>
      <c r="H153" s="1125"/>
      <c r="I153" s="1125"/>
      <c r="J153" s="1125"/>
      <c r="K153" s="1125"/>
      <c r="L153" s="1125"/>
      <c r="M153" s="1125"/>
      <c r="N153" s="1125"/>
      <c r="O153" s="1125"/>
      <c r="P153" s="1125"/>
      <c r="Q153" s="1125"/>
      <c r="R153" s="1125"/>
      <c r="S153" s="1125"/>
      <c r="T153" s="1125"/>
      <c r="U153" s="1125"/>
      <c r="V153" s="1125"/>
      <c r="W153" s="1125"/>
      <c r="X153" s="1125"/>
      <c r="Y153" s="1125"/>
      <c r="Z153" s="1125"/>
      <c r="AA153" s="1125"/>
      <c r="AB153" s="1125"/>
      <c r="AC153" s="1125"/>
      <c r="AD153" s="1125"/>
      <c r="AE153" s="1125"/>
      <c r="AF153" s="1125"/>
      <c r="AG153" s="1125"/>
      <c r="AH153" s="1125"/>
      <c r="AI153" s="1125"/>
      <c r="AJ153" s="1125"/>
      <c r="AK153" s="1125"/>
      <c r="AL153" s="1125"/>
      <c r="AM153" s="1125"/>
      <c r="AN153" s="1126"/>
      <c r="AO153" s="1191"/>
      <c r="AP153" s="1191"/>
      <c r="AQ153" s="1191"/>
      <c r="AR153" s="1191"/>
      <c r="AS153" s="1191"/>
      <c r="AT153" s="1191"/>
      <c r="AU153" s="1191"/>
      <c r="AV153" s="1191"/>
      <c r="AW153" s="1191"/>
      <c r="AX153" s="1191"/>
      <c r="AY153" s="1191"/>
      <c r="AZ153" s="1127" t="str">
        <f>IF(AO153=0,"",AO153/AO151)</f>
        <v/>
      </c>
      <c r="BA153" s="1128"/>
      <c r="BB153" s="1128"/>
      <c r="BC153" s="1128"/>
      <c r="BD153" s="1128"/>
      <c r="BE153" s="1128"/>
      <c r="BF153" s="1129"/>
      <c r="BG153" s="1"/>
      <c r="BH153" s="163"/>
      <c r="BI153" s="125"/>
    </row>
    <row r="154" spans="1:61" ht="20.25" customHeight="1" x14ac:dyDescent="0.2">
      <c r="A154" s="17"/>
      <c r="C154" s="1"/>
      <c r="D154" s="1124" t="s">
        <v>613</v>
      </c>
      <c r="E154" s="1125"/>
      <c r="F154" s="1125"/>
      <c r="G154" s="1125"/>
      <c r="H154" s="1125"/>
      <c r="I154" s="1125"/>
      <c r="J154" s="1125"/>
      <c r="K154" s="1125"/>
      <c r="L154" s="1125"/>
      <c r="M154" s="1125"/>
      <c r="N154" s="1125"/>
      <c r="O154" s="1125"/>
      <c r="P154" s="1125"/>
      <c r="Q154" s="1125"/>
      <c r="R154" s="1125"/>
      <c r="S154" s="1125"/>
      <c r="T154" s="1125"/>
      <c r="U154" s="1125"/>
      <c r="V154" s="1125"/>
      <c r="W154" s="1125"/>
      <c r="X154" s="1125"/>
      <c r="Y154" s="1125"/>
      <c r="Z154" s="1125"/>
      <c r="AA154" s="1125"/>
      <c r="AB154" s="1125"/>
      <c r="AC154" s="1125"/>
      <c r="AD154" s="1125"/>
      <c r="AE154" s="1125"/>
      <c r="AF154" s="1125"/>
      <c r="AG154" s="1125"/>
      <c r="AH154" s="1125"/>
      <c r="AI154" s="1125"/>
      <c r="AJ154" s="1125"/>
      <c r="AK154" s="1125"/>
      <c r="AL154" s="1125"/>
      <c r="AM154" s="1125"/>
      <c r="AN154" s="1126"/>
      <c r="AO154" s="1191"/>
      <c r="AP154" s="1191"/>
      <c r="AQ154" s="1191"/>
      <c r="AR154" s="1191"/>
      <c r="AS154" s="1191"/>
      <c r="AT154" s="1191"/>
      <c r="AU154" s="1191"/>
      <c r="AV154" s="1191"/>
      <c r="AW154" s="1191"/>
      <c r="AX154" s="1191"/>
      <c r="AY154" s="1191"/>
      <c r="AZ154" s="1127" t="str">
        <f>IF(AO154=0,"",AO154/AO151)</f>
        <v/>
      </c>
      <c r="BA154" s="1128"/>
      <c r="BB154" s="1128"/>
      <c r="BC154" s="1128"/>
      <c r="BD154" s="1128"/>
      <c r="BE154" s="1128"/>
      <c r="BF154" s="1129"/>
      <c r="BG154" s="1"/>
      <c r="BH154" s="163"/>
      <c r="BI154" s="125"/>
    </row>
    <row r="155" spans="1:61" ht="20.25" customHeight="1" x14ac:dyDescent="0.2">
      <c r="A155" s="17"/>
      <c r="C155" s="1"/>
      <c r="D155" s="1124" t="s">
        <v>614</v>
      </c>
      <c r="E155" s="1125"/>
      <c r="F155" s="1125"/>
      <c r="G155" s="1125"/>
      <c r="H155" s="1125"/>
      <c r="I155" s="1125"/>
      <c r="J155" s="1125"/>
      <c r="K155" s="1125"/>
      <c r="L155" s="1125"/>
      <c r="M155" s="1125"/>
      <c r="N155" s="1125"/>
      <c r="O155" s="1125"/>
      <c r="P155" s="1125"/>
      <c r="Q155" s="1125"/>
      <c r="R155" s="1125"/>
      <c r="S155" s="1125"/>
      <c r="T155" s="1125"/>
      <c r="U155" s="1125"/>
      <c r="V155" s="1125"/>
      <c r="W155" s="1125"/>
      <c r="X155" s="1125"/>
      <c r="Y155" s="1125"/>
      <c r="Z155" s="1125"/>
      <c r="AA155" s="1125"/>
      <c r="AB155" s="1125"/>
      <c r="AC155" s="1125"/>
      <c r="AD155" s="1125"/>
      <c r="AE155" s="1125"/>
      <c r="AF155" s="1125"/>
      <c r="AG155" s="1125"/>
      <c r="AH155" s="1125"/>
      <c r="AI155" s="1125"/>
      <c r="AJ155" s="1125"/>
      <c r="AK155" s="1125"/>
      <c r="AL155" s="1125"/>
      <c r="AM155" s="1125"/>
      <c r="AN155" s="1126"/>
      <c r="AO155" s="1191"/>
      <c r="AP155" s="1191"/>
      <c r="AQ155" s="1191"/>
      <c r="AR155" s="1191"/>
      <c r="AS155" s="1191"/>
      <c r="AT155" s="1191"/>
      <c r="AU155" s="1191"/>
      <c r="AV155" s="1191"/>
      <c r="AW155" s="1191"/>
      <c r="AX155" s="1191"/>
      <c r="AY155" s="1191"/>
      <c r="AZ155" s="1127" t="str">
        <f>IF(AO155=0,"",AO155/AO151)</f>
        <v/>
      </c>
      <c r="BA155" s="1128"/>
      <c r="BB155" s="1128"/>
      <c r="BC155" s="1128"/>
      <c r="BD155" s="1128"/>
      <c r="BE155" s="1128"/>
      <c r="BF155" s="1129"/>
      <c r="BG155" s="1"/>
      <c r="BH155" s="163"/>
      <c r="BI155" s="125"/>
    </row>
    <row r="156" spans="1:61" ht="20.25" customHeight="1" x14ac:dyDescent="0.2">
      <c r="A156" s="17"/>
      <c r="C156" s="1"/>
      <c r="D156" s="1179" t="s">
        <v>615</v>
      </c>
      <c r="E156" s="1180"/>
      <c r="F156" s="1180"/>
      <c r="G156" s="1180"/>
      <c r="H156" s="1180"/>
      <c r="I156" s="1180"/>
      <c r="J156" s="1180"/>
      <c r="K156" s="1180"/>
      <c r="L156" s="1180"/>
      <c r="M156" s="1180"/>
      <c r="N156" s="1180"/>
      <c r="O156" s="1180"/>
      <c r="P156" s="1180"/>
      <c r="Q156" s="1180"/>
      <c r="R156" s="1180"/>
      <c r="S156" s="1180"/>
      <c r="T156" s="1180"/>
      <c r="U156" s="1180"/>
      <c r="V156" s="1180"/>
      <c r="W156" s="1180"/>
      <c r="X156" s="1180"/>
      <c r="Y156" s="1180"/>
      <c r="Z156" s="1180"/>
      <c r="AA156" s="1180"/>
      <c r="AB156" s="1180"/>
      <c r="AC156" s="1180"/>
      <c r="AD156" s="1180"/>
      <c r="AE156" s="1180"/>
      <c r="AF156" s="1180"/>
      <c r="AG156" s="1180"/>
      <c r="AH156" s="1180"/>
      <c r="AI156" s="1180"/>
      <c r="AJ156" s="1180"/>
      <c r="AK156" s="1180"/>
      <c r="AL156" s="1180"/>
      <c r="AM156" s="1180"/>
      <c r="AN156" s="1181"/>
      <c r="AO156" s="1190"/>
      <c r="AP156" s="1190"/>
      <c r="AQ156" s="1190"/>
      <c r="AR156" s="1190"/>
      <c r="AS156" s="1190"/>
      <c r="AT156" s="1190"/>
      <c r="AU156" s="1190"/>
      <c r="AV156" s="1190"/>
      <c r="AW156" s="1190"/>
      <c r="AX156" s="1190"/>
      <c r="AY156" s="1190"/>
      <c r="AZ156" s="1115" t="str">
        <f>IF(AO156=0,"",AO156/AO151)</f>
        <v/>
      </c>
      <c r="BA156" s="1116"/>
      <c r="BB156" s="1116"/>
      <c r="BC156" s="1116"/>
      <c r="BD156" s="1116"/>
      <c r="BE156" s="1116"/>
      <c r="BF156" s="1117"/>
      <c r="BG156" s="1"/>
      <c r="BH156" s="163"/>
      <c r="BI156" s="125"/>
    </row>
    <row r="157" spans="1:61" ht="20.25" customHeight="1" x14ac:dyDescent="0.2">
      <c r="A157" s="17"/>
      <c r="C157" s="1"/>
      <c r="D157" s="1179" t="s">
        <v>621</v>
      </c>
      <c r="E157" s="1180"/>
      <c r="F157" s="1180"/>
      <c r="G157" s="1180"/>
      <c r="H157" s="1180"/>
      <c r="I157" s="1180"/>
      <c r="J157" s="1180"/>
      <c r="K157" s="1180"/>
      <c r="L157" s="1180"/>
      <c r="M157" s="1180"/>
      <c r="N157" s="1180"/>
      <c r="O157" s="1180"/>
      <c r="P157" s="1180"/>
      <c r="Q157" s="1180"/>
      <c r="R157" s="1180"/>
      <c r="S157" s="1180"/>
      <c r="T157" s="1180"/>
      <c r="U157" s="1180"/>
      <c r="V157" s="1180"/>
      <c r="W157" s="1180"/>
      <c r="X157" s="1180"/>
      <c r="Y157" s="1180"/>
      <c r="Z157" s="1180"/>
      <c r="AA157" s="1180"/>
      <c r="AB157" s="1180"/>
      <c r="AC157" s="1180"/>
      <c r="AD157" s="1180"/>
      <c r="AE157" s="1180"/>
      <c r="AF157" s="1180"/>
      <c r="AG157" s="1180"/>
      <c r="AH157" s="1180"/>
      <c r="AI157" s="1180"/>
      <c r="AJ157" s="1180"/>
      <c r="AK157" s="1180"/>
      <c r="AL157" s="1180"/>
      <c r="AM157" s="1180"/>
      <c r="AN157" s="1181"/>
      <c r="AO157" s="1190"/>
      <c r="AP157" s="1190"/>
      <c r="AQ157" s="1190"/>
      <c r="AR157" s="1190"/>
      <c r="AS157" s="1190"/>
      <c r="AT157" s="1190"/>
      <c r="AU157" s="1190"/>
      <c r="AV157" s="1190"/>
      <c r="AW157" s="1190"/>
      <c r="AX157" s="1190"/>
      <c r="AY157" s="1190"/>
      <c r="AZ157" s="1115" t="str">
        <f>IF(AO157=0,"",AO157/AO151)</f>
        <v/>
      </c>
      <c r="BA157" s="1116"/>
      <c r="BB157" s="1116"/>
      <c r="BC157" s="1116"/>
      <c r="BD157" s="1116"/>
      <c r="BE157" s="1116"/>
      <c r="BF157" s="1117"/>
      <c r="BG157" s="1"/>
      <c r="BH157" s="163"/>
      <c r="BI157" s="125"/>
    </row>
    <row r="158" spans="1:61" ht="20.25" customHeight="1" x14ac:dyDescent="0.2">
      <c r="A158" s="17"/>
      <c r="C158" s="1"/>
      <c r="D158" s="1179" t="s">
        <v>622</v>
      </c>
      <c r="E158" s="1180"/>
      <c r="F158" s="1180"/>
      <c r="G158" s="1180"/>
      <c r="H158" s="1180"/>
      <c r="I158" s="1180"/>
      <c r="J158" s="1180"/>
      <c r="K158" s="1180"/>
      <c r="L158" s="1180"/>
      <c r="M158" s="1180"/>
      <c r="N158" s="1180"/>
      <c r="O158" s="1180"/>
      <c r="P158" s="1180"/>
      <c r="Q158" s="1180"/>
      <c r="R158" s="1180"/>
      <c r="S158" s="1180"/>
      <c r="T158" s="1180"/>
      <c r="U158" s="1180"/>
      <c r="V158" s="1180"/>
      <c r="W158" s="1180"/>
      <c r="X158" s="1180"/>
      <c r="Y158" s="1180"/>
      <c r="Z158" s="1180"/>
      <c r="AA158" s="1180"/>
      <c r="AB158" s="1180"/>
      <c r="AC158" s="1180"/>
      <c r="AD158" s="1180"/>
      <c r="AE158" s="1180"/>
      <c r="AF158" s="1180"/>
      <c r="AG158" s="1180"/>
      <c r="AH158" s="1180"/>
      <c r="AI158" s="1180"/>
      <c r="AJ158" s="1180"/>
      <c r="AK158" s="1180"/>
      <c r="AL158" s="1180"/>
      <c r="AM158" s="1180"/>
      <c r="AN158" s="1181"/>
      <c r="AO158" s="1190"/>
      <c r="AP158" s="1190"/>
      <c r="AQ158" s="1190"/>
      <c r="AR158" s="1190"/>
      <c r="AS158" s="1190"/>
      <c r="AT158" s="1190"/>
      <c r="AU158" s="1190"/>
      <c r="AV158" s="1190"/>
      <c r="AW158" s="1190"/>
      <c r="AX158" s="1190"/>
      <c r="AY158" s="1190"/>
      <c r="AZ158" s="1115" t="str">
        <f>IF(AO158=0,"",AO158/AO151)</f>
        <v/>
      </c>
      <c r="BA158" s="1116"/>
      <c r="BB158" s="1116"/>
      <c r="BC158" s="1116"/>
      <c r="BD158" s="1116"/>
      <c r="BE158" s="1116"/>
      <c r="BF158" s="1117"/>
      <c r="BG158" s="1"/>
      <c r="BH158" s="163"/>
      <c r="BI158" s="125"/>
    </row>
    <row r="159" spans="1:61" ht="20.25" customHeight="1" x14ac:dyDescent="0.2">
      <c r="A159" s="17"/>
      <c r="C159" s="1"/>
      <c r="D159" s="1179" t="s">
        <v>623</v>
      </c>
      <c r="E159" s="1180"/>
      <c r="F159" s="1180"/>
      <c r="G159" s="1180"/>
      <c r="H159" s="1180"/>
      <c r="I159" s="1180"/>
      <c r="J159" s="1180"/>
      <c r="K159" s="1180"/>
      <c r="L159" s="1180"/>
      <c r="M159" s="1180"/>
      <c r="N159" s="1180"/>
      <c r="O159" s="1180"/>
      <c r="P159" s="1180"/>
      <c r="Q159" s="1180"/>
      <c r="R159" s="1180"/>
      <c r="S159" s="1180"/>
      <c r="T159" s="1180"/>
      <c r="U159" s="1180"/>
      <c r="V159" s="1180"/>
      <c r="W159" s="1180"/>
      <c r="X159" s="1180"/>
      <c r="Y159" s="1180"/>
      <c r="Z159" s="1180"/>
      <c r="AA159" s="1180"/>
      <c r="AB159" s="1180"/>
      <c r="AC159" s="1180"/>
      <c r="AD159" s="1180"/>
      <c r="AE159" s="1180"/>
      <c r="AF159" s="1180"/>
      <c r="AG159" s="1180"/>
      <c r="AH159" s="1180"/>
      <c r="AI159" s="1180"/>
      <c r="AJ159" s="1180"/>
      <c r="AK159" s="1180"/>
      <c r="AL159" s="1180"/>
      <c r="AM159" s="1180"/>
      <c r="AN159" s="1181"/>
      <c r="AO159" s="1190"/>
      <c r="AP159" s="1190"/>
      <c r="AQ159" s="1190"/>
      <c r="AR159" s="1190"/>
      <c r="AS159" s="1190"/>
      <c r="AT159" s="1190"/>
      <c r="AU159" s="1190"/>
      <c r="AV159" s="1190"/>
      <c r="AW159" s="1190"/>
      <c r="AX159" s="1190"/>
      <c r="AY159" s="1190"/>
      <c r="AZ159" s="1115" t="str">
        <f>IF(AO159=0,"",AO159/AO151)</f>
        <v/>
      </c>
      <c r="BA159" s="1116"/>
      <c r="BB159" s="1116"/>
      <c r="BC159" s="1116"/>
      <c r="BD159" s="1116"/>
      <c r="BE159" s="1116"/>
      <c r="BF159" s="1117"/>
      <c r="BG159" s="1"/>
      <c r="BH159" s="163"/>
      <c r="BI159" s="125"/>
    </row>
    <row r="160" spans="1:61" ht="20.25" customHeight="1" x14ac:dyDescent="0.2">
      <c r="A160" s="17"/>
      <c r="C160" s="1"/>
      <c r="D160" s="1170" t="s">
        <v>617</v>
      </c>
      <c r="E160" s="1171"/>
      <c r="F160" s="1171"/>
      <c r="G160" s="1171"/>
      <c r="H160" s="1171"/>
      <c r="I160" s="1171"/>
      <c r="J160" s="1171"/>
      <c r="K160" s="1171"/>
      <c r="L160" s="1171"/>
      <c r="M160" s="1171"/>
      <c r="N160" s="1171"/>
      <c r="O160" s="1171"/>
      <c r="P160" s="1171"/>
      <c r="Q160" s="1171"/>
      <c r="R160" s="1171"/>
      <c r="S160" s="1171"/>
      <c r="T160" s="1171"/>
      <c r="U160" s="1171"/>
      <c r="V160" s="1171"/>
      <c r="W160" s="1171"/>
      <c r="X160" s="1171"/>
      <c r="Y160" s="1171"/>
      <c r="Z160" s="1171"/>
      <c r="AA160" s="1171"/>
      <c r="AB160" s="1171"/>
      <c r="AC160" s="1171"/>
      <c r="AD160" s="1171"/>
      <c r="AE160" s="1171"/>
      <c r="AF160" s="1171"/>
      <c r="AG160" s="1171"/>
      <c r="AH160" s="1171"/>
      <c r="AI160" s="1171"/>
      <c r="AJ160" s="1171"/>
      <c r="AK160" s="1171"/>
      <c r="AL160" s="1171"/>
      <c r="AM160" s="1171"/>
      <c r="AN160" s="1172"/>
      <c r="AO160" s="1182"/>
      <c r="AP160" s="1182"/>
      <c r="AQ160" s="1182"/>
      <c r="AR160" s="1182"/>
      <c r="AS160" s="1182"/>
      <c r="AT160" s="1182"/>
      <c r="AU160" s="1182"/>
      <c r="AV160" s="1182"/>
      <c r="AW160" s="1182"/>
      <c r="AX160" s="1182"/>
      <c r="AY160" s="1182"/>
      <c r="AZ160" s="1183" t="str">
        <f>IF(AO160=0,"",AO160/AO151)</f>
        <v/>
      </c>
      <c r="BA160" s="1184"/>
      <c r="BB160" s="1184"/>
      <c r="BC160" s="1184"/>
      <c r="BD160" s="1184"/>
      <c r="BE160" s="1184"/>
      <c r="BF160" s="1185"/>
      <c r="BG160" s="1"/>
      <c r="BH160" s="163"/>
      <c r="BI160" s="125"/>
    </row>
    <row r="161" spans="1:61" ht="22.5" customHeight="1" x14ac:dyDescent="0.25">
      <c r="C161" s="141"/>
      <c r="D161" s="1173" t="s">
        <v>626</v>
      </c>
      <c r="E161" s="1042"/>
      <c r="F161" s="1042"/>
      <c r="G161" s="1042"/>
      <c r="H161" s="1042"/>
      <c r="I161" s="1042"/>
      <c r="J161" s="1042"/>
      <c r="K161" s="1042"/>
      <c r="L161" s="1042"/>
      <c r="M161" s="1042"/>
      <c r="N161" s="1042"/>
      <c r="O161" s="1042"/>
      <c r="P161" s="1042"/>
      <c r="Q161" s="1042"/>
      <c r="R161" s="1042"/>
      <c r="S161" s="1042"/>
      <c r="T161" s="1042"/>
      <c r="U161" s="1042"/>
      <c r="V161" s="1042"/>
      <c r="W161" s="1042"/>
      <c r="X161" s="1042"/>
      <c r="Y161" s="1042"/>
      <c r="Z161" s="1042"/>
      <c r="AA161" s="1042"/>
      <c r="AB161" s="1042"/>
      <c r="AC161" s="1042"/>
      <c r="AD161" s="1042"/>
      <c r="AE161" s="1042"/>
      <c r="AF161" s="1042"/>
      <c r="AG161" s="1042"/>
      <c r="AH161" s="1042"/>
      <c r="AI161" s="1042"/>
      <c r="AJ161" s="1042"/>
      <c r="AK161" s="1042"/>
      <c r="AL161" s="1042"/>
      <c r="AM161" s="1042"/>
      <c r="AN161" s="1042"/>
      <c r="AO161" s="1042"/>
      <c r="AP161" s="1042"/>
      <c r="AQ161" s="1042"/>
      <c r="AR161" s="1042"/>
      <c r="AS161" s="1042"/>
      <c r="AT161" s="1042"/>
      <c r="AU161" s="1042"/>
      <c r="AV161" s="1042"/>
      <c r="AW161" s="1042"/>
      <c r="AX161" s="1042"/>
      <c r="AY161" s="1042"/>
      <c r="AZ161" s="1042"/>
      <c r="BA161" s="1042"/>
      <c r="BB161" s="1042"/>
      <c r="BC161" s="1042"/>
      <c r="BD161" s="1042"/>
      <c r="BE161" s="1042"/>
      <c r="BF161" s="1042"/>
      <c r="BG161" s="1"/>
    </row>
    <row r="162" spans="1:61" ht="23.25" customHeight="1" x14ac:dyDescent="0.25">
      <c r="C162" s="141"/>
      <c r="D162" s="1174" t="s">
        <v>627</v>
      </c>
      <c r="E162" s="1175"/>
      <c r="F162" s="1175"/>
      <c r="G162" s="1175"/>
      <c r="H162" s="1175"/>
      <c r="I162" s="1175"/>
      <c r="J162" s="1175"/>
      <c r="K162" s="1175"/>
      <c r="L162" s="1175"/>
      <c r="M162" s="1175"/>
      <c r="N162" s="1175"/>
      <c r="O162" s="1175"/>
      <c r="P162" s="1175"/>
      <c r="Q162" s="1175"/>
      <c r="R162" s="1175"/>
      <c r="S162" s="1175"/>
      <c r="T162" s="1175"/>
      <c r="U162" s="1175"/>
      <c r="V162" s="1175"/>
      <c r="W162" s="1175"/>
      <c r="X162" s="1175"/>
      <c r="Y162" s="1175"/>
      <c r="Z162" s="1175"/>
      <c r="AA162" s="1175"/>
      <c r="AB162" s="1175"/>
      <c r="AC162" s="1175"/>
      <c r="AD162" s="1175"/>
      <c r="AE162" s="1175"/>
      <c r="AF162" s="1175"/>
      <c r="AG162" s="1175"/>
      <c r="AH162" s="1175"/>
      <c r="AI162" s="1175"/>
      <c r="AJ162" s="1175"/>
      <c r="AK162" s="1175"/>
      <c r="AL162" s="1175"/>
      <c r="AM162" s="1175"/>
      <c r="AN162" s="1175"/>
      <c r="AO162" s="1175"/>
      <c r="AP162" s="1175"/>
      <c r="AQ162" s="1175"/>
      <c r="AR162" s="1175"/>
      <c r="AS162" s="1175"/>
      <c r="AT162" s="1175"/>
      <c r="AU162" s="1175"/>
      <c r="AV162" s="1175"/>
      <c r="AW162" s="1175"/>
      <c r="AX162" s="1175"/>
      <c r="AY162" s="1175"/>
      <c r="AZ162" s="1175"/>
      <c r="BA162" s="1175"/>
      <c r="BB162" s="1175"/>
      <c r="BC162" s="1175"/>
      <c r="BD162" s="1175"/>
      <c r="BE162" s="1175"/>
      <c r="BF162" s="1175"/>
      <c r="BG162" s="1"/>
    </row>
    <row r="163" spans="1:61" ht="14.25" customHeight="1" x14ac:dyDescent="0.2">
      <c r="A163" s="17"/>
      <c r="C163" s="1"/>
      <c r="D163" s="224" t="s">
        <v>628</v>
      </c>
      <c r="E163" s="233"/>
      <c r="F163" s="233"/>
      <c r="G163" s="233"/>
      <c r="H163" s="233"/>
      <c r="I163" s="233"/>
      <c r="J163" s="233"/>
      <c r="K163" s="233"/>
      <c r="L163" s="233"/>
      <c r="M163" s="233"/>
      <c r="N163" s="233"/>
      <c r="O163" s="233"/>
      <c r="P163" s="233"/>
      <c r="Q163" s="233"/>
      <c r="R163" s="233"/>
      <c r="S163" s="233"/>
      <c r="T163" s="233"/>
      <c r="U163" s="233"/>
      <c r="V163" s="233"/>
      <c r="W163" s="233"/>
      <c r="X163" s="233"/>
      <c r="Y163" s="233"/>
      <c r="Z163" s="233"/>
      <c r="AA163" s="233"/>
      <c r="AB163" s="233"/>
      <c r="AC163" s="233"/>
      <c r="AD163" s="233"/>
      <c r="AE163" s="233"/>
      <c r="AF163" s="233"/>
      <c r="AG163" s="233"/>
      <c r="AH163" s="233"/>
      <c r="AI163" s="233"/>
      <c r="AJ163" s="233"/>
      <c r="AK163" s="233"/>
      <c r="AL163" s="233"/>
      <c r="AM163" s="233"/>
      <c r="AN163" s="233"/>
      <c r="AO163" s="233"/>
      <c r="AP163" s="233"/>
      <c r="AQ163" s="233"/>
      <c r="AR163" s="233"/>
      <c r="AS163" s="233"/>
      <c r="AT163" s="233"/>
      <c r="AU163" s="233"/>
      <c r="AV163" s="233"/>
      <c r="AW163" s="233"/>
      <c r="AX163" s="233"/>
      <c r="AY163" s="233"/>
      <c r="AZ163" s="233"/>
      <c r="BA163" s="233"/>
      <c r="BB163" s="233"/>
      <c r="BC163" s="233"/>
      <c r="BD163" s="233"/>
      <c r="BE163" s="233"/>
      <c r="BF163" s="234"/>
      <c r="BG163" s="1"/>
      <c r="BH163" s="163"/>
      <c r="BI163" s="125"/>
    </row>
    <row r="164" spans="1:61" ht="36" customHeight="1" x14ac:dyDescent="0.2">
      <c r="A164" s="17"/>
      <c r="C164" s="1"/>
      <c r="D164" s="1033"/>
      <c r="E164" s="1034"/>
      <c r="F164" s="1034"/>
      <c r="G164" s="1034"/>
      <c r="H164" s="1034"/>
      <c r="I164" s="1034"/>
      <c r="J164" s="1034"/>
      <c r="K164" s="1034"/>
      <c r="L164" s="1034"/>
      <c r="M164" s="1034"/>
      <c r="N164" s="1034"/>
      <c r="O164" s="1034"/>
      <c r="P164" s="1034"/>
      <c r="Q164" s="1034"/>
      <c r="R164" s="1034"/>
      <c r="S164" s="1034"/>
      <c r="T164" s="1034"/>
      <c r="U164" s="1034"/>
      <c r="V164" s="1034"/>
      <c r="W164" s="1034"/>
      <c r="X164" s="1034"/>
      <c r="Y164" s="1034"/>
      <c r="Z164" s="1034"/>
      <c r="AA164" s="1034"/>
      <c r="AB164" s="1034"/>
      <c r="AC164" s="1034"/>
      <c r="AD164" s="1034"/>
      <c r="AE164" s="1034"/>
      <c r="AF164" s="1034"/>
      <c r="AG164" s="1034"/>
      <c r="AH164" s="1034"/>
      <c r="AI164" s="1034"/>
      <c r="AJ164" s="1034"/>
      <c r="AK164" s="1034"/>
      <c r="AL164" s="1034"/>
      <c r="AM164" s="1034"/>
      <c r="AN164" s="1034"/>
      <c r="AO164" s="1034"/>
      <c r="AP164" s="1034"/>
      <c r="AQ164" s="1034"/>
      <c r="AR164" s="1034"/>
      <c r="AS164" s="1034"/>
      <c r="AT164" s="1034"/>
      <c r="AU164" s="1034"/>
      <c r="AV164" s="1034"/>
      <c r="AW164" s="1034"/>
      <c r="AX164" s="1034"/>
      <c r="AY164" s="1034"/>
      <c r="AZ164" s="1034"/>
      <c r="BA164" s="1034"/>
      <c r="BB164" s="1034"/>
      <c r="BC164" s="1034"/>
      <c r="BD164" s="1034"/>
      <c r="BE164" s="1034"/>
      <c r="BF164" s="1035"/>
      <c r="BG164" s="1"/>
      <c r="BH164" s="163"/>
      <c r="BI164" s="125"/>
    </row>
    <row r="165" spans="1:61" ht="14.25" customHeight="1" x14ac:dyDescent="0.2">
      <c r="A165" s="17"/>
      <c r="C165" s="1"/>
      <c r="D165" s="225" t="s">
        <v>629</v>
      </c>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235"/>
      <c r="BG165" s="1"/>
      <c r="BH165" s="163"/>
      <c r="BI165" s="125"/>
    </row>
    <row r="166" spans="1:61" ht="36" customHeight="1" x14ac:dyDescent="0.2">
      <c r="A166" s="17"/>
      <c r="C166" s="1"/>
      <c r="D166" s="1033"/>
      <c r="E166" s="1034"/>
      <c r="F166" s="1034"/>
      <c r="G166" s="1034"/>
      <c r="H166" s="1034"/>
      <c r="I166" s="1034"/>
      <c r="J166" s="1034"/>
      <c r="K166" s="1034"/>
      <c r="L166" s="1034"/>
      <c r="M166" s="1034"/>
      <c r="N166" s="1034"/>
      <c r="O166" s="1034"/>
      <c r="P166" s="1034"/>
      <c r="Q166" s="1034"/>
      <c r="R166" s="1034"/>
      <c r="S166" s="1034"/>
      <c r="T166" s="1034"/>
      <c r="U166" s="1034"/>
      <c r="V166" s="1034"/>
      <c r="W166" s="1034"/>
      <c r="X166" s="1034"/>
      <c r="Y166" s="1034"/>
      <c r="Z166" s="1034"/>
      <c r="AA166" s="1034"/>
      <c r="AB166" s="1034"/>
      <c r="AC166" s="1034"/>
      <c r="AD166" s="1034"/>
      <c r="AE166" s="1034"/>
      <c r="AF166" s="1034"/>
      <c r="AG166" s="1034"/>
      <c r="AH166" s="1034"/>
      <c r="AI166" s="1034"/>
      <c r="AJ166" s="1034"/>
      <c r="AK166" s="1034"/>
      <c r="AL166" s="1034"/>
      <c r="AM166" s="1034"/>
      <c r="AN166" s="1034"/>
      <c r="AO166" s="1034"/>
      <c r="AP166" s="1034"/>
      <c r="AQ166" s="1034"/>
      <c r="AR166" s="1034"/>
      <c r="AS166" s="1034"/>
      <c r="AT166" s="1034"/>
      <c r="AU166" s="1034"/>
      <c r="AV166" s="1034"/>
      <c r="AW166" s="1034"/>
      <c r="AX166" s="1034"/>
      <c r="AY166" s="1034"/>
      <c r="AZ166" s="1034"/>
      <c r="BA166" s="1034"/>
      <c r="BB166" s="1034"/>
      <c r="BC166" s="1034"/>
      <c r="BD166" s="1034"/>
      <c r="BE166" s="1034"/>
      <c r="BF166" s="1035"/>
      <c r="BG166" s="1"/>
      <c r="BH166" s="163"/>
      <c r="BI166" s="125"/>
    </row>
    <row r="167" spans="1:61" ht="54.75" customHeight="1" x14ac:dyDescent="0.25">
      <c r="C167" s="141"/>
      <c r="D167" s="890" t="s">
        <v>630</v>
      </c>
      <c r="E167" s="1016"/>
      <c r="F167" s="1016"/>
      <c r="G167" s="1016"/>
      <c r="H167" s="1016"/>
      <c r="I167" s="1016"/>
      <c r="J167" s="1016"/>
      <c r="K167" s="1016"/>
      <c r="L167" s="1016"/>
      <c r="M167" s="1016"/>
      <c r="N167" s="1016"/>
      <c r="O167" s="1016"/>
      <c r="P167" s="1016"/>
      <c r="Q167" s="1016"/>
      <c r="R167" s="1016"/>
      <c r="S167" s="1016"/>
      <c r="T167" s="1016"/>
      <c r="U167" s="1016"/>
      <c r="V167" s="1016"/>
      <c r="W167" s="1016"/>
      <c r="X167" s="1016"/>
      <c r="Y167" s="1016"/>
      <c r="Z167" s="1016"/>
      <c r="AA167" s="1016"/>
      <c r="AB167" s="1016"/>
      <c r="AC167" s="1016"/>
      <c r="AD167" s="1016"/>
      <c r="AE167" s="1016"/>
      <c r="AF167" s="1016"/>
      <c r="AG167" s="1016"/>
      <c r="AH167" s="1016"/>
      <c r="AI167" s="1016"/>
      <c r="AJ167" s="1016"/>
      <c r="AK167" s="1016"/>
      <c r="AL167" s="1016"/>
      <c r="AM167" s="1016"/>
      <c r="AN167" s="1016"/>
      <c r="AO167" s="1016"/>
      <c r="AP167" s="1016"/>
      <c r="AQ167" s="1016"/>
      <c r="AR167" s="1016"/>
      <c r="AS167" s="1016"/>
      <c r="AT167" s="1016"/>
      <c r="AU167" s="1016"/>
      <c r="AV167" s="1016"/>
      <c r="AW167" s="1016"/>
      <c r="AX167" s="1016"/>
      <c r="AY167" s="1016"/>
      <c r="AZ167" s="1016"/>
      <c r="BA167" s="1016"/>
      <c r="BB167" s="1016"/>
      <c r="BC167" s="1016"/>
      <c r="BD167" s="1016"/>
      <c r="BE167" s="1016"/>
      <c r="BF167" s="1016"/>
      <c r="BG167" s="1"/>
    </row>
    <row r="168" spans="1:61" ht="27" customHeight="1" x14ac:dyDescent="0.2">
      <c r="A168" s="17"/>
      <c r="C168" s="1"/>
      <c r="D168" s="655"/>
      <c r="E168" s="1217"/>
      <c r="F168" s="655" t="s">
        <v>631</v>
      </c>
      <c r="G168" s="1233"/>
      <c r="H168" s="1233"/>
      <c r="I168" s="1233"/>
      <c r="J168" s="1233"/>
      <c r="K168" s="1233"/>
      <c r="L168" s="1233"/>
      <c r="M168" s="1233"/>
      <c r="N168" s="1233"/>
      <c r="O168" s="1233"/>
      <c r="P168" s="1233"/>
      <c r="Q168" s="1233"/>
      <c r="R168" s="1233"/>
      <c r="S168" s="1233"/>
      <c r="T168" s="1233"/>
      <c r="U168" s="1233"/>
      <c r="V168" s="1233"/>
      <c r="W168" s="1233"/>
      <c r="X168" s="1233"/>
      <c r="Y168" s="1233"/>
      <c r="Z168" s="1233"/>
      <c r="AA168" s="1233"/>
      <c r="AB168" s="1233"/>
      <c r="AC168" s="1233"/>
      <c r="AD168" s="1233"/>
      <c r="AE168" s="1233"/>
      <c r="AF168" s="1233"/>
      <c r="AG168" s="1233"/>
      <c r="AH168" s="1233"/>
      <c r="AI168" s="1233"/>
      <c r="AJ168" s="1233"/>
      <c r="AK168" s="1233"/>
      <c r="AL168" s="1233"/>
      <c r="AM168" s="1233"/>
      <c r="AN168" s="1233"/>
      <c r="AO168" s="1233"/>
      <c r="AP168" s="1233"/>
      <c r="AQ168" s="1233"/>
      <c r="AR168" s="1233"/>
      <c r="AS168" s="1233"/>
      <c r="AT168" s="1233"/>
      <c r="AU168" s="1233"/>
      <c r="AV168" s="1233"/>
      <c r="AW168" s="1217"/>
      <c r="AX168" s="1231" t="s">
        <v>632</v>
      </c>
      <c r="AY168" s="700"/>
      <c r="AZ168" s="700"/>
      <c r="BA168" s="700"/>
      <c r="BB168" s="700"/>
      <c r="BC168" s="700"/>
      <c r="BD168" s="700"/>
      <c r="BE168" s="700"/>
      <c r="BF168" s="1232"/>
      <c r="BG168" s="1"/>
      <c r="BH168" s="163"/>
      <c r="BI168" s="125"/>
    </row>
    <row r="169" spans="1:61" ht="36" customHeight="1" x14ac:dyDescent="0.2">
      <c r="A169" s="17"/>
      <c r="C169" s="1"/>
      <c r="D169" s="546" t="s">
        <v>0</v>
      </c>
      <c r="E169" s="995"/>
      <c r="F169" s="996"/>
      <c r="G169" s="997"/>
      <c r="H169" s="997"/>
      <c r="I169" s="997"/>
      <c r="J169" s="997"/>
      <c r="K169" s="997"/>
      <c r="L169" s="997"/>
      <c r="M169" s="997"/>
      <c r="N169" s="997"/>
      <c r="O169" s="997"/>
      <c r="P169" s="997"/>
      <c r="Q169" s="997"/>
      <c r="R169" s="997"/>
      <c r="S169" s="997"/>
      <c r="T169" s="997"/>
      <c r="U169" s="997"/>
      <c r="V169" s="997"/>
      <c r="W169" s="997"/>
      <c r="X169" s="997"/>
      <c r="Y169" s="997"/>
      <c r="Z169" s="997"/>
      <c r="AA169" s="997"/>
      <c r="AB169" s="997"/>
      <c r="AC169" s="997"/>
      <c r="AD169" s="997"/>
      <c r="AE169" s="997"/>
      <c r="AF169" s="997"/>
      <c r="AG169" s="997"/>
      <c r="AH169" s="997"/>
      <c r="AI169" s="997"/>
      <c r="AJ169" s="997"/>
      <c r="AK169" s="997"/>
      <c r="AL169" s="997"/>
      <c r="AM169" s="997"/>
      <c r="AN169" s="997"/>
      <c r="AO169" s="997"/>
      <c r="AP169" s="997"/>
      <c r="AQ169" s="997"/>
      <c r="AR169" s="997"/>
      <c r="AS169" s="997"/>
      <c r="AT169" s="997"/>
      <c r="AU169" s="997"/>
      <c r="AV169" s="997"/>
      <c r="AW169" s="998"/>
      <c r="AX169" s="999"/>
      <c r="AY169" s="1000"/>
      <c r="AZ169" s="1000"/>
      <c r="BA169" s="1000"/>
      <c r="BB169" s="1000"/>
      <c r="BC169" s="1000"/>
      <c r="BD169" s="1000"/>
      <c r="BE169" s="1000"/>
      <c r="BF169" s="1001"/>
      <c r="BG169" s="1"/>
      <c r="BH169" s="163"/>
      <c r="BI169" s="125"/>
    </row>
    <row r="170" spans="1:61" ht="36" customHeight="1" x14ac:dyDescent="0.2">
      <c r="A170" s="17"/>
      <c r="C170" s="1"/>
      <c r="D170" s="546" t="s">
        <v>1</v>
      </c>
      <c r="E170" s="995"/>
      <c r="F170" s="996"/>
      <c r="G170" s="997"/>
      <c r="H170" s="997"/>
      <c r="I170" s="997"/>
      <c r="J170" s="997"/>
      <c r="K170" s="997"/>
      <c r="L170" s="997"/>
      <c r="M170" s="997"/>
      <c r="N170" s="997"/>
      <c r="O170" s="997"/>
      <c r="P170" s="997"/>
      <c r="Q170" s="997"/>
      <c r="R170" s="997"/>
      <c r="S170" s="997"/>
      <c r="T170" s="997"/>
      <c r="U170" s="997"/>
      <c r="V170" s="997"/>
      <c r="W170" s="997"/>
      <c r="X170" s="997"/>
      <c r="Y170" s="997"/>
      <c r="Z170" s="997"/>
      <c r="AA170" s="997"/>
      <c r="AB170" s="997"/>
      <c r="AC170" s="997"/>
      <c r="AD170" s="997"/>
      <c r="AE170" s="997"/>
      <c r="AF170" s="997"/>
      <c r="AG170" s="997"/>
      <c r="AH170" s="997"/>
      <c r="AI170" s="997"/>
      <c r="AJ170" s="997"/>
      <c r="AK170" s="997"/>
      <c r="AL170" s="997"/>
      <c r="AM170" s="997"/>
      <c r="AN170" s="997"/>
      <c r="AO170" s="997"/>
      <c r="AP170" s="997"/>
      <c r="AQ170" s="997"/>
      <c r="AR170" s="997"/>
      <c r="AS170" s="997"/>
      <c r="AT170" s="997"/>
      <c r="AU170" s="997"/>
      <c r="AV170" s="997"/>
      <c r="AW170" s="998"/>
      <c r="AX170" s="999"/>
      <c r="AY170" s="1000"/>
      <c r="AZ170" s="1000"/>
      <c r="BA170" s="1000"/>
      <c r="BB170" s="1000"/>
      <c r="BC170" s="1000"/>
      <c r="BD170" s="1000"/>
      <c r="BE170" s="1000"/>
      <c r="BF170" s="1001"/>
      <c r="BG170" s="1"/>
      <c r="BH170" s="163"/>
      <c r="BI170" s="125"/>
    </row>
    <row r="171" spans="1:61" ht="36" customHeight="1" x14ac:dyDescent="0.2">
      <c r="A171" s="17"/>
      <c r="C171" s="1"/>
      <c r="D171" s="546" t="s">
        <v>52</v>
      </c>
      <c r="E171" s="995"/>
      <c r="F171" s="996"/>
      <c r="G171" s="997"/>
      <c r="H171" s="997"/>
      <c r="I171" s="997"/>
      <c r="J171" s="997"/>
      <c r="K171" s="997"/>
      <c r="L171" s="997"/>
      <c r="M171" s="997"/>
      <c r="N171" s="997"/>
      <c r="O171" s="997"/>
      <c r="P171" s="997"/>
      <c r="Q171" s="997"/>
      <c r="R171" s="997"/>
      <c r="S171" s="997"/>
      <c r="T171" s="997"/>
      <c r="U171" s="997"/>
      <c r="V171" s="997"/>
      <c r="W171" s="997"/>
      <c r="X171" s="997"/>
      <c r="Y171" s="997"/>
      <c r="Z171" s="997"/>
      <c r="AA171" s="997"/>
      <c r="AB171" s="997"/>
      <c r="AC171" s="997"/>
      <c r="AD171" s="997"/>
      <c r="AE171" s="997"/>
      <c r="AF171" s="997"/>
      <c r="AG171" s="997"/>
      <c r="AH171" s="997"/>
      <c r="AI171" s="997"/>
      <c r="AJ171" s="997"/>
      <c r="AK171" s="997"/>
      <c r="AL171" s="997"/>
      <c r="AM171" s="997"/>
      <c r="AN171" s="997"/>
      <c r="AO171" s="997"/>
      <c r="AP171" s="997"/>
      <c r="AQ171" s="997"/>
      <c r="AR171" s="997"/>
      <c r="AS171" s="997"/>
      <c r="AT171" s="997"/>
      <c r="AU171" s="997"/>
      <c r="AV171" s="997"/>
      <c r="AW171" s="998"/>
      <c r="AX171" s="999"/>
      <c r="AY171" s="1000"/>
      <c r="AZ171" s="1000"/>
      <c r="BA171" s="1000"/>
      <c r="BB171" s="1000"/>
      <c r="BC171" s="1000"/>
      <c r="BD171" s="1000"/>
      <c r="BE171" s="1000"/>
      <c r="BF171" s="1001"/>
      <c r="BG171" s="1"/>
      <c r="BH171" s="163"/>
      <c r="BI171" s="125"/>
    </row>
    <row r="172" spans="1:61" ht="36" customHeight="1" x14ac:dyDescent="0.2">
      <c r="A172" s="17"/>
      <c r="C172" s="1"/>
      <c r="D172" s="546" t="s">
        <v>53</v>
      </c>
      <c r="E172" s="995"/>
      <c r="F172" s="996"/>
      <c r="G172" s="997"/>
      <c r="H172" s="997"/>
      <c r="I172" s="997"/>
      <c r="J172" s="997"/>
      <c r="K172" s="997"/>
      <c r="L172" s="997"/>
      <c r="M172" s="997"/>
      <c r="N172" s="997"/>
      <c r="O172" s="997"/>
      <c r="P172" s="997"/>
      <c r="Q172" s="997"/>
      <c r="R172" s="997"/>
      <c r="S172" s="997"/>
      <c r="T172" s="997"/>
      <c r="U172" s="997"/>
      <c r="V172" s="997"/>
      <c r="W172" s="997"/>
      <c r="X172" s="997"/>
      <c r="Y172" s="997"/>
      <c r="Z172" s="997"/>
      <c r="AA172" s="997"/>
      <c r="AB172" s="997"/>
      <c r="AC172" s="997"/>
      <c r="AD172" s="997"/>
      <c r="AE172" s="997"/>
      <c r="AF172" s="997"/>
      <c r="AG172" s="997"/>
      <c r="AH172" s="997"/>
      <c r="AI172" s="997"/>
      <c r="AJ172" s="997"/>
      <c r="AK172" s="997"/>
      <c r="AL172" s="997"/>
      <c r="AM172" s="997"/>
      <c r="AN172" s="997"/>
      <c r="AO172" s="997"/>
      <c r="AP172" s="997"/>
      <c r="AQ172" s="997"/>
      <c r="AR172" s="997"/>
      <c r="AS172" s="997"/>
      <c r="AT172" s="997"/>
      <c r="AU172" s="997"/>
      <c r="AV172" s="997"/>
      <c r="AW172" s="998"/>
      <c r="AX172" s="999"/>
      <c r="AY172" s="1000"/>
      <c r="AZ172" s="1000"/>
      <c r="BA172" s="1000"/>
      <c r="BB172" s="1000"/>
      <c r="BC172" s="1000"/>
      <c r="BD172" s="1000"/>
      <c r="BE172" s="1000"/>
      <c r="BF172" s="1001"/>
      <c r="BG172" s="1"/>
      <c r="BH172" s="163"/>
      <c r="BI172" s="125"/>
    </row>
    <row r="173" spans="1:61" ht="36" customHeight="1" x14ac:dyDescent="0.2">
      <c r="A173" s="17"/>
      <c r="C173" s="1"/>
      <c r="D173" s="546" t="s">
        <v>50</v>
      </c>
      <c r="E173" s="995"/>
      <c r="F173" s="996"/>
      <c r="G173" s="997"/>
      <c r="H173" s="997"/>
      <c r="I173" s="997"/>
      <c r="J173" s="997"/>
      <c r="K173" s="997"/>
      <c r="L173" s="997"/>
      <c r="M173" s="997"/>
      <c r="N173" s="997"/>
      <c r="O173" s="997"/>
      <c r="P173" s="997"/>
      <c r="Q173" s="997"/>
      <c r="R173" s="997"/>
      <c r="S173" s="997"/>
      <c r="T173" s="997"/>
      <c r="U173" s="997"/>
      <c r="V173" s="997"/>
      <c r="W173" s="997"/>
      <c r="X173" s="997"/>
      <c r="Y173" s="997"/>
      <c r="Z173" s="997"/>
      <c r="AA173" s="997"/>
      <c r="AB173" s="997"/>
      <c r="AC173" s="997"/>
      <c r="AD173" s="997"/>
      <c r="AE173" s="997"/>
      <c r="AF173" s="997"/>
      <c r="AG173" s="997"/>
      <c r="AH173" s="997"/>
      <c r="AI173" s="997"/>
      <c r="AJ173" s="997"/>
      <c r="AK173" s="997"/>
      <c r="AL173" s="997"/>
      <c r="AM173" s="997"/>
      <c r="AN173" s="997"/>
      <c r="AO173" s="997"/>
      <c r="AP173" s="997"/>
      <c r="AQ173" s="997"/>
      <c r="AR173" s="997"/>
      <c r="AS173" s="997"/>
      <c r="AT173" s="997"/>
      <c r="AU173" s="997"/>
      <c r="AV173" s="997"/>
      <c r="AW173" s="998"/>
      <c r="AX173" s="999"/>
      <c r="AY173" s="1000"/>
      <c r="AZ173" s="1000"/>
      <c r="BA173" s="1000"/>
      <c r="BB173" s="1000"/>
      <c r="BC173" s="1000"/>
      <c r="BD173" s="1000"/>
      <c r="BE173" s="1000"/>
      <c r="BF173" s="1001"/>
      <c r="BG173" s="1"/>
      <c r="BH173" s="163"/>
      <c r="BI173" s="125"/>
    </row>
    <row r="174" spans="1:61" ht="36" customHeight="1" x14ac:dyDescent="0.2">
      <c r="A174" s="17"/>
      <c r="C174" s="1"/>
      <c r="D174" s="546" t="s">
        <v>54</v>
      </c>
      <c r="E174" s="995"/>
      <c r="F174" s="996"/>
      <c r="G174" s="997"/>
      <c r="H174" s="997"/>
      <c r="I174" s="997"/>
      <c r="J174" s="997"/>
      <c r="K174" s="997"/>
      <c r="L174" s="997"/>
      <c r="M174" s="997"/>
      <c r="N174" s="997"/>
      <c r="O174" s="997"/>
      <c r="P174" s="997"/>
      <c r="Q174" s="997"/>
      <c r="R174" s="997"/>
      <c r="S174" s="997"/>
      <c r="T174" s="997"/>
      <c r="U174" s="997"/>
      <c r="V174" s="997"/>
      <c r="W174" s="997"/>
      <c r="X174" s="997"/>
      <c r="Y174" s="997"/>
      <c r="Z174" s="997"/>
      <c r="AA174" s="997"/>
      <c r="AB174" s="997"/>
      <c r="AC174" s="997"/>
      <c r="AD174" s="997"/>
      <c r="AE174" s="997"/>
      <c r="AF174" s="997"/>
      <c r="AG174" s="997"/>
      <c r="AH174" s="997"/>
      <c r="AI174" s="997"/>
      <c r="AJ174" s="997"/>
      <c r="AK174" s="997"/>
      <c r="AL174" s="997"/>
      <c r="AM174" s="997"/>
      <c r="AN174" s="997"/>
      <c r="AO174" s="997"/>
      <c r="AP174" s="997"/>
      <c r="AQ174" s="997"/>
      <c r="AR174" s="997"/>
      <c r="AS174" s="997"/>
      <c r="AT174" s="997"/>
      <c r="AU174" s="997"/>
      <c r="AV174" s="997"/>
      <c r="AW174" s="998"/>
      <c r="AX174" s="999"/>
      <c r="AY174" s="1000"/>
      <c r="AZ174" s="1000"/>
      <c r="BA174" s="1000"/>
      <c r="BB174" s="1000"/>
      <c r="BC174" s="1000"/>
      <c r="BD174" s="1000"/>
      <c r="BE174" s="1000"/>
      <c r="BF174" s="1001"/>
      <c r="BG174" s="1"/>
      <c r="BH174" s="163"/>
      <c r="BI174" s="125"/>
    </row>
    <row r="175" spans="1:61" ht="36" customHeight="1" x14ac:dyDescent="0.2">
      <c r="A175" s="17"/>
      <c r="C175" s="1"/>
      <c r="D175" s="546" t="s">
        <v>55</v>
      </c>
      <c r="E175" s="995"/>
      <c r="F175" s="996"/>
      <c r="G175" s="997"/>
      <c r="H175" s="997"/>
      <c r="I175" s="997"/>
      <c r="J175" s="997"/>
      <c r="K175" s="997"/>
      <c r="L175" s="997"/>
      <c r="M175" s="997"/>
      <c r="N175" s="997"/>
      <c r="O175" s="997"/>
      <c r="P175" s="997"/>
      <c r="Q175" s="997"/>
      <c r="R175" s="997"/>
      <c r="S175" s="997"/>
      <c r="T175" s="997"/>
      <c r="U175" s="997"/>
      <c r="V175" s="997"/>
      <c r="W175" s="997"/>
      <c r="X175" s="997"/>
      <c r="Y175" s="997"/>
      <c r="Z175" s="997"/>
      <c r="AA175" s="997"/>
      <c r="AB175" s="997"/>
      <c r="AC175" s="997"/>
      <c r="AD175" s="997"/>
      <c r="AE175" s="997"/>
      <c r="AF175" s="997"/>
      <c r="AG175" s="997"/>
      <c r="AH175" s="997"/>
      <c r="AI175" s="997"/>
      <c r="AJ175" s="997"/>
      <c r="AK175" s="997"/>
      <c r="AL175" s="997"/>
      <c r="AM175" s="997"/>
      <c r="AN175" s="997"/>
      <c r="AO175" s="997"/>
      <c r="AP175" s="997"/>
      <c r="AQ175" s="997"/>
      <c r="AR175" s="997"/>
      <c r="AS175" s="997"/>
      <c r="AT175" s="997"/>
      <c r="AU175" s="997"/>
      <c r="AV175" s="997"/>
      <c r="AW175" s="998"/>
      <c r="AX175" s="999"/>
      <c r="AY175" s="1000"/>
      <c r="AZ175" s="1000"/>
      <c r="BA175" s="1000"/>
      <c r="BB175" s="1000"/>
      <c r="BC175" s="1000"/>
      <c r="BD175" s="1000"/>
      <c r="BE175" s="1000"/>
      <c r="BF175" s="1001"/>
      <c r="BG175" s="1"/>
      <c r="BH175" s="163"/>
      <c r="BI175" s="125"/>
    </row>
    <row r="176" spans="1:61" ht="6.75" customHeight="1" x14ac:dyDescent="0.2">
      <c r="A176" s="17"/>
      <c r="C176" s="1"/>
      <c r="D176" s="1219"/>
      <c r="E176" s="1219"/>
      <c r="F176" s="1219"/>
      <c r="G176" s="1219"/>
      <c r="H176" s="1219"/>
      <c r="I176" s="1219"/>
      <c r="J176" s="1219"/>
      <c r="K176" s="1219"/>
      <c r="L176" s="1219"/>
      <c r="M176" s="1219"/>
      <c r="N176" s="1219"/>
      <c r="O176" s="1219"/>
      <c r="P176" s="1219"/>
      <c r="Q176" s="1219"/>
      <c r="R176" s="1219"/>
      <c r="S176" s="1219"/>
      <c r="T176" s="1219"/>
      <c r="U176" s="1219"/>
      <c r="V176" s="1219"/>
      <c r="W176" s="1219"/>
      <c r="X176" s="1219"/>
      <c r="Y176" s="1219"/>
      <c r="Z176" s="1219"/>
      <c r="AA176" s="1219"/>
      <c r="AB176" s="1219"/>
      <c r="AC176" s="1219"/>
      <c r="AD176" s="1219"/>
      <c r="AE176" s="1219"/>
      <c r="AF176" s="1219"/>
      <c r="AG176" s="1219"/>
      <c r="AH176" s="1219"/>
      <c r="AI176" s="1219"/>
      <c r="AJ176" s="1219"/>
      <c r="AK176" s="1219"/>
      <c r="AL176" s="1219"/>
      <c r="AM176" s="1219"/>
      <c r="AN176" s="1219"/>
      <c r="AO176" s="1219"/>
      <c r="AP176" s="1219"/>
      <c r="AQ176" s="1219"/>
      <c r="AR176" s="1219"/>
      <c r="AS176" s="1219"/>
      <c r="AT176" s="1219"/>
      <c r="AU176" s="1219"/>
      <c r="AV176" s="1219"/>
      <c r="AW176" s="1219"/>
      <c r="AX176" s="1219"/>
      <c r="AY176" s="1219"/>
      <c r="AZ176" s="1219"/>
      <c r="BA176" s="1219"/>
      <c r="BB176" s="1219"/>
      <c r="BC176" s="1219"/>
      <c r="BD176" s="1219"/>
      <c r="BE176" s="1219"/>
      <c r="BF176" s="1219"/>
      <c r="BG176" s="1"/>
      <c r="BH176" s="163"/>
      <c r="BI176" s="125"/>
    </row>
    <row r="177" spans="1:61" ht="22.5" customHeight="1" x14ac:dyDescent="0.25">
      <c r="A177" s="17"/>
      <c r="C177" s="1"/>
      <c r="D177" s="1173" t="s">
        <v>729</v>
      </c>
      <c r="E177" s="1042"/>
      <c r="F177" s="1042"/>
      <c r="G177" s="1042"/>
      <c r="H177" s="1042"/>
      <c r="I177" s="1042"/>
      <c r="J177" s="1042"/>
      <c r="K177" s="1042"/>
      <c r="L177" s="1042"/>
      <c r="M177" s="1042"/>
      <c r="N177" s="1042"/>
      <c r="O177" s="1042"/>
      <c r="P177" s="1042"/>
      <c r="Q177" s="1042"/>
      <c r="R177" s="1042"/>
      <c r="S177" s="1042"/>
      <c r="T177" s="1042"/>
      <c r="U177" s="1042"/>
      <c r="V177" s="1042"/>
      <c r="W177" s="1042"/>
      <c r="X177" s="1042"/>
      <c r="Y177" s="1042"/>
      <c r="Z177" s="1042"/>
      <c r="AA177" s="1042"/>
      <c r="AB177" s="1042"/>
      <c r="AC177" s="1042"/>
      <c r="AD177" s="1042"/>
      <c r="AE177" s="1042"/>
      <c r="AF177" s="1042"/>
      <c r="AG177" s="1042"/>
      <c r="AH177" s="1042"/>
      <c r="AI177" s="1042"/>
      <c r="AJ177" s="1042"/>
      <c r="AK177" s="1042"/>
      <c r="AL177" s="1042"/>
      <c r="AM177" s="1042"/>
      <c r="AN177" s="1042"/>
      <c r="AO177" s="1042"/>
      <c r="AP177" s="1042"/>
      <c r="AQ177" s="1042"/>
      <c r="AR177" s="1042"/>
      <c r="AS177" s="1042"/>
      <c r="AT177" s="1042"/>
      <c r="AU177" s="1042"/>
      <c r="AV177" s="1042"/>
      <c r="AW177" s="1042"/>
      <c r="AX177" s="1042"/>
      <c r="AY177" s="1042"/>
      <c r="AZ177" s="1042"/>
      <c r="BA177" s="1042"/>
      <c r="BB177" s="1042"/>
      <c r="BC177" s="1042"/>
      <c r="BD177" s="1042"/>
      <c r="BE177" s="1042"/>
      <c r="BF177" s="1042"/>
      <c r="BG177" s="1"/>
      <c r="BH177" s="163"/>
      <c r="BI177" s="125"/>
    </row>
    <row r="178" spans="1:61" ht="33" customHeight="1" x14ac:dyDescent="0.2">
      <c r="A178" s="17"/>
      <c r="C178" s="1"/>
      <c r="D178" s="956" t="s">
        <v>678</v>
      </c>
      <c r="E178" s="957"/>
      <c r="F178" s="957"/>
      <c r="G178" s="957"/>
      <c r="H178" s="957"/>
      <c r="I178" s="957"/>
      <c r="J178" s="957"/>
      <c r="K178" s="957"/>
      <c r="L178" s="957"/>
      <c r="M178" s="957"/>
      <c r="N178" s="957"/>
      <c r="O178" s="957"/>
      <c r="P178" s="957"/>
      <c r="Q178" s="957"/>
      <c r="R178" s="957"/>
      <c r="S178" s="957"/>
      <c r="T178" s="957"/>
      <c r="U178" s="957"/>
      <c r="V178" s="957"/>
      <c r="W178" s="957"/>
      <c r="X178" s="957"/>
      <c r="Y178" s="957"/>
      <c r="Z178" s="957"/>
      <c r="AA178" s="957"/>
      <c r="AB178" s="957"/>
      <c r="AC178" s="957"/>
      <c r="AD178" s="957"/>
      <c r="AE178" s="957"/>
      <c r="AF178" s="957"/>
      <c r="AG178" s="957"/>
      <c r="AH178" s="957"/>
      <c r="AI178" s="957"/>
      <c r="AJ178" s="957"/>
      <c r="AK178" s="957"/>
      <c r="AL178" s="957"/>
      <c r="AM178" s="957"/>
      <c r="AN178" s="957"/>
      <c r="AO178" s="957"/>
      <c r="AP178" s="957"/>
      <c r="AQ178" s="957"/>
      <c r="AR178" s="957"/>
      <c r="AS178" s="957"/>
      <c r="AT178" s="957"/>
      <c r="AU178" s="957"/>
      <c r="AV178" s="957"/>
      <c r="AW178" s="957"/>
      <c r="AX178" s="957"/>
      <c r="AY178" s="957"/>
      <c r="AZ178" s="957"/>
      <c r="BA178" s="957"/>
      <c r="BB178" s="957"/>
      <c r="BC178" s="957"/>
      <c r="BD178" s="957"/>
      <c r="BE178" s="957"/>
      <c r="BF178" s="958"/>
      <c r="BG178" s="1"/>
      <c r="BH178" s="163"/>
      <c r="BI178" s="125"/>
    </row>
    <row r="179" spans="1:61" ht="29.25" customHeight="1" x14ac:dyDescent="0.2">
      <c r="A179" s="17"/>
      <c r="C179" s="1"/>
      <c r="D179" s="1013"/>
      <c r="E179" s="1014"/>
      <c r="F179" s="1014"/>
      <c r="G179" s="1014"/>
      <c r="H179" s="1014"/>
      <c r="I179" s="1014"/>
      <c r="J179" s="1014"/>
      <c r="K179" s="1014"/>
      <c r="L179" s="1014"/>
      <c r="M179" s="1014"/>
      <c r="N179" s="1014"/>
      <c r="O179" s="1014"/>
      <c r="P179" s="1014"/>
      <c r="Q179" s="1014"/>
      <c r="R179" s="1014"/>
      <c r="S179" s="1014"/>
      <c r="T179" s="1014"/>
      <c r="U179" s="1014"/>
      <c r="V179" s="1014"/>
      <c r="W179" s="1014"/>
      <c r="X179" s="1014"/>
      <c r="Y179" s="1014"/>
      <c r="Z179" s="1014"/>
      <c r="AA179" s="1014"/>
      <c r="AB179" s="1014"/>
      <c r="AC179" s="1014"/>
      <c r="AD179" s="1014"/>
      <c r="AE179" s="1014"/>
      <c r="AF179" s="1014"/>
      <c r="AG179" s="1014"/>
      <c r="AH179" s="1014"/>
      <c r="AI179" s="1014"/>
      <c r="AJ179" s="1014"/>
      <c r="AK179" s="1014"/>
      <c r="AL179" s="1014"/>
      <c r="AM179" s="1014"/>
      <c r="AN179" s="1014"/>
      <c r="AO179" s="1014"/>
      <c r="AP179" s="1014"/>
      <c r="AQ179" s="1014"/>
      <c r="AR179" s="1014"/>
      <c r="AS179" s="1014"/>
      <c r="AT179" s="1014"/>
      <c r="AU179" s="1014"/>
      <c r="AV179" s="1014"/>
      <c r="AW179" s="1014"/>
      <c r="AX179" s="1014"/>
      <c r="AY179" s="1014"/>
      <c r="AZ179" s="1014"/>
      <c r="BA179" s="1014"/>
      <c r="BB179" s="1014"/>
      <c r="BC179" s="1014"/>
      <c r="BD179" s="1014"/>
      <c r="BE179" s="1014"/>
      <c r="BF179" s="1015"/>
      <c r="BG179" s="1"/>
      <c r="BH179" s="163"/>
      <c r="BI179" s="125"/>
    </row>
    <row r="180" spans="1:61" ht="6" customHeight="1" x14ac:dyDescent="0.2">
      <c r="A180" s="17"/>
      <c r="C180" s="1"/>
      <c r="D180" s="1219"/>
      <c r="E180" s="1219"/>
      <c r="F180" s="1219"/>
      <c r="G180" s="1219"/>
      <c r="H180" s="1219"/>
      <c r="I180" s="1219"/>
      <c r="J180" s="1219"/>
      <c r="K180" s="1219"/>
      <c r="L180" s="1219"/>
      <c r="M180" s="1219"/>
      <c r="N180" s="1219"/>
      <c r="O180" s="1219"/>
      <c r="P180" s="1219"/>
      <c r="Q180" s="1219"/>
      <c r="R180" s="1219"/>
      <c r="S180" s="1219"/>
      <c r="T180" s="1219"/>
      <c r="U180" s="1219"/>
      <c r="V180" s="1219"/>
      <c r="W180" s="1219"/>
      <c r="X180" s="1219"/>
      <c r="Y180" s="1219"/>
      <c r="Z180" s="1219"/>
      <c r="AA180" s="1219"/>
      <c r="AB180" s="1219"/>
      <c r="AC180" s="1219"/>
      <c r="AD180" s="1219"/>
      <c r="AE180" s="1219"/>
      <c r="AF180" s="1219"/>
      <c r="AG180" s="1219"/>
      <c r="AH180" s="1219"/>
      <c r="AI180" s="1219"/>
      <c r="AJ180" s="1219"/>
      <c r="AK180" s="1219"/>
      <c r="AL180" s="1219"/>
      <c r="AM180" s="1219"/>
      <c r="AN180" s="1219"/>
      <c r="AO180" s="1219"/>
      <c r="AP180" s="1219"/>
      <c r="AQ180" s="1219"/>
      <c r="AR180" s="1219"/>
      <c r="AS180" s="1219"/>
      <c r="AT180" s="1219"/>
      <c r="AU180" s="1219"/>
      <c r="AV180" s="1219"/>
      <c r="AW180" s="1219"/>
      <c r="AX180" s="1219"/>
      <c r="AY180" s="1219"/>
      <c r="AZ180" s="1219"/>
      <c r="BA180" s="1219"/>
      <c r="BB180" s="1219"/>
      <c r="BC180" s="1219"/>
      <c r="BD180" s="1219"/>
      <c r="BE180" s="1219"/>
      <c r="BF180" s="1219"/>
      <c r="BG180" s="1"/>
      <c r="BH180" s="163"/>
      <c r="BI180" s="125"/>
    </row>
    <row r="181" spans="1:61" ht="22.5" customHeight="1" x14ac:dyDescent="0.25">
      <c r="A181" s="17"/>
      <c r="C181" s="1"/>
      <c r="D181" s="142" t="s">
        <v>751</v>
      </c>
      <c r="E181" s="272"/>
      <c r="F181" s="272"/>
      <c r="G181" s="272"/>
      <c r="H181" s="272"/>
      <c r="I181" s="272"/>
      <c r="J181" s="272"/>
      <c r="K181" s="272"/>
      <c r="L181" s="272"/>
      <c r="M181" s="272"/>
      <c r="N181" s="272"/>
      <c r="O181" s="272"/>
      <c r="P181" s="272"/>
      <c r="Q181" s="272"/>
      <c r="R181" s="272"/>
      <c r="S181" s="272"/>
      <c r="T181" s="272"/>
      <c r="U181" s="272"/>
      <c r="V181" s="272"/>
      <c r="W181" s="272"/>
      <c r="X181" s="272"/>
      <c r="Y181" s="272"/>
      <c r="Z181" s="272"/>
      <c r="AA181" s="272"/>
      <c r="AB181" s="272"/>
      <c r="AC181" s="272"/>
      <c r="AD181" s="272"/>
      <c r="AE181" s="272"/>
      <c r="AF181" s="272"/>
      <c r="AG181" s="272"/>
      <c r="AH181" s="272"/>
      <c r="AI181" s="272"/>
      <c r="AJ181" s="272"/>
      <c r="AK181" s="272"/>
      <c r="AL181" s="272"/>
      <c r="AM181" s="272"/>
      <c r="AN181" s="272"/>
      <c r="AO181" s="272"/>
      <c r="AP181" s="272"/>
      <c r="AQ181" s="272"/>
      <c r="AR181" s="272"/>
      <c r="AS181" s="272"/>
      <c r="AT181" s="272"/>
      <c r="AU181" s="272"/>
      <c r="AV181" s="272"/>
      <c r="AW181" s="272"/>
      <c r="AX181" s="272"/>
      <c r="AY181" s="272"/>
      <c r="AZ181" s="272"/>
      <c r="BA181" s="272"/>
      <c r="BB181" s="272"/>
      <c r="BC181" s="272"/>
      <c r="BD181" s="272"/>
      <c r="BE181" s="272"/>
      <c r="BF181" s="272"/>
      <c r="BG181" s="1"/>
      <c r="BH181" s="163"/>
      <c r="BI181" s="125"/>
    </row>
    <row r="182" spans="1:61" ht="98.25" hidden="1" customHeight="1" x14ac:dyDescent="0.2">
      <c r="A182" s="17"/>
      <c r="C182" s="1"/>
      <c r="D182" s="1192" t="s">
        <v>752</v>
      </c>
      <c r="E182" s="1192"/>
      <c r="F182" s="1192"/>
      <c r="G182" s="1192"/>
      <c r="H182" s="1192"/>
      <c r="I182" s="1192"/>
      <c r="J182" s="1192"/>
      <c r="K182" s="1192"/>
      <c r="L182" s="1192"/>
      <c r="M182" s="1192"/>
      <c r="N182" s="1192"/>
      <c r="O182" s="1192"/>
      <c r="P182" s="1192"/>
      <c r="Q182" s="1192"/>
      <c r="R182" s="1192"/>
      <c r="S182" s="1192"/>
      <c r="T182" s="1192"/>
      <c r="U182" s="1192"/>
      <c r="V182" s="1192"/>
      <c r="W182" s="1192"/>
      <c r="X182" s="1192"/>
      <c r="Y182" s="1192"/>
      <c r="Z182" s="1192"/>
      <c r="AA182" s="1192"/>
      <c r="AB182" s="1192"/>
      <c r="AC182" s="1192"/>
      <c r="AD182" s="1192"/>
      <c r="AE182" s="1192"/>
      <c r="AF182" s="1192"/>
      <c r="AG182" s="1192"/>
      <c r="AH182" s="1192"/>
      <c r="AI182" s="1192"/>
      <c r="AJ182" s="1192"/>
      <c r="AK182" s="1192"/>
      <c r="AL182" s="1192"/>
      <c r="AM182" s="1192"/>
      <c r="AN182" s="1192"/>
      <c r="AO182" s="1192"/>
      <c r="AP182" s="1192"/>
      <c r="AQ182" s="1192"/>
      <c r="AR182" s="1192"/>
      <c r="AS182" s="1192"/>
      <c r="AT182" s="1192"/>
      <c r="AU182" s="1192"/>
      <c r="AV182" s="1192"/>
      <c r="AW182" s="1192"/>
      <c r="AX182" s="1192"/>
      <c r="AY182" s="1192"/>
      <c r="AZ182" s="1192"/>
      <c r="BA182" s="1192"/>
      <c r="BB182" s="1192"/>
      <c r="BC182" s="1192"/>
      <c r="BD182" s="1192"/>
      <c r="BE182" s="1192"/>
      <c r="BF182" s="1192"/>
      <c r="BG182" s="1"/>
      <c r="BH182" s="163"/>
      <c r="BI182" s="125"/>
    </row>
    <row r="183" spans="1:61" ht="19.5" customHeight="1" x14ac:dyDescent="0.25">
      <c r="A183" s="17"/>
      <c r="C183" s="1"/>
      <c r="D183" s="142" t="s">
        <v>753</v>
      </c>
      <c r="E183" s="272"/>
      <c r="F183" s="272"/>
      <c r="G183" s="272"/>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72"/>
      <c r="AV183" s="272"/>
      <c r="AW183" s="272"/>
      <c r="AX183" s="272"/>
      <c r="AY183" s="272"/>
      <c r="AZ183" s="272"/>
      <c r="BA183" s="272"/>
      <c r="BB183" s="272"/>
      <c r="BC183" s="272"/>
      <c r="BD183" s="272"/>
      <c r="BE183" s="272"/>
      <c r="BF183" s="272"/>
      <c r="BG183" s="1"/>
      <c r="BH183" s="163"/>
      <c r="BI183" s="125"/>
    </row>
    <row r="184" spans="1:61" ht="33" customHeight="1" x14ac:dyDescent="0.2">
      <c r="A184" s="17"/>
      <c r="C184" s="1"/>
      <c r="D184" s="779" t="s">
        <v>754</v>
      </c>
      <c r="E184" s="480"/>
      <c r="F184" s="480"/>
      <c r="G184" s="480"/>
      <c r="H184" s="480"/>
      <c r="I184" s="480"/>
      <c r="J184" s="480"/>
      <c r="K184" s="480"/>
      <c r="L184" s="480"/>
      <c r="M184" s="480"/>
      <c r="N184" s="480"/>
      <c r="O184" s="480"/>
      <c r="P184" s="480"/>
      <c r="Q184" s="480"/>
      <c r="R184" s="480"/>
      <c r="S184" s="480"/>
      <c r="T184" s="480"/>
      <c r="U184" s="480"/>
      <c r="V184" s="504"/>
      <c r="W184" s="482" t="s">
        <v>466</v>
      </c>
      <c r="X184" s="638"/>
      <c r="Y184" s="638"/>
      <c r="Z184" s="638"/>
      <c r="AA184" s="638"/>
      <c r="AB184" s="638"/>
      <c r="AC184" s="638"/>
      <c r="AD184" s="638"/>
      <c r="AE184" s="638"/>
      <c r="AF184" s="638"/>
      <c r="AG184" s="638"/>
      <c r="AH184" s="638"/>
      <c r="AI184" s="638"/>
      <c r="AJ184" s="638"/>
      <c r="AK184" s="638"/>
      <c r="AL184" s="638"/>
      <c r="AM184" s="638"/>
      <c r="AN184" s="638"/>
      <c r="AO184" s="638"/>
      <c r="AP184" s="638"/>
      <c r="AQ184" s="638"/>
      <c r="AR184" s="638"/>
      <c r="AS184" s="638"/>
      <c r="AT184" s="638"/>
      <c r="AU184" s="638"/>
      <c r="AV184" s="638"/>
      <c r="AW184" s="638"/>
      <c r="AX184" s="638"/>
      <c r="AY184" s="638"/>
      <c r="AZ184" s="638"/>
      <c r="BA184" s="638"/>
      <c r="BB184" s="638"/>
      <c r="BC184" s="638"/>
      <c r="BD184" s="638"/>
      <c r="BE184" s="638"/>
      <c r="BF184" s="639"/>
      <c r="BG184" s="1"/>
      <c r="BH184" s="163" t="s">
        <v>466</v>
      </c>
      <c r="BI184" s="125"/>
    </row>
    <row r="185" spans="1:61" ht="16.5" customHeight="1" x14ac:dyDescent="0.2">
      <c r="A185" s="17"/>
      <c r="C185" s="1"/>
      <c r="D185" s="505" t="s">
        <v>755</v>
      </c>
      <c r="E185" s="506"/>
      <c r="F185" s="506"/>
      <c r="G185" s="506"/>
      <c r="H185" s="506"/>
      <c r="I185" s="506"/>
      <c r="J185" s="506"/>
      <c r="K185" s="506"/>
      <c r="L185" s="506"/>
      <c r="M185" s="506"/>
      <c r="N185" s="506"/>
      <c r="O185" s="506"/>
      <c r="P185" s="506"/>
      <c r="Q185" s="506"/>
      <c r="R185" s="506"/>
      <c r="S185" s="506"/>
      <c r="T185" s="506"/>
      <c r="U185" s="506"/>
      <c r="V185" s="506"/>
      <c r="W185" s="506"/>
      <c r="X185" s="506"/>
      <c r="Y185" s="506"/>
      <c r="Z185" s="506"/>
      <c r="AA185" s="506"/>
      <c r="AB185" s="506"/>
      <c r="AC185" s="506"/>
      <c r="AD185" s="506"/>
      <c r="AE185" s="506"/>
      <c r="AF185" s="506"/>
      <c r="AG185" s="506"/>
      <c r="AH185" s="506"/>
      <c r="AI185" s="506"/>
      <c r="AJ185" s="506"/>
      <c r="AK185" s="506"/>
      <c r="AL185" s="506"/>
      <c r="AM185" s="506"/>
      <c r="AN185" s="506"/>
      <c r="AO185" s="506"/>
      <c r="AP185" s="506"/>
      <c r="AQ185" s="506"/>
      <c r="AR185" s="506"/>
      <c r="AS185" s="506"/>
      <c r="AT185" s="506"/>
      <c r="AU185" s="506"/>
      <c r="AV185" s="506"/>
      <c r="AW185" s="506"/>
      <c r="AX185" s="506"/>
      <c r="AY185" s="506"/>
      <c r="AZ185" s="506"/>
      <c r="BA185" s="506"/>
      <c r="BB185" s="506"/>
      <c r="BC185" s="506"/>
      <c r="BD185" s="506"/>
      <c r="BE185" s="506"/>
      <c r="BF185" s="507"/>
      <c r="BG185" s="1"/>
      <c r="BH185" s="163" t="s">
        <v>732</v>
      </c>
      <c r="BI185" s="125"/>
    </row>
    <row r="186" spans="1:61" ht="60.75" customHeight="1" x14ac:dyDescent="0.2">
      <c r="A186" s="17"/>
      <c r="C186" s="1"/>
      <c r="D186" s="433"/>
      <c r="E186" s="508"/>
      <c r="F186" s="508"/>
      <c r="G186" s="508"/>
      <c r="H186" s="508"/>
      <c r="I186" s="508"/>
      <c r="J186" s="508"/>
      <c r="K186" s="508"/>
      <c r="L186" s="508"/>
      <c r="M186" s="508"/>
      <c r="N186" s="508"/>
      <c r="O186" s="508"/>
      <c r="P186" s="508"/>
      <c r="Q186" s="508"/>
      <c r="R186" s="508"/>
      <c r="S186" s="508"/>
      <c r="T186" s="508"/>
      <c r="U186" s="508"/>
      <c r="V186" s="508"/>
      <c r="W186" s="508"/>
      <c r="X186" s="508"/>
      <c r="Y186" s="508"/>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9"/>
      <c r="BG186" s="1"/>
      <c r="BH186" s="163" t="s">
        <v>733</v>
      </c>
      <c r="BI186" s="125"/>
    </row>
    <row r="187" spans="1:61" ht="14.25" customHeight="1" x14ac:dyDescent="0.25">
      <c r="A187" s="17"/>
      <c r="C187" s="1"/>
      <c r="D187" s="142" t="s">
        <v>756</v>
      </c>
      <c r="E187" s="272"/>
      <c r="F187" s="272"/>
      <c r="G187" s="272"/>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72"/>
      <c r="AV187" s="272"/>
      <c r="AW187" s="272"/>
      <c r="AX187" s="272"/>
      <c r="AY187" s="272"/>
      <c r="AZ187" s="272"/>
      <c r="BA187" s="272"/>
      <c r="BB187" s="272"/>
      <c r="BC187" s="272"/>
      <c r="BD187" s="272"/>
      <c r="BE187" s="272"/>
      <c r="BF187" s="272"/>
      <c r="BG187" s="1"/>
      <c r="BH187" s="163" t="s">
        <v>734</v>
      </c>
      <c r="BI187" s="125"/>
    </row>
    <row r="188" spans="1:61" ht="27" customHeight="1" x14ac:dyDescent="0.2">
      <c r="A188" s="17"/>
      <c r="C188" s="1"/>
      <c r="D188" s="779" t="s">
        <v>754</v>
      </c>
      <c r="E188" s="480"/>
      <c r="F188" s="480"/>
      <c r="G188" s="480"/>
      <c r="H188" s="480"/>
      <c r="I188" s="480"/>
      <c r="J188" s="480"/>
      <c r="K188" s="480"/>
      <c r="L188" s="480"/>
      <c r="M188" s="480"/>
      <c r="N188" s="480"/>
      <c r="O188" s="480"/>
      <c r="P188" s="480"/>
      <c r="Q188" s="480"/>
      <c r="R188" s="480"/>
      <c r="S188" s="480"/>
      <c r="T188" s="480"/>
      <c r="U188" s="480"/>
      <c r="V188" s="504"/>
      <c r="W188" s="482" t="s">
        <v>466</v>
      </c>
      <c r="X188" s="638"/>
      <c r="Y188" s="638"/>
      <c r="Z188" s="638"/>
      <c r="AA188" s="638"/>
      <c r="AB188" s="638"/>
      <c r="AC188" s="638"/>
      <c r="AD188" s="638"/>
      <c r="AE188" s="638"/>
      <c r="AF188" s="638"/>
      <c r="AG188" s="638"/>
      <c r="AH188" s="638"/>
      <c r="AI188" s="638"/>
      <c r="AJ188" s="638"/>
      <c r="AK188" s="638"/>
      <c r="AL188" s="638"/>
      <c r="AM188" s="638"/>
      <c r="AN188" s="638"/>
      <c r="AO188" s="638"/>
      <c r="AP188" s="638"/>
      <c r="AQ188" s="638"/>
      <c r="AR188" s="638"/>
      <c r="AS188" s="638"/>
      <c r="AT188" s="638"/>
      <c r="AU188" s="638"/>
      <c r="AV188" s="638"/>
      <c r="AW188" s="638"/>
      <c r="AX188" s="638"/>
      <c r="AY188" s="638"/>
      <c r="AZ188" s="638"/>
      <c r="BA188" s="638"/>
      <c r="BB188" s="638"/>
      <c r="BC188" s="638"/>
      <c r="BD188" s="638"/>
      <c r="BE188" s="638"/>
      <c r="BF188" s="639"/>
      <c r="BG188" s="1"/>
      <c r="BH188" s="163"/>
      <c r="BI188" s="125"/>
    </row>
    <row r="189" spans="1:61" ht="16.5" customHeight="1" x14ac:dyDescent="0.2">
      <c r="A189" s="17"/>
      <c r="C189" s="1"/>
      <c r="D189" s="988" t="s">
        <v>755</v>
      </c>
      <c r="E189" s="989"/>
      <c r="F189" s="989"/>
      <c r="G189" s="989"/>
      <c r="H189" s="989"/>
      <c r="I189" s="989"/>
      <c r="J189" s="989"/>
      <c r="K189" s="989"/>
      <c r="L189" s="989"/>
      <c r="M189" s="989"/>
      <c r="N189" s="989"/>
      <c r="O189" s="989"/>
      <c r="P189" s="989"/>
      <c r="Q189" s="989"/>
      <c r="R189" s="989"/>
      <c r="S189" s="989"/>
      <c r="T189" s="989"/>
      <c r="U189" s="989"/>
      <c r="V189" s="989"/>
      <c r="W189" s="989"/>
      <c r="X189" s="989"/>
      <c r="Y189" s="989"/>
      <c r="Z189" s="989"/>
      <c r="AA189" s="989"/>
      <c r="AB189" s="989"/>
      <c r="AC189" s="989"/>
      <c r="AD189" s="989"/>
      <c r="AE189" s="989"/>
      <c r="AF189" s="989"/>
      <c r="AG189" s="989"/>
      <c r="AH189" s="989"/>
      <c r="AI189" s="989"/>
      <c r="AJ189" s="989"/>
      <c r="AK189" s="989"/>
      <c r="AL189" s="989"/>
      <c r="AM189" s="989"/>
      <c r="AN189" s="989"/>
      <c r="AO189" s="989"/>
      <c r="AP189" s="989"/>
      <c r="AQ189" s="989"/>
      <c r="AR189" s="989"/>
      <c r="AS189" s="989"/>
      <c r="AT189" s="989"/>
      <c r="AU189" s="989"/>
      <c r="AV189" s="989"/>
      <c r="AW189" s="989"/>
      <c r="AX189" s="989"/>
      <c r="AY189" s="989"/>
      <c r="AZ189" s="989"/>
      <c r="BA189" s="989"/>
      <c r="BB189" s="989"/>
      <c r="BC189" s="989"/>
      <c r="BD189" s="989"/>
      <c r="BE189" s="989"/>
      <c r="BF189" s="990"/>
      <c r="BG189" s="1"/>
      <c r="BH189" s="163"/>
      <c r="BI189" s="125"/>
    </row>
    <row r="190" spans="1:61" ht="60.75" customHeight="1" x14ac:dyDescent="0.2">
      <c r="A190" s="17"/>
      <c r="C190" s="1"/>
      <c r="D190" s="991"/>
      <c r="E190" s="992"/>
      <c r="F190" s="992"/>
      <c r="G190" s="992"/>
      <c r="H190" s="992"/>
      <c r="I190" s="992"/>
      <c r="J190" s="992"/>
      <c r="K190" s="992"/>
      <c r="L190" s="992"/>
      <c r="M190" s="992"/>
      <c r="N190" s="992"/>
      <c r="O190" s="992"/>
      <c r="P190" s="992"/>
      <c r="Q190" s="992"/>
      <c r="R190" s="992"/>
      <c r="S190" s="992"/>
      <c r="T190" s="992"/>
      <c r="U190" s="992"/>
      <c r="V190" s="992"/>
      <c r="W190" s="992"/>
      <c r="X190" s="992"/>
      <c r="Y190" s="992"/>
      <c r="Z190" s="992"/>
      <c r="AA190" s="992"/>
      <c r="AB190" s="992"/>
      <c r="AC190" s="992"/>
      <c r="AD190" s="992"/>
      <c r="AE190" s="992"/>
      <c r="AF190" s="992"/>
      <c r="AG190" s="992"/>
      <c r="AH190" s="992"/>
      <c r="AI190" s="992"/>
      <c r="AJ190" s="992"/>
      <c r="AK190" s="992"/>
      <c r="AL190" s="992"/>
      <c r="AM190" s="992"/>
      <c r="AN190" s="992"/>
      <c r="AO190" s="992"/>
      <c r="AP190" s="992"/>
      <c r="AQ190" s="992"/>
      <c r="AR190" s="992"/>
      <c r="AS190" s="992"/>
      <c r="AT190" s="992"/>
      <c r="AU190" s="992"/>
      <c r="AV190" s="992"/>
      <c r="AW190" s="992"/>
      <c r="AX190" s="992"/>
      <c r="AY190" s="992"/>
      <c r="AZ190" s="992"/>
      <c r="BA190" s="992"/>
      <c r="BB190" s="992"/>
      <c r="BC190" s="992"/>
      <c r="BD190" s="992"/>
      <c r="BE190" s="992"/>
      <c r="BF190" s="993"/>
      <c r="BG190" s="1"/>
      <c r="BH190" s="163"/>
      <c r="BI190" s="125"/>
    </row>
    <row r="191" spans="1:61" ht="14.25" customHeight="1" x14ac:dyDescent="0.2">
      <c r="A191" s="17"/>
      <c r="C191" s="1"/>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3"/>
      <c r="AT191" s="273"/>
      <c r="AU191" s="273"/>
      <c r="AV191" s="273"/>
      <c r="AW191" s="273"/>
      <c r="AX191" s="273"/>
      <c r="AY191" s="273"/>
      <c r="AZ191" s="273"/>
      <c r="BA191" s="273"/>
      <c r="BB191" s="273"/>
      <c r="BC191" s="273"/>
      <c r="BD191" s="273"/>
      <c r="BE191" s="273"/>
      <c r="BF191" s="273"/>
      <c r="BG191" s="1"/>
      <c r="BH191" s="163"/>
      <c r="BI191" s="125"/>
    </row>
    <row r="192" spans="1:61" s="5" customFormat="1" ht="42" customHeight="1" x14ac:dyDescent="0.25">
      <c r="C192" s="122"/>
      <c r="D192" s="994" t="s">
        <v>633</v>
      </c>
      <c r="E192" s="994"/>
      <c r="F192" s="994"/>
      <c r="G192" s="994"/>
      <c r="H192" s="994"/>
      <c r="I192" s="994"/>
      <c r="J192" s="994"/>
      <c r="K192" s="994"/>
      <c r="L192" s="994"/>
      <c r="M192" s="994"/>
      <c r="N192" s="994"/>
      <c r="O192" s="994"/>
      <c r="P192" s="994"/>
      <c r="Q192" s="994"/>
      <c r="R192" s="994"/>
      <c r="S192" s="994"/>
      <c r="T192" s="994"/>
      <c r="U192" s="994"/>
      <c r="V192" s="994"/>
      <c r="W192" s="994"/>
      <c r="X192" s="994"/>
      <c r="Y192" s="994"/>
      <c r="Z192" s="994"/>
      <c r="AA192" s="994"/>
      <c r="AB192" s="994"/>
      <c r="AC192" s="994"/>
      <c r="AD192" s="994"/>
      <c r="AE192" s="994"/>
      <c r="AF192" s="994"/>
      <c r="AG192" s="994"/>
      <c r="AH192" s="994"/>
      <c r="AI192" s="994"/>
      <c r="AJ192" s="994"/>
      <c r="AK192" s="994"/>
      <c r="AL192" s="994"/>
      <c r="AM192" s="994"/>
      <c r="AN192" s="994"/>
      <c r="AO192" s="994"/>
      <c r="AP192" s="994"/>
      <c r="AQ192" s="994"/>
      <c r="AR192" s="994"/>
      <c r="AS192" s="994"/>
      <c r="AT192" s="994"/>
      <c r="AU192" s="994"/>
      <c r="AV192" s="994"/>
      <c r="AW192" s="994"/>
      <c r="AX192" s="994"/>
      <c r="AY192" s="994"/>
      <c r="AZ192" s="994"/>
      <c r="BA192" s="994"/>
      <c r="BB192" s="994"/>
      <c r="BC192" s="994"/>
      <c r="BD192" s="994"/>
      <c r="BE192" s="994"/>
      <c r="BF192" s="994"/>
      <c r="BH192" s="18"/>
      <c r="BI192" s="18"/>
    </row>
    <row r="193" spans="3:75" ht="19.5" customHeight="1" x14ac:dyDescent="0.2">
      <c r="C193" s="1"/>
      <c r="D193" s="795" t="s">
        <v>0</v>
      </c>
      <c r="E193" s="964"/>
      <c r="F193" s="965"/>
      <c r="G193" s="804" t="s">
        <v>7</v>
      </c>
      <c r="H193" s="805"/>
      <c r="I193" s="805"/>
      <c r="J193" s="805"/>
      <c r="K193" s="806"/>
      <c r="L193" s="972">
        <f>ZADOST!L248</f>
        <v>0</v>
      </c>
      <c r="M193" s="973"/>
      <c r="N193" s="973"/>
      <c r="O193" s="973"/>
      <c r="P193" s="973"/>
      <c r="Q193" s="973"/>
      <c r="R193" s="973"/>
      <c r="S193" s="973"/>
      <c r="T193" s="973"/>
      <c r="U193" s="973"/>
      <c r="V193" s="973"/>
      <c r="W193" s="973"/>
      <c r="X193" s="973"/>
      <c r="Y193" s="973"/>
      <c r="Z193" s="973"/>
      <c r="AA193" s="973"/>
      <c r="AB193" s="973"/>
      <c r="AC193" s="973"/>
      <c r="AD193" s="973"/>
      <c r="AE193" s="973"/>
      <c r="AF193" s="974"/>
      <c r="AG193" s="804" t="s">
        <v>5</v>
      </c>
      <c r="AH193" s="975"/>
      <c r="AI193" s="975"/>
      <c r="AJ193" s="975"/>
      <c r="AK193" s="976"/>
      <c r="AL193" s="972">
        <f>ZADOST!AL248</f>
        <v>0</v>
      </c>
      <c r="AM193" s="973"/>
      <c r="AN193" s="973"/>
      <c r="AO193" s="973"/>
      <c r="AP193" s="973"/>
      <c r="AQ193" s="973"/>
      <c r="AR193" s="973"/>
      <c r="AS193" s="973"/>
      <c r="AT193" s="973"/>
      <c r="AU193" s="973"/>
      <c r="AV193" s="973"/>
      <c r="AW193" s="973"/>
      <c r="AX193" s="973"/>
      <c r="AY193" s="973"/>
      <c r="AZ193" s="973"/>
      <c r="BA193" s="973"/>
      <c r="BB193" s="973"/>
      <c r="BC193" s="973"/>
      <c r="BD193" s="973"/>
      <c r="BE193" s="973"/>
      <c r="BF193" s="977"/>
      <c r="BG193" s="1"/>
      <c r="BH193" s="97"/>
      <c r="BI193" s="24"/>
      <c r="BW193" s="274"/>
    </row>
    <row r="194" spans="3:75" ht="19.5" customHeight="1" x14ac:dyDescent="0.2">
      <c r="C194" s="1"/>
      <c r="D194" s="966"/>
      <c r="E194" s="967"/>
      <c r="F194" s="968"/>
      <c r="G194" s="789" t="s">
        <v>6</v>
      </c>
      <c r="H194" s="790"/>
      <c r="I194" s="790"/>
      <c r="J194" s="790"/>
      <c r="K194" s="791"/>
      <c r="L194" s="978">
        <f>ZADOST!L249</f>
        <v>0</v>
      </c>
      <c r="M194" s="979"/>
      <c r="N194" s="979"/>
      <c r="O194" s="979"/>
      <c r="P194" s="979"/>
      <c r="Q194" s="979"/>
      <c r="R194" s="979"/>
      <c r="S194" s="979"/>
      <c r="T194" s="979"/>
      <c r="U194" s="979"/>
      <c r="V194" s="979"/>
      <c r="W194" s="979"/>
      <c r="X194" s="979"/>
      <c r="Y194" s="979"/>
      <c r="Z194" s="979"/>
      <c r="AA194" s="979"/>
      <c r="AB194" s="979"/>
      <c r="AC194" s="979"/>
      <c r="AD194" s="979"/>
      <c r="AE194" s="979"/>
      <c r="AF194" s="980"/>
      <c r="AG194" s="783" t="s">
        <v>38</v>
      </c>
      <c r="AH194" s="981"/>
      <c r="AI194" s="981"/>
      <c r="AJ194" s="981"/>
      <c r="AK194" s="982"/>
      <c r="AL194" s="978">
        <f>ZADOST!AL249</f>
        <v>0</v>
      </c>
      <c r="AM194" s="979"/>
      <c r="AN194" s="979"/>
      <c r="AO194" s="979"/>
      <c r="AP194" s="979"/>
      <c r="AQ194" s="979"/>
      <c r="AR194" s="979"/>
      <c r="AS194" s="979"/>
      <c r="AT194" s="979"/>
      <c r="AU194" s="979"/>
      <c r="AV194" s="979"/>
      <c r="AW194" s="979"/>
      <c r="AX194" s="979"/>
      <c r="AY194" s="979"/>
      <c r="AZ194" s="979"/>
      <c r="BA194" s="979"/>
      <c r="BB194" s="979"/>
      <c r="BC194" s="979"/>
      <c r="BD194" s="979"/>
      <c r="BE194" s="979"/>
      <c r="BF194" s="983"/>
      <c r="BG194" s="1"/>
      <c r="BH194" s="219"/>
      <c r="BI194" s="24"/>
      <c r="BW194" s="274"/>
    </row>
    <row r="195" spans="3:75" ht="19.5" customHeight="1" x14ac:dyDescent="0.2">
      <c r="C195" s="1"/>
      <c r="D195" s="969"/>
      <c r="E195" s="970"/>
      <c r="F195" s="971"/>
      <c r="G195" s="789" t="s">
        <v>39</v>
      </c>
      <c r="H195" s="790"/>
      <c r="I195" s="790"/>
      <c r="J195" s="790"/>
      <c r="K195" s="791"/>
      <c r="L195" s="984">
        <f>ZADOST!L250</f>
        <v>0</v>
      </c>
      <c r="M195" s="985"/>
      <c r="N195" s="985"/>
      <c r="O195" s="985"/>
      <c r="P195" s="985"/>
      <c r="Q195" s="985"/>
      <c r="R195" s="985"/>
      <c r="S195" s="985"/>
      <c r="T195" s="985"/>
      <c r="U195" s="985"/>
      <c r="V195" s="985"/>
      <c r="W195" s="985"/>
      <c r="X195" s="985"/>
      <c r="Y195" s="985"/>
      <c r="Z195" s="985"/>
      <c r="AA195" s="985"/>
      <c r="AB195" s="985"/>
      <c r="AC195" s="985"/>
      <c r="AD195" s="985"/>
      <c r="AE195" s="985"/>
      <c r="AF195" s="985"/>
      <c r="AG195" s="986"/>
      <c r="AH195" s="986"/>
      <c r="AI195" s="986"/>
      <c r="AJ195" s="986"/>
      <c r="AK195" s="986"/>
      <c r="AL195" s="986"/>
      <c r="AM195" s="986"/>
      <c r="AN195" s="986"/>
      <c r="AO195" s="986"/>
      <c r="AP195" s="986"/>
      <c r="AQ195" s="986"/>
      <c r="AR195" s="986"/>
      <c r="AS195" s="986"/>
      <c r="AT195" s="986"/>
      <c r="AU195" s="986"/>
      <c r="AV195" s="986"/>
      <c r="AW195" s="986"/>
      <c r="AX195" s="986"/>
      <c r="AY195" s="986"/>
      <c r="AZ195" s="986"/>
      <c r="BA195" s="986"/>
      <c r="BB195" s="986"/>
      <c r="BC195" s="986"/>
      <c r="BD195" s="986"/>
      <c r="BE195" s="986"/>
      <c r="BF195" s="987"/>
      <c r="BG195" s="1"/>
      <c r="BH195" s="219"/>
      <c r="BI195" s="24"/>
      <c r="BW195" s="274"/>
    </row>
    <row r="196" spans="3:75" ht="19.5" customHeight="1" x14ac:dyDescent="0.2">
      <c r="C196" s="1"/>
      <c r="D196" s="795" t="s">
        <v>1</v>
      </c>
      <c r="E196" s="964"/>
      <c r="F196" s="965"/>
      <c r="G196" s="804" t="s">
        <v>7</v>
      </c>
      <c r="H196" s="805"/>
      <c r="I196" s="805"/>
      <c r="J196" s="805"/>
      <c r="K196" s="806"/>
      <c r="L196" s="972">
        <f>ZADOST!L251</f>
        <v>0</v>
      </c>
      <c r="M196" s="973"/>
      <c r="N196" s="973"/>
      <c r="O196" s="973"/>
      <c r="P196" s="973"/>
      <c r="Q196" s="973"/>
      <c r="R196" s="973"/>
      <c r="S196" s="973"/>
      <c r="T196" s="973"/>
      <c r="U196" s="973"/>
      <c r="V196" s="973"/>
      <c r="W196" s="973"/>
      <c r="X196" s="973"/>
      <c r="Y196" s="973"/>
      <c r="Z196" s="973"/>
      <c r="AA196" s="973"/>
      <c r="AB196" s="973"/>
      <c r="AC196" s="973"/>
      <c r="AD196" s="973"/>
      <c r="AE196" s="973"/>
      <c r="AF196" s="974"/>
      <c r="AG196" s="804" t="s">
        <v>5</v>
      </c>
      <c r="AH196" s="975"/>
      <c r="AI196" s="975"/>
      <c r="AJ196" s="975"/>
      <c r="AK196" s="976"/>
      <c r="AL196" s="972">
        <f>ZADOST!AL251</f>
        <v>0</v>
      </c>
      <c r="AM196" s="973"/>
      <c r="AN196" s="973"/>
      <c r="AO196" s="973"/>
      <c r="AP196" s="973"/>
      <c r="AQ196" s="973"/>
      <c r="AR196" s="973"/>
      <c r="AS196" s="973"/>
      <c r="AT196" s="973"/>
      <c r="AU196" s="973"/>
      <c r="AV196" s="973"/>
      <c r="AW196" s="973"/>
      <c r="AX196" s="973"/>
      <c r="AY196" s="973"/>
      <c r="AZ196" s="973"/>
      <c r="BA196" s="973"/>
      <c r="BB196" s="973"/>
      <c r="BC196" s="973"/>
      <c r="BD196" s="973"/>
      <c r="BE196" s="973"/>
      <c r="BF196" s="977"/>
      <c r="BG196" s="1"/>
      <c r="BH196" s="97"/>
      <c r="BI196" s="24"/>
      <c r="BW196" s="274"/>
    </row>
    <row r="197" spans="3:75" ht="19.5" customHeight="1" x14ac:dyDescent="0.2">
      <c r="C197" s="1"/>
      <c r="D197" s="966"/>
      <c r="E197" s="967"/>
      <c r="F197" s="968"/>
      <c r="G197" s="789" t="s">
        <v>6</v>
      </c>
      <c r="H197" s="790"/>
      <c r="I197" s="790"/>
      <c r="J197" s="790"/>
      <c r="K197" s="791"/>
      <c r="L197" s="978">
        <f>ZADOST!L252</f>
        <v>0</v>
      </c>
      <c r="M197" s="979"/>
      <c r="N197" s="979"/>
      <c r="O197" s="979"/>
      <c r="P197" s="979"/>
      <c r="Q197" s="979"/>
      <c r="R197" s="979"/>
      <c r="S197" s="979"/>
      <c r="T197" s="979"/>
      <c r="U197" s="979"/>
      <c r="V197" s="979"/>
      <c r="W197" s="979"/>
      <c r="X197" s="979"/>
      <c r="Y197" s="979"/>
      <c r="Z197" s="979"/>
      <c r="AA197" s="979"/>
      <c r="AB197" s="979"/>
      <c r="AC197" s="979"/>
      <c r="AD197" s="979"/>
      <c r="AE197" s="979"/>
      <c r="AF197" s="980"/>
      <c r="AG197" s="783" t="s">
        <v>38</v>
      </c>
      <c r="AH197" s="981"/>
      <c r="AI197" s="981"/>
      <c r="AJ197" s="981"/>
      <c r="AK197" s="982"/>
      <c r="AL197" s="978">
        <f>ZADOST!AL252</f>
        <v>0</v>
      </c>
      <c r="AM197" s="979"/>
      <c r="AN197" s="979"/>
      <c r="AO197" s="979"/>
      <c r="AP197" s="979"/>
      <c r="AQ197" s="979"/>
      <c r="AR197" s="979"/>
      <c r="AS197" s="979"/>
      <c r="AT197" s="979"/>
      <c r="AU197" s="979"/>
      <c r="AV197" s="979"/>
      <c r="AW197" s="979"/>
      <c r="AX197" s="979"/>
      <c r="AY197" s="979"/>
      <c r="AZ197" s="979"/>
      <c r="BA197" s="979"/>
      <c r="BB197" s="979"/>
      <c r="BC197" s="979"/>
      <c r="BD197" s="979"/>
      <c r="BE197" s="979"/>
      <c r="BF197" s="983"/>
      <c r="BG197" s="1"/>
      <c r="BH197" s="219"/>
      <c r="BI197" s="24"/>
      <c r="BW197" s="274"/>
    </row>
    <row r="198" spans="3:75" ht="19.5" customHeight="1" x14ac:dyDescent="0.2">
      <c r="C198" s="1"/>
      <c r="D198" s="969"/>
      <c r="E198" s="970"/>
      <c r="F198" s="971"/>
      <c r="G198" s="789" t="s">
        <v>39</v>
      </c>
      <c r="H198" s="790"/>
      <c r="I198" s="790"/>
      <c r="J198" s="790"/>
      <c r="K198" s="791"/>
      <c r="L198" s="984">
        <f>ZADOST!L253</f>
        <v>0</v>
      </c>
      <c r="M198" s="985"/>
      <c r="N198" s="985"/>
      <c r="O198" s="985"/>
      <c r="P198" s="985"/>
      <c r="Q198" s="985"/>
      <c r="R198" s="985"/>
      <c r="S198" s="985"/>
      <c r="T198" s="985"/>
      <c r="U198" s="985"/>
      <c r="V198" s="985"/>
      <c r="W198" s="985"/>
      <c r="X198" s="985"/>
      <c r="Y198" s="985"/>
      <c r="Z198" s="985"/>
      <c r="AA198" s="985"/>
      <c r="AB198" s="985"/>
      <c r="AC198" s="985"/>
      <c r="AD198" s="985"/>
      <c r="AE198" s="985"/>
      <c r="AF198" s="985"/>
      <c r="AG198" s="986"/>
      <c r="AH198" s="986"/>
      <c r="AI198" s="986"/>
      <c r="AJ198" s="986"/>
      <c r="AK198" s="986"/>
      <c r="AL198" s="986"/>
      <c r="AM198" s="986"/>
      <c r="AN198" s="986"/>
      <c r="AO198" s="986"/>
      <c r="AP198" s="986"/>
      <c r="AQ198" s="986"/>
      <c r="AR198" s="986"/>
      <c r="AS198" s="986"/>
      <c r="AT198" s="986"/>
      <c r="AU198" s="986"/>
      <c r="AV198" s="986"/>
      <c r="AW198" s="986"/>
      <c r="AX198" s="986"/>
      <c r="AY198" s="986"/>
      <c r="AZ198" s="986"/>
      <c r="BA198" s="986"/>
      <c r="BB198" s="986"/>
      <c r="BC198" s="986"/>
      <c r="BD198" s="986"/>
      <c r="BE198" s="986"/>
      <c r="BF198" s="987"/>
      <c r="BG198" s="1"/>
      <c r="BH198" s="219"/>
      <c r="BI198" s="24"/>
      <c r="BW198" s="274"/>
    </row>
    <row r="199" spans="3:75" ht="19.5" customHeight="1" x14ac:dyDescent="0.2">
      <c r="C199" s="1"/>
      <c r="D199" s="795" t="s">
        <v>52</v>
      </c>
      <c r="E199" s="964"/>
      <c r="F199" s="965"/>
      <c r="G199" s="804" t="s">
        <v>7</v>
      </c>
      <c r="H199" s="805"/>
      <c r="I199" s="805"/>
      <c r="J199" s="805"/>
      <c r="K199" s="806"/>
      <c r="L199" s="972">
        <f>ZADOST!L254</f>
        <v>0</v>
      </c>
      <c r="M199" s="973"/>
      <c r="N199" s="973"/>
      <c r="O199" s="973"/>
      <c r="P199" s="973"/>
      <c r="Q199" s="973"/>
      <c r="R199" s="973"/>
      <c r="S199" s="973"/>
      <c r="T199" s="973"/>
      <c r="U199" s="973"/>
      <c r="V199" s="973"/>
      <c r="W199" s="973"/>
      <c r="X199" s="973"/>
      <c r="Y199" s="973"/>
      <c r="Z199" s="973"/>
      <c r="AA199" s="973"/>
      <c r="AB199" s="973"/>
      <c r="AC199" s="973"/>
      <c r="AD199" s="973"/>
      <c r="AE199" s="973"/>
      <c r="AF199" s="974"/>
      <c r="AG199" s="804" t="s">
        <v>5</v>
      </c>
      <c r="AH199" s="975"/>
      <c r="AI199" s="975"/>
      <c r="AJ199" s="975"/>
      <c r="AK199" s="976"/>
      <c r="AL199" s="972">
        <f>ZADOST!AL254</f>
        <v>0</v>
      </c>
      <c r="AM199" s="973"/>
      <c r="AN199" s="973"/>
      <c r="AO199" s="973"/>
      <c r="AP199" s="973"/>
      <c r="AQ199" s="973"/>
      <c r="AR199" s="973"/>
      <c r="AS199" s="973"/>
      <c r="AT199" s="973"/>
      <c r="AU199" s="973"/>
      <c r="AV199" s="973"/>
      <c r="AW199" s="973"/>
      <c r="AX199" s="973"/>
      <c r="AY199" s="973"/>
      <c r="AZ199" s="973"/>
      <c r="BA199" s="973"/>
      <c r="BB199" s="973"/>
      <c r="BC199" s="973"/>
      <c r="BD199" s="973"/>
      <c r="BE199" s="973"/>
      <c r="BF199" s="977"/>
      <c r="BG199" s="1"/>
      <c r="BH199" s="97"/>
      <c r="BI199" s="24"/>
      <c r="BW199" s="274"/>
    </row>
    <row r="200" spans="3:75" ht="19.5" customHeight="1" x14ac:dyDescent="0.2">
      <c r="C200" s="1"/>
      <c r="D200" s="966"/>
      <c r="E200" s="967"/>
      <c r="F200" s="968"/>
      <c r="G200" s="789" t="s">
        <v>6</v>
      </c>
      <c r="H200" s="790"/>
      <c r="I200" s="790"/>
      <c r="J200" s="790"/>
      <c r="K200" s="791"/>
      <c r="L200" s="978">
        <f>ZADOST!L255</f>
        <v>0</v>
      </c>
      <c r="M200" s="979"/>
      <c r="N200" s="979"/>
      <c r="O200" s="979"/>
      <c r="P200" s="979"/>
      <c r="Q200" s="979"/>
      <c r="R200" s="979"/>
      <c r="S200" s="979"/>
      <c r="T200" s="979"/>
      <c r="U200" s="979"/>
      <c r="V200" s="979"/>
      <c r="W200" s="979"/>
      <c r="X200" s="979"/>
      <c r="Y200" s="979"/>
      <c r="Z200" s="979"/>
      <c r="AA200" s="979"/>
      <c r="AB200" s="979"/>
      <c r="AC200" s="979"/>
      <c r="AD200" s="979"/>
      <c r="AE200" s="979"/>
      <c r="AF200" s="980"/>
      <c r="AG200" s="783" t="s">
        <v>38</v>
      </c>
      <c r="AH200" s="981"/>
      <c r="AI200" s="981"/>
      <c r="AJ200" s="981"/>
      <c r="AK200" s="982"/>
      <c r="AL200" s="978">
        <f>ZADOST!AL255</f>
        <v>0</v>
      </c>
      <c r="AM200" s="979"/>
      <c r="AN200" s="979"/>
      <c r="AO200" s="979"/>
      <c r="AP200" s="979"/>
      <c r="AQ200" s="979"/>
      <c r="AR200" s="979"/>
      <c r="AS200" s="979"/>
      <c r="AT200" s="979"/>
      <c r="AU200" s="979"/>
      <c r="AV200" s="979"/>
      <c r="AW200" s="979"/>
      <c r="AX200" s="979"/>
      <c r="AY200" s="979"/>
      <c r="AZ200" s="979"/>
      <c r="BA200" s="979"/>
      <c r="BB200" s="979"/>
      <c r="BC200" s="979"/>
      <c r="BD200" s="979"/>
      <c r="BE200" s="979"/>
      <c r="BF200" s="983"/>
      <c r="BG200" s="1"/>
      <c r="BH200" s="219"/>
      <c r="BI200" s="24"/>
      <c r="BW200" s="274"/>
    </row>
    <row r="201" spans="3:75" ht="19.5" customHeight="1" x14ac:dyDescent="0.2">
      <c r="C201" s="1"/>
      <c r="D201" s="969"/>
      <c r="E201" s="970"/>
      <c r="F201" s="971"/>
      <c r="G201" s="789" t="s">
        <v>39</v>
      </c>
      <c r="H201" s="790"/>
      <c r="I201" s="790"/>
      <c r="J201" s="790"/>
      <c r="K201" s="791"/>
      <c r="L201" s="984">
        <f>ZADOST!L256</f>
        <v>0</v>
      </c>
      <c r="M201" s="985"/>
      <c r="N201" s="985"/>
      <c r="O201" s="985"/>
      <c r="P201" s="985"/>
      <c r="Q201" s="985"/>
      <c r="R201" s="985"/>
      <c r="S201" s="985"/>
      <c r="T201" s="985"/>
      <c r="U201" s="985"/>
      <c r="V201" s="985"/>
      <c r="W201" s="985"/>
      <c r="X201" s="985"/>
      <c r="Y201" s="985"/>
      <c r="Z201" s="985"/>
      <c r="AA201" s="985"/>
      <c r="AB201" s="985"/>
      <c r="AC201" s="985"/>
      <c r="AD201" s="985"/>
      <c r="AE201" s="985"/>
      <c r="AF201" s="985"/>
      <c r="AG201" s="986"/>
      <c r="AH201" s="986"/>
      <c r="AI201" s="986"/>
      <c r="AJ201" s="986"/>
      <c r="AK201" s="986"/>
      <c r="AL201" s="986"/>
      <c r="AM201" s="986"/>
      <c r="AN201" s="986"/>
      <c r="AO201" s="986"/>
      <c r="AP201" s="986"/>
      <c r="AQ201" s="986"/>
      <c r="AR201" s="986"/>
      <c r="AS201" s="986"/>
      <c r="AT201" s="986"/>
      <c r="AU201" s="986"/>
      <c r="AV201" s="986"/>
      <c r="AW201" s="986"/>
      <c r="AX201" s="986"/>
      <c r="AY201" s="986"/>
      <c r="AZ201" s="986"/>
      <c r="BA201" s="986"/>
      <c r="BB201" s="986"/>
      <c r="BC201" s="986"/>
      <c r="BD201" s="986"/>
      <c r="BE201" s="986"/>
      <c r="BF201" s="987"/>
      <c r="BG201" s="1"/>
      <c r="BH201" s="219"/>
      <c r="BI201" s="24"/>
      <c r="BW201" s="274"/>
    </row>
    <row r="202" spans="3:75" ht="20.25" customHeight="1" x14ac:dyDescent="0.2">
      <c r="C202" s="1"/>
      <c r="D202" s="823" t="s">
        <v>44</v>
      </c>
      <c r="E202" s="825"/>
      <c r="F202" s="825"/>
      <c r="G202" s="825"/>
      <c r="H202" s="825"/>
      <c r="I202" s="825"/>
      <c r="J202" s="825"/>
      <c r="K202" s="826"/>
      <c r="L202" s="960">
        <f>ZADOST!L257</f>
        <v>0</v>
      </c>
      <c r="M202" s="824"/>
      <c r="N202" s="824"/>
      <c r="O202" s="824"/>
      <c r="P202" s="824"/>
      <c r="Q202" s="824"/>
      <c r="R202" s="824"/>
      <c r="S202" s="824"/>
      <c r="T202" s="824"/>
      <c r="U202" s="824"/>
      <c r="V202" s="824"/>
      <c r="W202" s="824"/>
      <c r="X202" s="824"/>
      <c r="Y202" s="824"/>
      <c r="Z202" s="824"/>
      <c r="AA202" s="824"/>
      <c r="AB202" s="824"/>
      <c r="AC202" s="824"/>
      <c r="AD202" s="824"/>
      <c r="AE202" s="824"/>
      <c r="AF202" s="824"/>
      <c r="AG202" s="823" t="s">
        <v>45</v>
      </c>
      <c r="AH202" s="824"/>
      <c r="AI202" s="824"/>
      <c r="AJ202" s="824"/>
      <c r="AK202" s="961"/>
      <c r="AL202" s="962">
        <f>ZADOST!AL257</f>
        <v>0</v>
      </c>
      <c r="AM202" s="824"/>
      <c r="AN202" s="824"/>
      <c r="AO202" s="824"/>
      <c r="AP202" s="824"/>
      <c r="AQ202" s="824"/>
      <c r="AR202" s="824"/>
      <c r="AS202" s="824"/>
      <c r="AT202" s="824"/>
      <c r="AU202" s="824"/>
      <c r="AV202" s="824"/>
      <c r="AW202" s="824"/>
      <c r="AX202" s="824"/>
      <c r="AY202" s="824"/>
      <c r="AZ202" s="824"/>
      <c r="BA202" s="824"/>
      <c r="BB202" s="824"/>
      <c r="BC202" s="824"/>
      <c r="BD202" s="824"/>
      <c r="BE202" s="824"/>
      <c r="BF202" s="963"/>
      <c r="BG202" s="1"/>
    </row>
    <row r="203" spans="3:75" ht="24" hidden="1" customHeight="1" x14ac:dyDescent="0.2">
      <c r="C203" s="1"/>
      <c r="D203" s="823" t="s">
        <v>45</v>
      </c>
      <c r="E203" s="824"/>
      <c r="F203" s="824"/>
      <c r="G203" s="824"/>
      <c r="H203" s="824"/>
      <c r="I203" s="824"/>
      <c r="J203" s="824"/>
      <c r="K203" s="824"/>
      <c r="L203" s="824"/>
      <c r="M203" s="824"/>
      <c r="N203" s="824"/>
      <c r="O203" s="824"/>
      <c r="P203" s="824"/>
      <c r="Q203" s="824"/>
      <c r="R203" s="824"/>
      <c r="S203" s="824"/>
      <c r="T203" s="824"/>
      <c r="U203" s="825"/>
      <c r="V203" s="826"/>
      <c r="W203" s="827"/>
      <c r="X203" s="827"/>
      <c r="Y203" s="827"/>
      <c r="Z203" s="827"/>
      <c r="AA203" s="827"/>
      <c r="AB203" s="827"/>
      <c r="AC203" s="827"/>
      <c r="AD203" s="827"/>
      <c r="AE203" s="827"/>
      <c r="AF203" s="827"/>
      <c r="AG203" s="827"/>
      <c r="AH203" s="827"/>
      <c r="AI203" s="827"/>
      <c r="AJ203" s="827"/>
      <c r="AK203" s="827"/>
      <c r="AL203" s="827"/>
      <c r="AM203" s="827"/>
      <c r="AN203" s="827"/>
      <c r="AO203" s="827"/>
      <c r="AP203" s="827"/>
      <c r="AQ203" s="827"/>
      <c r="AR203" s="827"/>
      <c r="AS203" s="827"/>
      <c r="AT203" s="827"/>
      <c r="AU203" s="827"/>
      <c r="AV203" s="827"/>
      <c r="AW203" s="827"/>
      <c r="AX203" s="827"/>
      <c r="AY203" s="827"/>
      <c r="AZ203" s="827"/>
      <c r="BA203" s="827"/>
      <c r="BB203" s="827"/>
      <c r="BC203" s="827"/>
      <c r="BD203" s="827"/>
      <c r="BE203" s="827"/>
      <c r="BF203" s="828"/>
      <c r="BG203" s="1"/>
    </row>
    <row r="204" spans="3:75" ht="102.75" customHeight="1" x14ac:dyDescent="0.2">
      <c r="C204" s="1"/>
      <c r="D204" s="831" t="s">
        <v>231</v>
      </c>
      <c r="E204" s="824"/>
      <c r="F204" s="824"/>
      <c r="G204" s="824"/>
      <c r="H204" s="824"/>
      <c r="I204" s="824"/>
      <c r="J204" s="824"/>
      <c r="K204" s="824"/>
      <c r="L204" s="824"/>
      <c r="M204" s="824"/>
      <c r="N204" s="824"/>
      <c r="O204" s="824"/>
      <c r="P204" s="824"/>
      <c r="Q204" s="824"/>
      <c r="R204" s="824"/>
      <c r="S204" s="824"/>
      <c r="T204" s="824"/>
      <c r="U204" s="825"/>
      <c r="V204" s="826"/>
      <c r="W204" s="829"/>
      <c r="X204" s="825"/>
      <c r="Y204" s="825"/>
      <c r="Z204" s="825"/>
      <c r="AA204" s="825"/>
      <c r="AB204" s="825"/>
      <c r="AC204" s="825"/>
      <c r="AD204" s="825"/>
      <c r="AE204" s="825"/>
      <c r="AF204" s="825"/>
      <c r="AG204" s="825"/>
      <c r="AH204" s="825"/>
      <c r="AI204" s="825"/>
      <c r="AJ204" s="825"/>
      <c r="AK204" s="825"/>
      <c r="AL204" s="825"/>
      <c r="AM204" s="825"/>
      <c r="AN204" s="825"/>
      <c r="AO204" s="825"/>
      <c r="AP204" s="825"/>
      <c r="AQ204" s="825"/>
      <c r="AR204" s="825"/>
      <c r="AS204" s="825"/>
      <c r="AT204" s="825"/>
      <c r="AU204" s="825"/>
      <c r="AV204" s="825"/>
      <c r="AW204" s="825"/>
      <c r="AX204" s="825"/>
      <c r="AY204" s="825"/>
      <c r="AZ204" s="825"/>
      <c r="BA204" s="825"/>
      <c r="BB204" s="825"/>
      <c r="BC204" s="825"/>
      <c r="BD204" s="825"/>
      <c r="BE204" s="825"/>
      <c r="BF204" s="830"/>
      <c r="BG204" s="1"/>
    </row>
  </sheetData>
  <sheetProtection algorithmName="SHA-512" hashValue="BdLv6wBMgHAeIhb/TUt2/9dTdEW3G29JAkpXUp3y3mIF597RUO4PkcXmJ5eOSiwhbHSvpMUG4T5NUfCdyIgQLg==" saltValue="Q1BzX8c3ySjHuqc2t17LYQ==" spinCount="100000" sheet="1" objects="1" scenarios="1" selectLockedCells="1"/>
  <protectedRanges>
    <protectedRange sqref="AO148:AO160 AO163:AO166 AO129:AO131 AO8:AO28 AO30:AO31 AO33:AO36 AO38 AO40:AO45 AO58:AO61 AO63:AO66 AO68:AO71 AO73:AO76 AO78:AO81 AO117:AO125 AO137:AO145 AO169:AO176 AO178:AO183 AO47:AO56 AO187 AO84:AO115" name="STR7_1_2"/>
    <protectedRange sqref="AG202:AJ202 L202 U202:AF204 AL202:BF204 AG203:AK204" name="STR5_2"/>
    <protectedRange sqref="AM133:BF135" name="STR7_3"/>
    <protectedRange sqref="AD184:BF184 P184:AB184" name="STR4_2_2_2"/>
    <protectedRange sqref="T186" name="STR2_2"/>
    <protectedRange sqref="P188:AB188 AD188:BF188" name="STR4_2_2_1_1"/>
    <protectedRange sqref="T190:T191" name="STR2_1_1"/>
  </protectedRanges>
  <mergeCells count="369">
    <mergeCell ref="D168:E168"/>
    <mergeCell ref="D169:E169"/>
    <mergeCell ref="D170:E170"/>
    <mergeCell ref="D130:AN130"/>
    <mergeCell ref="D131:AN131"/>
    <mergeCell ref="D132:BF132"/>
    <mergeCell ref="D180:BF180"/>
    <mergeCell ref="D176:BF176"/>
    <mergeCell ref="D177:BF177"/>
    <mergeCell ref="D178:BF178"/>
    <mergeCell ref="D179:BF179"/>
    <mergeCell ref="D133:AL133"/>
    <mergeCell ref="AM133:BF133"/>
    <mergeCell ref="D134:AL134"/>
    <mergeCell ref="AM134:BF134"/>
    <mergeCell ref="D135:AL135"/>
    <mergeCell ref="AM135:BF135"/>
    <mergeCell ref="AM138:AV138"/>
    <mergeCell ref="AW138:BF138"/>
    <mergeCell ref="D140:AB140"/>
    <mergeCell ref="AX168:BF168"/>
    <mergeCell ref="F168:AW168"/>
    <mergeCell ref="AX169:BF169"/>
    <mergeCell ref="AX170:BF170"/>
    <mergeCell ref="F169:AW169"/>
    <mergeCell ref="F170:AW170"/>
    <mergeCell ref="D167:BF167"/>
    <mergeCell ref="D114:S114"/>
    <mergeCell ref="AM146:AV146"/>
    <mergeCell ref="AW146:BF146"/>
    <mergeCell ref="D137:AB139"/>
    <mergeCell ref="AC137:BF137"/>
    <mergeCell ref="D142:AB142"/>
    <mergeCell ref="AC142:AL142"/>
    <mergeCell ref="AM142:AV142"/>
    <mergeCell ref="AW142:BF142"/>
    <mergeCell ref="D143:AB143"/>
    <mergeCell ref="AC143:AL143"/>
    <mergeCell ref="AM143:AV143"/>
    <mergeCell ref="AW143:BF143"/>
    <mergeCell ref="D144:AB144"/>
    <mergeCell ref="AC144:AL144"/>
    <mergeCell ref="AM144:AV144"/>
    <mergeCell ref="AW144:BF144"/>
    <mergeCell ref="AC138:AL138"/>
    <mergeCell ref="AO128:BF128"/>
    <mergeCell ref="D128:AN128"/>
    <mergeCell ref="AO129:BF129"/>
    <mergeCell ref="AO130:BF130"/>
    <mergeCell ref="AO131:BF131"/>
    <mergeCell ref="D129:AN129"/>
    <mergeCell ref="D109:S109"/>
    <mergeCell ref="T109:BF109"/>
    <mergeCell ref="D110:S110"/>
    <mergeCell ref="T110:BF110"/>
    <mergeCell ref="D111:S111"/>
    <mergeCell ref="T111:BF111"/>
    <mergeCell ref="D112:S112"/>
    <mergeCell ref="T112:BF112"/>
    <mergeCell ref="D113:S113"/>
    <mergeCell ref="T113:BF113"/>
    <mergeCell ref="D126:BF126"/>
    <mergeCell ref="D127:BF127"/>
    <mergeCell ref="D123:S123"/>
    <mergeCell ref="T123:BF123"/>
    <mergeCell ref="D124:S124"/>
    <mergeCell ref="T124:BF124"/>
    <mergeCell ref="D125:S125"/>
    <mergeCell ref="T125:BF125"/>
    <mergeCell ref="D120:S120"/>
    <mergeCell ref="T120:BF120"/>
    <mergeCell ref="D121:S121"/>
    <mergeCell ref="D182:BF182"/>
    <mergeCell ref="D184:V184"/>
    <mergeCell ref="W184:BF184"/>
    <mergeCell ref="D185:BF185"/>
    <mergeCell ref="D186:BF186"/>
    <mergeCell ref="C2:BG2"/>
    <mergeCell ref="T101:BF101"/>
    <mergeCell ref="D102:S102"/>
    <mergeCell ref="T102:BF102"/>
    <mergeCell ref="D103:S103"/>
    <mergeCell ref="T103:BF103"/>
    <mergeCell ref="D104:S104"/>
    <mergeCell ref="T104:BF104"/>
    <mergeCell ref="D105:S105"/>
    <mergeCell ref="T105:BF105"/>
    <mergeCell ref="T114:BF114"/>
    <mergeCell ref="D115:S115"/>
    <mergeCell ref="T115:BF115"/>
    <mergeCell ref="D106:S106"/>
    <mergeCell ref="T106:BF106"/>
    <mergeCell ref="D107:S107"/>
    <mergeCell ref="T107:BF107"/>
    <mergeCell ref="D108:S108"/>
    <mergeCell ref="T108:BF108"/>
    <mergeCell ref="D160:AN160"/>
    <mergeCell ref="D136:BF136"/>
    <mergeCell ref="D161:BF161"/>
    <mergeCell ref="D162:BF162"/>
    <mergeCell ref="D164:BF164"/>
    <mergeCell ref="D166:BF166"/>
    <mergeCell ref="AZ151:BF151"/>
    <mergeCell ref="D150:AN150"/>
    <mergeCell ref="D156:AN156"/>
    <mergeCell ref="D157:AN157"/>
    <mergeCell ref="D158:AN158"/>
    <mergeCell ref="D159:AN159"/>
    <mergeCell ref="AO160:AY160"/>
    <mergeCell ref="AZ160:BF160"/>
    <mergeCell ref="AO150:AY150"/>
    <mergeCell ref="AZ150:BF150"/>
    <mergeCell ref="AO159:AY159"/>
    <mergeCell ref="AO157:AY157"/>
    <mergeCell ref="AO158:AY158"/>
    <mergeCell ref="AO155:AY155"/>
    <mergeCell ref="AO156:AY156"/>
    <mergeCell ref="AO153:AY153"/>
    <mergeCell ref="AO154:AY154"/>
    <mergeCell ref="D147:BF147"/>
    <mergeCell ref="D148:AN148"/>
    <mergeCell ref="AO148:AY148"/>
    <mergeCell ref="AZ148:BF148"/>
    <mergeCell ref="AO152:AY152"/>
    <mergeCell ref="AZ152:BF152"/>
    <mergeCell ref="AO151:AY151"/>
    <mergeCell ref="AO149:AY149"/>
    <mergeCell ref="AZ149:BF149"/>
    <mergeCell ref="AW139:BF139"/>
    <mergeCell ref="AM139:AV139"/>
    <mergeCell ref="AC139:AL139"/>
    <mergeCell ref="AW140:BF140"/>
    <mergeCell ref="D141:AB141"/>
    <mergeCell ref="AC141:AL141"/>
    <mergeCell ref="AM141:AV141"/>
    <mergeCell ref="AW141:BF141"/>
    <mergeCell ref="D145:AB145"/>
    <mergeCell ref="AC145:AL145"/>
    <mergeCell ref="AM145:AV145"/>
    <mergeCell ref="AW145:BF145"/>
    <mergeCell ref="AM140:AV140"/>
    <mergeCell ref="AC140:AL140"/>
    <mergeCell ref="D146:AB146"/>
    <mergeCell ref="AC146:AL146"/>
    <mergeCell ref="AZ158:BF158"/>
    <mergeCell ref="AZ159:BF159"/>
    <mergeCell ref="D151:AN151"/>
    <mergeCell ref="D152:AN152"/>
    <mergeCell ref="D153:AN153"/>
    <mergeCell ref="D154:AN154"/>
    <mergeCell ref="AZ153:BF153"/>
    <mergeCell ref="AZ154:BF154"/>
    <mergeCell ref="AZ155:BF155"/>
    <mergeCell ref="AZ156:BF156"/>
    <mergeCell ref="D155:AN155"/>
    <mergeCell ref="AZ157:BF157"/>
    <mergeCell ref="T121:BF121"/>
    <mergeCell ref="D122:S122"/>
    <mergeCell ref="T122:BF122"/>
    <mergeCell ref="D116:BF116"/>
    <mergeCell ref="D117:S117"/>
    <mergeCell ref="T117:BF117"/>
    <mergeCell ref="D118:S118"/>
    <mergeCell ref="T118:BF118"/>
    <mergeCell ref="D119:S119"/>
    <mergeCell ref="T119:BF119"/>
    <mergeCell ref="D98:S98"/>
    <mergeCell ref="T98:BF98"/>
    <mergeCell ref="D99:S99"/>
    <mergeCell ref="T99:BF99"/>
    <mergeCell ref="D100:S100"/>
    <mergeCell ref="T100:BF100"/>
    <mergeCell ref="D101:S101"/>
    <mergeCell ref="D92:S92"/>
    <mergeCell ref="T92:BF92"/>
    <mergeCell ref="D93:S93"/>
    <mergeCell ref="T93:BF93"/>
    <mergeCell ref="D94:S94"/>
    <mergeCell ref="T94:BF94"/>
    <mergeCell ref="D95:S95"/>
    <mergeCell ref="T95:BF95"/>
    <mergeCell ref="D96:S96"/>
    <mergeCell ref="T96:BF96"/>
    <mergeCell ref="D97:S97"/>
    <mergeCell ref="T97:BF97"/>
    <mergeCell ref="D91:S91"/>
    <mergeCell ref="T91:BF91"/>
    <mergeCell ref="D88:S88"/>
    <mergeCell ref="T88:BF88"/>
    <mergeCell ref="D89:S89"/>
    <mergeCell ref="T89:BF89"/>
    <mergeCell ref="D90:S90"/>
    <mergeCell ref="T90:BF90"/>
    <mergeCell ref="D84:S84"/>
    <mergeCell ref="D85:S85"/>
    <mergeCell ref="D86:S86"/>
    <mergeCell ref="D87:S87"/>
    <mergeCell ref="T84:BF84"/>
    <mergeCell ref="T85:BF85"/>
    <mergeCell ref="T86:BF86"/>
    <mergeCell ref="T87:BF87"/>
    <mergeCell ref="D81:V81"/>
    <mergeCell ref="W81:BF81"/>
    <mergeCell ref="D82:V82"/>
    <mergeCell ref="W82:X82"/>
    <mergeCell ref="Y82:AN82"/>
    <mergeCell ref="AO82:AP82"/>
    <mergeCell ref="AQ82:BF82"/>
    <mergeCell ref="D78:V78"/>
    <mergeCell ref="W78:BF78"/>
    <mergeCell ref="D79:V79"/>
    <mergeCell ref="W79:BF79"/>
    <mergeCell ref="D80:V80"/>
    <mergeCell ref="W80:BF80"/>
    <mergeCell ref="D76:V76"/>
    <mergeCell ref="W76:BF76"/>
    <mergeCell ref="D77:V77"/>
    <mergeCell ref="W77:X77"/>
    <mergeCell ref="Y77:AN77"/>
    <mergeCell ref="AO77:AP77"/>
    <mergeCell ref="AQ77:BF77"/>
    <mergeCell ref="D73:V73"/>
    <mergeCell ref="W73:BF73"/>
    <mergeCell ref="D74:V74"/>
    <mergeCell ref="W74:BF74"/>
    <mergeCell ref="D75:V75"/>
    <mergeCell ref="W75:BF75"/>
    <mergeCell ref="D71:V71"/>
    <mergeCell ref="W71:BF71"/>
    <mergeCell ref="D72:V72"/>
    <mergeCell ref="W72:X72"/>
    <mergeCell ref="Y72:AN72"/>
    <mergeCell ref="AO72:AP72"/>
    <mergeCell ref="AQ72:BF72"/>
    <mergeCell ref="D69:V69"/>
    <mergeCell ref="W69:BF69"/>
    <mergeCell ref="D70:V70"/>
    <mergeCell ref="W70:BF70"/>
    <mergeCell ref="Y62:AN62"/>
    <mergeCell ref="D62:V62"/>
    <mergeCell ref="W62:X62"/>
    <mergeCell ref="AO62:AP62"/>
    <mergeCell ref="W58:BF58"/>
    <mergeCell ref="W59:BF59"/>
    <mergeCell ref="W60:BF60"/>
    <mergeCell ref="W61:BF61"/>
    <mergeCell ref="D68:V68"/>
    <mergeCell ref="W68:BF68"/>
    <mergeCell ref="AQ62:BF62"/>
    <mergeCell ref="D63:V63"/>
    <mergeCell ref="W63:BF63"/>
    <mergeCell ref="D64:V64"/>
    <mergeCell ref="W64:BF64"/>
    <mergeCell ref="D65:V65"/>
    <mergeCell ref="W65:BF65"/>
    <mergeCell ref="D66:V66"/>
    <mergeCell ref="W66:BF66"/>
    <mergeCell ref="D67:V67"/>
    <mergeCell ref="W67:X67"/>
    <mergeCell ref="Y67:AN67"/>
    <mergeCell ref="AO67:AP67"/>
    <mergeCell ref="AQ67:BF67"/>
    <mergeCell ref="D54:BF54"/>
    <mergeCell ref="D57:BF57"/>
    <mergeCell ref="D61:V61"/>
    <mergeCell ref="D37:BF37"/>
    <mergeCell ref="D38:BF38"/>
    <mergeCell ref="D41:BF41"/>
    <mergeCell ref="D43:BF43"/>
    <mergeCell ref="D45:BF45"/>
    <mergeCell ref="D46:BF46"/>
    <mergeCell ref="D56:BF56"/>
    <mergeCell ref="D60:V60"/>
    <mergeCell ref="D59:V59"/>
    <mergeCell ref="D58:V58"/>
    <mergeCell ref="D17:BF17"/>
    <mergeCell ref="D8:BF8"/>
    <mergeCell ref="D10:BF10"/>
    <mergeCell ref="D12:BF12"/>
    <mergeCell ref="D13:BF13"/>
    <mergeCell ref="D19:BF19"/>
    <mergeCell ref="D23:BF23"/>
    <mergeCell ref="E26:O26"/>
    <mergeCell ref="D36:BF36"/>
    <mergeCell ref="D1:S1"/>
    <mergeCell ref="D5:O5"/>
    <mergeCell ref="P5:BF5"/>
    <mergeCell ref="D6:O6"/>
    <mergeCell ref="P6:BF6"/>
    <mergeCell ref="D48:BF48"/>
    <mergeCell ref="D50:BF50"/>
    <mergeCell ref="D52:BF52"/>
    <mergeCell ref="D83:BF83"/>
    <mergeCell ref="D39:BF39"/>
    <mergeCell ref="D15:BF15"/>
    <mergeCell ref="C3:BG3"/>
    <mergeCell ref="C4:BG4"/>
    <mergeCell ref="D7:BF7"/>
    <mergeCell ref="E27:O27"/>
    <mergeCell ref="E25:O25"/>
    <mergeCell ref="D29:BF29"/>
    <mergeCell ref="P26:BE26"/>
    <mergeCell ref="P25:BE25"/>
    <mergeCell ref="D21:BF21"/>
    <mergeCell ref="D34:BF34"/>
    <mergeCell ref="P27:BE27"/>
    <mergeCell ref="D31:BF31"/>
    <mergeCell ref="D32:BF32"/>
    <mergeCell ref="D174:E174"/>
    <mergeCell ref="F174:AW174"/>
    <mergeCell ref="AX174:BF174"/>
    <mergeCell ref="D175:E175"/>
    <mergeCell ref="F175:AW175"/>
    <mergeCell ref="AX175:BF175"/>
    <mergeCell ref="D171:E171"/>
    <mergeCell ref="F171:AW171"/>
    <mergeCell ref="AX171:BF171"/>
    <mergeCell ref="D172:E172"/>
    <mergeCell ref="F172:AW172"/>
    <mergeCell ref="AX172:BF172"/>
    <mergeCell ref="D173:E173"/>
    <mergeCell ref="F173:AW173"/>
    <mergeCell ref="AX173:BF173"/>
    <mergeCell ref="D188:V188"/>
    <mergeCell ref="W188:BF188"/>
    <mergeCell ref="D189:BF189"/>
    <mergeCell ref="D190:BF190"/>
    <mergeCell ref="D192:BF192"/>
    <mergeCell ref="D193:F195"/>
    <mergeCell ref="G193:K193"/>
    <mergeCell ref="L193:AF193"/>
    <mergeCell ref="AG193:AK193"/>
    <mergeCell ref="AL193:BF193"/>
    <mergeCell ref="G194:K194"/>
    <mergeCell ref="L194:AF194"/>
    <mergeCell ref="AG194:AK194"/>
    <mergeCell ref="AL194:BF194"/>
    <mergeCell ref="G195:K195"/>
    <mergeCell ref="L195:BF195"/>
    <mergeCell ref="D196:F198"/>
    <mergeCell ref="G196:K196"/>
    <mergeCell ref="L196:AF196"/>
    <mergeCell ref="AG196:AK196"/>
    <mergeCell ref="AL196:BF196"/>
    <mergeCell ref="G197:K197"/>
    <mergeCell ref="L197:AF197"/>
    <mergeCell ref="AG197:AK197"/>
    <mergeCell ref="AL197:BF197"/>
    <mergeCell ref="G198:K198"/>
    <mergeCell ref="L198:BF198"/>
    <mergeCell ref="D202:K202"/>
    <mergeCell ref="L202:AF202"/>
    <mergeCell ref="AG202:AK202"/>
    <mergeCell ref="AL202:BF202"/>
    <mergeCell ref="D203:V203"/>
    <mergeCell ref="W203:BF203"/>
    <mergeCell ref="D204:V204"/>
    <mergeCell ref="W204:BF204"/>
    <mergeCell ref="D199:F201"/>
    <mergeCell ref="G199:K199"/>
    <mergeCell ref="L199:AF199"/>
    <mergeCell ref="AG199:AK199"/>
    <mergeCell ref="AL199:BF199"/>
    <mergeCell ref="G200:K200"/>
    <mergeCell ref="L200:AF200"/>
    <mergeCell ref="AG200:AK200"/>
    <mergeCell ref="AL200:BF200"/>
    <mergeCell ref="G201:K201"/>
    <mergeCell ref="L201:BF201"/>
  </mergeCells>
  <conditionalFormatting sqref="D184">
    <cfRule type="containsText" dxfId="208" priority="12" operator="containsText" text="Doplňte další název pozice v projektovém týmu">
      <formula>NOT(ISERROR(SEARCH("Doplňte další název pozice v projektovém týmu",D184)))</formula>
    </cfRule>
  </conditionalFormatting>
  <conditionalFormatting sqref="D188">
    <cfRule type="containsText" dxfId="207" priority="10" operator="containsText" text="Doplňte další název pozice v projektovém týmu">
      <formula>NOT(ISERROR(SEARCH("Doplňte další název pozice v projektovém týmu",D188)))</formula>
    </cfRule>
  </conditionalFormatting>
  <conditionalFormatting sqref="D148:AN149">
    <cfRule type="expression" dxfId="206" priority="17">
      <formula>$AO$150&lt;&gt;$AO$151</formula>
    </cfRule>
  </conditionalFormatting>
  <conditionalFormatting sqref="D19:BF19">
    <cfRule type="containsText" dxfId="202" priority="3" operator="containsText" text="pole se načítá automaticky po vyplnění žádosti!">
      <formula>NOT(ISERROR(SEARCH("pole se načítá automaticky po vyplnění žádosti!",D19)))</formula>
    </cfRule>
  </conditionalFormatting>
  <conditionalFormatting sqref="D134:BF134">
    <cfRule type="expression" dxfId="201" priority="14">
      <formula>$AM$108="Ne"</formula>
    </cfRule>
  </conditionalFormatting>
  <conditionalFormatting sqref="D135:BF135">
    <cfRule type="expression" dxfId="200" priority="13">
      <formula>$AM$108="Ne"</formula>
    </cfRule>
  </conditionalFormatting>
  <conditionalFormatting sqref="L193:BF202">
    <cfRule type="cellIs" dxfId="199" priority="16" operator="equal">
      <formula>0</formula>
    </cfRule>
  </conditionalFormatting>
  <conditionalFormatting sqref="W184:BF184">
    <cfRule type="containsText" dxfId="198" priority="11" operator="containsText" text="vyberte">
      <formula>NOT(ISERROR(SEARCH("vyberte",W184)))</formula>
    </cfRule>
  </conditionalFormatting>
  <conditionalFormatting sqref="W188:BF188">
    <cfRule type="containsText" dxfId="197" priority="9" operator="containsText" text="vyberte">
      <formula>NOT(ISERROR(SEARCH("vyberte",W188)))</formula>
    </cfRule>
  </conditionalFormatting>
  <conditionalFormatting sqref="AM133:BF135">
    <cfRule type="cellIs" dxfId="196" priority="15" operator="equal">
      <formula>"Vyberte ze seznamu"</formula>
    </cfRule>
  </conditionalFormatting>
  <conditionalFormatting sqref="AO151:AY152">
    <cfRule type="containsText" dxfId="195" priority="1" operator="containsText" text="vygeneruje">
      <formula>NOT(ISERROR(SEARCH("vygeneruje",AO151)))</formula>
    </cfRule>
  </conditionalFormatting>
  <dataValidations count="17">
    <dataValidation type="textLength" operator="lessThanOrEqual" allowBlank="1" showErrorMessage="1" error="Překročen maximální počet znaků!" sqref="D186:BF186 D190:BF191" xr:uid="{83563DD1-645D-4DA5-8629-7369AD0FA1A4}">
      <formula1>1008</formula1>
    </dataValidation>
    <dataValidation allowBlank="1" showInputMessage="1" showErrorMessage="1" prompt="Zde doplňte další název pozice v projektovém týmu." sqref="D184 D188" xr:uid="{BD22CF72-E398-4F9D-A9BB-49211AF19899}"/>
    <dataValidation type="list" allowBlank="1" showInputMessage="1" showErrorMessage="1" sqref="W188:BF188 W184:BF184" xr:uid="{725F4406-D5F0-46DF-ABC8-E6D5B76C699E}">
      <formula1>$BH$184:$BH$187</formula1>
    </dataValidation>
    <dataValidation type="list" allowBlank="1" showInputMessage="1" showErrorMessage="1" prompt="Vyberte jednu z možností uvedených v rozevíracím seznamu:" sqref="AM135:BF135 AM133:BF133" xr:uid="{57F05D31-0B4A-4300-8EBE-CED8A38CDCEC}">
      <formula1>$BH$133:$BJ$133</formula1>
    </dataValidation>
    <dataValidation type="list" allowBlank="1" showInputMessage="1" prompt="Vyberte jednu z možností uvedených v rozevíracím seznamu:" sqref="AM134:BF134" xr:uid="{6A54DCFC-2D12-4376-9F26-132926532747}">
      <formula1>$BH$133:$BJ$133</formula1>
    </dataValidation>
    <dataValidation operator="lessThanOrEqual" allowBlank="1" showInputMessage="1" showErrorMessage="1" prompt="Konkrétní změna/změny (v kontextu cílů RIS ZK), které má projekt způsobit, z tohoto cíle musí jednoznačně vyplývat dílčí cíle projektu. Vysvětlení a zdůvodnění projektu. " sqref="D38:BF38" xr:uid="{D2B28B5C-263D-4825-B43E-3657F7FEC782}"/>
    <dataValidation allowBlank="1" showInputMessage="1" showErrorMessage="1" prompt="Toto kritérium je alternativní k předcházejícímu." sqref="D54:BF54" xr:uid="{C34B7BEE-0D68-4F11-ADFA-E92B6A5A34A3}"/>
    <dataValidation allowBlank="1" showInputMessage="1" showErrorMessage="1" prompt="Přínosy se mohou týkat i soukromých subjektů mimo kraj v ČR. Přínosy musí jednoznačně posilovat konkurenceschopnost soukromého sektoru založenou na inovacích. _x000a__x000a_Toto kritérium je alternativní k následujícímu." sqref="D52:BF52 D179:BF179" xr:uid="{B82E3B7F-7C0A-4635-89B7-57DC12478E79}"/>
    <dataValidation allowBlank="1" showInputMessage="1" showErrorMessage="1" prompt="Spolupráce může směřovat i mimo kraj, i v takovém případě musí být jeden ze subjektů z kraje nebo subjekty v kraji (jednoznačně, prokazatelně) přínosy ze spolupráce." sqref="D50:BF50" xr:uid="{63E6E5E0-5A0C-4A63-A39C-840659E96EF7}"/>
    <dataValidation allowBlank="1" showInputMessage="1" showErrorMessage="1" prompt="Jak se změní postavení či vlastnosti cílových skupin, čím a jak jim strategický projekt pomůže. " sqref="D45:BF45" xr:uid="{BFFF4340-17ED-40C8-87B6-4EC1E753132C}"/>
    <dataValidation allowBlank="1" showInputMessage="1" showErrorMessage="1" prompt="Rozsah jednotlivých cílových skupin v rámci Zlínského kraje" sqref="D43:BF43" xr:uid="{824A3592-608F-4291-9918-86B34AC027B5}"/>
    <dataValidation allowBlank="1" showInputMessage="1" showErrorMessage="1" prompt="Identifikace, složení, struktura konkrétních cílových skupin, vztah jednotlivých cílových skupin k výše popsaným problémům/potřebám a cílům" sqref="D41:BF41" xr:uid="{02706559-9B93-4093-AF95-FEDADA95C184}"/>
    <dataValidation operator="lessThanOrEqual" allowBlank="1" showInputMessage="1" showErrorMessage="1" prompt="Podrobnější popis problémové logiky v užším smyslu, včetně kvantifikace problému a komu působí problémy, resp. kdo je na jeho řešení potenciálně zainteresován." sqref="D36:BF36" xr:uid="{BD012E8F-3FCF-47D4-A7C6-3FE1EF95055B}"/>
    <dataValidation operator="lessThanOrEqual" allowBlank="1" showInputMessage="1" showErrorMessage="1" prompt="Zdůvodnění společenské objednávky, potřeby se problémem zabývat, zdůvodnění potřebnosti projektu" sqref="D34:BF34" xr:uid="{FF03F64F-D5A5-4701-A1AC-F4253E501E8B}"/>
    <dataValidation operator="lessThanOrEqual" allowBlank="1" showInputMessage="1" showErrorMessage="1" prompt="Stručné shrnutí hlavních informací o projektu, přehledný popis záměru, očekávaných změn, cílové skupiny a hlavních aktivit. " sqref="D31:BF31" xr:uid="{8069688E-075F-40EB-BF02-AEBBFCB54924}"/>
    <dataValidation allowBlank="1" showInputMessage="1" showErrorMessage="1" prompt="FYZICKÉ OSOBY žádající o podporu uvádí jméno a příjmení._x000a_PRÁVNICKÉ OSOBY uvádí název žadatele." sqref="P6:BF6" xr:uid="{2C3DC803-B3F4-435D-9EF2-AFD0DE41888C}"/>
    <dataValidation operator="equal" allowBlank="1" showInputMessage="1" showErrorMessage="1" error="IČ může obsahovat pouze číslice o  počtu 8 znaků" sqref="P5:BF5" xr:uid="{DEB820DC-444A-485B-BE95-6BFCEB7295CB}"/>
  </dataValidations>
  <pageMargins left="0.39370078740157483" right="0.39370078740157483" top="0.39370078740157483" bottom="0.39370078740157483" header="0.31496062992125984" footer="0.31496062992125984"/>
  <pageSetup paperSize="9" scale="96" fitToHeight="0" orientation="portrait" r:id="rId1"/>
  <rowBreaks count="1" manualBreakCount="1">
    <brk id="115" max="16383" man="1"/>
  </rowBreaks>
  <drawing r:id="rId2"/>
  <extLst>
    <ext xmlns:x14="http://schemas.microsoft.com/office/spreadsheetml/2009/9/main" uri="{78C0D931-6437-407d-A8EE-F0AAD7539E65}">
      <x14:conditionalFormattings>
        <x14:conditionalFormatting xmlns:xm="http://schemas.microsoft.com/office/excel/2006/main">
          <x14:cfRule type="expression" priority="7" id="{DAD2ABE5-FBB0-40A9-B578-CBADC1E9F66E}">
            <xm:f>ZADOST!$AE$153="Zahájení realizace z vlastních zdrojů nositele strategického projektu či jiných zdrojů mimo programové financování."</xm:f>
            <x14:dxf>
              <font>
                <color theme="0" tint="-0.34998626667073579"/>
              </font>
            </x14:dxf>
          </x14:cfRule>
          <xm:sqref>D14</xm:sqref>
        </x14:conditionalFormatting>
        <x14:conditionalFormatting xmlns:xm="http://schemas.microsoft.com/office/excel/2006/main">
          <x14:cfRule type="expression" priority="5" id="{01C827E4-2B90-44E9-9444-B18A1F4BE72A}">
            <xm:f>ZADOST!$AE$153="Zahájení realizace z vlastních zdrojů nositele strategického projektu či jiných zdrojů mimo programové financování."</xm:f>
            <x14:dxf>
              <font>
                <color theme="0" tint="-0.34998626667073579"/>
              </font>
            </x14:dxf>
          </x14:cfRule>
          <xm:sqref>D16</xm:sqref>
        </x14:conditionalFormatting>
        <x14:conditionalFormatting xmlns:xm="http://schemas.microsoft.com/office/excel/2006/main">
          <x14:cfRule type="expression" priority="8" id="{5FC3EF50-FCD0-451B-869F-D295DEF084F1}">
            <xm:f>ZADOST!$AE$153="Zahájení realizace z vlastních zdrojů nositele strategického projektu či jiných zdrojů mimo programové financování."</xm:f>
            <x14:dxf>
              <font>
                <color theme="0" tint="-0.34998626667073579"/>
              </font>
            </x14:dxf>
          </x14:cfRule>
          <xm:sqref>D13:BF13</xm:sqref>
        </x14:conditionalFormatting>
        <x14:conditionalFormatting xmlns:xm="http://schemas.microsoft.com/office/excel/2006/main">
          <x14:cfRule type="expression" priority="6" id="{30DA314D-4D26-48F0-9A53-9A63FEC7C784}">
            <xm:f>ZADOST!$AE$153="Zahájení realizace z vlastních zdrojů nositele strategického projektu či jiných zdrojů mimo programové financování."</xm:f>
            <x14:dxf>
              <fill>
                <patternFill>
                  <bgColor theme="0" tint="-4.9989318521683403E-2"/>
                </patternFill>
              </fill>
            </x14:dxf>
          </x14:cfRule>
          <xm:sqref>D15:BF15</xm:sqref>
        </x14:conditionalFormatting>
        <x14:conditionalFormatting xmlns:xm="http://schemas.microsoft.com/office/excel/2006/main">
          <x14:cfRule type="expression" priority="4" id="{78ECEBD1-F0D2-406C-AF81-9A733429CA4E}">
            <xm:f>ZADOST!$AE$153="Zahájení realizace z vlastních zdrojů nositele strategického projektu či jiných zdrojů mimo programové financování."</xm:f>
            <x14:dxf>
              <fill>
                <patternFill>
                  <bgColor theme="0" tint="-4.9989318521683403E-2"/>
                </patternFill>
              </fill>
            </x14:dxf>
          </x14:cfRule>
          <xm:sqref>D17:BF17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1">
    <tabColor theme="7" tint="0.79998168889431442"/>
    <pageSetUpPr fitToPage="1"/>
  </sheetPr>
  <dimension ref="A1:CE105"/>
  <sheetViews>
    <sheetView view="pageBreakPreview" topLeftCell="B1" zoomScale="110" zoomScaleNormal="100" zoomScaleSheetLayoutView="110" workbookViewId="0">
      <selection activeCell="D48" sqref="D48:R48"/>
    </sheetView>
  </sheetViews>
  <sheetFormatPr defaultColWidth="1.7109375" defaultRowHeight="14.25" x14ac:dyDescent="0.2"/>
  <cols>
    <col min="1" max="1" width="1.7109375" style="1" hidden="1" customWidth="1"/>
    <col min="2" max="2" width="1.7109375" style="1" customWidth="1"/>
    <col min="3" max="29" width="1.7109375" style="4"/>
    <col min="30" max="30" width="1.85546875" style="4" customWidth="1"/>
    <col min="31" max="59" width="1.7109375" style="4"/>
    <col min="60" max="60" width="24.42578125" style="17" hidden="1" customWidth="1"/>
    <col min="61" max="61" width="16.7109375" style="17" hidden="1" customWidth="1"/>
    <col min="62" max="63" width="18.5703125" style="1" hidden="1" customWidth="1"/>
    <col min="64" max="75" width="17.7109375" style="1" hidden="1" customWidth="1"/>
    <col min="76" max="83" width="18.5703125" style="1" hidden="1" customWidth="1"/>
    <col min="84" max="90" width="1.7109375" style="1"/>
    <col min="91" max="91" width="1.7109375" style="1" customWidth="1"/>
    <col min="92" max="16384" width="1.7109375" style="1"/>
  </cols>
  <sheetData>
    <row r="1" spans="3:62" ht="11.25" customHeight="1" x14ac:dyDescent="0.2">
      <c r="C1" s="1"/>
      <c r="D1" s="572" t="s">
        <v>233</v>
      </c>
      <c r="E1" s="573"/>
      <c r="F1" s="573"/>
      <c r="G1" s="573"/>
      <c r="H1" s="573"/>
      <c r="I1" s="573"/>
      <c r="J1" s="573"/>
      <c r="K1" s="573"/>
      <c r="L1" s="573"/>
      <c r="M1" s="573"/>
      <c r="N1" s="573"/>
      <c r="O1" s="573"/>
      <c r="P1" s="573"/>
      <c r="Q1" s="573"/>
      <c r="R1" s="573"/>
      <c r="S1" s="574"/>
      <c r="T1" s="3"/>
      <c r="U1" s="3"/>
      <c r="V1" s="3"/>
      <c r="W1" s="1"/>
      <c r="X1" s="104"/>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3:62" ht="50.25" customHeight="1" x14ac:dyDescent="0.25">
      <c r="C2" s="406"/>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row>
    <row r="3" spans="3:62" s="102" customFormat="1" ht="18" customHeight="1" x14ac:dyDescent="0.2">
      <c r="C3" s="1020" t="s">
        <v>548</v>
      </c>
      <c r="D3" s="1021"/>
      <c r="E3" s="1021"/>
      <c r="F3" s="1021"/>
      <c r="G3" s="1021"/>
      <c r="H3" s="1021"/>
      <c r="I3" s="1021"/>
      <c r="J3" s="1021"/>
      <c r="K3" s="1021"/>
      <c r="L3" s="1021"/>
      <c r="M3" s="1021"/>
      <c r="N3" s="1021"/>
      <c r="O3" s="1021"/>
      <c r="P3" s="1021"/>
      <c r="Q3" s="1021"/>
      <c r="R3" s="1021"/>
      <c r="S3" s="1021"/>
      <c r="T3" s="1021"/>
      <c r="U3" s="1021"/>
      <c r="V3" s="1021"/>
      <c r="W3" s="1021"/>
      <c r="X3" s="1021"/>
      <c r="Y3" s="1021"/>
      <c r="Z3" s="1021"/>
      <c r="AA3" s="1021"/>
      <c r="AB3" s="1021"/>
      <c r="AC3" s="1021"/>
      <c r="AD3" s="1021"/>
      <c r="AE3" s="1021"/>
      <c r="AF3" s="1021"/>
      <c r="AG3" s="1021"/>
      <c r="AH3" s="1021"/>
      <c r="AI3" s="1021"/>
      <c r="AJ3" s="1021"/>
      <c r="AK3" s="1021"/>
      <c r="AL3" s="1021"/>
      <c r="AM3" s="1021"/>
      <c r="AN3" s="1021"/>
      <c r="AO3" s="1021"/>
      <c r="AP3" s="1021"/>
      <c r="AQ3" s="1021"/>
      <c r="AR3" s="1021"/>
      <c r="AS3" s="1021"/>
      <c r="AT3" s="1021"/>
      <c r="AU3" s="1021"/>
      <c r="AV3" s="1021"/>
      <c r="AW3" s="1021"/>
      <c r="AX3" s="1021"/>
      <c r="AY3" s="1021"/>
      <c r="AZ3" s="1021"/>
      <c r="BA3" s="1021"/>
      <c r="BB3" s="1021"/>
      <c r="BC3" s="1021"/>
      <c r="BD3" s="1021"/>
      <c r="BE3" s="1021"/>
      <c r="BF3" s="1021"/>
      <c r="BG3" s="1021"/>
    </row>
    <row r="4" spans="3:62" s="123" customFormat="1" ht="31.5" customHeight="1" thickBot="1" x14ac:dyDescent="0.3">
      <c r="C4" s="1250" t="s">
        <v>740</v>
      </c>
      <c r="D4" s="1023"/>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c r="AO4" s="1023"/>
      <c r="AP4" s="1023"/>
      <c r="AQ4" s="1023"/>
      <c r="AR4" s="1023"/>
      <c r="AS4" s="1023"/>
      <c r="AT4" s="1023"/>
      <c r="AU4" s="1023"/>
      <c r="AV4" s="1023"/>
      <c r="AW4" s="1023"/>
      <c r="AX4" s="1023"/>
      <c r="AY4" s="1023"/>
      <c r="AZ4" s="1023"/>
      <c r="BA4" s="1023"/>
      <c r="BB4" s="1023"/>
      <c r="BC4" s="1023"/>
      <c r="BD4" s="1023"/>
      <c r="BE4" s="1023"/>
      <c r="BF4" s="1023"/>
      <c r="BG4" s="1023"/>
    </row>
    <row r="5" spans="3:62" s="3" customFormat="1" ht="12.75" hidden="1" customHeight="1" x14ac:dyDescent="0.2">
      <c r="C5" s="204"/>
      <c r="D5" s="1002" t="s">
        <v>262</v>
      </c>
      <c r="E5" s="1003"/>
      <c r="F5" s="1003"/>
      <c r="G5" s="1003"/>
      <c r="H5" s="1003"/>
      <c r="I5" s="1003"/>
      <c r="J5" s="1003"/>
      <c r="K5" s="1003"/>
      <c r="L5" s="1003"/>
      <c r="M5" s="1003"/>
      <c r="N5" s="1003"/>
      <c r="O5" s="1004"/>
      <c r="P5" s="1005">
        <v>0</v>
      </c>
      <c r="Q5" s="1005"/>
      <c r="R5" s="1005"/>
      <c r="S5" s="1005"/>
      <c r="T5" s="1005"/>
      <c r="U5" s="1005"/>
      <c r="V5" s="1005"/>
      <c r="W5" s="1005"/>
      <c r="X5" s="1005"/>
      <c r="Y5" s="1005"/>
      <c r="Z5" s="1005"/>
      <c r="AA5" s="1005"/>
      <c r="AB5" s="1005"/>
      <c r="AC5" s="1005"/>
      <c r="AD5" s="1005"/>
      <c r="AE5" s="1005"/>
      <c r="AF5" s="1005"/>
      <c r="AG5" s="1005"/>
      <c r="AH5" s="1005"/>
      <c r="AI5" s="1005"/>
      <c r="AJ5" s="1005"/>
      <c r="AK5" s="1005"/>
      <c r="AL5" s="1005"/>
      <c r="AM5" s="1005"/>
      <c r="AN5" s="1005"/>
      <c r="AO5" s="1005"/>
      <c r="AP5" s="1005"/>
      <c r="AQ5" s="1005"/>
      <c r="AR5" s="1005"/>
      <c r="AS5" s="1005"/>
      <c r="AT5" s="1005"/>
      <c r="AU5" s="1005"/>
      <c r="AV5" s="1005"/>
      <c r="AW5" s="1005"/>
      <c r="AX5" s="1005"/>
      <c r="AY5" s="1005"/>
      <c r="AZ5" s="1005"/>
      <c r="BA5" s="1005"/>
      <c r="BB5" s="1005"/>
      <c r="BC5" s="1005"/>
      <c r="BD5" s="1005"/>
      <c r="BE5" s="1005"/>
      <c r="BF5" s="1006"/>
      <c r="BH5" s="205"/>
      <c r="BI5" s="164"/>
      <c r="BJ5" s="206"/>
    </row>
    <row r="6" spans="3:62" s="3" customFormat="1" ht="12.75" customHeight="1" thickTop="1" thickBot="1" x14ac:dyDescent="0.25">
      <c r="C6" s="204"/>
      <c r="D6" s="1007" t="s">
        <v>250</v>
      </c>
      <c r="E6" s="1008"/>
      <c r="F6" s="1008"/>
      <c r="G6" s="1008"/>
      <c r="H6" s="1008"/>
      <c r="I6" s="1008"/>
      <c r="J6" s="1008"/>
      <c r="K6" s="1008"/>
      <c r="L6" s="1008"/>
      <c r="M6" s="1008"/>
      <c r="N6" s="1008"/>
      <c r="O6" s="1009"/>
      <c r="P6" s="1010" t="str">
        <f>ZADOST!P25</f>
        <v>zde nevyplňovat,  toto pole se načítá automaticky!</v>
      </c>
      <c r="Q6" s="1011"/>
      <c r="R6" s="1011"/>
      <c r="S6" s="1011"/>
      <c r="T6" s="1011"/>
      <c r="U6" s="1011"/>
      <c r="V6" s="1011"/>
      <c r="W6" s="1011"/>
      <c r="X6" s="1011"/>
      <c r="Y6" s="1011"/>
      <c r="Z6" s="1011"/>
      <c r="AA6" s="1011"/>
      <c r="AB6" s="1011"/>
      <c r="AC6" s="1011"/>
      <c r="AD6" s="1011"/>
      <c r="AE6" s="1011"/>
      <c r="AF6" s="1011"/>
      <c r="AG6" s="1011"/>
      <c r="AH6" s="1011"/>
      <c r="AI6" s="1011"/>
      <c r="AJ6" s="1011"/>
      <c r="AK6" s="1011"/>
      <c r="AL6" s="1011"/>
      <c r="AM6" s="1011"/>
      <c r="AN6" s="1011"/>
      <c r="AO6" s="1011"/>
      <c r="AP6" s="1011"/>
      <c r="AQ6" s="1011"/>
      <c r="AR6" s="1011"/>
      <c r="AS6" s="1011"/>
      <c r="AT6" s="1011"/>
      <c r="AU6" s="1011"/>
      <c r="AV6" s="1011"/>
      <c r="AW6" s="1011"/>
      <c r="AX6" s="1011"/>
      <c r="AY6" s="1011"/>
      <c r="AZ6" s="1011"/>
      <c r="BA6" s="1011"/>
      <c r="BB6" s="1011"/>
      <c r="BC6" s="1011"/>
      <c r="BD6" s="1011"/>
      <c r="BE6" s="1011"/>
      <c r="BF6" s="1012"/>
      <c r="BH6" s="164"/>
      <c r="BI6" s="164"/>
      <c r="BJ6" s="206"/>
    </row>
    <row r="7" spans="3:62" s="102" customFormat="1" ht="11.25" customHeight="1" thickTop="1" x14ac:dyDescent="0.2">
      <c r="C7" s="156"/>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row>
    <row r="8" spans="3:62" s="102" customFormat="1" ht="42.75" hidden="1" customHeight="1" x14ac:dyDescent="0.2">
      <c r="C8" s="656" t="s">
        <v>433</v>
      </c>
      <c r="D8" s="657"/>
      <c r="E8" s="657"/>
      <c r="F8" s="657"/>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7"/>
      <c r="AW8" s="657"/>
      <c r="AX8" s="657"/>
      <c r="AY8" s="657"/>
      <c r="AZ8" s="657"/>
      <c r="BA8" s="657"/>
      <c r="BB8" s="657"/>
      <c r="BC8" s="657"/>
      <c r="BD8" s="657"/>
      <c r="BE8" s="657"/>
      <c r="BF8" s="657"/>
      <c r="BG8" s="657"/>
    </row>
    <row r="9" spans="3:62" s="102" customFormat="1" ht="5.25" hidden="1" customHeight="1" x14ac:dyDescent="0.2">
      <c r="C9" s="156"/>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row>
    <row r="10" spans="3:62" s="102" customFormat="1" ht="18" hidden="1" customHeight="1" x14ac:dyDescent="0.2">
      <c r="C10" s="821" t="s">
        <v>434</v>
      </c>
      <c r="D10" s="822"/>
      <c r="E10" s="822"/>
      <c r="F10" s="822"/>
      <c r="G10" s="822"/>
      <c r="H10" s="822"/>
      <c r="I10" s="822"/>
      <c r="J10" s="822"/>
      <c r="K10" s="822"/>
      <c r="L10" s="822"/>
      <c r="M10" s="822"/>
      <c r="N10" s="822"/>
      <c r="O10" s="822"/>
      <c r="P10" s="822"/>
      <c r="Q10" s="822"/>
      <c r="R10" s="822"/>
      <c r="S10" s="822"/>
      <c r="T10" s="822"/>
      <c r="U10" s="822"/>
      <c r="V10" s="822"/>
      <c r="W10" s="822"/>
      <c r="X10" s="822"/>
      <c r="Y10" s="822"/>
      <c r="Z10" s="822"/>
      <c r="AA10" s="822"/>
      <c r="AB10" s="822"/>
      <c r="AC10" s="822"/>
      <c r="AD10" s="822"/>
      <c r="AE10" s="822"/>
      <c r="AF10" s="822"/>
      <c r="AG10" s="822"/>
      <c r="AH10" s="822"/>
      <c r="AI10" s="822"/>
      <c r="AJ10" s="822"/>
      <c r="AK10" s="822"/>
      <c r="AL10" s="822"/>
      <c r="AM10" s="822"/>
      <c r="AN10" s="822"/>
      <c r="AO10" s="822"/>
      <c r="AP10" s="822"/>
      <c r="AQ10" s="822"/>
      <c r="AR10" s="822"/>
      <c r="AS10" s="822"/>
      <c r="AT10" s="822"/>
      <c r="AU10" s="822"/>
      <c r="AV10" s="822"/>
      <c r="AW10" s="822"/>
      <c r="AX10" s="822"/>
      <c r="AY10" s="822"/>
      <c r="AZ10" s="822"/>
      <c r="BA10" s="822"/>
      <c r="BB10" s="822"/>
      <c r="BC10" s="822"/>
      <c r="BD10" s="822"/>
      <c r="BE10" s="822"/>
      <c r="BF10" s="822"/>
      <c r="BG10" s="822"/>
    </row>
    <row r="11" spans="3:62" s="102" customFormat="1" ht="8.25" hidden="1" customHeight="1" x14ac:dyDescent="0.2">
      <c r="C11" s="133"/>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row>
    <row r="12" spans="3:62" s="123" customFormat="1" ht="16.5" hidden="1" customHeight="1" x14ac:dyDescent="0.25">
      <c r="C12" s="847" t="s">
        <v>435</v>
      </c>
      <c r="D12" s="848"/>
      <c r="E12" s="848"/>
      <c r="F12" s="848"/>
      <c r="G12" s="848"/>
      <c r="H12" s="848"/>
      <c r="I12" s="848"/>
      <c r="J12" s="848"/>
      <c r="K12" s="848"/>
      <c r="L12" s="848"/>
      <c r="M12" s="848"/>
      <c r="N12" s="848"/>
      <c r="O12" s="848"/>
      <c r="P12" s="848"/>
      <c r="Q12" s="848"/>
      <c r="R12" s="848"/>
      <c r="S12" s="848"/>
      <c r="T12" s="848"/>
      <c r="U12" s="848"/>
      <c r="V12" s="848"/>
      <c r="W12" s="848"/>
      <c r="X12" s="848"/>
      <c r="Y12" s="848"/>
      <c r="Z12" s="848"/>
      <c r="AA12" s="848"/>
      <c r="AB12" s="848"/>
      <c r="AC12" s="848"/>
      <c r="AD12" s="848"/>
      <c r="AE12" s="848"/>
      <c r="AF12" s="848"/>
      <c r="AG12" s="849"/>
      <c r="AH12" s="849"/>
      <c r="AI12" s="849"/>
      <c r="AJ12" s="849"/>
      <c r="AK12" s="849"/>
      <c r="AL12" s="849"/>
      <c r="AM12" s="849"/>
      <c r="AN12" s="849"/>
      <c r="AO12" s="849"/>
      <c r="AP12" s="849"/>
      <c r="AQ12" s="849"/>
      <c r="AR12" s="849"/>
      <c r="AS12" s="849"/>
      <c r="AT12" s="849"/>
      <c r="AU12" s="849"/>
      <c r="AV12" s="849"/>
      <c r="AW12" s="849"/>
      <c r="AX12" s="849"/>
      <c r="AY12" s="849"/>
      <c r="AZ12" s="849"/>
      <c r="BA12" s="849"/>
      <c r="BB12" s="849"/>
      <c r="BC12" s="849"/>
      <c r="BD12" s="849"/>
      <c r="BE12" s="849"/>
      <c r="BF12" s="849"/>
      <c r="BG12" s="849"/>
    </row>
    <row r="13" spans="3:62" s="102" customFormat="1" ht="36" hidden="1" customHeight="1" x14ac:dyDescent="0.4">
      <c r="C13" s="661" t="s">
        <v>263</v>
      </c>
      <c r="D13" s="662"/>
      <c r="E13" s="662"/>
      <c r="F13" s="662"/>
      <c r="G13" s="662"/>
      <c r="H13" s="662"/>
      <c r="I13" s="662"/>
      <c r="J13" s="662"/>
      <c r="K13" s="662"/>
      <c r="L13" s="662"/>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row>
    <row r="14" spans="3:62" s="102" customFormat="1" ht="15" hidden="1" customHeight="1" x14ac:dyDescent="0.2">
      <c r="C14" s="630" t="s">
        <v>234</v>
      </c>
      <c r="D14" s="630"/>
      <c r="E14" s="630"/>
      <c r="F14" s="630"/>
      <c r="G14" s="630"/>
      <c r="H14" s="630"/>
      <c r="I14" s="630"/>
      <c r="J14" s="630"/>
      <c r="K14" s="630"/>
      <c r="L14" s="630"/>
      <c r="M14" s="630"/>
      <c r="N14" s="630"/>
      <c r="O14" s="630"/>
      <c r="P14" s="630"/>
      <c r="Q14" s="630"/>
      <c r="R14" s="630"/>
      <c r="S14" s="630"/>
      <c r="T14" s="630"/>
      <c r="U14" s="630"/>
      <c r="V14" s="630"/>
      <c r="W14" s="630"/>
      <c r="X14" s="630"/>
      <c r="Y14" s="630"/>
      <c r="Z14" s="630"/>
      <c r="AA14" s="630"/>
      <c r="AB14" s="630"/>
      <c r="AC14" s="630"/>
      <c r="AD14" s="630"/>
      <c r="AE14" s="630"/>
      <c r="AF14" s="630"/>
      <c r="AG14" s="630"/>
      <c r="AH14" s="630"/>
      <c r="AI14" s="630"/>
      <c r="AJ14" s="630"/>
      <c r="AK14" s="630"/>
      <c r="AL14" s="630"/>
      <c r="AM14" s="630"/>
      <c r="AN14" s="630"/>
      <c r="AO14" s="630"/>
      <c r="AP14" s="630"/>
      <c r="AQ14" s="630"/>
      <c r="AR14" s="630"/>
      <c r="AS14" s="630"/>
      <c r="AT14" s="630"/>
      <c r="AU14" s="630"/>
      <c r="AV14" s="630"/>
      <c r="AW14" s="630"/>
      <c r="AX14" s="630"/>
      <c r="AY14" s="630"/>
      <c r="AZ14" s="630"/>
      <c r="BA14" s="630"/>
      <c r="BB14" s="630"/>
      <c r="BC14" s="631"/>
      <c r="BD14" s="631"/>
      <c r="BE14" s="631"/>
      <c r="BF14" s="631"/>
      <c r="BG14" s="631"/>
    </row>
    <row r="15" spans="3:62" ht="11.25" hidden="1" customHeight="1" x14ac:dyDescent="0.2">
      <c r="C15" s="1"/>
      <c r="D15" s="572" t="s">
        <v>233</v>
      </c>
      <c r="E15" s="573"/>
      <c r="F15" s="573"/>
      <c r="G15" s="573"/>
      <c r="H15" s="573"/>
      <c r="I15" s="573"/>
      <c r="J15" s="573"/>
      <c r="K15" s="573"/>
      <c r="L15" s="573"/>
      <c r="M15" s="573"/>
      <c r="N15" s="573"/>
      <c r="O15" s="573"/>
      <c r="P15" s="573"/>
      <c r="Q15" s="573"/>
      <c r="R15" s="573"/>
      <c r="S15" s="574"/>
      <c r="T15" s="3"/>
      <c r="U15" s="3"/>
      <c r="V15" s="3"/>
      <c r="W15" s="1"/>
      <c r="X15" s="104"/>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3:62" ht="6" hidden="1" customHeight="1" x14ac:dyDescent="0.2">
      <c r="C16" s="1"/>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
    </row>
    <row r="17" spans="1:62" ht="19.5" hidden="1" customHeight="1" thickTop="1" x14ac:dyDescent="0.25">
      <c r="C17" s="105"/>
      <c r="D17" s="599" t="s">
        <v>266</v>
      </c>
      <c r="E17" s="600"/>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0"/>
      <c r="AF17" s="600"/>
      <c r="AG17" s="600"/>
      <c r="AH17" s="600"/>
      <c r="AI17" s="600"/>
      <c r="AJ17" s="600"/>
      <c r="AK17" s="600"/>
      <c r="AL17" s="600"/>
      <c r="AM17" s="600"/>
      <c r="AN17" s="600"/>
      <c r="AO17" s="600"/>
      <c r="AP17" s="600"/>
      <c r="AQ17" s="600"/>
      <c r="AR17" s="600"/>
      <c r="AS17" s="600"/>
      <c r="AT17" s="600"/>
      <c r="AU17" s="600"/>
      <c r="AV17" s="600"/>
      <c r="AW17" s="600"/>
      <c r="AX17" s="600"/>
      <c r="AY17" s="600"/>
      <c r="AZ17" s="600"/>
      <c r="BA17" s="600"/>
      <c r="BB17" s="600"/>
      <c r="BC17" s="600"/>
      <c r="BD17" s="600"/>
      <c r="BE17" s="600"/>
      <c r="BF17" s="601"/>
      <c r="BG17" s="106"/>
    </row>
    <row r="18" spans="1:62" s="67" customFormat="1" ht="14.25" hidden="1" customHeight="1" x14ac:dyDescent="0.25">
      <c r="C18" s="107"/>
      <c r="D18" s="850" t="s">
        <v>485</v>
      </c>
      <c r="E18" s="851"/>
      <c r="F18" s="851"/>
      <c r="G18" s="851"/>
      <c r="H18" s="851"/>
      <c r="I18" s="851"/>
      <c r="J18" s="851"/>
      <c r="K18" s="851"/>
      <c r="L18" s="851"/>
      <c r="M18" s="851"/>
      <c r="N18" s="851"/>
      <c r="O18" s="851"/>
      <c r="P18" s="851"/>
      <c r="Q18" s="851"/>
      <c r="R18" s="851"/>
      <c r="S18" s="851"/>
      <c r="T18" s="851"/>
      <c r="U18" s="851"/>
      <c r="V18" s="851"/>
      <c r="W18" s="851"/>
      <c r="X18" s="851"/>
      <c r="Y18" s="851"/>
      <c r="Z18" s="851"/>
      <c r="AA18" s="851"/>
      <c r="AB18" s="851"/>
      <c r="AC18" s="851"/>
      <c r="AD18" s="851"/>
      <c r="AE18" s="851"/>
      <c r="AF18" s="851"/>
      <c r="AG18" s="851"/>
      <c r="AH18" s="851"/>
      <c r="AI18" s="851"/>
      <c r="AJ18" s="851"/>
      <c r="AK18" s="851"/>
      <c r="AL18" s="851"/>
      <c r="AM18" s="851"/>
      <c r="AN18" s="851"/>
      <c r="AO18" s="851"/>
      <c r="AP18" s="851"/>
      <c r="AQ18" s="851"/>
      <c r="AR18" s="851"/>
      <c r="AS18" s="851"/>
      <c r="AT18" s="851"/>
      <c r="AU18" s="851"/>
      <c r="AV18" s="851"/>
      <c r="AW18" s="851"/>
      <c r="AX18" s="851"/>
      <c r="AY18" s="851"/>
      <c r="AZ18" s="851"/>
      <c r="BA18" s="851"/>
      <c r="BB18" s="851"/>
      <c r="BC18" s="851"/>
      <c r="BD18" s="851"/>
      <c r="BE18" s="851"/>
      <c r="BF18" s="852"/>
      <c r="BH18" s="191"/>
      <c r="BI18" s="191"/>
      <c r="BJ18" s="191"/>
    </row>
    <row r="19" spans="1:62" ht="14.25" hidden="1" customHeight="1" x14ac:dyDescent="0.25">
      <c r="C19" s="105"/>
      <c r="D19" s="860" t="s">
        <v>482</v>
      </c>
      <c r="E19" s="861"/>
      <c r="F19" s="861"/>
      <c r="G19" s="861"/>
      <c r="H19" s="861"/>
      <c r="I19" s="861"/>
      <c r="J19" s="186" t="s">
        <v>436</v>
      </c>
      <c r="K19" s="885" t="s">
        <v>484</v>
      </c>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c r="AZ19" s="885"/>
      <c r="BA19" s="885"/>
      <c r="BB19" s="885"/>
      <c r="BC19" s="885"/>
      <c r="BD19" s="885"/>
      <c r="BE19" s="885"/>
      <c r="BF19" s="886"/>
      <c r="BG19" s="106"/>
      <c r="BH19" s="125"/>
      <c r="BI19" s="125"/>
      <c r="BJ19" s="125"/>
    </row>
    <row r="20" spans="1:62" ht="30" hidden="1" customHeight="1" x14ac:dyDescent="0.25">
      <c r="C20" s="105"/>
      <c r="D20" s="189"/>
      <c r="E20" s="190"/>
      <c r="F20" s="190"/>
      <c r="G20" s="190"/>
      <c r="H20" s="190"/>
      <c r="I20" s="190"/>
      <c r="J20" s="186"/>
      <c r="K20" s="885" t="s">
        <v>483</v>
      </c>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c r="AK20" s="887"/>
      <c r="AL20" s="887"/>
      <c r="AM20" s="887"/>
      <c r="AN20" s="887"/>
      <c r="AO20" s="887"/>
      <c r="AP20" s="887"/>
      <c r="AQ20" s="887"/>
      <c r="AR20" s="887"/>
      <c r="AS20" s="887"/>
      <c r="AT20" s="887"/>
      <c r="AU20" s="887"/>
      <c r="AV20" s="887"/>
      <c r="AW20" s="887"/>
      <c r="AX20" s="887"/>
      <c r="AY20" s="887"/>
      <c r="AZ20" s="887"/>
      <c r="BA20" s="887"/>
      <c r="BB20" s="887"/>
      <c r="BC20" s="887"/>
      <c r="BD20" s="887"/>
      <c r="BE20" s="887"/>
      <c r="BF20" s="888"/>
      <c r="BG20" s="106"/>
      <c r="BH20" s="125"/>
      <c r="BI20" s="125"/>
      <c r="BJ20" s="125"/>
    </row>
    <row r="21" spans="1:62" ht="31.5" hidden="1" customHeight="1" x14ac:dyDescent="0.25">
      <c r="C21" s="105"/>
      <c r="D21" s="860"/>
      <c r="E21" s="861"/>
      <c r="F21" s="861"/>
      <c r="G21" s="861"/>
      <c r="H21" s="861"/>
      <c r="I21" s="861"/>
      <c r="J21" s="186" t="s">
        <v>436</v>
      </c>
      <c r="K21" s="885" t="s">
        <v>437</v>
      </c>
      <c r="L21" s="885"/>
      <c r="M21" s="885"/>
      <c r="N21" s="885"/>
      <c r="O21" s="885"/>
      <c r="P21" s="885"/>
      <c r="Q21" s="885"/>
      <c r="R21" s="885"/>
      <c r="S21" s="885"/>
      <c r="T21" s="885"/>
      <c r="U21" s="885"/>
      <c r="V21" s="885"/>
      <c r="W21" s="885"/>
      <c r="X21" s="885"/>
      <c r="Y21" s="885"/>
      <c r="Z21" s="885"/>
      <c r="AA21" s="885"/>
      <c r="AB21" s="885"/>
      <c r="AC21" s="885"/>
      <c r="AD21" s="885"/>
      <c r="AE21" s="885"/>
      <c r="AF21" s="885"/>
      <c r="AG21" s="885"/>
      <c r="AH21" s="885"/>
      <c r="AI21" s="885"/>
      <c r="AJ21" s="885"/>
      <c r="AK21" s="885"/>
      <c r="AL21" s="885"/>
      <c r="AM21" s="885"/>
      <c r="AN21" s="885"/>
      <c r="AO21" s="885"/>
      <c r="AP21" s="885"/>
      <c r="AQ21" s="885"/>
      <c r="AR21" s="885"/>
      <c r="AS21" s="885"/>
      <c r="AT21" s="885"/>
      <c r="AU21" s="885"/>
      <c r="AV21" s="885"/>
      <c r="AW21" s="885"/>
      <c r="AX21" s="885"/>
      <c r="AY21" s="885"/>
      <c r="AZ21" s="885"/>
      <c r="BA21" s="885"/>
      <c r="BB21" s="885"/>
      <c r="BC21" s="885"/>
      <c r="BD21" s="885"/>
      <c r="BE21" s="885"/>
      <c r="BF21" s="886"/>
      <c r="BG21" s="106"/>
      <c r="BH21" s="125"/>
      <c r="BI21" s="125"/>
      <c r="BJ21" s="125"/>
    </row>
    <row r="22" spans="1:62" ht="19.5" hidden="1" customHeight="1" x14ac:dyDescent="0.25">
      <c r="C22" s="105"/>
      <c r="D22" s="112"/>
      <c r="E22" s="109"/>
      <c r="F22" s="109"/>
      <c r="G22" s="575"/>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7"/>
      <c r="BG22" s="106"/>
      <c r="BH22" s="120"/>
      <c r="BI22" s="120"/>
      <c r="BJ22" s="120"/>
    </row>
    <row r="23" spans="1:62" ht="19.5" hidden="1" customHeight="1" x14ac:dyDescent="0.2">
      <c r="C23" s="107"/>
      <c r="D23" s="113"/>
      <c r="E23" s="110"/>
      <c r="F23" s="110"/>
      <c r="G23" s="578"/>
      <c r="H23" s="579"/>
      <c r="I23" s="579"/>
      <c r="J23" s="579"/>
      <c r="K23" s="579"/>
      <c r="L23" s="579"/>
      <c r="M23" s="579"/>
      <c r="N23" s="579"/>
      <c r="O23" s="579"/>
      <c r="P23" s="579"/>
      <c r="Q23" s="579"/>
      <c r="R23" s="579"/>
      <c r="S23" s="579"/>
      <c r="T23" s="579"/>
      <c r="U23" s="579"/>
      <c r="V23" s="579"/>
      <c r="W23" s="579"/>
      <c r="X23" s="579"/>
      <c r="Y23" s="579"/>
      <c r="Z23" s="579"/>
      <c r="AA23" s="579"/>
      <c r="AB23" s="579"/>
      <c r="AC23" s="579"/>
      <c r="AD23" s="579"/>
      <c r="AE23" s="579"/>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80"/>
      <c r="BG23" s="1"/>
      <c r="BH23" s="120"/>
    </row>
    <row r="24" spans="1:62" ht="15.75" hidden="1" customHeight="1" x14ac:dyDescent="0.2">
      <c r="C24" s="108"/>
      <c r="D24" s="114"/>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5"/>
      <c r="BG24" s="106"/>
      <c r="BH24" s="121"/>
    </row>
    <row r="25" spans="1:62" ht="19.5" hidden="1" customHeight="1" x14ac:dyDescent="0.25">
      <c r="C25" s="105"/>
      <c r="D25" s="587" t="s">
        <v>262</v>
      </c>
      <c r="E25" s="588"/>
      <c r="F25" s="588"/>
      <c r="G25" s="588"/>
      <c r="H25" s="588"/>
      <c r="I25" s="588"/>
      <c r="J25" s="588"/>
      <c r="K25" s="588"/>
      <c r="L25" s="588"/>
      <c r="M25" s="588"/>
      <c r="N25" s="588"/>
      <c r="O25" s="589"/>
      <c r="P25" s="597" t="str">
        <f>IF((X39)="","zde nevyplňovat,  toto pole se načítá automaticky!",X39)</f>
        <v>zde nevyplňovat,  toto pole se načítá automaticky!</v>
      </c>
      <c r="Q25" s="597"/>
      <c r="R25" s="597"/>
      <c r="S25" s="597"/>
      <c r="T25" s="597"/>
      <c r="U25" s="597"/>
      <c r="V25" s="597"/>
      <c r="W25" s="597"/>
      <c r="X25" s="597"/>
      <c r="Y25" s="597"/>
      <c r="Z25" s="597"/>
      <c r="AA25" s="597"/>
      <c r="AB25" s="597"/>
      <c r="AC25" s="597"/>
      <c r="AD25" s="597"/>
      <c r="AE25" s="597"/>
      <c r="AF25" s="597"/>
      <c r="AG25" s="597"/>
      <c r="AH25" s="597"/>
      <c r="AI25" s="597"/>
      <c r="AJ25" s="597"/>
      <c r="AK25" s="597"/>
      <c r="AL25" s="597"/>
      <c r="AM25" s="597"/>
      <c r="AN25" s="597"/>
      <c r="AO25" s="597"/>
      <c r="AP25" s="597"/>
      <c r="AQ25" s="597"/>
      <c r="AR25" s="597"/>
      <c r="AS25" s="597"/>
      <c r="AT25" s="597"/>
      <c r="AU25" s="597"/>
      <c r="AV25" s="597"/>
      <c r="AW25" s="597"/>
      <c r="AX25" s="597"/>
      <c r="AY25" s="597"/>
      <c r="AZ25" s="597"/>
      <c r="BA25" s="597"/>
      <c r="BB25" s="597"/>
      <c r="BC25" s="597"/>
      <c r="BD25" s="597"/>
      <c r="BE25" s="597"/>
      <c r="BF25" s="598"/>
      <c r="BG25" s="106"/>
      <c r="BH25" s="121"/>
      <c r="BJ25" s="21"/>
    </row>
    <row r="26" spans="1:62" ht="11.25" hidden="1" customHeight="1" x14ac:dyDescent="0.25">
      <c r="C26" s="105"/>
      <c r="D26" s="587" t="s">
        <v>250</v>
      </c>
      <c r="E26" s="588"/>
      <c r="F26" s="588"/>
      <c r="G26" s="588"/>
      <c r="H26" s="588"/>
      <c r="I26" s="588"/>
      <c r="J26" s="588"/>
      <c r="K26" s="588"/>
      <c r="L26" s="588"/>
      <c r="M26" s="588"/>
      <c r="N26" s="588"/>
      <c r="O26" s="589"/>
      <c r="P26" s="675" t="str">
        <f>IF((X38)="","zde nevyplňovat,  toto pole se načítá automaticky!",X38)</f>
        <v>Generuje se automaticky - v žádosti momentálně není Partner 1 vyplněn</v>
      </c>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7"/>
      <c r="BG26" s="106"/>
      <c r="BJ26" s="21"/>
    </row>
    <row r="27" spans="1:62" ht="16.5" hidden="1" customHeight="1" x14ac:dyDescent="0.25">
      <c r="C27" s="105"/>
      <c r="D27" s="685" t="s">
        <v>480</v>
      </c>
      <c r="E27" s="686"/>
      <c r="F27" s="686"/>
      <c r="G27" s="686"/>
      <c r="H27" s="686"/>
      <c r="I27" s="686"/>
      <c r="J27" s="686"/>
      <c r="K27" s="686"/>
      <c r="L27" s="686"/>
      <c r="M27" s="686"/>
      <c r="N27" s="686"/>
      <c r="O27" s="686"/>
      <c r="P27" s="686"/>
      <c r="Q27" s="686"/>
      <c r="R27" s="686"/>
      <c r="S27" s="686"/>
      <c r="T27" s="686"/>
      <c r="U27" s="686"/>
      <c r="V27" s="686"/>
      <c r="W27" s="686"/>
      <c r="X27" s="686"/>
      <c r="Y27" s="686"/>
      <c r="Z27" s="686"/>
      <c r="AA27" s="686"/>
      <c r="AB27" s="686"/>
      <c r="AC27" s="686"/>
      <c r="AD27" s="686"/>
      <c r="AE27" s="686"/>
      <c r="AF27" s="686"/>
      <c r="AG27" s="686"/>
      <c r="AH27" s="686"/>
      <c r="AI27" s="686"/>
      <c r="AJ27" s="686"/>
      <c r="AK27" s="686"/>
      <c r="AL27" s="686"/>
      <c r="AM27" s="686"/>
      <c r="AN27" s="686"/>
      <c r="AO27" s="686"/>
      <c r="AP27" s="686"/>
      <c r="AQ27" s="686"/>
      <c r="AR27" s="686"/>
      <c r="AS27" s="686"/>
      <c r="AT27" s="686"/>
      <c r="AU27" s="686"/>
      <c r="AV27" s="686"/>
      <c r="AW27" s="686"/>
      <c r="AX27" s="686"/>
      <c r="AY27" s="686"/>
      <c r="AZ27" s="686"/>
      <c r="BA27" s="686"/>
      <c r="BB27" s="686"/>
      <c r="BC27" s="686"/>
      <c r="BD27" s="686"/>
      <c r="BE27" s="686"/>
      <c r="BF27" s="687"/>
      <c r="BG27" s="106"/>
    </row>
    <row r="28" spans="1:62" s="5" customFormat="1" ht="9.75" hidden="1" customHeight="1" x14ac:dyDescent="0.25">
      <c r="C28" s="117"/>
      <c r="D28" s="663"/>
      <c r="E28" s="664"/>
      <c r="F28" s="664"/>
      <c r="G28" s="664"/>
      <c r="H28" s="664"/>
      <c r="I28" s="664"/>
      <c r="J28" s="664"/>
      <c r="K28" s="664"/>
      <c r="L28" s="664"/>
      <c r="M28" s="664"/>
      <c r="N28" s="664"/>
      <c r="O28" s="664"/>
      <c r="P28" s="664"/>
      <c r="Q28" s="664"/>
      <c r="R28" s="664"/>
      <c r="S28" s="664"/>
      <c r="T28" s="664"/>
      <c r="U28" s="664"/>
      <c r="V28" s="664"/>
      <c r="W28" s="664"/>
      <c r="X28" s="664"/>
      <c r="Y28" s="664"/>
      <c r="Z28" s="664"/>
      <c r="AA28" s="664"/>
      <c r="AB28" s="664"/>
      <c r="AC28" s="664"/>
      <c r="AD28" s="664"/>
      <c r="AE28" s="664"/>
      <c r="AF28" s="664"/>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5"/>
      <c r="BG28" s="118"/>
      <c r="BH28" s="18"/>
      <c r="BI28" s="18"/>
    </row>
    <row r="29" spans="1:62" ht="30.75" hidden="1" customHeight="1" x14ac:dyDescent="0.2">
      <c r="A29" s="159"/>
      <c r="C29" s="107"/>
      <c r="D29" s="594" t="s">
        <v>481</v>
      </c>
      <c r="E29" s="595"/>
      <c r="F29" s="595"/>
      <c r="G29" s="595"/>
      <c r="H29" s="595"/>
      <c r="I29" s="595"/>
      <c r="J29" s="595"/>
      <c r="K29" s="595"/>
      <c r="L29" s="595"/>
      <c r="M29" s="595"/>
      <c r="N29" s="595"/>
      <c r="O29" s="595"/>
      <c r="P29" s="595"/>
      <c r="Q29" s="595"/>
      <c r="R29" s="595"/>
      <c r="S29" s="595"/>
      <c r="T29" s="595"/>
      <c r="U29" s="595"/>
      <c r="V29" s="595"/>
      <c r="W29" s="595"/>
      <c r="X29" s="595"/>
      <c r="Y29" s="595"/>
      <c r="Z29" s="595"/>
      <c r="AA29" s="595"/>
      <c r="AB29" s="595"/>
      <c r="AC29" s="595"/>
      <c r="AD29" s="595"/>
      <c r="AE29" s="595"/>
      <c r="AF29" s="595"/>
      <c r="AG29" s="595"/>
      <c r="AH29" s="595"/>
      <c r="AI29" s="595"/>
      <c r="AJ29" s="595"/>
      <c r="AK29" s="595"/>
      <c r="AL29" s="595"/>
      <c r="AM29" s="595"/>
      <c r="AN29" s="595"/>
      <c r="AO29" s="595"/>
      <c r="AP29" s="595"/>
      <c r="AQ29" s="595"/>
      <c r="AR29" s="595"/>
      <c r="AS29" s="595"/>
      <c r="AT29" s="595"/>
      <c r="AU29" s="595"/>
      <c r="AV29" s="595"/>
      <c r="AW29" s="595"/>
      <c r="AX29" s="595"/>
      <c r="AY29" s="595"/>
      <c r="AZ29" s="595"/>
      <c r="BA29" s="595"/>
      <c r="BB29" s="595"/>
      <c r="BC29" s="595"/>
      <c r="BD29" s="595"/>
      <c r="BE29" s="595"/>
      <c r="BF29" s="596"/>
      <c r="BG29" s="1"/>
    </row>
    <row r="30" spans="1:62" ht="15.75" hidden="1" customHeight="1" x14ac:dyDescent="0.25">
      <c r="C30" s="105"/>
      <c r="D30" s="116"/>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5"/>
      <c r="BG30" s="106"/>
    </row>
    <row r="31" spans="1:62" ht="27.75" hidden="1" customHeight="1" x14ac:dyDescent="0.25">
      <c r="A31" s="159"/>
      <c r="C31" s="105"/>
      <c r="D31" s="581" t="s">
        <v>235</v>
      </c>
      <c r="E31" s="582"/>
      <c r="F31" s="582"/>
      <c r="G31" s="582"/>
      <c r="H31" s="582"/>
      <c r="I31" s="582"/>
      <c r="J31" s="582"/>
      <c r="K31" s="582"/>
      <c r="L31" s="582"/>
      <c r="M31" s="582"/>
      <c r="N31" s="582"/>
      <c r="O31" s="582"/>
      <c r="P31" s="582"/>
      <c r="Q31" s="582"/>
      <c r="R31" s="582"/>
      <c r="S31" s="582"/>
      <c r="T31" s="582"/>
      <c r="U31" s="582"/>
      <c r="V31" s="582"/>
      <c r="W31" s="582"/>
      <c r="X31" s="582"/>
      <c r="Y31" s="582"/>
      <c r="Z31" s="583"/>
      <c r="AA31" s="584"/>
      <c r="AB31" s="585"/>
      <c r="AC31" s="585"/>
      <c r="AD31" s="585"/>
      <c r="AE31" s="585"/>
      <c r="AF31" s="585"/>
      <c r="AG31" s="585"/>
      <c r="AH31" s="585"/>
      <c r="AI31" s="585"/>
      <c r="AJ31" s="585"/>
      <c r="AK31" s="585"/>
      <c r="AL31" s="585"/>
      <c r="AM31" s="585"/>
      <c r="AN31" s="585"/>
      <c r="AO31" s="585"/>
      <c r="AP31" s="585"/>
      <c r="AQ31" s="585"/>
      <c r="AR31" s="585"/>
      <c r="AS31" s="585"/>
      <c r="AT31" s="585"/>
      <c r="AU31" s="585"/>
      <c r="AV31" s="585"/>
      <c r="AW31" s="585"/>
      <c r="AX31" s="585"/>
      <c r="AY31" s="585"/>
      <c r="AZ31" s="585"/>
      <c r="BA31" s="585"/>
      <c r="BB31" s="585"/>
      <c r="BC31" s="585"/>
      <c r="BD31" s="585"/>
      <c r="BE31" s="585"/>
      <c r="BF31" s="586"/>
      <c r="BG31" s="106"/>
      <c r="BJ31" s="21"/>
    </row>
    <row r="32" spans="1:62" ht="15.75" hidden="1" customHeight="1" x14ac:dyDescent="0.25">
      <c r="C32" s="105"/>
      <c r="D32" s="116"/>
      <c r="E32" s="111"/>
      <c r="F32" s="111"/>
      <c r="G32" s="111"/>
      <c r="H32" s="111"/>
      <c r="I32" s="111"/>
      <c r="J32" s="111"/>
      <c r="K32" s="111"/>
      <c r="L32" s="111"/>
      <c r="M32" s="111"/>
      <c r="N32" s="111"/>
      <c r="O32" s="111"/>
      <c r="P32" s="111"/>
      <c r="Q32" s="111"/>
      <c r="R32" s="111"/>
      <c r="S32" s="111"/>
      <c r="T32" s="111"/>
      <c r="U32" s="111"/>
      <c r="V32" s="111"/>
      <c r="W32" s="111"/>
      <c r="X32" s="111"/>
      <c r="Y32" s="111"/>
      <c r="Z32" s="119"/>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5"/>
      <c r="BG32" s="106"/>
    </row>
    <row r="33" spans="1:83" ht="19.5" hidden="1" customHeight="1" thickBot="1" x14ac:dyDescent="0.3">
      <c r="C33" s="105"/>
      <c r="D33" s="669" t="s">
        <v>42</v>
      </c>
      <c r="E33" s="670"/>
      <c r="F33" s="670"/>
      <c r="G33" s="670"/>
      <c r="H33" s="670"/>
      <c r="I33" s="670"/>
      <c r="J33" s="670"/>
      <c r="K33" s="670"/>
      <c r="L33" s="670"/>
      <c r="M33" s="670"/>
      <c r="N33" s="670"/>
      <c r="O33" s="670"/>
      <c r="P33" s="670"/>
      <c r="Q33" s="670"/>
      <c r="R33" s="670"/>
      <c r="S33" s="670"/>
      <c r="T33" s="670"/>
      <c r="U33" s="670"/>
      <c r="V33" s="670"/>
      <c r="W33" s="670"/>
      <c r="X33" s="670"/>
      <c r="Y33" s="670"/>
      <c r="Z33" s="671"/>
      <c r="AA33" s="666" t="e">
        <f>IF(#REF!="","Zde nevyplňovat, toto pole se načítá automaticky!",(#REF!))</f>
        <v>#REF!</v>
      </c>
      <c r="AB33" s="667"/>
      <c r="AC33" s="667"/>
      <c r="AD33" s="667"/>
      <c r="AE33" s="667"/>
      <c r="AF33" s="667"/>
      <c r="AG33" s="667"/>
      <c r="AH33" s="667"/>
      <c r="AI33" s="667"/>
      <c r="AJ33" s="667"/>
      <c r="AK33" s="667"/>
      <c r="AL33" s="667"/>
      <c r="AM33" s="667"/>
      <c r="AN33" s="667"/>
      <c r="AO33" s="667"/>
      <c r="AP33" s="667"/>
      <c r="AQ33" s="667"/>
      <c r="AR33" s="667"/>
      <c r="AS33" s="667"/>
      <c r="AT33" s="667"/>
      <c r="AU33" s="667"/>
      <c r="AV33" s="667"/>
      <c r="AW33" s="667"/>
      <c r="AX33" s="667"/>
      <c r="AY33" s="667"/>
      <c r="AZ33" s="667"/>
      <c r="BA33" s="667"/>
      <c r="BB33" s="667"/>
      <c r="BC33" s="667"/>
      <c r="BD33" s="667"/>
      <c r="BE33" s="667"/>
      <c r="BF33" s="668"/>
      <c r="BG33" s="106"/>
      <c r="BJ33" s="17"/>
    </row>
    <row r="34" spans="1:83" ht="13.15" hidden="1" customHeight="1" x14ac:dyDescent="0.2">
      <c r="C34" s="1"/>
      <c r="D34" s="709"/>
      <c r="E34" s="710"/>
      <c r="F34" s="710"/>
      <c r="G34" s="710"/>
      <c r="H34" s="710"/>
      <c r="I34" s="710"/>
      <c r="J34" s="710"/>
      <c r="K34" s="710"/>
      <c r="L34" s="710"/>
      <c r="M34" s="710"/>
      <c r="N34" s="710"/>
      <c r="O34" s="710"/>
      <c r="P34" s="710"/>
      <c r="Q34" s="710"/>
      <c r="R34" s="710"/>
      <c r="S34" s="710"/>
      <c r="T34" s="710"/>
      <c r="U34" s="710"/>
      <c r="V34" s="710"/>
      <c r="W34" s="710"/>
      <c r="X34" s="710"/>
      <c r="Y34" s="710"/>
      <c r="Z34" s="710"/>
      <c r="AA34" s="710"/>
      <c r="AB34" s="710"/>
      <c r="AC34" s="710"/>
      <c r="AD34" s="710"/>
      <c r="AE34" s="710"/>
      <c r="AF34" s="710"/>
      <c r="AG34" s="710"/>
      <c r="AH34" s="710"/>
      <c r="AI34" s="710"/>
      <c r="AJ34" s="710"/>
      <c r="AK34" s="710"/>
      <c r="AL34" s="710"/>
      <c r="AM34" s="710"/>
      <c r="AN34" s="710"/>
      <c r="AO34" s="710"/>
      <c r="AP34" s="710"/>
      <c r="AQ34" s="710"/>
      <c r="AR34" s="710"/>
      <c r="AS34" s="710"/>
      <c r="AT34" s="710"/>
      <c r="AU34" s="710"/>
      <c r="AV34" s="710"/>
      <c r="AW34" s="710"/>
      <c r="AX34" s="710"/>
      <c r="AY34" s="710"/>
      <c r="AZ34" s="710"/>
      <c r="BA34" s="710"/>
      <c r="BB34" s="710"/>
      <c r="BC34" s="710"/>
      <c r="BD34" s="710"/>
      <c r="BE34" s="710"/>
      <c r="BF34" s="710"/>
      <c r="BG34" s="1"/>
      <c r="BH34" s="23"/>
      <c r="BI34" s="23"/>
    </row>
    <row r="35" spans="1:83" s="5" customFormat="1" ht="28.9" hidden="1" customHeight="1" x14ac:dyDescent="0.4">
      <c r="C35" s="122"/>
      <c r="D35" s="137" t="s">
        <v>500</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H35" s="101"/>
      <c r="BI35" s="23"/>
    </row>
    <row r="36" spans="1:83" ht="18.75" customHeight="1" x14ac:dyDescent="0.25">
      <c r="A36" s="159"/>
      <c r="C36" s="1"/>
      <c r="D36" s="673" t="s">
        <v>502</v>
      </c>
      <c r="E36" s="674"/>
      <c r="F36" s="674"/>
      <c r="G36" s="674"/>
      <c r="H36" s="674"/>
      <c r="I36" s="674"/>
      <c r="J36" s="674"/>
      <c r="K36" s="674"/>
      <c r="L36" s="674"/>
      <c r="M36" s="674"/>
      <c r="N36" s="674"/>
      <c r="O36" s="674"/>
      <c r="P36" s="674"/>
      <c r="Q36" s="674"/>
      <c r="R36" s="674"/>
      <c r="S36" s="674"/>
      <c r="T36" s="674"/>
      <c r="U36" s="674"/>
      <c r="V36" s="588"/>
      <c r="W36" s="589"/>
      <c r="X36" s="582" t="s">
        <v>219</v>
      </c>
      <c r="Y36" s="582"/>
      <c r="Z36" s="582"/>
      <c r="AA36" s="582"/>
      <c r="AB36" s="582"/>
      <c r="AC36" s="582"/>
      <c r="AD36" s="582"/>
      <c r="AE36" s="582"/>
      <c r="AF36" s="582"/>
      <c r="AG36" s="582"/>
      <c r="AH36" s="582"/>
      <c r="AI36" s="582"/>
      <c r="AJ36" s="582"/>
      <c r="AK36" s="582"/>
      <c r="AL36" s="582"/>
      <c r="AM36" s="582"/>
      <c r="AN36" s="582"/>
      <c r="AO36" s="582"/>
      <c r="AP36" s="582"/>
      <c r="AQ36" s="582"/>
      <c r="AR36" s="582"/>
      <c r="AS36" s="582"/>
      <c r="AT36" s="582"/>
      <c r="AU36" s="582"/>
      <c r="AV36" s="582"/>
      <c r="AW36" s="582"/>
      <c r="AX36" s="582"/>
      <c r="AY36" s="582"/>
      <c r="AZ36" s="582"/>
      <c r="BA36" s="582"/>
      <c r="BB36" s="582"/>
      <c r="BC36" s="582"/>
      <c r="BD36" s="582"/>
      <c r="BE36" s="582"/>
      <c r="BF36" s="678"/>
      <c r="BG36" s="1"/>
      <c r="BH36" s="167"/>
      <c r="BI36" s="23"/>
      <c r="BJ36" s="21"/>
    </row>
    <row r="37" spans="1:83" ht="19.149999999999999" customHeight="1" x14ac:dyDescent="0.2">
      <c r="A37" s="159"/>
      <c r="C37" s="1"/>
      <c r="D37" s="699" t="s">
        <v>220</v>
      </c>
      <c r="E37" s="674"/>
      <c r="F37" s="674"/>
      <c r="G37" s="674"/>
      <c r="H37" s="674"/>
      <c r="I37" s="674"/>
      <c r="J37" s="674"/>
      <c r="K37" s="674"/>
      <c r="L37" s="674"/>
      <c r="M37" s="674"/>
      <c r="N37" s="674"/>
      <c r="O37" s="674"/>
      <c r="P37" s="674"/>
      <c r="Q37" s="674"/>
      <c r="R37" s="674"/>
      <c r="S37" s="674"/>
      <c r="T37" s="674"/>
      <c r="U37" s="674"/>
      <c r="V37" s="588"/>
      <c r="W37" s="589"/>
      <c r="X37" s="1234" t="s">
        <v>561</v>
      </c>
      <c r="Y37" s="707"/>
      <c r="Z37" s="707"/>
      <c r="AA37" s="707"/>
      <c r="AB37" s="707"/>
      <c r="AC37" s="707"/>
      <c r="AD37" s="707"/>
      <c r="AE37" s="707"/>
      <c r="AF37" s="707"/>
      <c r="AG37" s="707"/>
      <c r="AH37" s="707"/>
      <c r="AI37" s="707"/>
      <c r="AJ37" s="707"/>
      <c r="AK37" s="707"/>
      <c r="AL37" s="707"/>
      <c r="AM37" s="707"/>
      <c r="AN37" s="707"/>
      <c r="AO37" s="707"/>
      <c r="AP37" s="707"/>
      <c r="AQ37" s="707"/>
      <c r="AR37" s="707"/>
      <c r="AS37" s="707"/>
      <c r="AT37" s="707"/>
      <c r="AU37" s="707"/>
      <c r="AV37" s="707"/>
      <c r="AW37" s="707"/>
      <c r="AX37" s="707"/>
      <c r="AY37" s="707"/>
      <c r="AZ37" s="707"/>
      <c r="BA37" s="707"/>
      <c r="BB37" s="707"/>
      <c r="BC37" s="707"/>
      <c r="BD37" s="707"/>
      <c r="BE37" s="707"/>
      <c r="BF37" s="708"/>
      <c r="BG37" s="1"/>
      <c r="BH37" s="132" t="s">
        <v>249</v>
      </c>
      <c r="BI37" s="132" t="s">
        <v>555</v>
      </c>
      <c r="BJ37" s="132" t="s">
        <v>195</v>
      </c>
      <c r="BK37" s="132" t="s">
        <v>559</v>
      </c>
      <c r="BL37" s="132" t="s">
        <v>561</v>
      </c>
      <c r="BM37" s="132" t="s">
        <v>553</v>
      </c>
      <c r="BN37" s="132" t="s">
        <v>554</v>
      </c>
      <c r="BO37" s="132" t="s">
        <v>256</v>
      </c>
      <c r="BP37" s="132" t="s">
        <v>254</v>
      </c>
      <c r="BQ37" s="132" t="s">
        <v>556</v>
      </c>
      <c r="BR37" s="132" t="s">
        <v>560</v>
      </c>
      <c r="BS37" s="132" t="s">
        <v>549</v>
      </c>
      <c r="BT37" s="132" t="s">
        <v>252</v>
      </c>
      <c r="BU37" s="132" t="s">
        <v>552</v>
      </c>
      <c r="BV37" s="132" t="s">
        <v>551</v>
      </c>
      <c r="BW37" s="132" t="s">
        <v>253</v>
      </c>
      <c r="BX37" s="132" t="s">
        <v>196</v>
      </c>
      <c r="BY37" s="132" t="s">
        <v>221</v>
      </c>
      <c r="BZ37" s="132" t="s">
        <v>558</v>
      </c>
      <c r="CA37" s="132" t="s">
        <v>264</v>
      </c>
      <c r="CB37" s="132" t="s">
        <v>550</v>
      </c>
      <c r="CC37" s="132" t="s">
        <v>557</v>
      </c>
      <c r="CD37" s="132" t="s">
        <v>562</v>
      </c>
      <c r="CE37" s="132" t="s">
        <v>563</v>
      </c>
    </row>
    <row r="38" spans="1:83" ht="33" customHeight="1" x14ac:dyDescent="0.25">
      <c r="C38" s="1"/>
      <c r="D38" s="673" t="s">
        <v>470</v>
      </c>
      <c r="E38" s="674"/>
      <c r="F38" s="674"/>
      <c r="G38" s="674"/>
      <c r="H38" s="674"/>
      <c r="I38" s="674"/>
      <c r="J38" s="674"/>
      <c r="K38" s="674"/>
      <c r="L38" s="674"/>
      <c r="M38" s="674"/>
      <c r="N38" s="674"/>
      <c r="O38" s="674"/>
      <c r="P38" s="674"/>
      <c r="Q38" s="674"/>
      <c r="R38" s="674"/>
      <c r="S38" s="674"/>
      <c r="T38" s="674"/>
      <c r="U38" s="674"/>
      <c r="V38" s="588"/>
      <c r="W38" s="589"/>
      <c r="X38" s="939" t="str">
        <f>IF(ZADOST!U122=0,"Generuje se automaticky - v žádosti momentálně není Partner 1 vyplněn",ZADOST!U122)</f>
        <v>Generuje se automaticky - v žádosti momentálně není Partner 1 vyplněn</v>
      </c>
      <c r="Y38" s="939"/>
      <c r="Z38" s="939"/>
      <c r="AA38" s="939"/>
      <c r="AB38" s="939"/>
      <c r="AC38" s="939"/>
      <c r="AD38" s="939"/>
      <c r="AE38" s="939"/>
      <c r="AF38" s="939"/>
      <c r="AG38" s="939"/>
      <c r="AH38" s="939"/>
      <c r="AI38" s="939"/>
      <c r="AJ38" s="939"/>
      <c r="AK38" s="939"/>
      <c r="AL38" s="939"/>
      <c r="AM38" s="939"/>
      <c r="AN38" s="939"/>
      <c r="AO38" s="939"/>
      <c r="AP38" s="939"/>
      <c r="AQ38" s="939"/>
      <c r="AR38" s="939"/>
      <c r="AS38" s="939"/>
      <c r="AT38" s="939"/>
      <c r="AU38" s="939"/>
      <c r="AV38" s="939"/>
      <c r="AW38" s="939"/>
      <c r="AX38" s="939"/>
      <c r="AY38" s="939"/>
      <c r="AZ38" s="939"/>
      <c r="BA38" s="939"/>
      <c r="BB38" s="939"/>
      <c r="BC38" s="939"/>
      <c r="BD38" s="939"/>
      <c r="BE38" s="939"/>
      <c r="BF38" s="1235"/>
      <c r="BG38" s="1"/>
      <c r="BH38" s="188"/>
      <c r="BI38" s="125"/>
      <c r="BJ38" s="21"/>
      <c r="BW38" s="126"/>
    </row>
    <row r="39" spans="1:83" ht="18.75" customHeight="1" x14ac:dyDescent="0.25">
      <c r="A39" s="159"/>
      <c r="C39" s="1"/>
      <c r="D39" s="673" t="s">
        <v>255</v>
      </c>
      <c r="E39" s="674"/>
      <c r="F39" s="674"/>
      <c r="G39" s="674"/>
      <c r="H39" s="674"/>
      <c r="I39" s="674"/>
      <c r="J39" s="674"/>
      <c r="K39" s="674"/>
      <c r="L39" s="674"/>
      <c r="M39" s="674"/>
      <c r="N39" s="674"/>
      <c r="O39" s="674"/>
      <c r="P39" s="674"/>
      <c r="Q39" s="674"/>
      <c r="R39" s="674"/>
      <c r="S39" s="674"/>
      <c r="T39" s="674"/>
      <c r="U39" s="674"/>
      <c r="V39" s="588"/>
      <c r="W39" s="589"/>
      <c r="X39" s="591"/>
      <c r="Y39" s="592"/>
      <c r="Z39" s="592"/>
      <c r="AA39" s="592"/>
      <c r="AB39" s="592"/>
      <c r="AC39" s="592"/>
      <c r="AD39" s="592"/>
      <c r="AE39" s="592"/>
      <c r="AF39" s="592"/>
      <c r="AG39" s="592"/>
      <c r="AH39" s="592"/>
      <c r="AI39" s="592"/>
      <c r="AJ39" s="592"/>
      <c r="AK39" s="592"/>
      <c r="AL39" s="592"/>
      <c r="AM39" s="592"/>
      <c r="AN39" s="592"/>
      <c r="AO39" s="592"/>
      <c r="AP39" s="592"/>
      <c r="AQ39" s="592"/>
      <c r="AR39" s="592"/>
      <c r="AS39" s="592"/>
      <c r="AT39" s="592"/>
      <c r="AU39" s="592"/>
      <c r="AV39" s="592"/>
      <c r="AW39" s="592"/>
      <c r="AX39" s="592"/>
      <c r="AY39" s="592"/>
      <c r="AZ39" s="592"/>
      <c r="BA39" s="592"/>
      <c r="BB39" s="592"/>
      <c r="BC39" s="592"/>
      <c r="BD39" s="592"/>
      <c r="BE39" s="592"/>
      <c r="BF39" s="593"/>
      <c r="BG39" s="1"/>
      <c r="BH39" s="125"/>
      <c r="BI39" s="125"/>
      <c r="BJ39" s="21"/>
      <c r="BW39" s="126"/>
    </row>
    <row r="40" spans="1:83" s="7" customFormat="1" ht="18.75" customHeight="1" x14ac:dyDescent="0.2">
      <c r="A40" s="160"/>
      <c r="D40" s="673" t="s">
        <v>227</v>
      </c>
      <c r="E40" s="674"/>
      <c r="F40" s="674"/>
      <c r="G40" s="674"/>
      <c r="H40" s="674"/>
      <c r="I40" s="674"/>
      <c r="J40" s="674"/>
      <c r="K40" s="674"/>
      <c r="L40" s="674"/>
      <c r="M40" s="674"/>
      <c r="N40" s="674"/>
      <c r="O40" s="674"/>
      <c r="P40" s="674"/>
      <c r="Q40" s="674"/>
      <c r="R40" s="674"/>
      <c r="S40" s="674"/>
      <c r="T40" s="674"/>
      <c r="U40" s="674"/>
      <c r="V40" s="588"/>
      <c r="W40" s="589"/>
      <c r="X40" s="683"/>
      <c r="Y40" s="683"/>
      <c r="Z40" s="683"/>
      <c r="AA40" s="683"/>
      <c r="AB40" s="683"/>
      <c r="AC40" s="683"/>
      <c r="AD40" s="683"/>
      <c r="AE40" s="683"/>
      <c r="AF40" s="683"/>
      <c r="AG40" s="683"/>
      <c r="AH40" s="683"/>
      <c r="AI40" s="683"/>
      <c r="AJ40" s="683"/>
      <c r="AK40" s="683"/>
      <c r="AL40" s="683"/>
      <c r="AM40" s="683"/>
      <c r="AN40" s="683"/>
      <c r="AO40" s="683"/>
      <c r="AP40" s="683"/>
      <c r="AQ40" s="683"/>
      <c r="AR40" s="683"/>
      <c r="AS40" s="683"/>
      <c r="AT40" s="683"/>
      <c r="AU40" s="683"/>
      <c r="AV40" s="683"/>
      <c r="AW40" s="683"/>
      <c r="AX40" s="683"/>
      <c r="AY40" s="683"/>
      <c r="AZ40" s="683"/>
      <c r="BA40" s="683"/>
      <c r="BB40" s="683"/>
      <c r="BC40" s="683"/>
      <c r="BD40" s="683"/>
      <c r="BE40" s="683"/>
      <c r="BF40" s="684"/>
      <c r="BH40" s="125"/>
      <c r="BI40" s="125"/>
      <c r="BW40" s="126"/>
    </row>
    <row r="41" spans="1:83" s="7" customFormat="1" ht="18.75" customHeight="1" x14ac:dyDescent="0.2">
      <c r="D41" s="673" t="s">
        <v>232</v>
      </c>
      <c r="E41" s="674"/>
      <c r="F41" s="674"/>
      <c r="G41" s="674"/>
      <c r="H41" s="674"/>
      <c r="I41" s="674"/>
      <c r="J41" s="674"/>
      <c r="K41" s="674"/>
      <c r="L41" s="674"/>
      <c r="M41" s="674"/>
      <c r="N41" s="674"/>
      <c r="O41" s="674"/>
      <c r="P41" s="674"/>
      <c r="Q41" s="674"/>
      <c r="R41" s="674"/>
      <c r="S41" s="674"/>
      <c r="T41" s="674"/>
      <c r="U41" s="674"/>
      <c r="V41" s="588"/>
      <c r="W41" s="589"/>
      <c r="X41" s="683"/>
      <c r="Y41" s="683"/>
      <c r="Z41" s="683"/>
      <c r="AA41" s="683"/>
      <c r="AB41" s="683"/>
      <c r="AC41" s="683"/>
      <c r="AD41" s="683"/>
      <c r="AE41" s="683"/>
      <c r="AF41" s="683"/>
      <c r="AG41" s="683"/>
      <c r="AH41" s="683"/>
      <c r="AI41" s="683"/>
      <c r="AJ41" s="683"/>
      <c r="AK41" s="683"/>
      <c r="AL41" s="683"/>
      <c r="AM41" s="683"/>
      <c r="AN41" s="683"/>
      <c r="AO41" s="683"/>
      <c r="AP41" s="683"/>
      <c r="AQ41" s="683"/>
      <c r="AR41" s="683"/>
      <c r="AS41" s="683"/>
      <c r="AT41" s="683"/>
      <c r="AU41" s="683"/>
      <c r="AV41" s="683"/>
      <c r="AW41" s="683"/>
      <c r="AX41" s="683"/>
      <c r="AY41" s="683"/>
      <c r="AZ41" s="683"/>
      <c r="BA41" s="683"/>
      <c r="BB41" s="683"/>
      <c r="BC41" s="683"/>
      <c r="BD41" s="683"/>
      <c r="BE41" s="683"/>
      <c r="BF41" s="684"/>
      <c r="BH41" s="125"/>
      <c r="BI41" s="125"/>
      <c r="BW41" s="126"/>
    </row>
    <row r="42" spans="1:83" ht="15" x14ac:dyDescent="0.2">
      <c r="C42" s="1"/>
      <c r="D42" s="691" t="s">
        <v>467</v>
      </c>
      <c r="E42" s="692"/>
      <c r="F42" s="692"/>
      <c r="G42" s="692"/>
      <c r="H42" s="692"/>
      <c r="I42" s="692"/>
      <c r="J42" s="692"/>
      <c r="K42" s="692"/>
      <c r="L42" s="692"/>
      <c r="M42" s="692"/>
      <c r="N42" s="692"/>
      <c r="O42" s="692"/>
      <c r="P42" s="692"/>
      <c r="Q42" s="692"/>
      <c r="R42" s="692"/>
      <c r="S42" s="692"/>
      <c r="T42" s="692"/>
      <c r="U42" s="692"/>
      <c r="V42" s="693"/>
      <c r="W42" s="694"/>
      <c r="X42" s="546" t="s">
        <v>31</v>
      </c>
      <c r="Y42" s="528"/>
      <c r="Z42" s="528"/>
      <c r="AA42" s="528"/>
      <c r="AB42" s="528"/>
      <c r="AC42" s="528"/>
      <c r="AD42" s="528"/>
      <c r="AE42" s="528"/>
      <c r="AF42" s="528"/>
      <c r="AG42" s="528"/>
      <c r="AH42" s="528"/>
      <c r="AI42" s="528"/>
      <c r="AJ42" s="528"/>
      <c r="AK42" s="528"/>
      <c r="AL42" s="547"/>
      <c r="AM42" s="546" t="s">
        <v>32</v>
      </c>
      <c r="AN42" s="528"/>
      <c r="AO42" s="528"/>
      <c r="AP42" s="528"/>
      <c r="AQ42" s="528"/>
      <c r="AR42" s="528"/>
      <c r="AS42" s="528"/>
      <c r="AT42" s="528"/>
      <c r="AU42" s="528"/>
      <c r="AV42" s="547"/>
      <c r="AW42" s="546" t="s">
        <v>33</v>
      </c>
      <c r="AX42" s="528"/>
      <c r="AY42" s="528"/>
      <c r="AZ42" s="528"/>
      <c r="BA42" s="528"/>
      <c r="BB42" s="528"/>
      <c r="BC42" s="528"/>
      <c r="BD42" s="528"/>
      <c r="BE42" s="528"/>
      <c r="BF42" s="547"/>
      <c r="BG42" s="1"/>
      <c r="BH42" s="125"/>
      <c r="BI42" s="125"/>
      <c r="BW42" s="126"/>
    </row>
    <row r="43" spans="1:83" ht="19.5" customHeight="1" x14ac:dyDescent="0.25">
      <c r="C43" s="1"/>
      <c r="D43" s="695"/>
      <c r="E43" s="696"/>
      <c r="F43" s="696"/>
      <c r="G43" s="696"/>
      <c r="H43" s="696"/>
      <c r="I43" s="696"/>
      <c r="J43" s="696"/>
      <c r="K43" s="696"/>
      <c r="L43" s="696"/>
      <c r="M43" s="696"/>
      <c r="N43" s="696"/>
      <c r="O43" s="696"/>
      <c r="P43" s="696"/>
      <c r="Q43" s="696"/>
      <c r="R43" s="696"/>
      <c r="S43" s="696"/>
      <c r="T43" s="696"/>
      <c r="U43" s="696"/>
      <c r="V43" s="697"/>
      <c r="W43" s="698"/>
      <c r="X43" s="680"/>
      <c r="Y43" s="681"/>
      <c r="Z43" s="681"/>
      <c r="AA43" s="681"/>
      <c r="AB43" s="681"/>
      <c r="AC43" s="681"/>
      <c r="AD43" s="681"/>
      <c r="AE43" s="681"/>
      <c r="AF43" s="681"/>
      <c r="AG43" s="681"/>
      <c r="AH43" s="681"/>
      <c r="AI43" s="681"/>
      <c r="AJ43" s="681"/>
      <c r="AK43" s="681"/>
      <c r="AL43" s="682"/>
      <c r="AM43" s="680"/>
      <c r="AN43" s="681"/>
      <c r="AO43" s="681"/>
      <c r="AP43" s="681"/>
      <c r="AQ43" s="681"/>
      <c r="AR43" s="681"/>
      <c r="AS43" s="681"/>
      <c r="AT43" s="681"/>
      <c r="AU43" s="681"/>
      <c r="AV43" s="682"/>
      <c r="AW43" s="680"/>
      <c r="AX43" s="681"/>
      <c r="AY43" s="681"/>
      <c r="AZ43" s="681"/>
      <c r="BA43" s="681"/>
      <c r="BB43" s="681"/>
      <c r="BC43" s="681"/>
      <c r="BD43" s="681"/>
      <c r="BE43" s="681"/>
      <c r="BF43" s="682"/>
      <c r="BG43" s="1"/>
      <c r="BH43" s="125"/>
      <c r="BI43" s="125"/>
      <c r="BJ43" s="21"/>
      <c r="BW43" s="126"/>
    </row>
    <row r="44" spans="1:83" ht="27" customHeight="1" x14ac:dyDescent="0.2">
      <c r="C44" s="1"/>
      <c r="D44" s="699" t="s">
        <v>468</v>
      </c>
      <c r="E44" s="700"/>
      <c r="F44" s="700"/>
      <c r="G44" s="700"/>
      <c r="H44" s="700"/>
      <c r="I44" s="700"/>
      <c r="J44" s="700"/>
      <c r="K44" s="700"/>
      <c r="L44" s="700"/>
      <c r="M44" s="700"/>
      <c r="N44" s="700"/>
      <c r="O44" s="700"/>
      <c r="P44" s="700"/>
      <c r="Q44" s="700"/>
      <c r="R44" s="700"/>
      <c r="S44" s="700"/>
      <c r="T44" s="700"/>
      <c r="U44" s="700"/>
      <c r="V44" s="700"/>
      <c r="W44" s="700"/>
      <c r="X44" s="701"/>
      <c r="Y44" s="637"/>
      <c r="Z44" s="637"/>
      <c r="AA44" s="637"/>
      <c r="AB44" s="637"/>
      <c r="AC44" s="637"/>
      <c r="AD44" s="637"/>
      <c r="AE44" s="637"/>
      <c r="AF44" s="637"/>
      <c r="AG44" s="637"/>
      <c r="AH44" s="637"/>
      <c r="AI44" s="637"/>
      <c r="AJ44" s="637"/>
      <c r="AK44" s="637"/>
      <c r="AL44" s="637"/>
      <c r="AM44" s="637"/>
      <c r="AN44" s="637"/>
      <c r="AO44" s="637"/>
      <c r="AP44" s="637"/>
      <c r="AQ44" s="637"/>
      <c r="AR44" s="637"/>
      <c r="AS44" s="637"/>
      <c r="AT44" s="637"/>
      <c r="AU44" s="637"/>
      <c r="AV44" s="637"/>
      <c r="AW44" s="637"/>
      <c r="AX44" s="637"/>
      <c r="AY44" s="637"/>
      <c r="AZ44" s="637"/>
      <c r="BA44" s="637"/>
      <c r="BB44" s="637"/>
      <c r="BC44" s="637"/>
      <c r="BD44" s="637"/>
      <c r="BE44" s="637"/>
      <c r="BF44" s="702"/>
      <c r="BG44" s="1"/>
      <c r="BH44" s="125"/>
      <c r="BI44" s="125"/>
      <c r="BW44" s="127"/>
    </row>
    <row r="45" spans="1:83" ht="36.75" customHeight="1" x14ac:dyDescent="0.2">
      <c r="C45" s="1"/>
      <c r="D45" s="699" t="s">
        <v>469</v>
      </c>
      <c r="E45" s="700"/>
      <c r="F45" s="700"/>
      <c r="G45" s="700"/>
      <c r="H45" s="700"/>
      <c r="I45" s="700"/>
      <c r="J45" s="700"/>
      <c r="K45" s="700"/>
      <c r="L45" s="700"/>
      <c r="M45" s="700"/>
      <c r="N45" s="700"/>
      <c r="O45" s="700"/>
      <c r="P45" s="700"/>
      <c r="Q45" s="700"/>
      <c r="R45" s="700"/>
      <c r="S45" s="700"/>
      <c r="T45" s="700"/>
      <c r="U45" s="700"/>
      <c r="V45" s="700"/>
      <c r="W45" s="700"/>
      <c r="X45" s="701"/>
      <c r="Y45" s="637"/>
      <c r="Z45" s="637"/>
      <c r="AA45" s="637"/>
      <c r="AB45" s="637"/>
      <c r="AC45" s="637"/>
      <c r="AD45" s="637"/>
      <c r="AE45" s="637"/>
      <c r="AF45" s="637"/>
      <c r="AG45" s="637"/>
      <c r="AH45" s="637"/>
      <c r="AI45" s="637"/>
      <c r="AJ45" s="637"/>
      <c r="AK45" s="637"/>
      <c r="AL45" s="637"/>
      <c r="AM45" s="637"/>
      <c r="AN45" s="637"/>
      <c r="AO45" s="637"/>
      <c r="AP45" s="637"/>
      <c r="AQ45" s="637"/>
      <c r="AR45" s="637"/>
      <c r="AS45" s="637"/>
      <c r="AT45" s="637"/>
      <c r="AU45" s="637"/>
      <c r="AV45" s="637"/>
      <c r="AW45" s="637"/>
      <c r="AX45" s="637"/>
      <c r="AY45" s="637"/>
      <c r="AZ45" s="637"/>
      <c r="BA45" s="637"/>
      <c r="BB45" s="637"/>
      <c r="BC45" s="637"/>
      <c r="BD45" s="637"/>
      <c r="BE45" s="637"/>
      <c r="BF45" s="702"/>
      <c r="BG45" s="1"/>
      <c r="BH45" s="125"/>
      <c r="BI45" s="125"/>
      <c r="BW45" s="127"/>
    </row>
    <row r="46" spans="1:83" s="28" customFormat="1" ht="18.75" customHeight="1" x14ac:dyDescent="0.25">
      <c r="A46" s="161"/>
      <c r="D46" s="688" t="s">
        <v>4</v>
      </c>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89"/>
      <c r="AK46" s="689"/>
      <c r="AL46" s="689"/>
      <c r="AM46" s="689"/>
      <c r="AN46" s="689"/>
      <c r="AO46" s="689"/>
      <c r="AP46" s="689"/>
      <c r="AQ46" s="689"/>
      <c r="AR46" s="689"/>
      <c r="AS46" s="689"/>
      <c r="AT46" s="689"/>
      <c r="AU46" s="689"/>
      <c r="AV46" s="689"/>
      <c r="AW46" s="689"/>
      <c r="AX46" s="689"/>
      <c r="AY46" s="689"/>
      <c r="AZ46" s="689"/>
      <c r="BA46" s="689"/>
      <c r="BB46" s="689"/>
      <c r="BC46" s="689"/>
      <c r="BD46" s="689"/>
      <c r="BE46" s="689"/>
      <c r="BF46" s="690"/>
      <c r="BH46" s="128"/>
      <c r="BI46" s="125"/>
      <c r="BW46" s="129"/>
    </row>
    <row r="47" spans="1:83" ht="18.75" customHeight="1" x14ac:dyDescent="0.2">
      <c r="A47" s="159"/>
      <c r="C47" s="1"/>
      <c r="D47" s="714" t="s">
        <v>35</v>
      </c>
      <c r="E47" s="712"/>
      <c r="F47" s="712"/>
      <c r="G47" s="712"/>
      <c r="H47" s="712"/>
      <c r="I47" s="712"/>
      <c r="J47" s="712"/>
      <c r="K47" s="712"/>
      <c r="L47" s="712"/>
      <c r="M47" s="712"/>
      <c r="N47" s="712"/>
      <c r="O47" s="712"/>
      <c r="P47" s="712"/>
      <c r="Q47" s="712"/>
      <c r="R47" s="712"/>
      <c r="S47" s="715" t="s">
        <v>36</v>
      </c>
      <c r="T47" s="712"/>
      <c r="U47" s="712"/>
      <c r="V47" s="712"/>
      <c r="W47" s="716" t="s">
        <v>34</v>
      </c>
      <c r="X47" s="712"/>
      <c r="Y47" s="712"/>
      <c r="Z47" s="712"/>
      <c r="AA47" s="712"/>
      <c r="AB47" s="712"/>
      <c r="AC47" s="716" t="s">
        <v>37</v>
      </c>
      <c r="AD47" s="716"/>
      <c r="AE47" s="716"/>
      <c r="AF47" s="716"/>
      <c r="AG47" s="716"/>
      <c r="AH47" s="712"/>
      <c r="AI47" s="712"/>
      <c r="AJ47" s="712"/>
      <c r="AK47" s="712"/>
      <c r="AL47" s="712"/>
      <c r="AM47" s="712"/>
      <c r="AN47" s="712"/>
      <c r="AO47" s="712"/>
      <c r="AP47" s="712"/>
      <c r="AQ47" s="711" t="s">
        <v>230</v>
      </c>
      <c r="AR47" s="712"/>
      <c r="AS47" s="712"/>
      <c r="AT47" s="712"/>
      <c r="AU47" s="712"/>
      <c r="AV47" s="712"/>
      <c r="AW47" s="712"/>
      <c r="AX47" s="712"/>
      <c r="AY47" s="712"/>
      <c r="AZ47" s="712"/>
      <c r="BA47" s="711" t="s">
        <v>228</v>
      </c>
      <c r="BB47" s="712"/>
      <c r="BC47" s="712"/>
      <c r="BD47" s="712"/>
      <c r="BE47" s="712"/>
      <c r="BF47" s="713"/>
      <c r="BG47" s="1"/>
      <c r="BH47" s="135" t="str">
        <f>CONCATENATE(D48," ",S48,", ",W48," ",AC48)</f>
        <v xml:space="preserve"> ,  </v>
      </c>
      <c r="BI47" s="136"/>
      <c r="BJ47" s="136"/>
      <c r="BK47" s="136"/>
      <c r="BL47" s="136"/>
      <c r="BM47" s="136"/>
      <c r="BN47" s="136"/>
      <c r="BO47" s="136"/>
      <c r="BP47" s="136"/>
      <c r="BQ47" s="136"/>
      <c r="BR47" s="136"/>
      <c r="BS47" s="136"/>
      <c r="BT47" s="136"/>
      <c r="BU47" s="136"/>
      <c r="BV47" s="125"/>
    </row>
    <row r="48" spans="1:83" ht="30" customHeight="1" x14ac:dyDescent="0.2">
      <c r="A48" s="159"/>
      <c r="C48" s="1"/>
      <c r="D48" s="717"/>
      <c r="E48" s="718"/>
      <c r="F48" s="718"/>
      <c r="G48" s="718"/>
      <c r="H48" s="718"/>
      <c r="I48" s="718"/>
      <c r="J48" s="718"/>
      <c r="K48" s="718"/>
      <c r="L48" s="718"/>
      <c r="M48" s="718"/>
      <c r="N48" s="718"/>
      <c r="O48" s="718"/>
      <c r="P48" s="718"/>
      <c r="Q48" s="718"/>
      <c r="R48" s="719"/>
      <c r="S48" s="720"/>
      <c r="T48" s="721"/>
      <c r="U48" s="721"/>
      <c r="V48" s="722"/>
      <c r="W48" s="720"/>
      <c r="X48" s="721"/>
      <c r="Y48" s="721"/>
      <c r="Z48" s="721"/>
      <c r="AA48" s="721"/>
      <c r="AB48" s="722"/>
      <c r="AC48" s="723"/>
      <c r="AD48" s="724"/>
      <c r="AE48" s="724"/>
      <c r="AF48" s="724"/>
      <c r="AG48" s="724"/>
      <c r="AH48" s="724"/>
      <c r="AI48" s="724"/>
      <c r="AJ48" s="724"/>
      <c r="AK48" s="724"/>
      <c r="AL48" s="724"/>
      <c r="AM48" s="724"/>
      <c r="AN48" s="724"/>
      <c r="AO48" s="724"/>
      <c r="AP48" s="725"/>
      <c r="AQ48" s="726"/>
      <c r="AR48" s="727"/>
      <c r="AS48" s="727"/>
      <c r="AT48" s="727"/>
      <c r="AU48" s="727"/>
      <c r="AV48" s="727"/>
      <c r="AW48" s="727"/>
      <c r="AX48" s="727"/>
      <c r="AY48" s="727"/>
      <c r="AZ48" s="728"/>
      <c r="BA48" s="729" t="str">
        <f>IF(AQ48="Bystřice pod Host.","Kroměříž",IF(AQ48="Holešov","Kroměříž",IF(AQ48="Kroměříž","Kroměříž",IF(AQ48="Luhačovice","Zlín",IF(AQ48="Otrokovice","Zlín",IF(AQ48="Rožnov pod Radh.","Vsetín",IF(AQ48="Uherské Hradiště","Uh. Hradiště",IF(AQ48="Uherský Brod","Uh. Hradiště",IF(AQ48="Valašské Klobouky","Zlín",IF(AQ48="Valašské Meziříčí","Vsetín",IF(AQ48="Vizovice","Zlín",IF(AQ48="Vsetín","Vsetín",IF(AQ48="Zlín","Zlín","Načítá se")))))))))))))</f>
        <v>Načítá se</v>
      </c>
      <c r="BB48" s="730"/>
      <c r="BC48" s="730"/>
      <c r="BD48" s="730"/>
      <c r="BE48" s="730"/>
      <c r="BF48" s="731"/>
      <c r="BG48" s="1"/>
      <c r="BH48" s="132" t="s">
        <v>249</v>
      </c>
      <c r="BI48" s="132" t="s">
        <v>248</v>
      </c>
      <c r="BJ48" s="132" t="s">
        <v>236</v>
      </c>
      <c r="BK48" s="132" t="s">
        <v>237</v>
      </c>
      <c r="BL48" s="132" t="s">
        <v>238</v>
      </c>
      <c r="BM48" s="132" t="s">
        <v>239</v>
      </c>
      <c r="BN48" s="132" t="s">
        <v>247</v>
      </c>
      <c r="BO48" s="132" t="s">
        <v>240</v>
      </c>
      <c r="BP48" s="132" t="s">
        <v>241</v>
      </c>
      <c r="BQ48" s="132" t="s">
        <v>242</v>
      </c>
      <c r="BR48" s="132" t="s">
        <v>243</v>
      </c>
      <c r="BS48" s="132" t="s">
        <v>244</v>
      </c>
      <c r="BT48" s="132" t="s">
        <v>245</v>
      </c>
      <c r="BU48" s="132" t="s">
        <v>246</v>
      </c>
      <c r="BV48" s="155"/>
      <c r="BW48" s="126"/>
    </row>
    <row r="49" spans="1:75" s="195" customFormat="1" ht="18.75" hidden="1" customHeight="1" x14ac:dyDescent="0.25">
      <c r="A49" s="194"/>
      <c r="D49" s="543" t="s">
        <v>492</v>
      </c>
      <c r="E49" s="544"/>
      <c r="F49" s="544"/>
      <c r="G49" s="544"/>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4"/>
      <c r="AF49" s="544"/>
      <c r="AG49" s="544"/>
      <c r="AH49" s="544"/>
      <c r="AI49" s="544"/>
      <c r="AJ49" s="544"/>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5"/>
      <c r="BH49" s="196"/>
      <c r="BI49" s="197"/>
      <c r="BW49" s="198"/>
    </row>
    <row r="50" spans="1:75" s="7" customFormat="1" ht="18.75" hidden="1" customHeight="1" x14ac:dyDescent="0.2">
      <c r="A50" s="160"/>
      <c r="D50" s="604" t="s">
        <v>35</v>
      </c>
      <c r="E50" s="549"/>
      <c r="F50" s="549"/>
      <c r="G50" s="549"/>
      <c r="H50" s="549"/>
      <c r="I50" s="549"/>
      <c r="J50" s="549"/>
      <c r="K50" s="549"/>
      <c r="L50" s="549"/>
      <c r="M50" s="549"/>
      <c r="N50" s="549"/>
      <c r="O50" s="549"/>
      <c r="P50" s="549"/>
      <c r="Q50" s="549"/>
      <c r="R50" s="549"/>
      <c r="S50" s="548" t="s">
        <v>36</v>
      </c>
      <c r="T50" s="549"/>
      <c r="U50" s="549"/>
      <c r="V50" s="549"/>
      <c r="W50" s="550" t="s">
        <v>34</v>
      </c>
      <c r="X50" s="549"/>
      <c r="Y50" s="549"/>
      <c r="Z50" s="549"/>
      <c r="AA50" s="549"/>
      <c r="AB50" s="549"/>
      <c r="AC50" s="550" t="s">
        <v>37</v>
      </c>
      <c r="AD50" s="550"/>
      <c r="AE50" s="550"/>
      <c r="AF50" s="550"/>
      <c r="AG50" s="550"/>
      <c r="AH50" s="549"/>
      <c r="AI50" s="549"/>
      <c r="AJ50" s="549"/>
      <c r="AK50" s="549"/>
      <c r="AL50" s="549"/>
      <c r="AM50" s="549"/>
      <c r="AN50" s="549"/>
      <c r="AO50" s="549"/>
      <c r="AP50" s="549"/>
      <c r="AQ50" s="551" t="s">
        <v>230</v>
      </c>
      <c r="AR50" s="549"/>
      <c r="AS50" s="549"/>
      <c r="AT50" s="549"/>
      <c r="AU50" s="549"/>
      <c r="AV50" s="549"/>
      <c r="AW50" s="549"/>
      <c r="AX50" s="549"/>
      <c r="AY50" s="549"/>
      <c r="AZ50" s="549"/>
      <c r="BA50" s="551" t="s">
        <v>228</v>
      </c>
      <c r="BB50" s="549"/>
      <c r="BC50" s="549"/>
      <c r="BD50" s="549"/>
      <c r="BE50" s="549"/>
      <c r="BF50" s="552"/>
      <c r="BH50" s="199" t="str">
        <f>CONCATENATE(D51," ",S51,", ",W51," ",AC51)</f>
        <v xml:space="preserve"> ,  </v>
      </c>
      <c r="BI50" s="200"/>
      <c r="BJ50" s="200"/>
      <c r="BK50" s="200"/>
      <c r="BL50" s="200"/>
      <c r="BM50" s="200"/>
      <c r="BN50" s="200"/>
      <c r="BO50" s="200"/>
      <c r="BP50" s="200"/>
      <c r="BQ50" s="200"/>
      <c r="BR50" s="200"/>
      <c r="BS50" s="200"/>
      <c r="BT50" s="200"/>
      <c r="BU50" s="200"/>
      <c r="BV50" s="197"/>
    </row>
    <row r="51" spans="1:75" s="7" customFormat="1" ht="30" hidden="1" customHeight="1" x14ac:dyDescent="0.2">
      <c r="A51" s="160"/>
      <c r="D51" s="553"/>
      <c r="E51" s="554"/>
      <c r="F51" s="554"/>
      <c r="G51" s="554"/>
      <c r="H51" s="554"/>
      <c r="I51" s="554"/>
      <c r="J51" s="554"/>
      <c r="K51" s="554"/>
      <c r="L51" s="554"/>
      <c r="M51" s="554"/>
      <c r="N51" s="554"/>
      <c r="O51" s="554"/>
      <c r="P51" s="554"/>
      <c r="Q51" s="554"/>
      <c r="R51" s="555"/>
      <c r="S51" s="556"/>
      <c r="T51" s="557"/>
      <c r="U51" s="557"/>
      <c r="V51" s="558"/>
      <c r="W51" s="556"/>
      <c r="X51" s="557"/>
      <c r="Y51" s="557"/>
      <c r="Z51" s="557"/>
      <c r="AA51" s="557"/>
      <c r="AB51" s="558"/>
      <c r="AC51" s="559"/>
      <c r="AD51" s="560"/>
      <c r="AE51" s="560"/>
      <c r="AF51" s="560"/>
      <c r="AG51" s="560"/>
      <c r="AH51" s="560"/>
      <c r="AI51" s="560"/>
      <c r="AJ51" s="560"/>
      <c r="AK51" s="560"/>
      <c r="AL51" s="560"/>
      <c r="AM51" s="560"/>
      <c r="AN51" s="560"/>
      <c r="AO51" s="560"/>
      <c r="AP51" s="561"/>
      <c r="AQ51" s="562" t="s">
        <v>249</v>
      </c>
      <c r="AR51" s="563"/>
      <c r="AS51" s="563"/>
      <c r="AT51" s="563"/>
      <c r="AU51" s="563"/>
      <c r="AV51" s="563"/>
      <c r="AW51" s="563"/>
      <c r="AX51" s="563"/>
      <c r="AY51" s="563"/>
      <c r="AZ51" s="564"/>
      <c r="BA51" s="565" t="str">
        <f>IF(AQ51="Bystřice pod Host.","Kroměříž",IF(AQ51="Holešov","Kroměříž",IF(AQ51="Kroměříž","Kroměříž",IF(AQ51="Luhačovice","Zlín",IF(AQ51="Otrokovice","Zlín",IF(AQ51="Rožnov pod Radh.","Vsetín",IF(AQ51="Uherské Hradiště","Uh. Hradiště",IF(AQ51="Uherský Brod","Uh. Hradiště",IF(AQ51="Valašské Klobouky","Zlín",IF(AQ51="Valašské Meziříčí","Vsetín",IF(AQ51="Vizovice","Zlín",IF(AQ51="Vsetín","Vsetín",IF(AQ51="Zlín","Zlín","Načítá se")))))))))))))</f>
        <v>Načítá se</v>
      </c>
      <c r="BB51" s="566"/>
      <c r="BC51" s="566"/>
      <c r="BD51" s="566"/>
      <c r="BE51" s="566"/>
      <c r="BF51" s="567"/>
      <c r="BH51" s="201" t="s">
        <v>249</v>
      </c>
      <c r="BI51" s="201" t="s">
        <v>248</v>
      </c>
      <c r="BJ51" s="201" t="s">
        <v>236</v>
      </c>
      <c r="BK51" s="201" t="s">
        <v>237</v>
      </c>
      <c r="BL51" s="201" t="s">
        <v>238</v>
      </c>
      <c r="BM51" s="201" t="s">
        <v>239</v>
      </c>
      <c r="BN51" s="201" t="s">
        <v>247</v>
      </c>
      <c r="BO51" s="201" t="s">
        <v>240</v>
      </c>
      <c r="BP51" s="201" t="s">
        <v>241</v>
      </c>
      <c r="BQ51" s="201" t="s">
        <v>242</v>
      </c>
      <c r="BR51" s="201" t="s">
        <v>243</v>
      </c>
      <c r="BS51" s="201" t="s">
        <v>244</v>
      </c>
      <c r="BT51" s="201" t="s">
        <v>245</v>
      </c>
      <c r="BU51" s="201" t="s">
        <v>246</v>
      </c>
      <c r="BV51" s="202"/>
      <c r="BW51" s="203"/>
    </row>
    <row r="52" spans="1:75" ht="21" customHeight="1" x14ac:dyDescent="0.25">
      <c r="C52" s="1"/>
      <c r="D52" s="741" t="s">
        <v>503</v>
      </c>
      <c r="E52" s="520"/>
      <c r="F52" s="520"/>
      <c r="G52" s="520"/>
      <c r="H52" s="520"/>
      <c r="I52" s="520"/>
      <c r="J52" s="520"/>
      <c r="K52" s="520"/>
      <c r="L52" s="520"/>
      <c r="M52" s="520"/>
      <c r="N52" s="520"/>
      <c r="O52" s="520"/>
      <c r="P52" s="520"/>
      <c r="Q52" s="520"/>
      <c r="R52" s="520"/>
      <c r="S52" s="520"/>
      <c r="T52" s="520"/>
      <c r="U52" s="520"/>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689"/>
      <c r="AY52" s="689"/>
      <c r="AZ52" s="689"/>
      <c r="BA52" s="689"/>
      <c r="BB52" s="689"/>
      <c r="BC52" s="689"/>
      <c r="BD52" s="689"/>
      <c r="BE52" s="689"/>
      <c r="BF52" s="690"/>
      <c r="BG52" s="1"/>
      <c r="BH52" s="138" t="str">
        <f>IF(X38=0," ",X38)</f>
        <v>Generuje se automaticky - v žádosti momentálně není Partner 1 vyplněn</v>
      </c>
      <c r="BI52" s="130"/>
      <c r="BW52" s="126"/>
    </row>
    <row r="53" spans="1:75" ht="24" customHeight="1" x14ac:dyDescent="0.2">
      <c r="C53" s="1"/>
      <c r="D53" s="749"/>
      <c r="E53" s="750"/>
      <c r="F53" s="716" t="s">
        <v>7</v>
      </c>
      <c r="G53" s="739"/>
      <c r="H53" s="739"/>
      <c r="I53" s="739"/>
      <c r="J53" s="740"/>
      <c r="K53" s="740"/>
      <c r="L53" s="740" t="s">
        <v>5</v>
      </c>
      <c r="M53" s="740"/>
      <c r="N53" s="740"/>
      <c r="O53" s="740"/>
      <c r="P53" s="740"/>
      <c r="Q53" s="740"/>
      <c r="R53" s="740"/>
      <c r="S53" s="740"/>
      <c r="T53" s="740"/>
      <c r="U53" s="740"/>
      <c r="V53" s="740"/>
      <c r="W53" s="740"/>
      <c r="X53" s="740"/>
      <c r="Y53" s="740"/>
      <c r="Z53" s="740" t="s">
        <v>6</v>
      </c>
      <c r="AA53" s="740"/>
      <c r="AB53" s="740"/>
      <c r="AC53" s="740"/>
      <c r="AD53" s="740"/>
      <c r="AE53" s="740"/>
      <c r="AF53" s="740"/>
      <c r="AG53" s="740"/>
      <c r="AH53" s="740"/>
      <c r="AI53" s="740"/>
      <c r="AJ53" s="740"/>
      <c r="AK53" s="740"/>
      <c r="AL53" s="740"/>
      <c r="AM53" s="740"/>
      <c r="AN53" s="740"/>
      <c r="AO53" s="740"/>
      <c r="AP53" s="740"/>
      <c r="AQ53" s="740"/>
      <c r="AR53" s="672" t="s">
        <v>38</v>
      </c>
      <c r="AS53" s="672"/>
      <c r="AT53" s="672"/>
      <c r="AU53" s="672"/>
      <c r="AV53" s="672"/>
      <c r="AW53" s="736" t="s">
        <v>223</v>
      </c>
      <c r="AX53" s="737"/>
      <c r="AY53" s="737"/>
      <c r="AZ53" s="737"/>
      <c r="BA53" s="737"/>
      <c r="BB53" s="737"/>
      <c r="BC53" s="737"/>
      <c r="BD53" s="737"/>
      <c r="BE53" s="737"/>
      <c r="BF53" s="738"/>
      <c r="BG53" s="1"/>
      <c r="BH53" s="132" t="s">
        <v>249</v>
      </c>
      <c r="BI53" s="132" t="s">
        <v>225</v>
      </c>
      <c r="BJ53" s="96" t="s">
        <v>224</v>
      </c>
      <c r="BW53" s="126"/>
    </row>
    <row r="54" spans="1:75" ht="19.5" customHeight="1" x14ac:dyDescent="0.2">
      <c r="C54" s="1"/>
      <c r="D54" s="732" t="s">
        <v>0</v>
      </c>
      <c r="E54" s="733"/>
      <c r="F54" s="744"/>
      <c r="G54" s="745"/>
      <c r="H54" s="745"/>
      <c r="I54" s="745"/>
      <c r="J54" s="745"/>
      <c r="K54" s="746"/>
      <c r="L54" s="747"/>
      <c r="M54" s="576"/>
      <c r="N54" s="576"/>
      <c r="O54" s="576"/>
      <c r="P54" s="576"/>
      <c r="Q54" s="576"/>
      <c r="R54" s="576"/>
      <c r="S54" s="576"/>
      <c r="T54" s="576"/>
      <c r="U54" s="576"/>
      <c r="V54" s="576"/>
      <c r="W54" s="576"/>
      <c r="X54" s="576"/>
      <c r="Y54" s="748"/>
      <c r="Z54" s="757"/>
      <c r="AA54" s="758"/>
      <c r="AB54" s="758"/>
      <c r="AC54" s="758"/>
      <c r="AD54" s="758"/>
      <c r="AE54" s="758"/>
      <c r="AF54" s="758"/>
      <c r="AG54" s="758"/>
      <c r="AH54" s="758"/>
      <c r="AI54" s="758"/>
      <c r="AJ54" s="758"/>
      <c r="AK54" s="758"/>
      <c r="AL54" s="758"/>
      <c r="AM54" s="758"/>
      <c r="AN54" s="758"/>
      <c r="AO54" s="758"/>
      <c r="AP54" s="758"/>
      <c r="AQ54" s="759"/>
      <c r="AR54" s="726"/>
      <c r="AS54" s="727"/>
      <c r="AT54" s="727"/>
      <c r="AU54" s="727"/>
      <c r="AV54" s="728"/>
      <c r="AW54" s="726" t="s">
        <v>249</v>
      </c>
      <c r="AX54" s="727"/>
      <c r="AY54" s="727"/>
      <c r="AZ54" s="727"/>
      <c r="BA54" s="727"/>
      <c r="BB54" s="727"/>
      <c r="BC54" s="727"/>
      <c r="BD54" s="727"/>
      <c r="BE54" s="727"/>
      <c r="BF54" s="743"/>
      <c r="BG54" s="1"/>
      <c r="BH54" s="139" t="str">
        <f>CONCATENATE(F54," ",L54," ",Z54,(IF((ISTEXT(AR54)),(CONCATENATE(", ",AR54)),"")))</f>
        <v xml:space="preserve">  </v>
      </c>
      <c r="BI54" s="130"/>
      <c r="BW54" s="126"/>
    </row>
    <row r="55" spans="1:75" ht="19.5" customHeight="1" x14ac:dyDescent="0.2">
      <c r="C55" s="1"/>
      <c r="D55" s="734" t="s">
        <v>1</v>
      </c>
      <c r="E55" s="735"/>
      <c r="F55" s="744"/>
      <c r="G55" s="745"/>
      <c r="H55" s="745"/>
      <c r="I55" s="745"/>
      <c r="J55" s="745"/>
      <c r="K55" s="746"/>
      <c r="L55" s="747"/>
      <c r="M55" s="576"/>
      <c r="N55" s="576"/>
      <c r="O55" s="576"/>
      <c r="P55" s="576"/>
      <c r="Q55" s="576"/>
      <c r="R55" s="576"/>
      <c r="S55" s="576"/>
      <c r="T55" s="576"/>
      <c r="U55" s="576"/>
      <c r="V55" s="576"/>
      <c r="W55" s="576"/>
      <c r="X55" s="576"/>
      <c r="Y55" s="748"/>
      <c r="Z55" s="757"/>
      <c r="AA55" s="758"/>
      <c r="AB55" s="758"/>
      <c r="AC55" s="758"/>
      <c r="AD55" s="758"/>
      <c r="AE55" s="758"/>
      <c r="AF55" s="758"/>
      <c r="AG55" s="758"/>
      <c r="AH55" s="758"/>
      <c r="AI55" s="758"/>
      <c r="AJ55" s="758"/>
      <c r="AK55" s="758"/>
      <c r="AL55" s="758"/>
      <c r="AM55" s="758"/>
      <c r="AN55" s="758"/>
      <c r="AO55" s="758"/>
      <c r="AP55" s="758"/>
      <c r="AQ55" s="759"/>
      <c r="AR55" s="726"/>
      <c r="AS55" s="727"/>
      <c r="AT55" s="727"/>
      <c r="AU55" s="727"/>
      <c r="AV55" s="728"/>
      <c r="AW55" s="726" t="s">
        <v>249</v>
      </c>
      <c r="AX55" s="727"/>
      <c r="AY55" s="727"/>
      <c r="AZ55" s="727"/>
      <c r="BA55" s="727"/>
      <c r="BB55" s="727"/>
      <c r="BC55" s="727"/>
      <c r="BD55" s="727"/>
      <c r="BE55" s="727"/>
      <c r="BF55" s="743"/>
      <c r="BG55" s="1"/>
      <c r="BH55" s="139" t="str">
        <f>CONCATENATE(F55," ",L55," ",Z55,(IF((ISTEXT(AR55)),(CONCATENATE(", ",AR55)),"")))</f>
        <v xml:space="preserve">  </v>
      </c>
      <c r="BI55" s="130"/>
      <c r="BW55" s="126"/>
    </row>
    <row r="56" spans="1:75" ht="19.5" customHeight="1" x14ac:dyDescent="0.2">
      <c r="C56" s="1"/>
      <c r="D56" s="760" t="s">
        <v>52</v>
      </c>
      <c r="E56" s="761"/>
      <c r="F56" s="762"/>
      <c r="G56" s="579"/>
      <c r="H56" s="579"/>
      <c r="I56" s="579"/>
      <c r="J56" s="579"/>
      <c r="K56" s="704"/>
      <c r="L56" s="703"/>
      <c r="M56" s="579"/>
      <c r="N56" s="579"/>
      <c r="O56" s="579"/>
      <c r="P56" s="579"/>
      <c r="Q56" s="579"/>
      <c r="R56" s="579"/>
      <c r="S56" s="579"/>
      <c r="T56" s="579"/>
      <c r="U56" s="579"/>
      <c r="V56" s="579"/>
      <c r="W56" s="579"/>
      <c r="X56" s="579"/>
      <c r="Y56" s="704"/>
      <c r="Z56" s="763"/>
      <c r="AA56" s="764"/>
      <c r="AB56" s="764"/>
      <c r="AC56" s="764"/>
      <c r="AD56" s="764"/>
      <c r="AE56" s="764"/>
      <c r="AF56" s="764"/>
      <c r="AG56" s="764"/>
      <c r="AH56" s="764"/>
      <c r="AI56" s="764"/>
      <c r="AJ56" s="764"/>
      <c r="AK56" s="764"/>
      <c r="AL56" s="764"/>
      <c r="AM56" s="764"/>
      <c r="AN56" s="764"/>
      <c r="AO56" s="764"/>
      <c r="AP56" s="764"/>
      <c r="AQ56" s="765"/>
      <c r="AR56" s="766"/>
      <c r="AS56" s="754"/>
      <c r="AT56" s="754"/>
      <c r="AU56" s="754"/>
      <c r="AV56" s="755"/>
      <c r="AW56" s="726" t="s">
        <v>249</v>
      </c>
      <c r="AX56" s="727"/>
      <c r="AY56" s="727"/>
      <c r="AZ56" s="727"/>
      <c r="BA56" s="727"/>
      <c r="BB56" s="727"/>
      <c r="BC56" s="727"/>
      <c r="BD56" s="727"/>
      <c r="BE56" s="727"/>
      <c r="BF56" s="743"/>
      <c r="BG56" s="1"/>
      <c r="BH56" s="132" t="str">
        <f>CONCATENATE(F56," ",L56," ",Z56,(IF((ISTEXT(AR56)),(CONCATENATE(", ",AR56)),"")))</f>
        <v xml:space="preserve">  </v>
      </c>
      <c r="BI56" s="130"/>
      <c r="BJ56" s="24"/>
      <c r="BW56" s="126"/>
    </row>
    <row r="57" spans="1:75" ht="19.5" customHeight="1" x14ac:dyDescent="0.25">
      <c r="A57" s="159"/>
      <c r="C57" s="1"/>
      <c r="D57" s="741" t="s">
        <v>40</v>
      </c>
      <c r="E57" s="767"/>
      <c r="F57" s="767"/>
      <c r="G57" s="767"/>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67"/>
      <c r="AL57" s="767"/>
      <c r="AM57" s="767"/>
      <c r="AN57" s="767"/>
      <c r="AO57" s="767"/>
      <c r="AP57" s="767"/>
      <c r="AQ57" s="767"/>
      <c r="AR57" s="767"/>
      <c r="AS57" s="767"/>
      <c r="AT57" s="767"/>
      <c r="AU57" s="767"/>
      <c r="AV57" s="767"/>
      <c r="AW57" s="767"/>
      <c r="AX57" s="767"/>
      <c r="AY57" s="767"/>
      <c r="AZ57" s="767"/>
      <c r="BA57" s="767"/>
      <c r="BB57" s="767"/>
      <c r="BC57" s="767"/>
      <c r="BD57" s="767"/>
      <c r="BE57" s="767"/>
      <c r="BF57" s="768"/>
      <c r="BG57" s="1"/>
      <c r="BH57" s="131"/>
      <c r="BI57" s="125"/>
      <c r="BW57" s="20"/>
    </row>
    <row r="58" spans="1:75" ht="19.5" customHeight="1" x14ac:dyDescent="0.25">
      <c r="A58" s="159"/>
      <c r="C58" s="1"/>
      <c r="D58" s="714" t="s">
        <v>7</v>
      </c>
      <c r="E58" s="814"/>
      <c r="F58" s="814"/>
      <c r="G58" s="814"/>
      <c r="H58" s="740" t="s">
        <v>5</v>
      </c>
      <c r="I58" s="814"/>
      <c r="J58" s="814"/>
      <c r="K58" s="814"/>
      <c r="L58" s="814"/>
      <c r="M58" s="814"/>
      <c r="N58" s="814"/>
      <c r="O58" s="814"/>
      <c r="P58" s="672" t="s">
        <v>6</v>
      </c>
      <c r="Q58" s="815"/>
      <c r="R58" s="815"/>
      <c r="S58" s="815"/>
      <c r="T58" s="815"/>
      <c r="U58" s="815"/>
      <c r="V58" s="815"/>
      <c r="W58" s="815"/>
      <c r="X58" s="815"/>
      <c r="Y58" s="815"/>
      <c r="Z58" s="815"/>
      <c r="AA58" s="815"/>
      <c r="AB58" s="814"/>
      <c r="AC58" s="814"/>
      <c r="AD58" s="814"/>
      <c r="AE58" s="672" t="s">
        <v>38</v>
      </c>
      <c r="AF58" s="814"/>
      <c r="AG58" s="814"/>
      <c r="AH58" s="814"/>
      <c r="AI58" s="672" t="s">
        <v>226</v>
      </c>
      <c r="AJ58" s="816"/>
      <c r="AK58" s="816"/>
      <c r="AL58" s="816"/>
      <c r="AM58" s="816"/>
      <c r="AN58" s="816"/>
      <c r="AO58" s="816"/>
      <c r="AP58" s="816"/>
      <c r="AQ58" s="740" t="s">
        <v>3</v>
      </c>
      <c r="AR58" s="814"/>
      <c r="AS58" s="814"/>
      <c r="AT58" s="814"/>
      <c r="AU58" s="814"/>
      <c r="AV58" s="814"/>
      <c r="AW58" s="814"/>
      <c r="AX58" s="814"/>
      <c r="AY58" s="814"/>
      <c r="AZ58" s="814"/>
      <c r="BA58" s="814"/>
      <c r="BB58" s="814"/>
      <c r="BC58" s="814"/>
      <c r="BD58" s="814"/>
      <c r="BE58" s="814"/>
      <c r="BF58" s="817"/>
      <c r="BG58" s="1"/>
      <c r="BH58" s="147"/>
      <c r="BI58" s="125"/>
      <c r="BW58" s="20"/>
    </row>
    <row r="59" spans="1:75" ht="19.5" customHeight="1" x14ac:dyDescent="0.2">
      <c r="A59" s="159"/>
      <c r="C59" s="1"/>
      <c r="D59" s="751"/>
      <c r="E59" s="752"/>
      <c r="F59" s="752"/>
      <c r="G59" s="752"/>
      <c r="H59" s="752"/>
      <c r="I59" s="1236"/>
      <c r="J59" s="1236"/>
      <c r="K59" s="1236"/>
      <c r="L59" s="1236"/>
      <c r="M59" s="1236"/>
      <c r="N59" s="1236"/>
      <c r="O59" s="1236"/>
      <c r="P59" s="752"/>
      <c r="Q59" s="1236"/>
      <c r="R59" s="1236"/>
      <c r="S59" s="1236"/>
      <c r="T59" s="1236"/>
      <c r="U59" s="1236"/>
      <c r="V59" s="1236"/>
      <c r="W59" s="1236"/>
      <c r="X59" s="1236"/>
      <c r="Y59" s="1236"/>
      <c r="Z59" s="1236"/>
      <c r="AA59" s="1236"/>
      <c r="AB59" s="1236"/>
      <c r="AC59" s="1236"/>
      <c r="AD59" s="1236"/>
      <c r="AE59" s="752"/>
      <c r="AF59" s="1236"/>
      <c r="AG59" s="1236"/>
      <c r="AH59" s="1236"/>
      <c r="AI59" s="752"/>
      <c r="AJ59" s="1236"/>
      <c r="AK59" s="1236"/>
      <c r="AL59" s="1236"/>
      <c r="AM59" s="1236"/>
      <c r="AN59" s="1236"/>
      <c r="AO59" s="1236"/>
      <c r="AP59" s="1236"/>
      <c r="AQ59" s="752"/>
      <c r="AR59" s="1236"/>
      <c r="AS59" s="1236"/>
      <c r="AT59" s="1236"/>
      <c r="AU59" s="1236"/>
      <c r="AV59" s="1236"/>
      <c r="AW59" s="1236"/>
      <c r="AX59" s="1236"/>
      <c r="AY59" s="1236"/>
      <c r="AZ59" s="1236"/>
      <c r="BA59" s="1236"/>
      <c r="BB59" s="1236"/>
      <c r="BC59" s="1236"/>
      <c r="BD59" s="1236"/>
      <c r="BE59" s="1236"/>
      <c r="BF59" s="1237"/>
      <c r="BG59" s="1"/>
      <c r="BH59" s="147"/>
      <c r="BI59" s="125"/>
      <c r="BW59" s="20"/>
    </row>
    <row r="60" spans="1:75" ht="19.5" hidden="1" customHeight="1" x14ac:dyDescent="0.2">
      <c r="D60" s="148"/>
      <c r="E60" s="149"/>
      <c r="F60" s="149"/>
      <c r="G60" s="175"/>
      <c r="H60" s="175"/>
      <c r="I60" s="175"/>
      <c r="J60" s="175"/>
      <c r="K60" s="175"/>
      <c r="L60" s="181"/>
      <c r="M60" s="182"/>
      <c r="N60" s="182"/>
      <c r="O60" s="182"/>
      <c r="P60" s="182"/>
      <c r="Q60" s="182"/>
      <c r="R60" s="182"/>
      <c r="S60" s="182"/>
      <c r="T60" s="182"/>
      <c r="U60" s="182"/>
      <c r="V60" s="182"/>
      <c r="W60" s="182"/>
      <c r="X60" s="182"/>
      <c r="Y60" s="182"/>
      <c r="Z60" s="182"/>
      <c r="AA60" s="182"/>
      <c r="AB60" s="182"/>
      <c r="AC60" s="182"/>
      <c r="AD60" s="182"/>
      <c r="AE60" s="149"/>
      <c r="AF60" s="149"/>
      <c r="AG60" s="149"/>
      <c r="AH60" s="149"/>
      <c r="AI60" s="149"/>
      <c r="AJ60" s="149"/>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4"/>
      <c r="BH60" s="97"/>
      <c r="BI60" s="24"/>
      <c r="BW60" s="20"/>
    </row>
    <row r="61" spans="1:75" ht="19.5" hidden="1" customHeight="1" x14ac:dyDescent="0.2">
      <c r="C61" s="107"/>
      <c r="D61" s="172"/>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69"/>
      <c r="AW61" s="170"/>
      <c r="AX61" s="170"/>
      <c r="AY61" s="170"/>
      <c r="AZ61" s="170"/>
      <c r="BA61" s="170"/>
      <c r="BB61" s="170"/>
      <c r="BC61" s="170"/>
      <c r="BD61" s="170"/>
      <c r="BE61" s="170"/>
      <c r="BF61" s="171"/>
      <c r="BG61" s="1"/>
    </row>
    <row r="62" spans="1:75" ht="28.15" hidden="1" customHeight="1" x14ac:dyDescent="0.2">
      <c r="C62" s="107"/>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8"/>
      <c r="AW62" s="179"/>
      <c r="AX62" s="179"/>
      <c r="AY62" s="179"/>
      <c r="AZ62" s="179"/>
      <c r="BA62" s="179"/>
      <c r="BB62" s="179"/>
      <c r="BC62" s="179"/>
      <c r="BD62" s="179"/>
      <c r="BE62" s="180"/>
      <c r="BF62" s="140"/>
      <c r="BG62" s="1"/>
    </row>
    <row r="63" spans="1:75" ht="10.5" hidden="1" customHeight="1" x14ac:dyDescent="0.2">
      <c r="C63" s="107"/>
      <c r="D63" s="176"/>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98"/>
      <c r="AW63" s="99"/>
      <c r="AX63" s="99"/>
      <c r="AY63" s="99"/>
      <c r="AZ63" s="99"/>
      <c r="BA63" s="99"/>
      <c r="BB63" s="99"/>
      <c r="BC63" s="99"/>
      <c r="BD63" s="99"/>
      <c r="BE63" s="99"/>
      <c r="BF63" s="100"/>
      <c r="BG63" s="1"/>
    </row>
    <row r="64" spans="1:75" ht="12.75" customHeight="1" x14ac:dyDescent="0.2">
      <c r="C64" s="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
      <c r="BH64" s="125"/>
      <c r="BI64" s="125"/>
      <c r="BW64" s="126"/>
    </row>
    <row r="65" spans="1:75" ht="28.5" hidden="1" customHeight="1" x14ac:dyDescent="0.25">
      <c r="C65" s="141"/>
      <c r="D65" s="890" t="s">
        <v>496</v>
      </c>
      <c r="E65" s="891"/>
      <c r="F65" s="891"/>
      <c r="G65" s="891"/>
      <c r="H65" s="891"/>
      <c r="I65" s="891"/>
      <c r="J65" s="891"/>
      <c r="K65" s="891"/>
      <c r="L65" s="891"/>
      <c r="M65" s="891"/>
      <c r="N65" s="891"/>
      <c r="O65" s="891"/>
      <c r="P65" s="891"/>
      <c r="Q65" s="891"/>
      <c r="R65" s="891"/>
      <c r="S65" s="891"/>
      <c r="T65" s="891"/>
      <c r="U65" s="891"/>
      <c r="V65" s="891"/>
      <c r="W65" s="891"/>
      <c r="X65" s="891"/>
      <c r="Y65" s="891"/>
      <c r="Z65" s="891"/>
      <c r="AA65" s="891"/>
      <c r="AB65" s="891"/>
      <c r="AC65" s="891"/>
      <c r="AD65" s="891"/>
      <c r="AE65" s="891"/>
      <c r="AF65" s="891"/>
      <c r="AG65" s="891"/>
      <c r="AH65" s="891"/>
      <c r="AI65" s="891"/>
      <c r="AJ65" s="891"/>
      <c r="AK65" s="891"/>
      <c r="AL65" s="891"/>
      <c r="AM65" s="891"/>
      <c r="AN65" s="891"/>
      <c r="AO65" s="891"/>
      <c r="AP65" s="891"/>
      <c r="AQ65" s="891"/>
      <c r="AR65" s="891"/>
      <c r="AS65" s="891"/>
      <c r="AT65" s="891"/>
      <c r="AU65" s="891"/>
      <c r="AV65" s="891"/>
      <c r="AW65" s="891"/>
      <c r="AX65" s="891"/>
      <c r="AY65" s="891"/>
      <c r="AZ65" s="891"/>
      <c r="BA65" s="891"/>
      <c r="BB65" s="891"/>
      <c r="BC65" s="891"/>
      <c r="BD65" s="891"/>
      <c r="BE65" s="891"/>
      <c r="BF65" s="891"/>
      <c r="BG65" s="1"/>
    </row>
    <row r="66" spans="1:75" ht="7.5" hidden="1" customHeight="1" x14ac:dyDescent="0.2">
      <c r="A66" s="17"/>
      <c r="C66" s="1"/>
      <c r="D66" s="742"/>
      <c r="E66" s="520"/>
      <c r="F66" s="520"/>
      <c r="G66" s="520"/>
      <c r="H66" s="520"/>
      <c r="I66" s="520"/>
      <c r="J66" s="520"/>
      <c r="K66" s="520"/>
      <c r="L66" s="520"/>
      <c r="M66" s="520"/>
      <c r="N66" s="520"/>
      <c r="O66" s="520"/>
      <c r="P66" s="520"/>
      <c r="Q66" s="520"/>
      <c r="R66" s="520"/>
      <c r="S66" s="520"/>
      <c r="T66" s="520"/>
      <c r="U66" s="520"/>
      <c r="V66" s="520"/>
      <c r="W66" s="520"/>
      <c r="X66" s="520"/>
      <c r="Y66" s="520"/>
      <c r="Z66" s="520"/>
      <c r="AA66" s="520"/>
      <c r="AB66" s="520"/>
      <c r="AC66" s="520"/>
      <c r="AD66" s="520"/>
      <c r="AE66" s="520"/>
      <c r="AF66" s="520"/>
      <c r="AG66" s="520"/>
      <c r="AH66" s="520"/>
      <c r="AI66" s="520"/>
      <c r="AJ66" s="520"/>
      <c r="AK66" s="520"/>
      <c r="AL66" s="520"/>
      <c r="AM66" s="520"/>
      <c r="AN66" s="520"/>
      <c r="AO66" s="520"/>
      <c r="AP66" s="520"/>
      <c r="AQ66" s="520"/>
      <c r="AR66" s="520"/>
      <c r="AS66" s="520"/>
      <c r="AT66" s="520"/>
      <c r="AU66" s="520"/>
      <c r="AV66" s="520"/>
      <c r="AW66" s="520"/>
      <c r="AX66" s="520"/>
      <c r="AY66" s="520"/>
      <c r="AZ66" s="520"/>
      <c r="BA66" s="520"/>
      <c r="BB66" s="520"/>
      <c r="BC66" s="520"/>
      <c r="BD66" s="520"/>
      <c r="BE66" s="520"/>
      <c r="BF66" s="521"/>
      <c r="BG66" s="1"/>
      <c r="BH66" s="168"/>
      <c r="BI66" s="125"/>
      <c r="BW66" s="162"/>
    </row>
    <row r="67" spans="1:75" ht="20.25" hidden="1" customHeight="1" x14ac:dyDescent="0.2">
      <c r="A67" s="17"/>
      <c r="C67" s="1"/>
      <c r="D67" s="10"/>
      <c r="E67" s="527" t="s">
        <v>46</v>
      </c>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8"/>
      <c r="AF67" s="528"/>
      <c r="AG67" s="528"/>
      <c r="AH67" s="528"/>
      <c r="AI67" s="528"/>
      <c r="AJ67" s="528"/>
      <c r="AK67" s="528"/>
      <c r="AL67" s="528"/>
      <c r="AM67" s="528"/>
      <c r="AN67" s="547"/>
      <c r="AO67" s="530" t="s">
        <v>249</v>
      </c>
      <c r="AP67" s="531"/>
      <c r="AQ67" s="531"/>
      <c r="AR67" s="531"/>
      <c r="AS67" s="531"/>
      <c r="AT67" s="531"/>
      <c r="AU67" s="531"/>
      <c r="AV67" s="531"/>
      <c r="AW67" s="531"/>
      <c r="AX67" s="531"/>
      <c r="AY67" s="531"/>
      <c r="AZ67" s="531"/>
      <c r="BA67" s="531"/>
      <c r="BB67" s="531"/>
      <c r="BC67" s="531"/>
      <c r="BD67" s="531"/>
      <c r="BE67" s="532"/>
      <c r="BF67" s="11"/>
      <c r="BG67" s="1"/>
      <c r="BH67" s="163"/>
      <c r="BI67" s="125"/>
    </row>
    <row r="68" spans="1:75" s="3" customFormat="1" ht="28.5" hidden="1" customHeight="1" x14ac:dyDescent="0.2">
      <c r="A68" s="164"/>
      <c r="D68" s="535" t="s">
        <v>258</v>
      </c>
      <c r="E68" s="536"/>
      <c r="F68" s="536"/>
      <c r="G68" s="536"/>
      <c r="H68" s="536"/>
      <c r="I68" s="536"/>
      <c r="J68" s="536"/>
      <c r="K68" s="536"/>
      <c r="L68" s="536"/>
      <c r="M68" s="536"/>
      <c r="N68" s="536"/>
      <c r="O68" s="536"/>
      <c r="P68" s="536"/>
      <c r="Q68" s="536"/>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6"/>
      <c r="AO68" s="536"/>
      <c r="AP68" s="536"/>
      <c r="AQ68" s="536"/>
      <c r="AR68" s="536"/>
      <c r="AS68" s="536"/>
      <c r="AT68" s="536"/>
      <c r="AU68" s="536"/>
      <c r="AV68" s="536"/>
      <c r="AW68" s="536"/>
      <c r="AX68" s="536"/>
      <c r="AY68" s="536"/>
      <c r="AZ68" s="536"/>
      <c r="BA68" s="536"/>
      <c r="BB68" s="536"/>
      <c r="BC68" s="536"/>
      <c r="BD68" s="536"/>
      <c r="BE68" s="536"/>
      <c r="BF68" s="537"/>
      <c r="BH68" s="163"/>
      <c r="BI68" s="125"/>
      <c r="BJ68" s="1"/>
      <c r="BK68" s="1"/>
    </row>
    <row r="69" spans="1:75" ht="18" hidden="1" customHeight="1" x14ac:dyDescent="0.2">
      <c r="A69" s="17"/>
      <c r="C69" s="1"/>
      <c r="D69" s="165"/>
      <c r="E69" s="538" t="s">
        <v>47</v>
      </c>
      <c r="F69" s="538"/>
      <c r="G69" s="538"/>
      <c r="H69" s="538"/>
      <c r="I69" s="538"/>
      <c r="J69" s="538"/>
      <c r="K69" s="538"/>
      <c r="L69" s="538"/>
      <c r="M69" s="538"/>
      <c r="N69" s="538"/>
      <c r="O69" s="538"/>
      <c r="P69" s="538"/>
      <c r="Q69" s="538"/>
      <c r="R69" s="538"/>
      <c r="S69" s="538"/>
      <c r="T69" s="538"/>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8"/>
      <c r="BD69" s="538"/>
      <c r="BE69" s="538"/>
      <c r="BF69" s="166"/>
      <c r="BG69" s="1"/>
      <c r="BI69" s="125"/>
    </row>
    <row r="70" spans="1:75" ht="26.25" hidden="1" customHeight="1" x14ac:dyDescent="0.2">
      <c r="A70" s="17"/>
      <c r="C70" s="1"/>
      <c r="D70" s="165"/>
      <c r="E70" s="659" t="s">
        <v>2</v>
      </c>
      <c r="F70" s="659"/>
      <c r="G70" s="659"/>
      <c r="H70" s="659"/>
      <c r="I70" s="659"/>
      <c r="J70" s="659"/>
      <c r="K70" s="659"/>
      <c r="L70" s="659"/>
      <c r="M70" s="659"/>
      <c r="N70" s="659" t="s">
        <v>48</v>
      </c>
      <c r="O70" s="659"/>
      <c r="P70" s="659"/>
      <c r="Q70" s="659"/>
      <c r="R70" s="659"/>
      <c r="S70" s="659"/>
      <c r="T70" s="659" t="s">
        <v>49</v>
      </c>
      <c r="U70" s="659"/>
      <c r="V70" s="659"/>
      <c r="W70" s="659"/>
      <c r="X70" s="659"/>
      <c r="Y70" s="659"/>
      <c r="Z70" s="659"/>
      <c r="AA70" s="659"/>
      <c r="AB70" s="659"/>
      <c r="AC70" s="659"/>
      <c r="AD70" s="659" t="s">
        <v>259</v>
      </c>
      <c r="AE70" s="659"/>
      <c r="AF70" s="659"/>
      <c r="AG70" s="659"/>
      <c r="AH70" s="659"/>
      <c r="AI70" s="659"/>
      <c r="AJ70" s="659"/>
      <c r="AK70" s="659" t="s">
        <v>8</v>
      </c>
      <c r="AL70" s="659"/>
      <c r="AM70" s="659"/>
      <c r="AN70" s="659"/>
      <c r="AO70" s="659"/>
      <c r="AP70" s="659"/>
      <c r="AQ70" s="659"/>
      <c r="AR70" s="659" t="s">
        <v>9</v>
      </c>
      <c r="AS70" s="659"/>
      <c r="AT70" s="659"/>
      <c r="AU70" s="659"/>
      <c r="AV70" s="659"/>
      <c r="AW70" s="659"/>
      <c r="AX70" s="659"/>
      <c r="AY70" s="659" t="s">
        <v>10</v>
      </c>
      <c r="AZ70" s="659"/>
      <c r="BA70" s="659"/>
      <c r="BB70" s="659"/>
      <c r="BC70" s="659"/>
      <c r="BD70" s="659"/>
      <c r="BE70" s="659"/>
      <c r="BF70" s="166"/>
      <c r="BG70" s="1"/>
      <c r="BI70" s="125"/>
    </row>
    <row r="71" spans="1:75" ht="29.25" hidden="1" customHeight="1" x14ac:dyDescent="0.2">
      <c r="A71" s="17"/>
      <c r="C71" s="1"/>
      <c r="D71" s="165"/>
      <c r="E71" s="660"/>
      <c r="F71" s="660"/>
      <c r="G71" s="660"/>
      <c r="H71" s="660"/>
      <c r="I71" s="660"/>
      <c r="J71" s="660"/>
      <c r="K71" s="660"/>
      <c r="L71" s="660"/>
      <c r="M71" s="660"/>
      <c r="N71" s="769"/>
      <c r="O71" s="769"/>
      <c r="P71" s="769"/>
      <c r="Q71" s="769"/>
      <c r="R71" s="769"/>
      <c r="S71" s="769"/>
      <c r="T71" s="660"/>
      <c r="U71" s="660"/>
      <c r="V71" s="660"/>
      <c r="W71" s="660"/>
      <c r="X71" s="660"/>
      <c r="Y71" s="660"/>
      <c r="Z71" s="660"/>
      <c r="AA71" s="660"/>
      <c r="AB71" s="660"/>
      <c r="AC71" s="660"/>
      <c r="AD71" s="679"/>
      <c r="AE71" s="679"/>
      <c r="AF71" s="679"/>
      <c r="AG71" s="679"/>
      <c r="AH71" s="679"/>
      <c r="AI71" s="679"/>
      <c r="AJ71" s="679"/>
      <c r="AK71" s="660"/>
      <c r="AL71" s="660"/>
      <c r="AM71" s="660"/>
      <c r="AN71" s="660"/>
      <c r="AO71" s="660"/>
      <c r="AP71" s="660"/>
      <c r="AQ71" s="660"/>
      <c r="AR71" s="660"/>
      <c r="AS71" s="660"/>
      <c r="AT71" s="660"/>
      <c r="AU71" s="660"/>
      <c r="AV71" s="660"/>
      <c r="AW71" s="660"/>
      <c r="AX71" s="660"/>
      <c r="AY71" s="660"/>
      <c r="AZ71" s="660"/>
      <c r="BA71" s="660"/>
      <c r="BB71" s="660"/>
      <c r="BC71" s="660"/>
      <c r="BD71" s="660"/>
      <c r="BE71" s="660"/>
      <c r="BF71" s="166"/>
      <c r="BG71" s="1"/>
      <c r="BI71" s="125"/>
    </row>
    <row r="72" spans="1:75" ht="29.25" hidden="1" customHeight="1" x14ac:dyDescent="0.2">
      <c r="A72" s="17"/>
      <c r="C72" s="1"/>
      <c r="D72" s="165"/>
      <c r="E72" s="660"/>
      <c r="F72" s="660"/>
      <c r="G72" s="660"/>
      <c r="H72" s="660"/>
      <c r="I72" s="660"/>
      <c r="J72" s="660"/>
      <c r="K72" s="660"/>
      <c r="L72" s="660"/>
      <c r="M72" s="660"/>
      <c r="N72" s="769"/>
      <c r="O72" s="769"/>
      <c r="P72" s="769"/>
      <c r="Q72" s="769"/>
      <c r="R72" s="769"/>
      <c r="S72" s="769"/>
      <c r="T72" s="660"/>
      <c r="U72" s="660"/>
      <c r="V72" s="660"/>
      <c r="W72" s="660"/>
      <c r="X72" s="660"/>
      <c r="Y72" s="660"/>
      <c r="Z72" s="660"/>
      <c r="AA72" s="660"/>
      <c r="AB72" s="660"/>
      <c r="AC72" s="660"/>
      <c r="AD72" s="679"/>
      <c r="AE72" s="679"/>
      <c r="AF72" s="679"/>
      <c r="AG72" s="679"/>
      <c r="AH72" s="679"/>
      <c r="AI72" s="679"/>
      <c r="AJ72" s="679"/>
      <c r="AK72" s="660"/>
      <c r="AL72" s="660"/>
      <c r="AM72" s="660"/>
      <c r="AN72" s="660"/>
      <c r="AO72" s="660"/>
      <c r="AP72" s="660"/>
      <c r="AQ72" s="660"/>
      <c r="AR72" s="660"/>
      <c r="AS72" s="660"/>
      <c r="AT72" s="660"/>
      <c r="AU72" s="660"/>
      <c r="AV72" s="660"/>
      <c r="AW72" s="660"/>
      <c r="AX72" s="660"/>
      <c r="AY72" s="660"/>
      <c r="AZ72" s="660"/>
      <c r="BA72" s="660"/>
      <c r="BB72" s="660"/>
      <c r="BC72" s="660"/>
      <c r="BD72" s="660"/>
      <c r="BE72" s="660"/>
      <c r="BF72" s="166"/>
      <c r="BG72" s="1"/>
      <c r="BI72" s="125"/>
    </row>
    <row r="73" spans="1:75" ht="29.25" hidden="1" customHeight="1" x14ac:dyDescent="0.2">
      <c r="A73" s="17"/>
      <c r="C73" s="1"/>
      <c r="D73" s="165"/>
      <c r="E73" s="660"/>
      <c r="F73" s="660"/>
      <c r="G73" s="660"/>
      <c r="H73" s="660"/>
      <c r="I73" s="660"/>
      <c r="J73" s="660"/>
      <c r="K73" s="660"/>
      <c r="L73" s="660"/>
      <c r="M73" s="660"/>
      <c r="N73" s="769"/>
      <c r="O73" s="769"/>
      <c r="P73" s="769"/>
      <c r="Q73" s="769"/>
      <c r="R73" s="769"/>
      <c r="S73" s="769"/>
      <c r="T73" s="660"/>
      <c r="U73" s="660"/>
      <c r="V73" s="660"/>
      <c r="W73" s="660"/>
      <c r="X73" s="660"/>
      <c r="Y73" s="660"/>
      <c r="Z73" s="660"/>
      <c r="AA73" s="660"/>
      <c r="AB73" s="660"/>
      <c r="AC73" s="660"/>
      <c r="AD73" s="679"/>
      <c r="AE73" s="679"/>
      <c r="AF73" s="679"/>
      <c r="AG73" s="679"/>
      <c r="AH73" s="679"/>
      <c r="AI73" s="679"/>
      <c r="AJ73" s="679"/>
      <c r="AK73" s="660"/>
      <c r="AL73" s="660"/>
      <c r="AM73" s="660"/>
      <c r="AN73" s="660"/>
      <c r="AO73" s="660"/>
      <c r="AP73" s="660"/>
      <c r="AQ73" s="660"/>
      <c r="AR73" s="660"/>
      <c r="AS73" s="660"/>
      <c r="AT73" s="660"/>
      <c r="AU73" s="660"/>
      <c r="AV73" s="660"/>
      <c r="AW73" s="660"/>
      <c r="AX73" s="660"/>
      <c r="AY73" s="660"/>
      <c r="AZ73" s="660"/>
      <c r="BA73" s="660"/>
      <c r="BB73" s="660"/>
      <c r="BC73" s="660"/>
      <c r="BD73" s="660"/>
      <c r="BE73" s="660"/>
      <c r="BF73" s="166"/>
      <c r="BG73" s="1"/>
      <c r="BI73" s="125"/>
    </row>
    <row r="74" spans="1:75" ht="29.25" hidden="1" customHeight="1" x14ac:dyDescent="0.2">
      <c r="A74" s="17"/>
      <c r="C74" s="1"/>
      <c r="D74" s="165"/>
      <c r="E74" s="660"/>
      <c r="F74" s="660"/>
      <c r="G74" s="660"/>
      <c r="H74" s="660"/>
      <c r="I74" s="660"/>
      <c r="J74" s="660"/>
      <c r="K74" s="660"/>
      <c r="L74" s="660"/>
      <c r="M74" s="660"/>
      <c r="N74" s="769"/>
      <c r="O74" s="769"/>
      <c r="P74" s="769"/>
      <c r="Q74" s="769"/>
      <c r="R74" s="769"/>
      <c r="S74" s="769"/>
      <c r="T74" s="660"/>
      <c r="U74" s="660"/>
      <c r="V74" s="660"/>
      <c r="W74" s="660"/>
      <c r="X74" s="660"/>
      <c r="Y74" s="660"/>
      <c r="Z74" s="660"/>
      <c r="AA74" s="660"/>
      <c r="AB74" s="660"/>
      <c r="AC74" s="660"/>
      <c r="AD74" s="679"/>
      <c r="AE74" s="679"/>
      <c r="AF74" s="679"/>
      <c r="AG74" s="679"/>
      <c r="AH74" s="679"/>
      <c r="AI74" s="679"/>
      <c r="AJ74" s="679"/>
      <c r="AK74" s="660"/>
      <c r="AL74" s="660"/>
      <c r="AM74" s="660"/>
      <c r="AN74" s="660"/>
      <c r="AO74" s="660"/>
      <c r="AP74" s="660"/>
      <c r="AQ74" s="660"/>
      <c r="AR74" s="660"/>
      <c r="AS74" s="660"/>
      <c r="AT74" s="660"/>
      <c r="AU74" s="660"/>
      <c r="AV74" s="660"/>
      <c r="AW74" s="660"/>
      <c r="AX74" s="660"/>
      <c r="AY74" s="660"/>
      <c r="AZ74" s="660"/>
      <c r="BA74" s="660"/>
      <c r="BB74" s="660"/>
      <c r="BC74" s="660"/>
      <c r="BD74" s="660"/>
      <c r="BE74" s="660"/>
      <c r="BF74" s="166"/>
      <c r="BG74" s="1"/>
      <c r="BI74" s="125"/>
    </row>
    <row r="75" spans="1:75" ht="29.25" hidden="1" customHeight="1" x14ac:dyDescent="0.2">
      <c r="A75" s="17"/>
      <c r="C75" s="1"/>
      <c r="D75" s="165"/>
      <c r="E75" s="660"/>
      <c r="F75" s="660"/>
      <c r="G75" s="660"/>
      <c r="H75" s="660"/>
      <c r="I75" s="660"/>
      <c r="J75" s="660"/>
      <c r="K75" s="660"/>
      <c r="L75" s="660"/>
      <c r="M75" s="660"/>
      <c r="N75" s="769"/>
      <c r="O75" s="769"/>
      <c r="P75" s="769"/>
      <c r="Q75" s="769"/>
      <c r="R75" s="769"/>
      <c r="S75" s="769"/>
      <c r="T75" s="660"/>
      <c r="U75" s="660"/>
      <c r="V75" s="660"/>
      <c r="W75" s="660"/>
      <c r="X75" s="660"/>
      <c r="Y75" s="660"/>
      <c r="Z75" s="660"/>
      <c r="AA75" s="660"/>
      <c r="AB75" s="660"/>
      <c r="AC75" s="660"/>
      <c r="AD75" s="679"/>
      <c r="AE75" s="679"/>
      <c r="AF75" s="679"/>
      <c r="AG75" s="679"/>
      <c r="AH75" s="679"/>
      <c r="AI75" s="679"/>
      <c r="AJ75" s="679"/>
      <c r="AK75" s="660"/>
      <c r="AL75" s="660"/>
      <c r="AM75" s="660"/>
      <c r="AN75" s="660"/>
      <c r="AO75" s="660"/>
      <c r="AP75" s="660"/>
      <c r="AQ75" s="660"/>
      <c r="AR75" s="660"/>
      <c r="AS75" s="660"/>
      <c r="AT75" s="660"/>
      <c r="AU75" s="660"/>
      <c r="AV75" s="660"/>
      <c r="AW75" s="660"/>
      <c r="AX75" s="660"/>
      <c r="AY75" s="660"/>
      <c r="AZ75" s="660"/>
      <c r="BA75" s="660"/>
      <c r="BB75" s="660"/>
      <c r="BC75" s="660"/>
      <c r="BD75" s="660"/>
      <c r="BE75" s="660"/>
      <c r="BF75" s="166"/>
      <c r="BG75" s="1"/>
      <c r="BI75" s="125"/>
    </row>
    <row r="76" spans="1:75" ht="29.25" hidden="1" customHeight="1" x14ac:dyDescent="0.2">
      <c r="A76" s="17"/>
      <c r="C76" s="1"/>
      <c r="D76" s="165"/>
      <c r="E76" s="660"/>
      <c r="F76" s="660"/>
      <c r="G76" s="660"/>
      <c r="H76" s="660"/>
      <c r="I76" s="660"/>
      <c r="J76" s="660"/>
      <c r="K76" s="660"/>
      <c r="L76" s="660"/>
      <c r="M76" s="660"/>
      <c r="N76" s="769"/>
      <c r="O76" s="769"/>
      <c r="P76" s="769"/>
      <c r="Q76" s="769"/>
      <c r="R76" s="769"/>
      <c r="S76" s="769"/>
      <c r="T76" s="660"/>
      <c r="U76" s="660"/>
      <c r="V76" s="660"/>
      <c r="W76" s="660"/>
      <c r="X76" s="660"/>
      <c r="Y76" s="660"/>
      <c r="Z76" s="660"/>
      <c r="AA76" s="660"/>
      <c r="AB76" s="660"/>
      <c r="AC76" s="660"/>
      <c r="AD76" s="679"/>
      <c r="AE76" s="679"/>
      <c r="AF76" s="679"/>
      <c r="AG76" s="679"/>
      <c r="AH76" s="679"/>
      <c r="AI76" s="679"/>
      <c r="AJ76" s="679"/>
      <c r="AK76" s="660"/>
      <c r="AL76" s="660"/>
      <c r="AM76" s="660"/>
      <c r="AN76" s="660"/>
      <c r="AO76" s="660"/>
      <c r="AP76" s="660"/>
      <c r="AQ76" s="660"/>
      <c r="AR76" s="660"/>
      <c r="AS76" s="660"/>
      <c r="AT76" s="660"/>
      <c r="AU76" s="660"/>
      <c r="AV76" s="660"/>
      <c r="AW76" s="660"/>
      <c r="AX76" s="660"/>
      <c r="AY76" s="660"/>
      <c r="AZ76" s="660"/>
      <c r="BA76" s="660"/>
      <c r="BB76" s="660"/>
      <c r="BC76" s="660"/>
      <c r="BD76" s="660"/>
      <c r="BE76" s="660"/>
      <c r="BF76" s="166"/>
      <c r="BG76" s="1"/>
      <c r="BI76" s="125"/>
    </row>
    <row r="77" spans="1:75" ht="29.25" hidden="1" customHeight="1" x14ac:dyDescent="0.2">
      <c r="A77" s="17"/>
      <c r="C77" s="1"/>
      <c r="D77" s="165"/>
      <c r="E77" s="660"/>
      <c r="F77" s="660"/>
      <c r="G77" s="660"/>
      <c r="H77" s="660"/>
      <c r="I77" s="660"/>
      <c r="J77" s="660"/>
      <c r="K77" s="660"/>
      <c r="L77" s="660"/>
      <c r="M77" s="660"/>
      <c r="N77" s="769"/>
      <c r="O77" s="769"/>
      <c r="P77" s="769"/>
      <c r="Q77" s="769"/>
      <c r="R77" s="769"/>
      <c r="S77" s="769"/>
      <c r="T77" s="660"/>
      <c r="U77" s="660"/>
      <c r="V77" s="660"/>
      <c r="W77" s="660"/>
      <c r="X77" s="660"/>
      <c r="Y77" s="660"/>
      <c r="Z77" s="660"/>
      <c r="AA77" s="660"/>
      <c r="AB77" s="660"/>
      <c r="AC77" s="660"/>
      <c r="AD77" s="679"/>
      <c r="AE77" s="679"/>
      <c r="AF77" s="679"/>
      <c r="AG77" s="679"/>
      <c r="AH77" s="679"/>
      <c r="AI77" s="679"/>
      <c r="AJ77" s="679"/>
      <c r="AK77" s="660"/>
      <c r="AL77" s="660"/>
      <c r="AM77" s="660"/>
      <c r="AN77" s="660"/>
      <c r="AO77" s="660"/>
      <c r="AP77" s="660"/>
      <c r="AQ77" s="660"/>
      <c r="AR77" s="660"/>
      <c r="AS77" s="660"/>
      <c r="AT77" s="660"/>
      <c r="AU77" s="660"/>
      <c r="AV77" s="660"/>
      <c r="AW77" s="660"/>
      <c r="AX77" s="660"/>
      <c r="AY77" s="660"/>
      <c r="AZ77" s="660"/>
      <c r="BA77" s="660"/>
      <c r="BB77" s="660"/>
      <c r="BC77" s="660"/>
      <c r="BD77" s="660"/>
      <c r="BE77" s="660"/>
      <c r="BF77" s="166"/>
      <c r="BG77" s="1"/>
      <c r="BI77" s="125"/>
    </row>
    <row r="78" spans="1:75" ht="18" hidden="1" customHeight="1" x14ac:dyDescent="0.2">
      <c r="A78" s="17"/>
      <c r="C78" s="1"/>
      <c r="D78" s="13"/>
      <c r="E78" s="770" t="s">
        <v>11</v>
      </c>
      <c r="F78" s="770"/>
      <c r="G78" s="770"/>
      <c r="H78" s="770"/>
      <c r="I78" s="770"/>
      <c r="J78" s="770"/>
      <c r="K78" s="770"/>
      <c r="L78" s="770"/>
      <c r="M78" s="770"/>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c r="AN78" s="770"/>
      <c r="AO78" s="770"/>
      <c r="AP78" s="770"/>
      <c r="AQ78" s="770"/>
      <c r="AR78" s="770"/>
      <c r="AS78" s="770"/>
      <c r="AT78" s="770"/>
      <c r="AU78" s="770"/>
      <c r="AV78" s="770"/>
      <c r="AW78" s="770"/>
      <c r="AX78" s="770"/>
      <c r="AY78" s="770"/>
      <c r="AZ78" s="770"/>
      <c r="BA78" s="770"/>
      <c r="BB78" s="770"/>
      <c r="BC78" s="770"/>
      <c r="BD78" s="770"/>
      <c r="BE78" s="770"/>
      <c r="BF78" s="15"/>
      <c r="BG78" s="1"/>
      <c r="BI78" s="125"/>
    </row>
    <row r="79" spans="1:75" ht="26.25" hidden="1" customHeight="1" x14ac:dyDescent="0.2">
      <c r="A79" s="17"/>
      <c r="C79" s="1"/>
      <c r="D79" s="13"/>
      <c r="E79" s="590" t="s">
        <v>12</v>
      </c>
      <c r="F79" s="590"/>
      <c r="G79" s="590"/>
      <c r="H79" s="590"/>
      <c r="I79" s="590"/>
      <c r="J79" s="590"/>
      <c r="K79" s="590"/>
      <c r="L79" s="590"/>
      <c r="M79" s="590"/>
      <c r="N79" s="590" t="s">
        <v>4</v>
      </c>
      <c r="O79" s="590"/>
      <c r="P79" s="590"/>
      <c r="Q79" s="590"/>
      <c r="R79" s="590"/>
      <c r="S79" s="590"/>
      <c r="T79" s="590"/>
      <c r="U79" s="590"/>
      <c r="V79" s="590"/>
      <c r="W79" s="590"/>
      <c r="X79" s="590"/>
      <c r="Y79" s="590"/>
      <c r="Z79" s="590"/>
      <c r="AA79" s="590"/>
      <c r="AB79" s="590"/>
      <c r="AC79" s="590"/>
      <c r="AD79" s="590" t="s">
        <v>267</v>
      </c>
      <c r="AE79" s="590"/>
      <c r="AF79" s="590"/>
      <c r="AG79" s="590"/>
      <c r="AH79" s="590"/>
      <c r="AI79" s="590"/>
      <c r="AJ79" s="590"/>
      <c r="AK79" s="590" t="s">
        <v>8</v>
      </c>
      <c r="AL79" s="590"/>
      <c r="AM79" s="590"/>
      <c r="AN79" s="590"/>
      <c r="AO79" s="590"/>
      <c r="AP79" s="590"/>
      <c r="AQ79" s="590"/>
      <c r="AR79" s="590" t="s">
        <v>9</v>
      </c>
      <c r="AS79" s="590"/>
      <c r="AT79" s="590"/>
      <c r="AU79" s="590"/>
      <c r="AV79" s="590"/>
      <c r="AW79" s="590"/>
      <c r="AX79" s="590"/>
      <c r="AY79" s="590" t="s">
        <v>10</v>
      </c>
      <c r="AZ79" s="590"/>
      <c r="BA79" s="590"/>
      <c r="BB79" s="590"/>
      <c r="BC79" s="590"/>
      <c r="BD79" s="590"/>
      <c r="BE79" s="590"/>
      <c r="BF79" s="15"/>
      <c r="BG79" s="1"/>
      <c r="BI79" s="125"/>
    </row>
    <row r="80" spans="1:75" ht="29.25" hidden="1" customHeight="1" x14ac:dyDescent="0.2">
      <c r="A80" s="17"/>
      <c r="C80" s="1"/>
      <c r="D80" s="13"/>
      <c r="E80" s="522"/>
      <c r="F80" s="522"/>
      <c r="G80" s="522"/>
      <c r="H80" s="522"/>
      <c r="I80" s="522"/>
      <c r="J80" s="522"/>
      <c r="K80" s="522"/>
      <c r="L80" s="522"/>
      <c r="M80" s="522"/>
      <c r="N80" s="522"/>
      <c r="O80" s="522"/>
      <c r="P80" s="522"/>
      <c r="Q80" s="522"/>
      <c r="R80" s="522"/>
      <c r="S80" s="522"/>
      <c r="T80" s="522"/>
      <c r="U80" s="522"/>
      <c r="V80" s="522"/>
      <c r="W80" s="522"/>
      <c r="X80" s="522"/>
      <c r="Y80" s="522"/>
      <c r="Z80" s="522"/>
      <c r="AA80" s="522"/>
      <c r="AB80" s="522"/>
      <c r="AC80" s="522"/>
      <c r="AD80" s="523"/>
      <c r="AE80" s="523"/>
      <c r="AF80" s="523"/>
      <c r="AG80" s="523"/>
      <c r="AH80" s="523"/>
      <c r="AI80" s="523"/>
      <c r="AJ80" s="523"/>
      <c r="AK80" s="524"/>
      <c r="AL80" s="524"/>
      <c r="AM80" s="524"/>
      <c r="AN80" s="524"/>
      <c r="AO80" s="524"/>
      <c r="AP80" s="524"/>
      <c r="AQ80" s="524"/>
      <c r="AR80" s="524"/>
      <c r="AS80" s="524"/>
      <c r="AT80" s="524"/>
      <c r="AU80" s="524"/>
      <c r="AV80" s="524"/>
      <c r="AW80" s="524"/>
      <c r="AX80" s="524"/>
      <c r="AY80" s="524"/>
      <c r="AZ80" s="524"/>
      <c r="BA80" s="524"/>
      <c r="BB80" s="524"/>
      <c r="BC80" s="524"/>
      <c r="BD80" s="524"/>
      <c r="BE80" s="524"/>
      <c r="BF80" s="15"/>
      <c r="BG80" s="1"/>
      <c r="BI80" s="125"/>
    </row>
    <row r="81" spans="1:63" ht="29.25" hidden="1" customHeight="1" x14ac:dyDescent="0.2">
      <c r="A81" s="17"/>
      <c r="C81" s="1"/>
      <c r="D81" s="13"/>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3"/>
      <c r="AE81" s="523"/>
      <c r="AF81" s="523"/>
      <c r="AG81" s="523"/>
      <c r="AH81" s="523"/>
      <c r="AI81" s="523"/>
      <c r="AJ81" s="523"/>
      <c r="AK81" s="524"/>
      <c r="AL81" s="524"/>
      <c r="AM81" s="524"/>
      <c r="AN81" s="524"/>
      <c r="AO81" s="524"/>
      <c r="AP81" s="524"/>
      <c r="AQ81" s="524"/>
      <c r="AR81" s="524"/>
      <c r="AS81" s="524"/>
      <c r="AT81" s="524"/>
      <c r="AU81" s="524"/>
      <c r="AV81" s="524"/>
      <c r="AW81" s="524"/>
      <c r="AX81" s="524"/>
      <c r="AY81" s="524"/>
      <c r="AZ81" s="524"/>
      <c r="BA81" s="524"/>
      <c r="BB81" s="524"/>
      <c r="BC81" s="524"/>
      <c r="BD81" s="524"/>
      <c r="BE81" s="524"/>
      <c r="BF81" s="15"/>
      <c r="BG81" s="1"/>
      <c r="BI81" s="125"/>
    </row>
    <row r="82" spans="1:63" ht="29.25" hidden="1" customHeight="1" x14ac:dyDescent="0.2">
      <c r="A82" s="17"/>
      <c r="C82" s="1"/>
      <c r="D82" s="13"/>
      <c r="E82" s="522"/>
      <c r="F82" s="522"/>
      <c r="G82" s="522"/>
      <c r="H82" s="522"/>
      <c r="I82" s="522"/>
      <c r="J82" s="522"/>
      <c r="K82" s="522"/>
      <c r="L82" s="522"/>
      <c r="M82" s="522"/>
      <c r="N82" s="522"/>
      <c r="O82" s="522"/>
      <c r="P82" s="522"/>
      <c r="Q82" s="522"/>
      <c r="R82" s="522"/>
      <c r="S82" s="522"/>
      <c r="T82" s="522"/>
      <c r="U82" s="522"/>
      <c r="V82" s="522"/>
      <c r="W82" s="522"/>
      <c r="X82" s="522"/>
      <c r="Y82" s="522"/>
      <c r="Z82" s="522"/>
      <c r="AA82" s="522"/>
      <c r="AB82" s="522"/>
      <c r="AC82" s="522"/>
      <c r="AD82" s="523"/>
      <c r="AE82" s="523"/>
      <c r="AF82" s="523"/>
      <c r="AG82" s="523"/>
      <c r="AH82" s="523"/>
      <c r="AI82" s="523"/>
      <c r="AJ82" s="523"/>
      <c r="AK82" s="524"/>
      <c r="AL82" s="524"/>
      <c r="AM82" s="524"/>
      <c r="AN82" s="524"/>
      <c r="AO82" s="524"/>
      <c r="AP82" s="524"/>
      <c r="AQ82" s="524"/>
      <c r="AR82" s="524"/>
      <c r="AS82" s="524"/>
      <c r="AT82" s="524"/>
      <c r="AU82" s="524"/>
      <c r="AV82" s="524"/>
      <c r="AW82" s="524"/>
      <c r="AX82" s="524"/>
      <c r="AY82" s="524"/>
      <c r="AZ82" s="524"/>
      <c r="BA82" s="524"/>
      <c r="BB82" s="524"/>
      <c r="BC82" s="524"/>
      <c r="BD82" s="524"/>
      <c r="BE82" s="524"/>
      <c r="BF82" s="15"/>
      <c r="BG82" s="1"/>
      <c r="BI82" s="125"/>
    </row>
    <row r="83" spans="1:63" ht="29.25" hidden="1" customHeight="1" x14ac:dyDescent="0.2">
      <c r="A83" s="17"/>
      <c r="C83" s="1"/>
      <c r="D83" s="13"/>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22"/>
      <c r="AC83" s="522"/>
      <c r="AD83" s="523"/>
      <c r="AE83" s="523"/>
      <c r="AF83" s="523"/>
      <c r="AG83" s="523"/>
      <c r="AH83" s="523"/>
      <c r="AI83" s="523"/>
      <c r="AJ83" s="523"/>
      <c r="AK83" s="524"/>
      <c r="AL83" s="524"/>
      <c r="AM83" s="524"/>
      <c r="AN83" s="524"/>
      <c r="AO83" s="524"/>
      <c r="AP83" s="524"/>
      <c r="AQ83" s="524"/>
      <c r="AR83" s="524"/>
      <c r="AS83" s="524"/>
      <c r="AT83" s="524"/>
      <c r="AU83" s="524"/>
      <c r="AV83" s="524"/>
      <c r="AW83" s="524"/>
      <c r="AX83" s="524"/>
      <c r="AY83" s="524"/>
      <c r="AZ83" s="524"/>
      <c r="BA83" s="524"/>
      <c r="BB83" s="524"/>
      <c r="BC83" s="524"/>
      <c r="BD83" s="524"/>
      <c r="BE83" s="524"/>
      <c r="BF83" s="15"/>
      <c r="BG83" s="1"/>
      <c r="BI83" s="125"/>
    </row>
    <row r="84" spans="1:63" ht="29.25" hidden="1" customHeight="1" x14ac:dyDescent="0.2">
      <c r="A84" s="17"/>
      <c r="C84" s="1"/>
      <c r="D84" s="13"/>
      <c r="E84" s="522"/>
      <c r="F84" s="522"/>
      <c r="G84" s="522"/>
      <c r="H84" s="522"/>
      <c r="I84" s="522"/>
      <c r="J84" s="522"/>
      <c r="K84" s="522"/>
      <c r="L84" s="522"/>
      <c r="M84" s="522"/>
      <c r="N84" s="522"/>
      <c r="O84" s="522"/>
      <c r="P84" s="522"/>
      <c r="Q84" s="522"/>
      <c r="R84" s="522"/>
      <c r="S84" s="522"/>
      <c r="T84" s="522"/>
      <c r="U84" s="522"/>
      <c r="V84" s="522"/>
      <c r="W84" s="522"/>
      <c r="X84" s="522"/>
      <c r="Y84" s="522"/>
      <c r="Z84" s="522"/>
      <c r="AA84" s="522"/>
      <c r="AB84" s="522"/>
      <c r="AC84" s="522"/>
      <c r="AD84" s="523"/>
      <c r="AE84" s="523"/>
      <c r="AF84" s="523"/>
      <c r="AG84" s="523"/>
      <c r="AH84" s="523"/>
      <c r="AI84" s="523"/>
      <c r="AJ84" s="523"/>
      <c r="AK84" s="524"/>
      <c r="AL84" s="524"/>
      <c r="AM84" s="524"/>
      <c r="AN84" s="524"/>
      <c r="AO84" s="524"/>
      <c r="AP84" s="524"/>
      <c r="AQ84" s="524"/>
      <c r="AR84" s="524"/>
      <c r="AS84" s="524"/>
      <c r="AT84" s="524"/>
      <c r="AU84" s="524"/>
      <c r="AV84" s="524"/>
      <c r="AW84" s="524"/>
      <c r="AX84" s="524"/>
      <c r="AY84" s="524"/>
      <c r="AZ84" s="524"/>
      <c r="BA84" s="524"/>
      <c r="BB84" s="524"/>
      <c r="BC84" s="524"/>
      <c r="BD84" s="524"/>
      <c r="BE84" s="524"/>
      <c r="BF84" s="15"/>
      <c r="BG84" s="1"/>
      <c r="BI84" s="125"/>
    </row>
    <row r="85" spans="1:63" ht="29.25" hidden="1" customHeight="1" x14ac:dyDescent="0.2">
      <c r="A85" s="17"/>
      <c r="C85" s="1"/>
      <c r="D85" s="13"/>
      <c r="E85" s="522"/>
      <c r="F85" s="522"/>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c r="AD85" s="523"/>
      <c r="AE85" s="523"/>
      <c r="AF85" s="523"/>
      <c r="AG85" s="523"/>
      <c r="AH85" s="523"/>
      <c r="AI85" s="523"/>
      <c r="AJ85" s="523"/>
      <c r="AK85" s="524"/>
      <c r="AL85" s="524"/>
      <c r="AM85" s="524"/>
      <c r="AN85" s="524"/>
      <c r="AO85" s="524"/>
      <c r="AP85" s="524"/>
      <c r="AQ85" s="524"/>
      <c r="AR85" s="524"/>
      <c r="AS85" s="524"/>
      <c r="AT85" s="524"/>
      <c r="AU85" s="524"/>
      <c r="AV85" s="524"/>
      <c r="AW85" s="524"/>
      <c r="AX85" s="524"/>
      <c r="AY85" s="524"/>
      <c r="AZ85" s="524"/>
      <c r="BA85" s="524"/>
      <c r="BB85" s="524"/>
      <c r="BC85" s="524"/>
      <c r="BD85" s="524"/>
      <c r="BE85" s="524"/>
      <c r="BF85" s="15"/>
      <c r="BG85" s="1"/>
      <c r="BI85" s="125"/>
    </row>
    <row r="86" spans="1:63" ht="29.25" hidden="1" customHeight="1" x14ac:dyDescent="0.2">
      <c r="A86" s="17"/>
      <c r="C86" s="1"/>
      <c r="D86" s="13"/>
      <c r="E86" s="522"/>
      <c r="F86" s="522"/>
      <c r="G86" s="522"/>
      <c r="H86" s="522"/>
      <c r="I86" s="522"/>
      <c r="J86" s="522"/>
      <c r="K86" s="522"/>
      <c r="L86" s="522"/>
      <c r="M86" s="522"/>
      <c r="N86" s="522"/>
      <c r="O86" s="522"/>
      <c r="P86" s="522"/>
      <c r="Q86" s="522"/>
      <c r="R86" s="522"/>
      <c r="S86" s="522"/>
      <c r="T86" s="522"/>
      <c r="U86" s="522"/>
      <c r="V86" s="522"/>
      <c r="W86" s="522"/>
      <c r="X86" s="522"/>
      <c r="Y86" s="522"/>
      <c r="Z86" s="522"/>
      <c r="AA86" s="522"/>
      <c r="AB86" s="522"/>
      <c r="AC86" s="522"/>
      <c r="AD86" s="523"/>
      <c r="AE86" s="523"/>
      <c r="AF86" s="523"/>
      <c r="AG86" s="523"/>
      <c r="AH86" s="523"/>
      <c r="AI86" s="523"/>
      <c r="AJ86" s="523"/>
      <c r="AK86" s="524"/>
      <c r="AL86" s="524"/>
      <c r="AM86" s="524"/>
      <c r="AN86" s="524"/>
      <c r="AO86" s="524"/>
      <c r="AP86" s="524"/>
      <c r="AQ86" s="524"/>
      <c r="AR86" s="524"/>
      <c r="AS86" s="524"/>
      <c r="AT86" s="524"/>
      <c r="AU86" s="524"/>
      <c r="AV86" s="524"/>
      <c r="AW86" s="524"/>
      <c r="AX86" s="524"/>
      <c r="AY86" s="524"/>
      <c r="AZ86" s="524"/>
      <c r="BA86" s="524"/>
      <c r="BB86" s="524"/>
      <c r="BC86" s="524"/>
      <c r="BD86" s="524"/>
      <c r="BE86" s="524"/>
      <c r="BF86" s="15"/>
      <c r="BG86" s="1"/>
      <c r="BI86" s="125"/>
    </row>
    <row r="87" spans="1:63" ht="8.25" hidden="1" customHeight="1" x14ac:dyDescent="0.2">
      <c r="A87" s="17"/>
      <c r="C87" s="1"/>
      <c r="D87" s="14"/>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6"/>
      <c r="BG87" s="1"/>
      <c r="BI87" s="125"/>
    </row>
    <row r="88" spans="1:63" ht="12.75" hidden="1" customHeight="1" x14ac:dyDescent="0.2">
      <c r="A88" s="17"/>
      <c r="C88" s="1"/>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
      <c r="BI88" s="125"/>
    </row>
    <row r="89" spans="1:63" ht="21" hidden="1" customHeight="1" x14ac:dyDescent="0.25">
      <c r="C89" s="141"/>
      <c r="D89" s="142" t="s">
        <v>504</v>
      </c>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c r="BF89" s="102"/>
      <c r="BG89" s="1"/>
    </row>
    <row r="90" spans="1:63" ht="7.5" hidden="1" customHeight="1" x14ac:dyDescent="0.2">
      <c r="C90" s="1"/>
      <c r="D90" s="519"/>
      <c r="E90" s="520"/>
      <c r="F90" s="520"/>
      <c r="G90" s="520"/>
      <c r="H90" s="520"/>
      <c r="I90" s="520"/>
      <c r="J90" s="520"/>
      <c r="K90" s="520"/>
      <c r="L90" s="520"/>
      <c r="M90" s="520"/>
      <c r="N90" s="520"/>
      <c r="O90" s="520"/>
      <c r="P90" s="520"/>
      <c r="Q90" s="520"/>
      <c r="R90" s="520"/>
      <c r="S90" s="520"/>
      <c r="T90" s="520"/>
      <c r="U90" s="520"/>
      <c r="V90" s="520"/>
      <c r="W90" s="520"/>
      <c r="X90" s="520"/>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c r="BB90" s="520"/>
      <c r="BC90" s="520"/>
      <c r="BD90" s="520"/>
      <c r="BE90" s="520"/>
      <c r="BF90" s="521"/>
      <c r="BG90" s="1"/>
      <c r="BI90" s="125"/>
    </row>
    <row r="91" spans="1:63" ht="20.25" hidden="1" customHeight="1" x14ac:dyDescent="0.2">
      <c r="C91" s="1"/>
      <c r="D91" s="10"/>
      <c r="E91" s="527" t="s">
        <v>21</v>
      </c>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8"/>
      <c r="AK91" s="528"/>
      <c r="AL91" s="528"/>
      <c r="AM91" s="528"/>
      <c r="AN91" s="529"/>
      <c r="AO91" s="530" t="s">
        <v>249</v>
      </c>
      <c r="AP91" s="531"/>
      <c r="AQ91" s="531"/>
      <c r="AR91" s="531"/>
      <c r="AS91" s="531"/>
      <c r="AT91" s="531"/>
      <c r="AU91" s="531"/>
      <c r="AV91" s="531"/>
      <c r="AW91" s="531"/>
      <c r="AX91" s="531"/>
      <c r="AY91" s="531"/>
      <c r="AZ91" s="531"/>
      <c r="BA91" s="531"/>
      <c r="BB91" s="531"/>
      <c r="BC91" s="531"/>
      <c r="BD91" s="531"/>
      <c r="BE91" s="532"/>
      <c r="BF91" s="11"/>
      <c r="BG91" s="1"/>
      <c r="BH91" s="124" t="s">
        <v>249</v>
      </c>
      <c r="BI91" s="124" t="s">
        <v>22</v>
      </c>
      <c r="BJ91" s="124" t="s">
        <v>23</v>
      </c>
    </row>
    <row r="92" spans="1:63" s="3" customFormat="1" ht="22.5" hidden="1" customHeight="1" x14ac:dyDescent="0.2">
      <c r="D92" s="535" t="s">
        <v>41</v>
      </c>
      <c r="E92" s="536"/>
      <c r="F92" s="536"/>
      <c r="G92" s="536"/>
      <c r="H92" s="536"/>
      <c r="I92" s="536"/>
      <c r="J92" s="536"/>
      <c r="K92" s="536"/>
      <c r="L92" s="536"/>
      <c r="M92" s="536"/>
      <c r="N92" s="536"/>
      <c r="O92" s="536"/>
      <c r="P92" s="536"/>
      <c r="Q92" s="536"/>
      <c r="R92" s="536"/>
      <c r="S92" s="536"/>
      <c r="T92" s="536"/>
      <c r="U92" s="536"/>
      <c r="V92" s="536"/>
      <c r="W92" s="536"/>
      <c r="X92" s="536"/>
      <c r="Y92" s="536"/>
      <c r="Z92" s="536"/>
      <c r="AA92" s="536"/>
      <c r="AB92" s="536"/>
      <c r="AC92" s="536"/>
      <c r="AD92" s="536"/>
      <c r="AE92" s="536"/>
      <c r="AF92" s="536"/>
      <c r="AG92" s="536"/>
      <c r="AH92" s="536"/>
      <c r="AI92" s="536"/>
      <c r="AJ92" s="536"/>
      <c r="AK92" s="536"/>
      <c r="AL92" s="536"/>
      <c r="AM92" s="536"/>
      <c r="AN92" s="536"/>
      <c r="AO92" s="536"/>
      <c r="AP92" s="536"/>
      <c r="AQ92" s="536"/>
      <c r="AR92" s="536"/>
      <c r="AS92" s="536"/>
      <c r="AT92" s="536"/>
      <c r="AU92" s="536"/>
      <c r="AV92" s="536"/>
      <c r="AW92" s="536"/>
      <c r="AX92" s="536"/>
      <c r="AY92" s="536"/>
      <c r="AZ92" s="536"/>
      <c r="BA92" s="536"/>
      <c r="BB92" s="536"/>
      <c r="BC92" s="536"/>
      <c r="BD92" s="536"/>
      <c r="BE92" s="536"/>
      <c r="BF92" s="537"/>
      <c r="BH92" s="131"/>
      <c r="BI92" s="125"/>
      <c r="BJ92" s="1"/>
      <c r="BK92" s="1"/>
    </row>
    <row r="93" spans="1:63" ht="18" hidden="1" customHeight="1" x14ac:dyDescent="0.2">
      <c r="C93" s="1"/>
      <c r="D93" s="13"/>
      <c r="E93" s="538" t="s">
        <v>11</v>
      </c>
      <c r="F93" s="538"/>
      <c r="G93" s="538"/>
      <c r="H93" s="538"/>
      <c r="I93" s="538"/>
      <c r="J93" s="538"/>
      <c r="K93" s="538"/>
      <c r="L93" s="538"/>
      <c r="M93" s="538"/>
      <c r="N93" s="538"/>
      <c r="O93" s="538"/>
      <c r="P93" s="538"/>
      <c r="Q93" s="538"/>
      <c r="R93" s="538"/>
      <c r="S93" s="538"/>
      <c r="T93" s="538"/>
      <c r="U93" s="538"/>
      <c r="V93" s="538"/>
      <c r="W93" s="538"/>
      <c r="X93" s="538"/>
      <c r="Y93" s="538"/>
      <c r="Z93" s="538"/>
      <c r="AA93" s="538"/>
      <c r="AB93" s="538"/>
      <c r="AC93" s="538"/>
      <c r="AD93" s="538"/>
      <c r="AE93" s="538"/>
      <c r="AF93" s="538"/>
      <c r="AG93" s="538"/>
      <c r="AH93" s="538"/>
      <c r="AI93" s="538"/>
      <c r="AJ93" s="538"/>
      <c r="AK93" s="538"/>
      <c r="AL93" s="538"/>
      <c r="AM93" s="538"/>
      <c r="AN93" s="538"/>
      <c r="AO93" s="538"/>
      <c r="AP93" s="538"/>
      <c r="AQ93" s="538"/>
      <c r="AR93" s="538"/>
      <c r="AS93" s="538"/>
      <c r="AT93" s="538"/>
      <c r="AU93" s="538"/>
      <c r="AV93" s="538"/>
      <c r="AW93" s="538"/>
      <c r="AX93" s="538"/>
      <c r="AY93" s="538"/>
      <c r="AZ93" s="538"/>
      <c r="BA93" s="538"/>
      <c r="BB93" s="538"/>
      <c r="BC93" s="538"/>
      <c r="BD93" s="538"/>
      <c r="BE93" s="538"/>
      <c r="BF93" s="15"/>
      <c r="BG93" s="1"/>
      <c r="BI93" s="125"/>
    </row>
    <row r="94" spans="1:63" ht="28.5" hidden="1" customHeight="1" x14ac:dyDescent="0.2">
      <c r="C94" s="1"/>
      <c r="D94" s="13"/>
      <c r="E94" s="568" t="s">
        <v>12</v>
      </c>
      <c r="F94" s="525"/>
      <c r="G94" s="525"/>
      <c r="H94" s="525"/>
      <c r="I94" s="525"/>
      <c r="J94" s="525"/>
      <c r="K94" s="525"/>
      <c r="L94" s="525"/>
      <c r="M94" s="525"/>
      <c r="N94" s="525" t="s">
        <v>4</v>
      </c>
      <c r="O94" s="525"/>
      <c r="P94" s="525"/>
      <c r="Q94" s="525"/>
      <c r="R94" s="525"/>
      <c r="S94" s="525"/>
      <c r="T94" s="525"/>
      <c r="U94" s="525"/>
      <c r="V94" s="525"/>
      <c r="W94" s="525"/>
      <c r="X94" s="525"/>
      <c r="Y94" s="525"/>
      <c r="Z94" s="525"/>
      <c r="AA94" s="525"/>
      <c r="AB94" s="525"/>
      <c r="AC94" s="525"/>
      <c r="AD94" s="525" t="s">
        <v>51</v>
      </c>
      <c r="AE94" s="525"/>
      <c r="AF94" s="525"/>
      <c r="AG94" s="525"/>
      <c r="AH94" s="525"/>
      <c r="AI94" s="525"/>
      <c r="AJ94" s="525"/>
      <c r="AK94" s="525" t="s">
        <v>8</v>
      </c>
      <c r="AL94" s="525"/>
      <c r="AM94" s="525"/>
      <c r="AN94" s="525"/>
      <c r="AO94" s="525"/>
      <c r="AP94" s="525"/>
      <c r="AQ94" s="525"/>
      <c r="AR94" s="541" t="s">
        <v>9</v>
      </c>
      <c r="AS94" s="541"/>
      <c r="AT94" s="541"/>
      <c r="AU94" s="541"/>
      <c r="AV94" s="541"/>
      <c r="AW94" s="541"/>
      <c r="AX94" s="541"/>
      <c r="AY94" s="525" t="s">
        <v>10</v>
      </c>
      <c r="AZ94" s="525"/>
      <c r="BA94" s="525"/>
      <c r="BB94" s="525"/>
      <c r="BC94" s="525"/>
      <c r="BD94" s="525"/>
      <c r="BE94" s="526"/>
      <c r="BF94" s="15"/>
      <c r="BG94" s="1"/>
      <c r="BI94" s="125"/>
    </row>
    <row r="95" spans="1:63" ht="29.25" hidden="1" customHeight="1" x14ac:dyDescent="0.2">
      <c r="C95" s="1"/>
      <c r="D95" s="13"/>
      <c r="E95" s="1238"/>
      <c r="F95" s="1239"/>
      <c r="G95" s="1239"/>
      <c r="H95" s="1239"/>
      <c r="I95" s="1239"/>
      <c r="J95" s="1239"/>
      <c r="K95" s="1239"/>
      <c r="L95" s="1239"/>
      <c r="M95" s="1240"/>
      <c r="N95" s="1241"/>
      <c r="O95" s="1239"/>
      <c r="P95" s="1239"/>
      <c r="Q95" s="1239"/>
      <c r="R95" s="1239"/>
      <c r="S95" s="1239"/>
      <c r="T95" s="1239"/>
      <c r="U95" s="1239"/>
      <c r="V95" s="1239"/>
      <c r="W95" s="1239"/>
      <c r="X95" s="1239"/>
      <c r="Y95" s="1239"/>
      <c r="Z95" s="1239"/>
      <c r="AA95" s="1239"/>
      <c r="AB95" s="1239"/>
      <c r="AC95" s="1240"/>
      <c r="AD95" s="1242"/>
      <c r="AE95" s="1243"/>
      <c r="AF95" s="1243"/>
      <c r="AG95" s="1243"/>
      <c r="AH95" s="1243"/>
      <c r="AI95" s="1243"/>
      <c r="AJ95" s="1244"/>
      <c r="AK95" s="1245"/>
      <c r="AL95" s="1246"/>
      <c r="AM95" s="1246"/>
      <c r="AN95" s="1246"/>
      <c r="AO95" s="1246"/>
      <c r="AP95" s="1246"/>
      <c r="AQ95" s="1247"/>
      <c r="AR95" s="1248"/>
      <c r="AS95" s="1246"/>
      <c r="AT95" s="1246"/>
      <c r="AU95" s="1246"/>
      <c r="AV95" s="1246"/>
      <c r="AW95" s="1246"/>
      <c r="AX95" s="1247"/>
      <c r="AY95" s="1248"/>
      <c r="AZ95" s="1246"/>
      <c r="BA95" s="1246"/>
      <c r="BB95" s="1246"/>
      <c r="BC95" s="1246"/>
      <c r="BD95" s="1246"/>
      <c r="BE95" s="1249"/>
      <c r="BF95" s="15"/>
      <c r="BG95" s="1"/>
      <c r="BI95" s="125"/>
    </row>
    <row r="96" spans="1:63" ht="29.25" hidden="1" customHeight="1" x14ac:dyDescent="0.2">
      <c r="C96" s="1"/>
      <c r="D96" s="13"/>
      <c r="E96" s="1238"/>
      <c r="F96" s="1239"/>
      <c r="G96" s="1239"/>
      <c r="H96" s="1239"/>
      <c r="I96" s="1239"/>
      <c r="J96" s="1239"/>
      <c r="K96" s="1239"/>
      <c r="L96" s="1239"/>
      <c r="M96" s="1240"/>
      <c r="N96" s="1241"/>
      <c r="O96" s="1239"/>
      <c r="P96" s="1239"/>
      <c r="Q96" s="1239"/>
      <c r="R96" s="1239"/>
      <c r="S96" s="1239"/>
      <c r="T96" s="1239"/>
      <c r="U96" s="1239"/>
      <c r="V96" s="1239"/>
      <c r="W96" s="1239"/>
      <c r="X96" s="1239"/>
      <c r="Y96" s="1239"/>
      <c r="Z96" s="1239"/>
      <c r="AA96" s="1239"/>
      <c r="AB96" s="1239"/>
      <c r="AC96" s="1240"/>
      <c r="AD96" s="1242"/>
      <c r="AE96" s="1243"/>
      <c r="AF96" s="1243"/>
      <c r="AG96" s="1243"/>
      <c r="AH96" s="1243"/>
      <c r="AI96" s="1243"/>
      <c r="AJ96" s="1244"/>
      <c r="AK96" s="1248"/>
      <c r="AL96" s="1246"/>
      <c r="AM96" s="1246"/>
      <c r="AN96" s="1246"/>
      <c r="AO96" s="1246"/>
      <c r="AP96" s="1246"/>
      <c r="AQ96" s="1247"/>
      <c r="AR96" s="1248"/>
      <c r="AS96" s="1246"/>
      <c r="AT96" s="1246"/>
      <c r="AU96" s="1246"/>
      <c r="AV96" s="1246"/>
      <c r="AW96" s="1246"/>
      <c r="AX96" s="1247"/>
      <c r="AY96" s="1248"/>
      <c r="AZ96" s="1246"/>
      <c r="BA96" s="1246"/>
      <c r="BB96" s="1246"/>
      <c r="BC96" s="1246"/>
      <c r="BD96" s="1246"/>
      <c r="BE96" s="1249"/>
      <c r="BF96" s="15"/>
      <c r="BG96" s="1"/>
    </row>
    <row r="97" spans="3:59" ht="29.25" hidden="1" customHeight="1" x14ac:dyDescent="0.2">
      <c r="C97" s="1"/>
      <c r="D97" s="13"/>
      <c r="E97" s="539"/>
      <c r="F97" s="534"/>
      <c r="G97" s="534"/>
      <c r="H97" s="534"/>
      <c r="I97" s="534"/>
      <c r="J97" s="534"/>
      <c r="K97" s="534"/>
      <c r="L97" s="534"/>
      <c r="M97" s="534"/>
      <c r="N97" s="534"/>
      <c r="O97" s="534"/>
      <c r="P97" s="534"/>
      <c r="Q97" s="534"/>
      <c r="R97" s="534"/>
      <c r="S97" s="534"/>
      <c r="T97" s="534"/>
      <c r="U97" s="534"/>
      <c r="V97" s="534"/>
      <c r="W97" s="534"/>
      <c r="X97" s="534"/>
      <c r="Y97" s="534"/>
      <c r="Z97" s="534"/>
      <c r="AA97" s="534"/>
      <c r="AB97" s="534"/>
      <c r="AC97" s="534"/>
      <c r="AD97" s="533"/>
      <c r="AE97" s="533"/>
      <c r="AF97" s="533"/>
      <c r="AG97" s="533"/>
      <c r="AH97" s="533"/>
      <c r="AI97" s="533"/>
      <c r="AJ97" s="533"/>
      <c r="AK97" s="518"/>
      <c r="AL97" s="518"/>
      <c r="AM97" s="518"/>
      <c r="AN97" s="518"/>
      <c r="AO97" s="518"/>
      <c r="AP97" s="518"/>
      <c r="AQ97" s="518"/>
      <c r="AR97" s="518"/>
      <c r="AS97" s="518"/>
      <c r="AT97" s="518"/>
      <c r="AU97" s="518"/>
      <c r="AV97" s="518"/>
      <c r="AW97" s="518"/>
      <c r="AX97" s="518"/>
      <c r="AY97" s="518"/>
      <c r="AZ97" s="518"/>
      <c r="BA97" s="518"/>
      <c r="BB97" s="518"/>
      <c r="BC97" s="518"/>
      <c r="BD97" s="518"/>
      <c r="BE97" s="542"/>
      <c r="BF97" s="15"/>
      <c r="BG97" s="1"/>
    </row>
    <row r="98" spans="3:59" ht="29.25" hidden="1" customHeight="1" x14ac:dyDescent="0.2">
      <c r="C98" s="1"/>
      <c r="D98" s="13"/>
      <c r="E98" s="539"/>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4"/>
      <c r="AD98" s="533"/>
      <c r="AE98" s="533"/>
      <c r="AF98" s="533"/>
      <c r="AG98" s="533"/>
      <c r="AH98" s="533"/>
      <c r="AI98" s="533"/>
      <c r="AJ98" s="533"/>
      <c r="AK98" s="518"/>
      <c r="AL98" s="518"/>
      <c r="AM98" s="518"/>
      <c r="AN98" s="518"/>
      <c r="AO98" s="518"/>
      <c r="AP98" s="518"/>
      <c r="AQ98" s="518"/>
      <c r="AR98" s="518"/>
      <c r="AS98" s="518"/>
      <c r="AT98" s="518"/>
      <c r="AU98" s="518"/>
      <c r="AV98" s="518"/>
      <c r="AW98" s="518"/>
      <c r="AX98" s="518"/>
      <c r="AY98" s="518"/>
      <c r="AZ98" s="518"/>
      <c r="BA98" s="518"/>
      <c r="BB98" s="518"/>
      <c r="BC98" s="518"/>
      <c r="BD98" s="518"/>
      <c r="BE98" s="542"/>
      <c r="BF98" s="15"/>
      <c r="BG98" s="1"/>
    </row>
    <row r="99" spans="3:59" ht="29.25" hidden="1" customHeight="1" x14ac:dyDescent="0.2">
      <c r="C99" s="1"/>
      <c r="D99" s="13"/>
      <c r="E99" s="539"/>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4"/>
      <c r="AD99" s="533"/>
      <c r="AE99" s="533"/>
      <c r="AF99" s="533"/>
      <c r="AG99" s="533"/>
      <c r="AH99" s="533"/>
      <c r="AI99" s="533"/>
      <c r="AJ99" s="533"/>
      <c r="AK99" s="518"/>
      <c r="AL99" s="518"/>
      <c r="AM99" s="518"/>
      <c r="AN99" s="518"/>
      <c r="AO99" s="518"/>
      <c r="AP99" s="518"/>
      <c r="AQ99" s="518"/>
      <c r="AR99" s="518"/>
      <c r="AS99" s="518"/>
      <c r="AT99" s="518"/>
      <c r="AU99" s="518"/>
      <c r="AV99" s="518"/>
      <c r="AW99" s="518"/>
      <c r="AX99" s="518"/>
      <c r="AY99" s="518"/>
      <c r="AZ99" s="518"/>
      <c r="BA99" s="518"/>
      <c r="BB99" s="518"/>
      <c r="BC99" s="518"/>
      <c r="BD99" s="518"/>
      <c r="BE99" s="542"/>
      <c r="BF99" s="15"/>
      <c r="BG99" s="1"/>
    </row>
    <row r="100" spans="3:59" ht="29.25" hidden="1" customHeight="1" x14ac:dyDescent="0.2">
      <c r="C100" s="1"/>
      <c r="D100" s="13"/>
      <c r="E100" s="539"/>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3"/>
      <c r="AE100" s="533"/>
      <c r="AF100" s="533"/>
      <c r="AG100" s="533"/>
      <c r="AH100" s="533"/>
      <c r="AI100" s="533"/>
      <c r="AJ100" s="533"/>
      <c r="AK100" s="518"/>
      <c r="AL100" s="518"/>
      <c r="AM100" s="518"/>
      <c r="AN100" s="518"/>
      <c r="AO100" s="518"/>
      <c r="AP100" s="518"/>
      <c r="AQ100" s="518"/>
      <c r="AR100" s="518"/>
      <c r="AS100" s="518"/>
      <c r="AT100" s="518"/>
      <c r="AU100" s="518"/>
      <c r="AV100" s="518"/>
      <c r="AW100" s="518"/>
      <c r="AX100" s="518"/>
      <c r="AY100" s="518"/>
      <c r="AZ100" s="518"/>
      <c r="BA100" s="518"/>
      <c r="BB100" s="518"/>
      <c r="BC100" s="518"/>
      <c r="BD100" s="518"/>
      <c r="BE100" s="542"/>
      <c r="BF100" s="15"/>
      <c r="BG100" s="1"/>
    </row>
    <row r="101" spans="3:59" ht="29.25" hidden="1" customHeight="1" x14ac:dyDescent="0.2">
      <c r="C101" s="1"/>
      <c r="D101" s="13"/>
      <c r="E101" s="539"/>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4"/>
      <c r="AD101" s="533"/>
      <c r="AE101" s="533"/>
      <c r="AF101" s="533"/>
      <c r="AG101" s="533"/>
      <c r="AH101" s="533"/>
      <c r="AI101" s="533"/>
      <c r="AJ101" s="533"/>
      <c r="AK101" s="518"/>
      <c r="AL101" s="518"/>
      <c r="AM101" s="518"/>
      <c r="AN101" s="518"/>
      <c r="AO101" s="518"/>
      <c r="AP101" s="518"/>
      <c r="AQ101" s="518"/>
      <c r="AR101" s="518"/>
      <c r="AS101" s="518"/>
      <c r="AT101" s="518"/>
      <c r="AU101" s="518"/>
      <c r="AV101" s="518"/>
      <c r="AW101" s="518"/>
      <c r="AX101" s="518"/>
      <c r="AY101" s="518"/>
      <c r="AZ101" s="518"/>
      <c r="BA101" s="518"/>
      <c r="BB101" s="518"/>
      <c r="BC101" s="518"/>
      <c r="BD101" s="518"/>
      <c r="BE101" s="542"/>
      <c r="BF101" s="15"/>
      <c r="BG101" s="1"/>
    </row>
    <row r="102" spans="3:59" ht="8.25" hidden="1" customHeight="1" x14ac:dyDescent="0.2">
      <c r="C102" s="1"/>
      <c r="D102" s="14"/>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6"/>
      <c r="BG102" s="1"/>
    </row>
    <row r="103" spans="3:59" ht="21" hidden="1" customHeight="1" x14ac:dyDescent="0.25">
      <c r="C103" s="141"/>
      <c r="D103" s="142" t="s">
        <v>505</v>
      </c>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c r="AQ103" s="102"/>
      <c r="AR103" s="102"/>
      <c r="AS103" s="102"/>
      <c r="AT103" s="102"/>
      <c r="AU103" s="102"/>
      <c r="AV103" s="102"/>
      <c r="AW103" s="102"/>
      <c r="AX103" s="102"/>
      <c r="AY103" s="102"/>
      <c r="AZ103" s="102"/>
      <c r="BA103" s="102"/>
      <c r="BB103" s="102"/>
      <c r="BC103" s="102"/>
      <c r="BD103" s="102"/>
      <c r="BE103" s="102"/>
      <c r="BF103" s="102"/>
      <c r="BG103" s="1"/>
    </row>
    <row r="104" spans="3:59" ht="19.5" hidden="1" customHeight="1" x14ac:dyDescent="0.2">
      <c r="C104" s="1"/>
      <c r="D104" s="618" t="s">
        <v>26</v>
      </c>
      <c r="E104" s="597"/>
      <c r="F104" s="597"/>
      <c r="G104" s="597"/>
      <c r="H104" s="597"/>
      <c r="I104" s="597"/>
      <c r="J104" s="597"/>
      <c r="K104" s="597"/>
      <c r="L104" s="597"/>
      <c r="M104" s="597"/>
      <c r="N104" s="597"/>
      <c r="O104" s="597"/>
      <c r="P104" s="597"/>
      <c r="Q104" s="597"/>
      <c r="R104" s="597"/>
      <c r="S104" s="597"/>
      <c r="T104" s="658"/>
      <c r="U104" s="570"/>
      <c r="V104" s="570"/>
      <c r="W104" s="570"/>
      <c r="X104" s="570"/>
      <c r="Y104" s="570"/>
      <c r="Z104" s="570"/>
      <c r="AA104" s="570"/>
      <c r="AB104" s="570"/>
      <c r="AC104" s="570"/>
      <c r="AD104" s="570"/>
      <c r="AE104" s="570"/>
      <c r="AF104" s="570"/>
      <c r="AG104" s="570"/>
      <c r="AH104" s="570"/>
      <c r="AI104" s="570"/>
      <c r="AJ104" s="570"/>
      <c r="AK104" s="570"/>
      <c r="AL104" s="570"/>
      <c r="AM104" s="570"/>
      <c r="AN104" s="570"/>
      <c r="AO104" s="570"/>
      <c r="AP104" s="570"/>
      <c r="AQ104" s="570"/>
      <c r="AR104" s="570"/>
      <c r="AS104" s="570"/>
      <c r="AT104" s="570"/>
      <c r="AU104" s="570"/>
      <c r="AV104" s="570"/>
      <c r="AW104" s="570"/>
      <c r="AX104" s="570"/>
      <c r="AY104" s="570"/>
      <c r="AZ104" s="570"/>
      <c r="BA104" s="570"/>
      <c r="BB104" s="570"/>
      <c r="BC104" s="570"/>
      <c r="BD104" s="570"/>
      <c r="BE104" s="570"/>
      <c r="BF104" s="571"/>
      <c r="BG104" s="1"/>
    </row>
    <row r="105" spans="3:59" ht="19.5" hidden="1" customHeight="1" x14ac:dyDescent="0.2">
      <c r="C105" s="1"/>
      <c r="D105" s="896" t="s">
        <v>27</v>
      </c>
      <c r="E105" s="897"/>
      <c r="F105" s="897"/>
      <c r="G105" s="897"/>
      <c r="H105" s="897"/>
      <c r="I105" s="897"/>
      <c r="J105" s="897"/>
      <c r="K105" s="897"/>
      <c r="L105" s="897"/>
      <c r="M105" s="897"/>
      <c r="N105" s="897"/>
      <c r="O105" s="897"/>
      <c r="P105" s="897"/>
      <c r="Q105" s="897"/>
      <c r="R105" s="897"/>
      <c r="S105" s="897"/>
      <c r="T105" s="900"/>
      <c r="U105" s="570"/>
      <c r="V105" s="570"/>
      <c r="W105" s="570"/>
      <c r="X105" s="570"/>
      <c r="Y105" s="570"/>
      <c r="Z105" s="570"/>
      <c r="AA105" s="570"/>
      <c r="AB105" s="570"/>
      <c r="AC105" s="570"/>
      <c r="AD105" s="570"/>
      <c r="AE105" s="570"/>
      <c r="AF105" s="570"/>
      <c r="AG105" s="570"/>
      <c r="AH105" s="570"/>
      <c r="AI105" s="570"/>
      <c r="AJ105" s="570"/>
      <c r="AK105" s="570"/>
      <c r="AL105" s="570"/>
      <c r="AM105" s="570"/>
      <c r="AN105" s="570"/>
      <c r="AO105" s="570"/>
      <c r="AP105" s="570"/>
      <c r="AQ105" s="570"/>
      <c r="AR105" s="570"/>
      <c r="AS105" s="570"/>
      <c r="AT105" s="570"/>
      <c r="AU105" s="570"/>
      <c r="AV105" s="570"/>
      <c r="AW105" s="570"/>
      <c r="AX105" s="570"/>
      <c r="AY105" s="570"/>
      <c r="AZ105" s="570"/>
      <c r="BA105" s="570"/>
      <c r="BB105" s="570"/>
      <c r="BC105" s="570"/>
      <c r="BD105" s="570"/>
      <c r="BE105" s="570"/>
      <c r="BF105" s="571"/>
      <c r="BG105" s="1"/>
    </row>
  </sheetData>
  <sheetProtection selectLockedCells="1"/>
  <protectedRanges>
    <protectedRange sqref="AO91 U104:BF105 AO67 E95:BE101 E80:BE86" name="STR7_1"/>
    <protectedRange sqref="U64:BF64 U88:BF88" name="STR5_1"/>
    <protectedRange sqref="D29:D30 D61:D63 D32 D18:D21" name="STR1_1"/>
    <protectedRange sqref="E71:BE77" name="STR6_1"/>
  </protectedRanges>
  <mergeCells count="290">
    <mergeCell ref="D1:S1"/>
    <mergeCell ref="C3:BG3"/>
    <mergeCell ref="C4:BG4"/>
    <mergeCell ref="D5:O5"/>
    <mergeCell ref="P5:BF5"/>
    <mergeCell ref="D6:O6"/>
    <mergeCell ref="P6:BF6"/>
    <mergeCell ref="C2:BG2"/>
    <mergeCell ref="D104:T104"/>
    <mergeCell ref="U104:BF104"/>
    <mergeCell ref="E99:M99"/>
    <mergeCell ref="N99:AC99"/>
    <mergeCell ref="AD99:AJ99"/>
    <mergeCell ref="AK99:AQ99"/>
    <mergeCell ref="AR99:AX99"/>
    <mergeCell ref="AY99:BE99"/>
    <mergeCell ref="E98:M98"/>
    <mergeCell ref="N98:AC98"/>
    <mergeCell ref="AD98:AJ98"/>
    <mergeCell ref="AK98:AQ98"/>
    <mergeCell ref="AR98:AX98"/>
    <mergeCell ref="AY98:BE98"/>
    <mergeCell ref="E97:M97"/>
    <mergeCell ref="N97:AC97"/>
    <mergeCell ref="D105:T105"/>
    <mergeCell ref="U105:BF105"/>
    <mergeCell ref="E101:M101"/>
    <mergeCell ref="N101:AC101"/>
    <mergeCell ref="AD101:AJ101"/>
    <mergeCell ref="AK101:AQ101"/>
    <mergeCell ref="AR101:AX101"/>
    <mergeCell ref="AY101:BE101"/>
    <mergeCell ref="E100:M100"/>
    <mergeCell ref="N100:AC100"/>
    <mergeCell ref="AD100:AJ100"/>
    <mergeCell ref="AK100:AQ100"/>
    <mergeCell ref="AR100:AX100"/>
    <mergeCell ref="AY100:BE100"/>
    <mergeCell ref="AD97:AJ97"/>
    <mergeCell ref="AK97:AQ97"/>
    <mergeCell ref="AR97:AX97"/>
    <mergeCell ref="AY97:BE97"/>
    <mergeCell ref="E96:M96"/>
    <mergeCell ref="N96:AC96"/>
    <mergeCell ref="AD96:AJ96"/>
    <mergeCell ref="AK96:AQ96"/>
    <mergeCell ref="AR96:AX96"/>
    <mergeCell ref="AY96:BE96"/>
    <mergeCell ref="AY94:BE94"/>
    <mergeCell ref="E95:M95"/>
    <mergeCell ref="N95:AC95"/>
    <mergeCell ref="AD95:AJ95"/>
    <mergeCell ref="AK95:AQ95"/>
    <mergeCell ref="AR95:AX95"/>
    <mergeCell ref="AY95:BE95"/>
    <mergeCell ref="D90:BF90"/>
    <mergeCell ref="E91:AN91"/>
    <mergeCell ref="AO91:BE91"/>
    <mergeCell ref="D92:BF92"/>
    <mergeCell ref="E93:BE93"/>
    <mergeCell ref="E94:M94"/>
    <mergeCell ref="N94:AC94"/>
    <mergeCell ref="AD94:AJ94"/>
    <mergeCell ref="AK94:AQ94"/>
    <mergeCell ref="AR94:AX94"/>
    <mergeCell ref="E86:M86"/>
    <mergeCell ref="N86:AC86"/>
    <mergeCell ref="AD86:AJ86"/>
    <mergeCell ref="AK86:AQ86"/>
    <mergeCell ref="AR86:AX86"/>
    <mergeCell ref="AY86:BE86"/>
    <mergeCell ref="E85:M85"/>
    <mergeCell ref="N85:AC85"/>
    <mergeCell ref="AD85:AJ85"/>
    <mergeCell ref="AK85:AQ85"/>
    <mergeCell ref="AR85:AX85"/>
    <mergeCell ref="AY85:BE85"/>
    <mergeCell ref="E84:M84"/>
    <mergeCell ref="N84:AC84"/>
    <mergeCell ref="AD84:AJ84"/>
    <mergeCell ref="AK84:AQ84"/>
    <mergeCell ref="AR84:AX84"/>
    <mergeCell ref="AY84:BE84"/>
    <mergeCell ref="E83:M83"/>
    <mergeCell ref="N83:AC83"/>
    <mergeCell ref="AD83:AJ83"/>
    <mergeCell ref="AK83:AQ83"/>
    <mergeCell ref="AR83:AX83"/>
    <mergeCell ref="AY83:BE83"/>
    <mergeCell ref="AR81:AX81"/>
    <mergeCell ref="AY81:BE81"/>
    <mergeCell ref="E82:M82"/>
    <mergeCell ref="N82:AC82"/>
    <mergeCell ref="AD82:AJ82"/>
    <mergeCell ref="AK82:AQ82"/>
    <mergeCell ref="AR82:AX82"/>
    <mergeCell ref="AY82:BE82"/>
    <mergeCell ref="E80:M80"/>
    <mergeCell ref="N80:AC80"/>
    <mergeCell ref="AD80:AJ80"/>
    <mergeCell ref="AK80:AQ80"/>
    <mergeCell ref="AR80:AX80"/>
    <mergeCell ref="AY80:BE80"/>
    <mergeCell ref="AY77:BE77"/>
    <mergeCell ref="E78:BE78"/>
    <mergeCell ref="E79:M79"/>
    <mergeCell ref="N79:AC79"/>
    <mergeCell ref="AD79:AJ79"/>
    <mergeCell ref="AK79:AQ79"/>
    <mergeCell ref="AR79:AX79"/>
    <mergeCell ref="AY79:BE79"/>
    <mergeCell ref="AD76:AJ76"/>
    <mergeCell ref="AK76:AQ76"/>
    <mergeCell ref="AR76:AX76"/>
    <mergeCell ref="AY76:BE76"/>
    <mergeCell ref="E77:M77"/>
    <mergeCell ref="N77:S77"/>
    <mergeCell ref="T77:AC77"/>
    <mergeCell ref="AD77:AJ77"/>
    <mergeCell ref="AK77:AQ77"/>
    <mergeCell ref="AR77:AX77"/>
    <mergeCell ref="AY74:BE74"/>
    <mergeCell ref="E75:M75"/>
    <mergeCell ref="N75:S75"/>
    <mergeCell ref="T75:AC75"/>
    <mergeCell ref="AD75:AJ75"/>
    <mergeCell ref="AK75:AQ75"/>
    <mergeCell ref="AR75:AX75"/>
    <mergeCell ref="AY75:BE75"/>
    <mergeCell ref="E74:M74"/>
    <mergeCell ref="N74:S74"/>
    <mergeCell ref="T74:AC74"/>
    <mergeCell ref="AD74:AJ74"/>
    <mergeCell ref="AK74:AQ74"/>
    <mergeCell ref="AR74:AX74"/>
    <mergeCell ref="AK72:AQ72"/>
    <mergeCell ref="AR72:AX72"/>
    <mergeCell ref="AY72:BE72"/>
    <mergeCell ref="E73:M73"/>
    <mergeCell ref="N73:S73"/>
    <mergeCell ref="T73:AC73"/>
    <mergeCell ref="AD73:AJ73"/>
    <mergeCell ref="AK73:AQ73"/>
    <mergeCell ref="AR73:AX73"/>
    <mergeCell ref="AY73:BE73"/>
    <mergeCell ref="AY70:BE70"/>
    <mergeCell ref="E71:M71"/>
    <mergeCell ref="N71:S71"/>
    <mergeCell ref="T71:AC71"/>
    <mergeCell ref="AD71:AJ71"/>
    <mergeCell ref="AK71:AQ71"/>
    <mergeCell ref="AR71:AX71"/>
    <mergeCell ref="AY71:BE71"/>
    <mergeCell ref="E70:M70"/>
    <mergeCell ref="N70:S70"/>
    <mergeCell ref="T70:AC70"/>
    <mergeCell ref="AD70:AJ70"/>
    <mergeCell ref="AK70:AQ70"/>
    <mergeCell ref="AR70:AX70"/>
    <mergeCell ref="D59:G59"/>
    <mergeCell ref="H59:O59"/>
    <mergeCell ref="P59:AD59"/>
    <mergeCell ref="AE59:AH59"/>
    <mergeCell ref="AI59:AP59"/>
    <mergeCell ref="AQ59:BF59"/>
    <mergeCell ref="D57:BF57"/>
    <mergeCell ref="D58:G58"/>
    <mergeCell ref="H58:O58"/>
    <mergeCell ref="P58:AD58"/>
    <mergeCell ref="AE58:AH58"/>
    <mergeCell ref="AI58:AP58"/>
    <mergeCell ref="AQ58:BF58"/>
    <mergeCell ref="D56:E56"/>
    <mergeCell ref="F56:K56"/>
    <mergeCell ref="L56:Y56"/>
    <mergeCell ref="Z56:AQ56"/>
    <mergeCell ref="AR56:AV56"/>
    <mergeCell ref="AW56:BF56"/>
    <mergeCell ref="AR54:AV54"/>
    <mergeCell ref="AW54:BF54"/>
    <mergeCell ref="D55:E55"/>
    <mergeCell ref="F55:K55"/>
    <mergeCell ref="L55:Y55"/>
    <mergeCell ref="Z55:AQ55"/>
    <mergeCell ref="AR55:AV55"/>
    <mergeCell ref="AW55:BF55"/>
    <mergeCell ref="L54:Y54"/>
    <mergeCell ref="Z54:AQ54"/>
    <mergeCell ref="AQ51:AZ51"/>
    <mergeCell ref="BA51:BF51"/>
    <mergeCell ref="D52:BF52"/>
    <mergeCell ref="D53:E53"/>
    <mergeCell ref="F53:K53"/>
    <mergeCell ref="L53:Y53"/>
    <mergeCell ref="Z53:AQ53"/>
    <mergeCell ref="AR53:AV53"/>
    <mergeCell ref="AW53:BF53"/>
    <mergeCell ref="D51:R51"/>
    <mergeCell ref="S51:V51"/>
    <mergeCell ref="W51:AB51"/>
    <mergeCell ref="AC51:AP51"/>
    <mergeCell ref="AQ48:AZ48"/>
    <mergeCell ref="BA48:BF48"/>
    <mergeCell ref="D49:BF49"/>
    <mergeCell ref="D50:R50"/>
    <mergeCell ref="S50:V50"/>
    <mergeCell ref="W50:AB50"/>
    <mergeCell ref="AC50:AP50"/>
    <mergeCell ref="AQ50:AZ50"/>
    <mergeCell ref="BA50:BF50"/>
    <mergeCell ref="D48:R48"/>
    <mergeCell ref="S48:V48"/>
    <mergeCell ref="W48:AB48"/>
    <mergeCell ref="AC48:AP48"/>
    <mergeCell ref="D45:W45"/>
    <mergeCell ref="X45:BF45"/>
    <mergeCell ref="D46:BF46"/>
    <mergeCell ref="D47:R47"/>
    <mergeCell ref="S47:V47"/>
    <mergeCell ref="W47:AB47"/>
    <mergeCell ref="AC47:AP47"/>
    <mergeCell ref="AQ47:AZ47"/>
    <mergeCell ref="BA47:BF47"/>
    <mergeCell ref="D27:BF27"/>
    <mergeCell ref="D28:BF28"/>
    <mergeCell ref="D29:BF29"/>
    <mergeCell ref="D31:Z31"/>
    <mergeCell ref="AA31:BF31"/>
    <mergeCell ref="D41:W41"/>
    <mergeCell ref="X41:BF41"/>
    <mergeCell ref="D42:W43"/>
    <mergeCell ref="X42:AL42"/>
    <mergeCell ref="AM42:AV42"/>
    <mergeCell ref="AW42:BF42"/>
    <mergeCell ref="X43:AL43"/>
    <mergeCell ref="AM43:AV43"/>
    <mergeCell ref="AW43:BF43"/>
    <mergeCell ref="C8:BG8"/>
    <mergeCell ref="C10:BG10"/>
    <mergeCell ref="C12:BG12"/>
    <mergeCell ref="C13:BG13"/>
    <mergeCell ref="C14:BG14"/>
    <mergeCell ref="E81:M81"/>
    <mergeCell ref="N81:AC81"/>
    <mergeCell ref="AD81:AJ81"/>
    <mergeCell ref="AK81:AQ81"/>
    <mergeCell ref="E76:M76"/>
    <mergeCell ref="N76:S76"/>
    <mergeCell ref="T76:AC76"/>
    <mergeCell ref="E72:M72"/>
    <mergeCell ref="N72:S72"/>
    <mergeCell ref="T72:AC72"/>
    <mergeCell ref="AD72:AJ72"/>
    <mergeCell ref="E69:BE69"/>
    <mergeCell ref="D68:BF68"/>
    <mergeCell ref="E67:AN67"/>
    <mergeCell ref="AO67:BE67"/>
    <mergeCell ref="D66:BF66"/>
    <mergeCell ref="D65:BF65"/>
    <mergeCell ref="D54:E54"/>
    <mergeCell ref="F54:K54"/>
    <mergeCell ref="D44:W44"/>
    <mergeCell ref="X44:BF44"/>
    <mergeCell ref="D40:W40"/>
    <mergeCell ref="X40:BF40"/>
    <mergeCell ref="D34:BF34"/>
    <mergeCell ref="D33:Z33"/>
    <mergeCell ref="AA33:BF33"/>
    <mergeCell ref="D36:W36"/>
    <mergeCell ref="X36:BF36"/>
    <mergeCell ref="D37:W37"/>
    <mergeCell ref="X37:BF37"/>
    <mergeCell ref="D38:W38"/>
    <mergeCell ref="X38:BF38"/>
    <mergeCell ref="D39:W39"/>
    <mergeCell ref="X39:BF39"/>
    <mergeCell ref="D17:BF17"/>
    <mergeCell ref="D18:BF18"/>
    <mergeCell ref="D15:S15"/>
    <mergeCell ref="D25:O25"/>
    <mergeCell ref="P25:BF25"/>
    <mergeCell ref="D26:O26"/>
    <mergeCell ref="G23:BF23"/>
    <mergeCell ref="G22:BF22"/>
    <mergeCell ref="K20:BF20"/>
    <mergeCell ref="D21:I21"/>
    <mergeCell ref="K21:BF21"/>
    <mergeCell ref="D19:I19"/>
    <mergeCell ref="K19:BF19"/>
    <mergeCell ref="P26:BF26"/>
  </mergeCells>
  <conditionalFormatting sqref="D61:AU63">
    <cfRule type="expression" dxfId="194" priority="69">
      <formula>$X$37="Příspěvková organizace"</formula>
    </cfRule>
    <cfRule type="expression" dxfId="193" priority="70">
      <formula>$X$37="Svazek obcí"</formula>
    </cfRule>
    <cfRule type="expression" dxfId="192" priority="71">
      <formula>$X$37="Vyberte ze seznamu"</formula>
    </cfRule>
    <cfRule type="expression" dxfId="191" priority="72">
      <formula>$X$37="Obec"</formula>
    </cfRule>
  </conditionalFormatting>
  <conditionalFormatting sqref="D68:BF87">
    <cfRule type="expression" dxfId="190" priority="57">
      <formula>$AO$67="Ne"</formula>
    </cfRule>
  </conditionalFormatting>
  <conditionalFormatting sqref="D92:BF101">
    <cfRule type="expression" dxfId="189" priority="2">
      <formula>$AO$91="Ne"</formula>
    </cfRule>
  </conditionalFormatting>
  <conditionalFormatting sqref="E69:BE80">
    <cfRule type="expression" dxfId="188" priority="56">
      <formula>$AO$67="Ne"</formula>
    </cfRule>
  </conditionalFormatting>
  <conditionalFormatting sqref="E87:BE87">
    <cfRule type="expression" dxfId="187" priority="55">
      <formula>$AO$67="Ne"</formula>
    </cfRule>
  </conditionalFormatting>
  <conditionalFormatting sqref="E93:BE101">
    <cfRule type="expression" dxfId="186" priority="1">
      <formula>$AO$91="ne"</formula>
    </cfRule>
  </conditionalFormatting>
  <conditionalFormatting sqref="G22:BF23">
    <cfRule type="cellIs" dxfId="185" priority="79" operator="equal">
      <formula>"Vyberte z následujícího seznamu"</formula>
    </cfRule>
  </conditionalFormatting>
  <conditionalFormatting sqref="X37:BF37">
    <cfRule type="cellIs" dxfId="184" priority="78" operator="equal">
      <formula>"Vyberte ze seznamu"</formula>
    </cfRule>
    <cfRule type="expression" dxfId="183" priority="80">
      <formula>OR(X36="Fyzická podnikající osoba",X36="Fyzická osoba")</formula>
    </cfRule>
  </conditionalFormatting>
  <conditionalFormatting sqref="AO67:BE67">
    <cfRule type="cellIs" dxfId="182" priority="68" operator="equal">
      <formula>"Vyberte ze seznamu"</formula>
    </cfRule>
  </conditionalFormatting>
  <conditionalFormatting sqref="AO91:BE91">
    <cfRule type="cellIs" dxfId="181" priority="75" operator="equal">
      <formula>"Vyberte ze seznamu"</formula>
    </cfRule>
  </conditionalFormatting>
  <conditionalFormatting sqref="AQ48:AZ48">
    <cfRule type="cellIs" dxfId="180" priority="77" operator="equal">
      <formula>"Vyberte ze seznamu"</formula>
    </cfRule>
  </conditionalFormatting>
  <conditionalFormatting sqref="AQ51:AZ51">
    <cfRule type="cellIs" dxfId="179" priority="43" operator="equal">
      <formula>"Vyberte ze seznamu"</formula>
    </cfRule>
  </conditionalFormatting>
  <conditionalFormatting sqref="AV62:BE62">
    <cfRule type="expression" dxfId="178" priority="73">
      <formula>$X$37&lt;&gt;"Obec"</formula>
    </cfRule>
  </conditionalFormatting>
  <conditionalFormatting sqref="AW54:BF56">
    <cfRule type="cellIs" dxfId="177" priority="76" operator="equal">
      <formula>"Vyberte ze seznamu"</formula>
    </cfRule>
  </conditionalFormatting>
  <conditionalFormatting sqref="BA48:BF48">
    <cfRule type="containsText" dxfId="176" priority="58" operator="containsText" text="Načítá se">
      <formula>NOT(ISERROR(SEARCH("Načítá se",BA48)))</formula>
    </cfRule>
  </conditionalFormatting>
  <conditionalFormatting sqref="BA51:BF51">
    <cfRule type="containsText" dxfId="175" priority="42" operator="containsText" text="Načítá se">
      <formula>NOT(ISERROR(SEARCH("Načítá se",BA51)))</formula>
    </cfRule>
  </conditionalFormatting>
  <dataValidations xWindow="428" yWindow="648" count="10">
    <dataValidation type="list" allowBlank="1" showInputMessage="1" showErrorMessage="1" sqref="AQ48:AZ48 AQ51:AZ51" xr:uid="{00000000-0002-0000-0200-000000000000}">
      <formula1>$BH$48:$BU$48</formula1>
    </dataValidation>
    <dataValidation type="list" allowBlank="1" showInputMessage="1" showErrorMessage="1" sqref="AW54:BF56" xr:uid="{00000000-0002-0000-0200-000001000000}">
      <formula1>$BH$53:$BJ$53</formula1>
    </dataValidation>
    <dataValidation type="list" allowBlank="1" showInputMessage="1" prompt="Vybrat jednu z možností uvedených v rozevíracím seznamu." sqref="X37:BF37" xr:uid="{00000000-0002-0000-0200-000002000000}">
      <formula1>$BH$37:$CE$37</formula1>
    </dataValidation>
    <dataValidation showInputMessage="1" showErrorMessage="1" errorTitle="Kontrola" error="Nejdříve se ujistěte, zda jsou vyplněna všechna povinná pole výše - Typ žadatele a Právní forma." sqref="X38:BF38" xr:uid="{00000000-0002-0000-0200-000003000000}"/>
    <dataValidation operator="equal" allowBlank="1" showInputMessage="1" showErrorMessage="1" sqref="X39:BF39" xr:uid="{00000000-0002-0000-0200-000004000000}"/>
    <dataValidation type="list" allowBlank="1" showInputMessage="1" showErrorMessage="1" error="Vyberte ANO nebo NE z rozevíracího seznamu (klikněte na šipku vpravo)" prompt="Vyberte jednu z možností uvedených v rozevíracím seznamu:" sqref="AO91:BE91 AO67:BE67" xr:uid="{00000000-0002-0000-0200-000005000000}">
      <formula1>$BH$91:$BJ$91</formula1>
    </dataValidation>
    <dataValidation type="textLength" operator="equal" allowBlank="1" showInputMessage="1" showErrorMessage="1" error="IČ musí obsahovat přesně osm číslic." sqref="AD95:AJ101 AD71:AJ77 AD80:AJ86" xr:uid="{00000000-0002-0000-0200-000006000000}">
      <formula1>8</formula1>
    </dataValidation>
    <dataValidation allowBlank="1" showInputMessage="1" showErrorMessage="1" prompt="FYZICKÉ OSOBY žádající o podporu uvádí jméno a příjmení._x000a_PRÁVNICKÉ OSOBY uvádí název žadatele." sqref="P26:BF26 P6:BF6" xr:uid="{00000000-0002-0000-0200-000007000000}"/>
    <dataValidation operator="equal" allowBlank="1" showInputMessage="1" showErrorMessage="1" error="IČ může obsahovat pouze číslice o  počtu 8 znaků" sqref="P25:BF25 P5:BF5" xr:uid="{00000000-0002-0000-0200-000008000000}"/>
    <dataValidation allowBlank="1" showInputMessage="1" showErrorMessage="1" promptTitle="ÚČEL PODPORY" prompt="Uveďte stručný a výstižný popis účelu, na který bude podpora použita." sqref="D30:BF30 D32:BF32" xr:uid="{00000000-0002-0000-0200-000009000000}"/>
  </dataValidations>
  <pageMargins left="0.39370078740157483" right="0.39370078740157483" top="0.39370078740157483" bottom="0.39370078740157483" header="0.19685039370078741" footer="0.19685039370078741"/>
  <pageSetup paperSize="9" scale="96" fitToHeight="0" orientation="portrait" r:id="rId1"/>
  <headerFoot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1">
    <tabColor theme="7" tint="0.79998168889431442"/>
    <pageSetUpPr fitToPage="1"/>
  </sheetPr>
  <dimension ref="A1:CE105"/>
  <sheetViews>
    <sheetView view="pageBreakPreview" topLeftCell="B4" zoomScale="110" zoomScaleNormal="100" zoomScaleSheetLayoutView="110" workbookViewId="0">
      <selection activeCell="X39" sqref="X39:BF39"/>
    </sheetView>
  </sheetViews>
  <sheetFormatPr defaultColWidth="1.7109375" defaultRowHeight="14.25" x14ac:dyDescent="0.2"/>
  <cols>
    <col min="1" max="1" width="1.7109375" style="1" hidden="1" customWidth="1"/>
    <col min="2" max="2" width="1.7109375" style="1" customWidth="1"/>
    <col min="3" max="29" width="1.7109375" style="4"/>
    <col min="30" max="30" width="1.85546875" style="4" customWidth="1"/>
    <col min="31" max="59" width="1.7109375" style="4"/>
    <col min="60" max="60" width="24.42578125" style="17" hidden="1" customWidth="1"/>
    <col min="61" max="61" width="16.5703125" style="17" hidden="1" customWidth="1"/>
    <col min="62" max="63" width="18.5703125" style="1" hidden="1" customWidth="1"/>
    <col min="64" max="83" width="17.7109375" style="1" hidden="1" customWidth="1"/>
    <col min="84" max="16384" width="1.7109375" style="1"/>
  </cols>
  <sheetData>
    <row r="1" spans="3:62" ht="11.25" customHeight="1" x14ac:dyDescent="0.2">
      <c r="C1" s="1"/>
      <c r="D1" s="572" t="s">
        <v>233</v>
      </c>
      <c r="E1" s="573"/>
      <c r="F1" s="573"/>
      <c r="G1" s="573"/>
      <c r="H1" s="573"/>
      <c r="I1" s="573"/>
      <c r="J1" s="573"/>
      <c r="K1" s="573"/>
      <c r="L1" s="573"/>
      <c r="M1" s="573"/>
      <c r="N1" s="573"/>
      <c r="O1" s="573"/>
      <c r="P1" s="573"/>
      <c r="Q1" s="573"/>
      <c r="R1" s="573"/>
      <c r="S1" s="574"/>
      <c r="T1" s="3"/>
      <c r="U1" s="3"/>
      <c r="V1" s="3"/>
      <c r="W1" s="1"/>
      <c r="X1" s="104"/>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3:62" ht="50.25" customHeight="1" x14ac:dyDescent="0.25">
      <c r="C2" s="406"/>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row>
    <row r="3" spans="3:62" s="102" customFormat="1" ht="18" customHeight="1" x14ac:dyDescent="0.2">
      <c r="C3" s="1020" t="s">
        <v>548</v>
      </c>
      <c r="D3" s="1021"/>
      <c r="E3" s="1021"/>
      <c r="F3" s="1021"/>
      <c r="G3" s="1021"/>
      <c r="H3" s="1021"/>
      <c r="I3" s="1021"/>
      <c r="J3" s="1021"/>
      <c r="K3" s="1021"/>
      <c r="L3" s="1021"/>
      <c r="M3" s="1021"/>
      <c r="N3" s="1021"/>
      <c r="O3" s="1021"/>
      <c r="P3" s="1021"/>
      <c r="Q3" s="1021"/>
      <c r="R3" s="1021"/>
      <c r="S3" s="1021"/>
      <c r="T3" s="1021"/>
      <c r="U3" s="1021"/>
      <c r="V3" s="1021"/>
      <c r="W3" s="1021"/>
      <c r="X3" s="1021"/>
      <c r="Y3" s="1021"/>
      <c r="Z3" s="1021"/>
      <c r="AA3" s="1021"/>
      <c r="AB3" s="1021"/>
      <c r="AC3" s="1021"/>
      <c r="AD3" s="1021"/>
      <c r="AE3" s="1021"/>
      <c r="AF3" s="1021"/>
      <c r="AG3" s="1021"/>
      <c r="AH3" s="1021"/>
      <c r="AI3" s="1021"/>
      <c r="AJ3" s="1021"/>
      <c r="AK3" s="1021"/>
      <c r="AL3" s="1021"/>
      <c r="AM3" s="1021"/>
      <c r="AN3" s="1021"/>
      <c r="AO3" s="1021"/>
      <c r="AP3" s="1021"/>
      <c r="AQ3" s="1021"/>
      <c r="AR3" s="1021"/>
      <c r="AS3" s="1021"/>
      <c r="AT3" s="1021"/>
      <c r="AU3" s="1021"/>
      <c r="AV3" s="1021"/>
      <c r="AW3" s="1021"/>
      <c r="AX3" s="1021"/>
      <c r="AY3" s="1021"/>
      <c r="AZ3" s="1021"/>
      <c r="BA3" s="1021"/>
      <c r="BB3" s="1021"/>
      <c r="BC3" s="1021"/>
      <c r="BD3" s="1021"/>
      <c r="BE3" s="1021"/>
      <c r="BF3" s="1021"/>
      <c r="BG3" s="1021"/>
    </row>
    <row r="4" spans="3:62" s="123" customFormat="1" ht="31.5" customHeight="1" thickBot="1" x14ac:dyDescent="0.3">
      <c r="C4" s="1250" t="s">
        <v>741</v>
      </c>
      <c r="D4" s="1023"/>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c r="AO4" s="1023"/>
      <c r="AP4" s="1023"/>
      <c r="AQ4" s="1023"/>
      <c r="AR4" s="1023"/>
      <c r="AS4" s="1023"/>
      <c r="AT4" s="1023"/>
      <c r="AU4" s="1023"/>
      <c r="AV4" s="1023"/>
      <c r="AW4" s="1023"/>
      <c r="AX4" s="1023"/>
      <c r="AY4" s="1023"/>
      <c r="AZ4" s="1023"/>
      <c r="BA4" s="1023"/>
      <c r="BB4" s="1023"/>
      <c r="BC4" s="1023"/>
      <c r="BD4" s="1023"/>
      <c r="BE4" s="1023"/>
      <c r="BF4" s="1023"/>
      <c r="BG4" s="1023"/>
    </row>
    <row r="5" spans="3:62" s="3" customFormat="1" ht="12.75" hidden="1" customHeight="1" x14ac:dyDescent="0.2">
      <c r="C5" s="204"/>
      <c r="D5" s="1002" t="s">
        <v>262</v>
      </c>
      <c r="E5" s="1003"/>
      <c r="F5" s="1003"/>
      <c r="G5" s="1003"/>
      <c r="H5" s="1003"/>
      <c r="I5" s="1003"/>
      <c r="J5" s="1003"/>
      <c r="K5" s="1003"/>
      <c r="L5" s="1003"/>
      <c r="M5" s="1003"/>
      <c r="N5" s="1003"/>
      <c r="O5" s="1004"/>
      <c r="P5" s="1005">
        <v>0</v>
      </c>
      <c r="Q5" s="1005"/>
      <c r="R5" s="1005"/>
      <c r="S5" s="1005"/>
      <c r="T5" s="1005"/>
      <c r="U5" s="1005"/>
      <c r="V5" s="1005"/>
      <c r="W5" s="1005"/>
      <c r="X5" s="1005"/>
      <c r="Y5" s="1005"/>
      <c r="Z5" s="1005"/>
      <c r="AA5" s="1005"/>
      <c r="AB5" s="1005"/>
      <c r="AC5" s="1005"/>
      <c r="AD5" s="1005"/>
      <c r="AE5" s="1005"/>
      <c r="AF5" s="1005"/>
      <c r="AG5" s="1005"/>
      <c r="AH5" s="1005"/>
      <c r="AI5" s="1005"/>
      <c r="AJ5" s="1005"/>
      <c r="AK5" s="1005"/>
      <c r="AL5" s="1005"/>
      <c r="AM5" s="1005"/>
      <c r="AN5" s="1005"/>
      <c r="AO5" s="1005"/>
      <c r="AP5" s="1005"/>
      <c r="AQ5" s="1005"/>
      <c r="AR5" s="1005"/>
      <c r="AS5" s="1005"/>
      <c r="AT5" s="1005"/>
      <c r="AU5" s="1005"/>
      <c r="AV5" s="1005"/>
      <c r="AW5" s="1005"/>
      <c r="AX5" s="1005"/>
      <c r="AY5" s="1005"/>
      <c r="AZ5" s="1005"/>
      <c r="BA5" s="1005"/>
      <c r="BB5" s="1005"/>
      <c r="BC5" s="1005"/>
      <c r="BD5" s="1005"/>
      <c r="BE5" s="1005"/>
      <c r="BF5" s="1006"/>
      <c r="BH5" s="205"/>
      <c r="BI5" s="164"/>
      <c r="BJ5" s="206"/>
    </row>
    <row r="6" spans="3:62" s="3" customFormat="1" ht="12.75" customHeight="1" thickTop="1" thickBot="1" x14ac:dyDescent="0.25">
      <c r="C6" s="204"/>
      <c r="D6" s="1007" t="s">
        <v>250</v>
      </c>
      <c r="E6" s="1008"/>
      <c r="F6" s="1008"/>
      <c r="G6" s="1008"/>
      <c r="H6" s="1008"/>
      <c r="I6" s="1008"/>
      <c r="J6" s="1008"/>
      <c r="K6" s="1008"/>
      <c r="L6" s="1008"/>
      <c r="M6" s="1008"/>
      <c r="N6" s="1008"/>
      <c r="O6" s="1009"/>
      <c r="P6" s="1010" t="str">
        <f>ZADOST!P25</f>
        <v>zde nevyplňovat,  toto pole se načítá automaticky!</v>
      </c>
      <c r="Q6" s="1011"/>
      <c r="R6" s="1011"/>
      <c r="S6" s="1011"/>
      <c r="T6" s="1011"/>
      <c r="U6" s="1011"/>
      <c r="V6" s="1011"/>
      <c r="W6" s="1011"/>
      <c r="X6" s="1011"/>
      <c r="Y6" s="1011"/>
      <c r="Z6" s="1011"/>
      <c r="AA6" s="1011"/>
      <c r="AB6" s="1011"/>
      <c r="AC6" s="1011"/>
      <c r="AD6" s="1011"/>
      <c r="AE6" s="1011"/>
      <c r="AF6" s="1011"/>
      <c r="AG6" s="1011"/>
      <c r="AH6" s="1011"/>
      <c r="AI6" s="1011"/>
      <c r="AJ6" s="1011"/>
      <c r="AK6" s="1011"/>
      <c r="AL6" s="1011"/>
      <c r="AM6" s="1011"/>
      <c r="AN6" s="1011"/>
      <c r="AO6" s="1011"/>
      <c r="AP6" s="1011"/>
      <c r="AQ6" s="1011"/>
      <c r="AR6" s="1011"/>
      <c r="AS6" s="1011"/>
      <c r="AT6" s="1011"/>
      <c r="AU6" s="1011"/>
      <c r="AV6" s="1011"/>
      <c r="AW6" s="1011"/>
      <c r="AX6" s="1011"/>
      <c r="AY6" s="1011"/>
      <c r="AZ6" s="1011"/>
      <c r="BA6" s="1011"/>
      <c r="BB6" s="1011"/>
      <c r="BC6" s="1011"/>
      <c r="BD6" s="1011"/>
      <c r="BE6" s="1011"/>
      <c r="BF6" s="1012"/>
      <c r="BH6" s="164"/>
      <c r="BI6" s="164"/>
      <c r="BJ6" s="206"/>
    </row>
    <row r="7" spans="3:62" s="102" customFormat="1" ht="11.25" customHeight="1" thickTop="1" x14ac:dyDescent="0.2">
      <c r="C7" s="156"/>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row>
    <row r="8" spans="3:62" s="102" customFormat="1" ht="42.75" hidden="1" customHeight="1" x14ac:dyDescent="0.2">
      <c r="C8" s="656" t="s">
        <v>433</v>
      </c>
      <c r="D8" s="657"/>
      <c r="E8" s="657"/>
      <c r="F8" s="657"/>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7"/>
      <c r="AW8" s="657"/>
      <c r="AX8" s="657"/>
      <c r="AY8" s="657"/>
      <c r="AZ8" s="657"/>
      <c r="BA8" s="657"/>
      <c r="BB8" s="657"/>
      <c r="BC8" s="657"/>
      <c r="BD8" s="657"/>
      <c r="BE8" s="657"/>
      <c r="BF8" s="657"/>
      <c r="BG8" s="657"/>
    </row>
    <row r="9" spans="3:62" s="102" customFormat="1" ht="5.25" hidden="1" customHeight="1" x14ac:dyDescent="0.2">
      <c r="C9" s="156"/>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row>
    <row r="10" spans="3:62" s="102" customFormat="1" ht="18" hidden="1" customHeight="1" x14ac:dyDescent="0.2">
      <c r="C10" s="821" t="s">
        <v>434</v>
      </c>
      <c r="D10" s="822"/>
      <c r="E10" s="822"/>
      <c r="F10" s="822"/>
      <c r="G10" s="822"/>
      <c r="H10" s="822"/>
      <c r="I10" s="822"/>
      <c r="J10" s="822"/>
      <c r="K10" s="822"/>
      <c r="L10" s="822"/>
      <c r="M10" s="822"/>
      <c r="N10" s="822"/>
      <c r="O10" s="822"/>
      <c r="P10" s="822"/>
      <c r="Q10" s="822"/>
      <c r="R10" s="822"/>
      <c r="S10" s="822"/>
      <c r="T10" s="822"/>
      <c r="U10" s="822"/>
      <c r="V10" s="822"/>
      <c r="W10" s="822"/>
      <c r="X10" s="822"/>
      <c r="Y10" s="822"/>
      <c r="Z10" s="822"/>
      <c r="AA10" s="822"/>
      <c r="AB10" s="822"/>
      <c r="AC10" s="822"/>
      <c r="AD10" s="822"/>
      <c r="AE10" s="822"/>
      <c r="AF10" s="822"/>
      <c r="AG10" s="822"/>
      <c r="AH10" s="822"/>
      <c r="AI10" s="822"/>
      <c r="AJ10" s="822"/>
      <c r="AK10" s="822"/>
      <c r="AL10" s="822"/>
      <c r="AM10" s="822"/>
      <c r="AN10" s="822"/>
      <c r="AO10" s="822"/>
      <c r="AP10" s="822"/>
      <c r="AQ10" s="822"/>
      <c r="AR10" s="822"/>
      <c r="AS10" s="822"/>
      <c r="AT10" s="822"/>
      <c r="AU10" s="822"/>
      <c r="AV10" s="822"/>
      <c r="AW10" s="822"/>
      <c r="AX10" s="822"/>
      <c r="AY10" s="822"/>
      <c r="AZ10" s="822"/>
      <c r="BA10" s="822"/>
      <c r="BB10" s="822"/>
      <c r="BC10" s="822"/>
      <c r="BD10" s="822"/>
      <c r="BE10" s="822"/>
      <c r="BF10" s="822"/>
      <c r="BG10" s="822"/>
    </row>
    <row r="11" spans="3:62" s="102" customFormat="1" ht="8.25" hidden="1" customHeight="1" x14ac:dyDescent="0.2">
      <c r="C11" s="133"/>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row>
    <row r="12" spans="3:62" s="123" customFormat="1" ht="16.5" hidden="1" customHeight="1" x14ac:dyDescent="0.25">
      <c r="C12" s="847" t="s">
        <v>435</v>
      </c>
      <c r="D12" s="848"/>
      <c r="E12" s="848"/>
      <c r="F12" s="848"/>
      <c r="G12" s="848"/>
      <c r="H12" s="848"/>
      <c r="I12" s="848"/>
      <c r="J12" s="848"/>
      <c r="K12" s="848"/>
      <c r="L12" s="848"/>
      <c r="M12" s="848"/>
      <c r="N12" s="848"/>
      <c r="O12" s="848"/>
      <c r="P12" s="848"/>
      <c r="Q12" s="848"/>
      <c r="R12" s="848"/>
      <c r="S12" s="848"/>
      <c r="T12" s="848"/>
      <c r="U12" s="848"/>
      <c r="V12" s="848"/>
      <c r="W12" s="848"/>
      <c r="X12" s="848"/>
      <c r="Y12" s="848"/>
      <c r="Z12" s="848"/>
      <c r="AA12" s="848"/>
      <c r="AB12" s="848"/>
      <c r="AC12" s="848"/>
      <c r="AD12" s="848"/>
      <c r="AE12" s="848"/>
      <c r="AF12" s="848"/>
      <c r="AG12" s="849"/>
      <c r="AH12" s="849"/>
      <c r="AI12" s="849"/>
      <c r="AJ12" s="849"/>
      <c r="AK12" s="849"/>
      <c r="AL12" s="849"/>
      <c r="AM12" s="849"/>
      <c r="AN12" s="849"/>
      <c r="AO12" s="849"/>
      <c r="AP12" s="849"/>
      <c r="AQ12" s="849"/>
      <c r="AR12" s="849"/>
      <c r="AS12" s="849"/>
      <c r="AT12" s="849"/>
      <c r="AU12" s="849"/>
      <c r="AV12" s="849"/>
      <c r="AW12" s="849"/>
      <c r="AX12" s="849"/>
      <c r="AY12" s="849"/>
      <c r="AZ12" s="849"/>
      <c r="BA12" s="849"/>
      <c r="BB12" s="849"/>
      <c r="BC12" s="849"/>
      <c r="BD12" s="849"/>
      <c r="BE12" s="849"/>
      <c r="BF12" s="849"/>
      <c r="BG12" s="849"/>
    </row>
    <row r="13" spans="3:62" s="102" customFormat="1" ht="36" hidden="1" customHeight="1" x14ac:dyDescent="0.4">
      <c r="C13" s="661" t="s">
        <v>263</v>
      </c>
      <c r="D13" s="662"/>
      <c r="E13" s="662"/>
      <c r="F13" s="662"/>
      <c r="G13" s="662"/>
      <c r="H13" s="662"/>
      <c r="I13" s="662"/>
      <c r="J13" s="662"/>
      <c r="K13" s="662"/>
      <c r="L13" s="662"/>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row>
    <row r="14" spans="3:62" s="102" customFormat="1" ht="15" hidden="1" customHeight="1" x14ac:dyDescent="0.2">
      <c r="C14" s="630" t="s">
        <v>234</v>
      </c>
      <c r="D14" s="630"/>
      <c r="E14" s="630"/>
      <c r="F14" s="630"/>
      <c r="G14" s="630"/>
      <c r="H14" s="630"/>
      <c r="I14" s="630"/>
      <c r="J14" s="630"/>
      <c r="K14" s="630"/>
      <c r="L14" s="630"/>
      <c r="M14" s="630"/>
      <c r="N14" s="630"/>
      <c r="O14" s="630"/>
      <c r="P14" s="630"/>
      <c r="Q14" s="630"/>
      <c r="R14" s="630"/>
      <c r="S14" s="630"/>
      <c r="T14" s="630"/>
      <c r="U14" s="630"/>
      <c r="V14" s="630"/>
      <c r="W14" s="630"/>
      <c r="X14" s="630"/>
      <c r="Y14" s="630"/>
      <c r="Z14" s="630"/>
      <c r="AA14" s="630"/>
      <c r="AB14" s="630"/>
      <c r="AC14" s="630"/>
      <c r="AD14" s="630"/>
      <c r="AE14" s="630"/>
      <c r="AF14" s="630"/>
      <c r="AG14" s="630"/>
      <c r="AH14" s="630"/>
      <c r="AI14" s="630"/>
      <c r="AJ14" s="630"/>
      <c r="AK14" s="630"/>
      <c r="AL14" s="630"/>
      <c r="AM14" s="630"/>
      <c r="AN14" s="630"/>
      <c r="AO14" s="630"/>
      <c r="AP14" s="630"/>
      <c r="AQ14" s="630"/>
      <c r="AR14" s="630"/>
      <c r="AS14" s="630"/>
      <c r="AT14" s="630"/>
      <c r="AU14" s="630"/>
      <c r="AV14" s="630"/>
      <c r="AW14" s="630"/>
      <c r="AX14" s="630"/>
      <c r="AY14" s="630"/>
      <c r="AZ14" s="630"/>
      <c r="BA14" s="630"/>
      <c r="BB14" s="630"/>
      <c r="BC14" s="631"/>
      <c r="BD14" s="631"/>
      <c r="BE14" s="631"/>
      <c r="BF14" s="631"/>
      <c r="BG14" s="631"/>
    </row>
    <row r="15" spans="3:62" ht="11.25" hidden="1" customHeight="1" x14ac:dyDescent="0.2">
      <c r="C15" s="1"/>
      <c r="D15" s="572" t="s">
        <v>233</v>
      </c>
      <c r="E15" s="573"/>
      <c r="F15" s="573"/>
      <c r="G15" s="573"/>
      <c r="H15" s="573"/>
      <c r="I15" s="573"/>
      <c r="J15" s="573"/>
      <c r="K15" s="573"/>
      <c r="L15" s="573"/>
      <c r="M15" s="573"/>
      <c r="N15" s="573"/>
      <c r="O15" s="573"/>
      <c r="P15" s="573"/>
      <c r="Q15" s="573"/>
      <c r="R15" s="573"/>
      <c r="S15" s="574"/>
      <c r="T15" s="3"/>
      <c r="U15" s="3"/>
      <c r="V15" s="3"/>
      <c r="W15" s="1"/>
      <c r="X15" s="104"/>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3:62" ht="6" hidden="1" customHeight="1" x14ac:dyDescent="0.2">
      <c r="C16" s="1"/>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
    </row>
    <row r="17" spans="1:62" ht="19.5" hidden="1" customHeight="1" x14ac:dyDescent="0.25">
      <c r="C17" s="105"/>
      <c r="D17" s="599" t="s">
        <v>266</v>
      </c>
      <c r="E17" s="600"/>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0"/>
      <c r="AF17" s="600"/>
      <c r="AG17" s="600"/>
      <c r="AH17" s="600"/>
      <c r="AI17" s="600"/>
      <c r="AJ17" s="600"/>
      <c r="AK17" s="600"/>
      <c r="AL17" s="600"/>
      <c r="AM17" s="600"/>
      <c r="AN17" s="600"/>
      <c r="AO17" s="600"/>
      <c r="AP17" s="600"/>
      <c r="AQ17" s="600"/>
      <c r="AR17" s="600"/>
      <c r="AS17" s="600"/>
      <c r="AT17" s="600"/>
      <c r="AU17" s="600"/>
      <c r="AV17" s="600"/>
      <c r="AW17" s="600"/>
      <c r="AX17" s="600"/>
      <c r="AY17" s="600"/>
      <c r="AZ17" s="600"/>
      <c r="BA17" s="600"/>
      <c r="BB17" s="600"/>
      <c r="BC17" s="600"/>
      <c r="BD17" s="600"/>
      <c r="BE17" s="600"/>
      <c r="BF17" s="601"/>
      <c r="BG17" s="106"/>
    </row>
    <row r="18" spans="1:62" s="67" customFormat="1" ht="14.25" hidden="1" customHeight="1" x14ac:dyDescent="0.25">
      <c r="C18" s="107"/>
      <c r="D18" s="850" t="s">
        <v>485</v>
      </c>
      <c r="E18" s="851"/>
      <c r="F18" s="851"/>
      <c r="G18" s="851"/>
      <c r="H18" s="851"/>
      <c r="I18" s="851"/>
      <c r="J18" s="851"/>
      <c r="K18" s="851"/>
      <c r="L18" s="851"/>
      <c r="M18" s="851"/>
      <c r="N18" s="851"/>
      <c r="O18" s="851"/>
      <c r="P18" s="851"/>
      <c r="Q18" s="851"/>
      <c r="R18" s="851"/>
      <c r="S18" s="851"/>
      <c r="T18" s="851"/>
      <c r="U18" s="851"/>
      <c r="V18" s="851"/>
      <c r="W18" s="851"/>
      <c r="X18" s="851"/>
      <c r="Y18" s="851"/>
      <c r="Z18" s="851"/>
      <c r="AA18" s="851"/>
      <c r="AB18" s="851"/>
      <c r="AC18" s="851"/>
      <c r="AD18" s="851"/>
      <c r="AE18" s="851"/>
      <c r="AF18" s="851"/>
      <c r="AG18" s="851"/>
      <c r="AH18" s="851"/>
      <c r="AI18" s="851"/>
      <c r="AJ18" s="851"/>
      <c r="AK18" s="851"/>
      <c r="AL18" s="851"/>
      <c r="AM18" s="851"/>
      <c r="AN18" s="851"/>
      <c r="AO18" s="851"/>
      <c r="AP18" s="851"/>
      <c r="AQ18" s="851"/>
      <c r="AR18" s="851"/>
      <c r="AS18" s="851"/>
      <c r="AT18" s="851"/>
      <c r="AU18" s="851"/>
      <c r="AV18" s="851"/>
      <c r="AW18" s="851"/>
      <c r="AX18" s="851"/>
      <c r="AY18" s="851"/>
      <c r="AZ18" s="851"/>
      <c r="BA18" s="851"/>
      <c r="BB18" s="851"/>
      <c r="BC18" s="851"/>
      <c r="BD18" s="851"/>
      <c r="BE18" s="851"/>
      <c r="BF18" s="852"/>
      <c r="BH18" s="191"/>
      <c r="BI18" s="191"/>
      <c r="BJ18" s="191"/>
    </row>
    <row r="19" spans="1:62" ht="14.25" hidden="1" customHeight="1" x14ac:dyDescent="0.25">
      <c r="C19" s="105"/>
      <c r="D19" s="860" t="s">
        <v>482</v>
      </c>
      <c r="E19" s="861"/>
      <c r="F19" s="861"/>
      <c r="G19" s="861"/>
      <c r="H19" s="861"/>
      <c r="I19" s="861"/>
      <c r="J19" s="186" t="s">
        <v>436</v>
      </c>
      <c r="K19" s="885" t="s">
        <v>484</v>
      </c>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c r="AZ19" s="885"/>
      <c r="BA19" s="885"/>
      <c r="BB19" s="885"/>
      <c r="BC19" s="885"/>
      <c r="BD19" s="885"/>
      <c r="BE19" s="885"/>
      <c r="BF19" s="886"/>
      <c r="BG19" s="106"/>
      <c r="BH19" s="125"/>
      <c r="BI19" s="125"/>
      <c r="BJ19" s="125"/>
    </row>
    <row r="20" spans="1:62" ht="30" hidden="1" customHeight="1" x14ac:dyDescent="0.25">
      <c r="C20" s="105"/>
      <c r="D20" s="189"/>
      <c r="E20" s="190"/>
      <c r="F20" s="190"/>
      <c r="G20" s="190"/>
      <c r="H20" s="190"/>
      <c r="I20" s="190"/>
      <c r="J20" s="186"/>
      <c r="K20" s="885" t="s">
        <v>483</v>
      </c>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c r="AK20" s="887"/>
      <c r="AL20" s="887"/>
      <c r="AM20" s="887"/>
      <c r="AN20" s="887"/>
      <c r="AO20" s="887"/>
      <c r="AP20" s="887"/>
      <c r="AQ20" s="887"/>
      <c r="AR20" s="887"/>
      <c r="AS20" s="887"/>
      <c r="AT20" s="887"/>
      <c r="AU20" s="887"/>
      <c r="AV20" s="887"/>
      <c r="AW20" s="887"/>
      <c r="AX20" s="887"/>
      <c r="AY20" s="887"/>
      <c r="AZ20" s="887"/>
      <c r="BA20" s="887"/>
      <c r="BB20" s="887"/>
      <c r="BC20" s="887"/>
      <c r="BD20" s="887"/>
      <c r="BE20" s="887"/>
      <c r="BF20" s="888"/>
      <c r="BG20" s="106"/>
      <c r="BH20" s="125"/>
      <c r="BI20" s="125"/>
      <c r="BJ20" s="125"/>
    </row>
    <row r="21" spans="1:62" ht="31.5" hidden="1" customHeight="1" x14ac:dyDescent="0.25">
      <c r="C21" s="105"/>
      <c r="D21" s="860"/>
      <c r="E21" s="861"/>
      <c r="F21" s="861"/>
      <c r="G21" s="861"/>
      <c r="H21" s="861"/>
      <c r="I21" s="861"/>
      <c r="J21" s="186" t="s">
        <v>436</v>
      </c>
      <c r="K21" s="885" t="s">
        <v>437</v>
      </c>
      <c r="L21" s="885"/>
      <c r="M21" s="885"/>
      <c r="N21" s="885"/>
      <c r="O21" s="885"/>
      <c r="P21" s="885"/>
      <c r="Q21" s="885"/>
      <c r="R21" s="885"/>
      <c r="S21" s="885"/>
      <c r="T21" s="885"/>
      <c r="U21" s="885"/>
      <c r="V21" s="885"/>
      <c r="W21" s="885"/>
      <c r="X21" s="885"/>
      <c r="Y21" s="885"/>
      <c r="Z21" s="885"/>
      <c r="AA21" s="885"/>
      <c r="AB21" s="885"/>
      <c r="AC21" s="885"/>
      <c r="AD21" s="885"/>
      <c r="AE21" s="885"/>
      <c r="AF21" s="885"/>
      <c r="AG21" s="885"/>
      <c r="AH21" s="885"/>
      <c r="AI21" s="885"/>
      <c r="AJ21" s="885"/>
      <c r="AK21" s="885"/>
      <c r="AL21" s="885"/>
      <c r="AM21" s="885"/>
      <c r="AN21" s="885"/>
      <c r="AO21" s="885"/>
      <c r="AP21" s="885"/>
      <c r="AQ21" s="885"/>
      <c r="AR21" s="885"/>
      <c r="AS21" s="885"/>
      <c r="AT21" s="885"/>
      <c r="AU21" s="885"/>
      <c r="AV21" s="885"/>
      <c r="AW21" s="885"/>
      <c r="AX21" s="885"/>
      <c r="AY21" s="885"/>
      <c r="AZ21" s="885"/>
      <c r="BA21" s="885"/>
      <c r="BB21" s="885"/>
      <c r="BC21" s="885"/>
      <c r="BD21" s="885"/>
      <c r="BE21" s="885"/>
      <c r="BF21" s="886"/>
      <c r="BG21" s="106"/>
      <c r="BH21" s="125"/>
      <c r="BI21" s="125"/>
      <c r="BJ21" s="125"/>
    </row>
    <row r="22" spans="1:62" ht="19.5" hidden="1" customHeight="1" x14ac:dyDescent="0.25">
      <c r="C22" s="105"/>
      <c r="D22" s="112"/>
      <c r="E22" s="109"/>
      <c r="F22" s="109"/>
      <c r="G22" s="575"/>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7"/>
      <c r="BG22" s="106"/>
      <c r="BH22" s="120"/>
      <c r="BI22" s="120"/>
      <c r="BJ22" s="120"/>
    </row>
    <row r="23" spans="1:62" ht="19.5" hidden="1" customHeight="1" x14ac:dyDescent="0.2">
      <c r="C23" s="107"/>
      <c r="D23" s="113"/>
      <c r="E23" s="110"/>
      <c r="F23" s="110"/>
      <c r="G23" s="578"/>
      <c r="H23" s="579"/>
      <c r="I23" s="579"/>
      <c r="J23" s="579"/>
      <c r="K23" s="579"/>
      <c r="L23" s="579"/>
      <c r="M23" s="579"/>
      <c r="N23" s="579"/>
      <c r="O23" s="579"/>
      <c r="P23" s="579"/>
      <c r="Q23" s="579"/>
      <c r="R23" s="579"/>
      <c r="S23" s="579"/>
      <c r="T23" s="579"/>
      <c r="U23" s="579"/>
      <c r="V23" s="579"/>
      <c r="W23" s="579"/>
      <c r="X23" s="579"/>
      <c r="Y23" s="579"/>
      <c r="Z23" s="579"/>
      <c r="AA23" s="579"/>
      <c r="AB23" s="579"/>
      <c r="AC23" s="579"/>
      <c r="AD23" s="579"/>
      <c r="AE23" s="579"/>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80"/>
      <c r="BG23" s="1"/>
      <c r="BH23" s="120"/>
    </row>
    <row r="24" spans="1:62" ht="15.75" hidden="1" customHeight="1" x14ac:dyDescent="0.2">
      <c r="C24" s="108"/>
      <c r="D24" s="114"/>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5"/>
      <c r="BG24" s="106"/>
      <c r="BH24" s="121"/>
    </row>
    <row r="25" spans="1:62" ht="19.5" hidden="1" customHeight="1" x14ac:dyDescent="0.25">
      <c r="C25" s="105"/>
      <c r="D25" s="587" t="s">
        <v>262</v>
      </c>
      <c r="E25" s="588"/>
      <c r="F25" s="588"/>
      <c r="G25" s="588"/>
      <c r="H25" s="588"/>
      <c r="I25" s="588"/>
      <c r="J25" s="588"/>
      <c r="K25" s="588"/>
      <c r="L25" s="588"/>
      <c r="M25" s="588"/>
      <c r="N25" s="588"/>
      <c r="O25" s="589"/>
      <c r="P25" s="597" t="str">
        <f>IF((X39)="","zde nevyplňovat,  toto pole se načítá automaticky!",X39)</f>
        <v>zde nevyplňovat,  toto pole se načítá automaticky!</v>
      </c>
      <c r="Q25" s="597"/>
      <c r="R25" s="597"/>
      <c r="S25" s="597"/>
      <c r="T25" s="597"/>
      <c r="U25" s="597"/>
      <c r="V25" s="597"/>
      <c r="W25" s="597"/>
      <c r="X25" s="597"/>
      <c r="Y25" s="597"/>
      <c r="Z25" s="597"/>
      <c r="AA25" s="597"/>
      <c r="AB25" s="597"/>
      <c r="AC25" s="597"/>
      <c r="AD25" s="597"/>
      <c r="AE25" s="597"/>
      <c r="AF25" s="597"/>
      <c r="AG25" s="597"/>
      <c r="AH25" s="597"/>
      <c r="AI25" s="597"/>
      <c r="AJ25" s="597"/>
      <c r="AK25" s="597"/>
      <c r="AL25" s="597"/>
      <c r="AM25" s="597"/>
      <c r="AN25" s="597"/>
      <c r="AO25" s="597"/>
      <c r="AP25" s="597"/>
      <c r="AQ25" s="597"/>
      <c r="AR25" s="597"/>
      <c r="AS25" s="597"/>
      <c r="AT25" s="597"/>
      <c r="AU25" s="597"/>
      <c r="AV25" s="597"/>
      <c r="AW25" s="597"/>
      <c r="AX25" s="597"/>
      <c r="AY25" s="597"/>
      <c r="AZ25" s="597"/>
      <c r="BA25" s="597"/>
      <c r="BB25" s="597"/>
      <c r="BC25" s="597"/>
      <c r="BD25" s="597"/>
      <c r="BE25" s="597"/>
      <c r="BF25" s="598"/>
      <c r="BG25" s="106"/>
      <c r="BH25" s="121"/>
      <c r="BJ25" s="21"/>
    </row>
    <row r="26" spans="1:62" ht="11.25" hidden="1" customHeight="1" x14ac:dyDescent="0.25">
      <c r="C26" s="105"/>
      <c r="D26" s="587" t="s">
        <v>250</v>
      </c>
      <c r="E26" s="588"/>
      <c r="F26" s="588"/>
      <c r="G26" s="588"/>
      <c r="H26" s="588"/>
      <c r="I26" s="588"/>
      <c r="J26" s="588"/>
      <c r="K26" s="588"/>
      <c r="L26" s="588"/>
      <c r="M26" s="588"/>
      <c r="N26" s="588"/>
      <c r="O26" s="589"/>
      <c r="P26" s="675" t="str">
        <f>IF((X38)="","zde nevyplňovat,  toto pole se načítá automaticky!",X38)</f>
        <v>Generuje se automaticky - v žádosti momentálně není Partner 2 vyplněn</v>
      </c>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7"/>
      <c r="BG26" s="106"/>
      <c r="BJ26" s="21"/>
    </row>
    <row r="27" spans="1:62" ht="16.5" hidden="1" customHeight="1" x14ac:dyDescent="0.25">
      <c r="C27" s="105"/>
      <c r="D27" s="685" t="s">
        <v>480</v>
      </c>
      <c r="E27" s="686"/>
      <c r="F27" s="686"/>
      <c r="G27" s="686"/>
      <c r="H27" s="686"/>
      <c r="I27" s="686"/>
      <c r="J27" s="686"/>
      <c r="K27" s="686"/>
      <c r="L27" s="686"/>
      <c r="M27" s="686"/>
      <c r="N27" s="686"/>
      <c r="O27" s="686"/>
      <c r="P27" s="686"/>
      <c r="Q27" s="686"/>
      <c r="R27" s="686"/>
      <c r="S27" s="686"/>
      <c r="T27" s="686"/>
      <c r="U27" s="686"/>
      <c r="V27" s="686"/>
      <c r="W27" s="686"/>
      <c r="X27" s="686"/>
      <c r="Y27" s="686"/>
      <c r="Z27" s="686"/>
      <c r="AA27" s="686"/>
      <c r="AB27" s="686"/>
      <c r="AC27" s="686"/>
      <c r="AD27" s="686"/>
      <c r="AE27" s="686"/>
      <c r="AF27" s="686"/>
      <c r="AG27" s="686"/>
      <c r="AH27" s="686"/>
      <c r="AI27" s="686"/>
      <c r="AJ27" s="686"/>
      <c r="AK27" s="686"/>
      <c r="AL27" s="686"/>
      <c r="AM27" s="686"/>
      <c r="AN27" s="686"/>
      <c r="AO27" s="686"/>
      <c r="AP27" s="686"/>
      <c r="AQ27" s="686"/>
      <c r="AR27" s="686"/>
      <c r="AS27" s="686"/>
      <c r="AT27" s="686"/>
      <c r="AU27" s="686"/>
      <c r="AV27" s="686"/>
      <c r="AW27" s="686"/>
      <c r="AX27" s="686"/>
      <c r="AY27" s="686"/>
      <c r="AZ27" s="686"/>
      <c r="BA27" s="686"/>
      <c r="BB27" s="686"/>
      <c r="BC27" s="686"/>
      <c r="BD27" s="686"/>
      <c r="BE27" s="686"/>
      <c r="BF27" s="687"/>
      <c r="BG27" s="106"/>
    </row>
    <row r="28" spans="1:62" s="5" customFormat="1" ht="9.75" hidden="1" customHeight="1" x14ac:dyDescent="0.25">
      <c r="C28" s="117"/>
      <c r="D28" s="663"/>
      <c r="E28" s="664"/>
      <c r="F28" s="664"/>
      <c r="G28" s="664"/>
      <c r="H28" s="664"/>
      <c r="I28" s="664"/>
      <c r="J28" s="664"/>
      <c r="K28" s="664"/>
      <c r="L28" s="664"/>
      <c r="M28" s="664"/>
      <c r="N28" s="664"/>
      <c r="O28" s="664"/>
      <c r="P28" s="664"/>
      <c r="Q28" s="664"/>
      <c r="R28" s="664"/>
      <c r="S28" s="664"/>
      <c r="T28" s="664"/>
      <c r="U28" s="664"/>
      <c r="V28" s="664"/>
      <c r="W28" s="664"/>
      <c r="X28" s="664"/>
      <c r="Y28" s="664"/>
      <c r="Z28" s="664"/>
      <c r="AA28" s="664"/>
      <c r="AB28" s="664"/>
      <c r="AC28" s="664"/>
      <c r="AD28" s="664"/>
      <c r="AE28" s="664"/>
      <c r="AF28" s="664"/>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5"/>
      <c r="BG28" s="118"/>
      <c r="BH28" s="18"/>
      <c r="BI28" s="18"/>
    </row>
    <row r="29" spans="1:62" ht="30.75" hidden="1" customHeight="1" x14ac:dyDescent="0.2">
      <c r="A29" s="159"/>
      <c r="C29" s="107"/>
      <c r="D29" s="594" t="s">
        <v>481</v>
      </c>
      <c r="E29" s="595"/>
      <c r="F29" s="595"/>
      <c r="G29" s="595"/>
      <c r="H29" s="595"/>
      <c r="I29" s="595"/>
      <c r="J29" s="595"/>
      <c r="K29" s="595"/>
      <c r="L29" s="595"/>
      <c r="M29" s="595"/>
      <c r="N29" s="595"/>
      <c r="O29" s="595"/>
      <c r="P29" s="595"/>
      <c r="Q29" s="595"/>
      <c r="R29" s="595"/>
      <c r="S29" s="595"/>
      <c r="T29" s="595"/>
      <c r="U29" s="595"/>
      <c r="V29" s="595"/>
      <c r="W29" s="595"/>
      <c r="X29" s="595"/>
      <c r="Y29" s="595"/>
      <c r="Z29" s="595"/>
      <c r="AA29" s="595"/>
      <c r="AB29" s="595"/>
      <c r="AC29" s="595"/>
      <c r="AD29" s="595"/>
      <c r="AE29" s="595"/>
      <c r="AF29" s="595"/>
      <c r="AG29" s="595"/>
      <c r="AH29" s="595"/>
      <c r="AI29" s="595"/>
      <c r="AJ29" s="595"/>
      <c r="AK29" s="595"/>
      <c r="AL29" s="595"/>
      <c r="AM29" s="595"/>
      <c r="AN29" s="595"/>
      <c r="AO29" s="595"/>
      <c r="AP29" s="595"/>
      <c r="AQ29" s="595"/>
      <c r="AR29" s="595"/>
      <c r="AS29" s="595"/>
      <c r="AT29" s="595"/>
      <c r="AU29" s="595"/>
      <c r="AV29" s="595"/>
      <c r="AW29" s="595"/>
      <c r="AX29" s="595"/>
      <c r="AY29" s="595"/>
      <c r="AZ29" s="595"/>
      <c r="BA29" s="595"/>
      <c r="BB29" s="595"/>
      <c r="BC29" s="595"/>
      <c r="BD29" s="595"/>
      <c r="BE29" s="595"/>
      <c r="BF29" s="596"/>
      <c r="BG29" s="1"/>
    </row>
    <row r="30" spans="1:62" ht="15.75" hidden="1" customHeight="1" x14ac:dyDescent="0.25">
      <c r="C30" s="105"/>
      <c r="D30" s="116"/>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5"/>
      <c r="BG30" s="106"/>
    </row>
    <row r="31" spans="1:62" ht="27.75" hidden="1" customHeight="1" x14ac:dyDescent="0.25">
      <c r="A31" s="159"/>
      <c r="C31" s="105"/>
      <c r="D31" s="581" t="s">
        <v>235</v>
      </c>
      <c r="E31" s="582"/>
      <c r="F31" s="582"/>
      <c r="G31" s="582"/>
      <c r="H31" s="582"/>
      <c r="I31" s="582"/>
      <c r="J31" s="582"/>
      <c r="K31" s="582"/>
      <c r="L31" s="582"/>
      <c r="M31" s="582"/>
      <c r="N31" s="582"/>
      <c r="O31" s="582"/>
      <c r="P31" s="582"/>
      <c r="Q31" s="582"/>
      <c r="R31" s="582"/>
      <c r="S31" s="582"/>
      <c r="T31" s="582"/>
      <c r="U31" s="582"/>
      <c r="V31" s="582"/>
      <c r="W31" s="582"/>
      <c r="X31" s="582"/>
      <c r="Y31" s="582"/>
      <c r="Z31" s="583"/>
      <c r="AA31" s="584"/>
      <c r="AB31" s="585"/>
      <c r="AC31" s="585"/>
      <c r="AD31" s="585"/>
      <c r="AE31" s="585"/>
      <c r="AF31" s="585"/>
      <c r="AG31" s="585"/>
      <c r="AH31" s="585"/>
      <c r="AI31" s="585"/>
      <c r="AJ31" s="585"/>
      <c r="AK31" s="585"/>
      <c r="AL31" s="585"/>
      <c r="AM31" s="585"/>
      <c r="AN31" s="585"/>
      <c r="AO31" s="585"/>
      <c r="AP31" s="585"/>
      <c r="AQ31" s="585"/>
      <c r="AR31" s="585"/>
      <c r="AS31" s="585"/>
      <c r="AT31" s="585"/>
      <c r="AU31" s="585"/>
      <c r="AV31" s="585"/>
      <c r="AW31" s="585"/>
      <c r="AX31" s="585"/>
      <c r="AY31" s="585"/>
      <c r="AZ31" s="585"/>
      <c r="BA31" s="585"/>
      <c r="BB31" s="585"/>
      <c r="BC31" s="585"/>
      <c r="BD31" s="585"/>
      <c r="BE31" s="585"/>
      <c r="BF31" s="586"/>
      <c r="BG31" s="106"/>
      <c r="BJ31" s="21"/>
    </row>
    <row r="32" spans="1:62" ht="15.75" hidden="1" customHeight="1" x14ac:dyDescent="0.25">
      <c r="C32" s="105"/>
      <c r="D32" s="116"/>
      <c r="E32" s="111"/>
      <c r="F32" s="111"/>
      <c r="G32" s="111"/>
      <c r="H32" s="111"/>
      <c r="I32" s="111"/>
      <c r="J32" s="111"/>
      <c r="K32" s="111"/>
      <c r="L32" s="111"/>
      <c r="M32" s="111"/>
      <c r="N32" s="111"/>
      <c r="O32" s="111"/>
      <c r="P32" s="111"/>
      <c r="Q32" s="111"/>
      <c r="R32" s="111"/>
      <c r="S32" s="111"/>
      <c r="T32" s="111"/>
      <c r="U32" s="111"/>
      <c r="V32" s="111"/>
      <c r="W32" s="111"/>
      <c r="X32" s="111"/>
      <c r="Y32" s="111"/>
      <c r="Z32" s="119"/>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5"/>
      <c r="BG32" s="106"/>
    </row>
    <row r="33" spans="1:83" ht="19.5" hidden="1" customHeight="1" x14ac:dyDescent="0.25">
      <c r="C33" s="105"/>
      <c r="D33" s="669" t="s">
        <v>42</v>
      </c>
      <c r="E33" s="670"/>
      <c r="F33" s="670"/>
      <c r="G33" s="670"/>
      <c r="H33" s="670"/>
      <c r="I33" s="670"/>
      <c r="J33" s="670"/>
      <c r="K33" s="670"/>
      <c r="L33" s="670"/>
      <c r="M33" s="670"/>
      <c r="N33" s="670"/>
      <c r="O33" s="670"/>
      <c r="P33" s="670"/>
      <c r="Q33" s="670"/>
      <c r="R33" s="670"/>
      <c r="S33" s="670"/>
      <c r="T33" s="670"/>
      <c r="U33" s="670"/>
      <c r="V33" s="670"/>
      <c r="W33" s="670"/>
      <c r="X33" s="670"/>
      <c r="Y33" s="670"/>
      <c r="Z33" s="671"/>
      <c r="AA33" s="666" t="e">
        <f>IF(#REF!="","Zde nevyplňovat, toto pole se načítá automaticky!",(#REF!))</f>
        <v>#REF!</v>
      </c>
      <c r="AB33" s="667"/>
      <c r="AC33" s="667"/>
      <c r="AD33" s="667"/>
      <c r="AE33" s="667"/>
      <c r="AF33" s="667"/>
      <c r="AG33" s="667"/>
      <c r="AH33" s="667"/>
      <c r="AI33" s="667"/>
      <c r="AJ33" s="667"/>
      <c r="AK33" s="667"/>
      <c r="AL33" s="667"/>
      <c r="AM33" s="667"/>
      <c r="AN33" s="667"/>
      <c r="AO33" s="667"/>
      <c r="AP33" s="667"/>
      <c r="AQ33" s="667"/>
      <c r="AR33" s="667"/>
      <c r="AS33" s="667"/>
      <c r="AT33" s="667"/>
      <c r="AU33" s="667"/>
      <c r="AV33" s="667"/>
      <c r="AW33" s="667"/>
      <c r="AX33" s="667"/>
      <c r="AY33" s="667"/>
      <c r="AZ33" s="667"/>
      <c r="BA33" s="667"/>
      <c r="BB33" s="667"/>
      <c r="BC33" s="667"/>
      <c r="BD33" s="667"/>
      <c r="BE33" s="667"/>
      <c r="BF33" s="668"/>
      <c r="BG33" s="106"/>
      <c r="BJ33" s="17"/>
    </row>
    <row r="34" spans="1:83" ht="13.15" hidden="1" customHeight="1" x14ac:dyDescent="0.2">
      <c r="C34" s="1"/>
      <c r="D34" s="709"/>
      <c r="E34" s="710"/>
      <c r="F34" s="710"/>
      <c r="G34" s="710"/>
      <c r="H34" s="710"/>
      <c r="I34" s="710"/>
      <c r="J34" s="710"/>
      <c r="K34" s="710"/>
      <c r="L34" s="710"/>
      <c r="M34" s="710"/>
      <c r="N34" s="710"/>
      <c r="O34" s="710"/>
      <c r="P34" s="710"/>
      <c r="Q34" s="710"/>
      <c r="R34" s="710"/>
      <c r="S34" s="710"/>
      <c r="T34" s="710"/>
      <c r="U34" s="710"/>
      <c r="V34" s="710"/>
      <c r="W34" s="710"/>
      <c r="X34" s="710"/>
      <c r="Y34" s="710"/>
      <c r="Z34" s="710"/>
      <c r="AA34" s="710"/>
      <c r="AB34" s="710"/>
      <c r="AC34" s="710"/>
      <c r="AD34" s="710"/>
      <c r="AE34" s="710"/>
      <c r="AF34" s="710"/>
      <c r="AG34" s="710"/>
      <c r="AH34" s="710"/>
      <c r="AI34" s="710"/>
      <c r="AJ34" s="710"/>
      <c r="AK34" s="710"/>
      <c r="AL34" s="710"/>
      <c r="AM34" s="710"/>
      <c r="AN34" s="710"/>
      <c r="AO34" s="710"/>
      <c r="AP34" s="710"/>
      <c r="AQ34" s="710"/>
      <c r="AR34" s="710"/>
      <c r="AS34" s="710"/>
      <c r="AT34" s="710"/>
      <c r="AU34" s="710"/>
      <c r="AV34" s="710"/>
      <c r="AW34" s="710"/>
      <c r="AX34" s="710"/>
      <c r="AY34" s="710"/>
      <c r="AZ34" s="710"/>
      <c r="BA34" s="710"/>
      <c r="BB34" s="710"/>
      <c r="BC34" s="710"/>
      <c r="BD34" s="710"/>
      <c r="BE34" s="710"/>
      <c r="BF34" s="710"/>
      <c r="BG34" s="1"/>
      <c r="BH34" s="23"/>
      <c r="BI34" s="23"/>
    </row>
    <row r="35" spans="1:83" s="5" customFormat="1" ht="28.9" hidden="1" customHeight="1" x14ac:dyDescent="0.4">
      <c r="C35" s="122"/>
      <c r="D35" s="137" t="s">
        <v>500</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H35" s="101"/>
      <c r="BI35" s="23"/>
    </row>
    <row r="36" spans="1:83" ht="18.75" customHeight="1" x14ac:dyDescent="0.25">
      <c r="A36" s="159"/>
      <c r="C36" s="1"/>
      <c r="D36" s="673" t="s">
        <v>502</v>
      </c>
      <c r="E36" s="674"/>
      <c r="F36" s="674"/>
      <c r="G36" s="674"/>
      <c r="H36" s="674"/>
      <c r="I36" s="674"/>
      <c r="J36" s="674"/>
      <c r="K36" s="674"/>
      <c r="L36" s="674"/>
      <c r="M36" s="674"/>
      <c r="N36" s="674"/>
      <c r="O36" s="674"/>
      <c r="P36" s="674"/>
      <c r="Q36" s="674"/>
      <c r="R36" s="674"/>
      <c r="S36" s="674"/>
      <c r="T36" s="674"/>
      <c r="U36" s="674"/>
      <c r="V36" s="588"/>
      <c r="W36" s="589"/>
      <c r="X36" s="582" t="s">
        <v>219</v>
      </c>
      <c r="Y36" s="582"/>
      <c r="Z36" s="582"/>
      <c r="AA36" s="582"/>
      <c r="AB36" s="582"/>
      <c r="AC36" s="582"/>
      <c r="AD36" s="582"/>
      <c r="AE36" s="582"/>
      <c r="AF36" s="582"/>
      <c r="AG36" s="582"/>
      <c r="AH36" s="582"/>
      <c r="AI36" s="582"/>
      <c r="AJ36" s="582"/>
      <c r="AK36" s="582"/>
      <c r="AL36" s="582"/>
      <c r="AM36" s="582"/>
      <c r="AN36" s="582"/>
      <c r="AO36" s="582"/>
      <c r="AP36" s="582"/>
      <c r="AQ36" s="582"/>
      <c r="AR36" s="582"/>
      <c r="AS36" s="582"/>
      <c r="AT36" s="582"/>
      <c r="AU36" s="582"/>
      <c r="AV36" s="582"/>
      <c r="AW36" s="582"/>
      <c r="AX36" s="582"/>
      <c r="AY36" s="582"/>
      <c r="AZ36" s="582"/>
      <c r="BA36" s="582"/>
      <c r="BB36" s="582"/>
      <c r="BC36" s="582"/>
      <c r="BD36" s="582"/>
      <c r="BE36" s="582"/>
      <c r="BF36" s="678"/>
      <c r="BG36" s="1"/>
      <c r="BH36" s="167"/>
      <c r="BI36" s="23"/>
      <c r="BJ36" s="21"/>
    </row>
    <row r="37" spans="1:83" ht="19.149999999999999" customHeight="1" x14ac:dyDescent="0.2">
      <c r="A37" s="159"/>
      <c r="C37" s="1"/>
      <c r="D37" s="699" t="s">
        <v>220</v>
      </c>
      <c r="E37" s="674"/>
      <c r="F37" s="674"/>
      <c r="G37" s="674"/>
      <c r="H37" s="674"/>
      <c r="I37" s="674"/>
      <c r="J37" s="674"/>
      <c r="K37" s="674"/>
      <c r="L37" s="674"/>
      <c r="M37" s="674"/>
      <c r="N37" s="674"/>
      <c r="O37" s="674"/>
      <c r="P37" s="674"/>
      <c r="Q37" s="674"/>
      <c r="R37" s="674"/>
      <c r="S37" s="674"/>
      <c r="T37" s="674"/>
      <c r="U37" s="674"/>
      <c r="V37" s="588"/>
      <c r="W37" s="589"/>
      <c r="X37" s="707" t="s">
        <v>551</v>
      </c>
      <c r="Y37" s="707"/>
      <c r="Z37" s="707"/>
      <c r="AA37" s="707"/>
      <c r="AB37" s="707"/>
      <c r="AC37" s="707"/>
      <c r="AD37" s="707"/>
      <c r="AE37" s="707"/>
      <c r="AF37" s="707"/>
      <c r="AG37" s="707"/>
      <c r="AH37" s="707"/>
      <c r="AI37" s="707"/>
      <c r="AJ37" s="707"/>
      <c r="AK37" s="707"/>
      <c r="AL37" s="707"/>
      <c r="AM37" s="707"/>
      <c r="AN37" s="707"/>
      <c r="AO37" s="707"/>
      <c r="AP37" s="707"/>
      <c r="AQ37" s="707"/>
      <c r="AR37" s="707"/>
      <c r="AS37" s="707"/>
      <c r="AT37" s="707"/>
      <c r="AU37" s="707"/>
      <c r="AV37" s="707"/>
      <c r="AW37" s="707"/>
      <c r="AX37" s="707"/>
      <c r="AY37" s="707"/>
      <c r="AZ37" s="707"/>
      <c r="BA37" s="707"/>
      <c r="BB37" s="707"/>
      <c r="BC37" s="707"/>
      <c r="BD37" s="707"/>
      <c r="BE37" s="707"/>
      <c r="BF37" s="708"/>
      <c r="BG37" s="1"/>
      <c r="BH37" s="132" t="s">
        <v>249</v>
      </c>
      <c r="BI37" s="132" t="s">
        <v>555</v>
      </c>
      <c r="BJ37" s="132" t="s">
        <v>195</v>
      </c>
      <c r="BK37" s="132" t="s">
        <v>559</v>
      </c>
      <c r="BL37" s="132" t="s">
        <v>561</v>
      </c>
      <c r="BM37" s="132" t="s">
        <v>553</v>
      </c>
      <c r="BN37" s="132" t="s">
        <v>554</v>
      </c>
      <c r="BO37" s="132" t="s">
        <v>256</v>
      </c>
      <c r="BP37" s="132" t="s">
        <v>254</v>
      </c>
      <c r="BQ37" s="132" t="s">
        <v>556</v>
      </c>
      <c r="BR37" s="132" t="s">
        <v>560</v>
      </c>
      <c r="BS37" s="132" t="s">
        <v>549</v>
      </c>
      <c r="BT37" s="132" t="s">
        <v>252</v>
      </c>
      <c r="BU37" s="132" t="s">
        <v>552</v>
      </c>
      <c r="BV37" s="132" t="s">
        <v>551</v>
      </c>
      <c r="BW37" s="132" t="s">
        <v>253</v>
      </c>
      <c r="BX37" s="132" t="s">
        <v>196</v>
      </c>
      <c r="BY37" s="132" t="s">
        <v>221</v>
      </c>
      <c r="BZ37" s="132" t="s">
        <v>558</v>
      </c>
      <c r="CA37" s="132" t="s">
        <v>264</v>
      </c>
      <c r="CB37" s="132" t="s">
        <v>550</v>
      </c>
      <c r="CC37" s="132" t="s">
        <v>557</v>
      </c>
      <c r="CD37" s="132" t="s">
        <v>562</v>
      </c>
      <c r="CE37" s="132" t="s">
        <v>563</v>
      </c>
    </row>
    <row r="38" spans="1:83" ht="33" customHeight="1" x14ac:dyDescent="0.25">
      <c r="C38" s="1"/>
      <c r="D38" s="673" t="s">
        <v>470</v>
      </c>
      <c r="E38" s="674"/>
      <c r="F38" s="674"/>
      <c r="G38" s="674"/>
      <c r="H38" s="674"/>
      <c r="I38" s="674"/>
      <c r="J38" s="674"/>
      <c r="K38" s="674"/>
      <c r="L38" s="674"/>
      <c r="M38" s="674"/>
      <c r="N38" s="674"/>
      <c r="O38" s="674"/>
      <c r="P38" s="674"/>
      <c r="Q38" s="674"/>
      <c r="R38" s="674"/>
      <c r="S38" s="674"/>
      <c r="T38" s="674"/>
      <c r="U38" s="674"/>
      <c r="V38" s="588"/>
      <c r="W38" s="589"/>
      <c r="X38" s="939" t="str">
        <f>IF(ZADOST!U123=0,"Generuje se automaticky - v žádosti momentálně není Partner 2 vyplněn",ZADOST!U123)</f>
        <v>Generuje se automaticky - v žádosti momentálně není Partner 2 vyplněn</v>
      </c>
      <c r="Y38" s="939"/>
      <c r="Z38" s="939"/>
      <c r="AA38" s="939"/>
      <c r="AB38" s="939"/>
      <c r="AC38" s="939"/>
      <c r="AD38" s="939"/>
      <c r="AE38" s="939"/>
      <c r="AF38" s="939"/>
      <c r="AG38" s="939"/>
      <c r="AH38" s="939"/>
      <c r="AI38" s="939"/>
      <c r="AJ38" s="939"/>
      <c r="AK38" s="939"/>
      <c r="AL38" s="939"/>
      <c r="AM38" s="939"/>
      <c r="AN38" s="939"/>
      <c r="AO38" s="939"/>
      <c r="AP38" s="939"/>
      <c r="AQ38" s="939"/>
      <c r="AR38" s="939"/>
      <c r="AS38" s="939"/>
      <c r="AT38" s="939"/>
      <c r="AU38" s="939"/>
      <c r="AV38" s="939"/>
      <c r="AW38" s="939"/>
      <c r="AX38" s="939"/>
      <c r="AY38" s="939"/>
      <c r="AZ38" s="939"/>
      <c r="BA38" s="939"/>
      <c r="BB38" s="939"/>
      <c r="BC38" s="939"/>
      <c r="BD38" s="939"/>
      <c r="BE38" s="939"/>
      <c r="BF38" s="1235"/>
      <c r="BG38" s="1"/>
      <c r="BH38" s="188"/>
      <c r="BI38" s="125"/>
      <c r="BJ38" s="21"/>
      <c r="BW38" s="126"/>
    </row>
    <row r="39" spans="1:83" ht="18.75" customHeight="1" x14ac:dyDescent="0.25">
      <c r="A39" s="159"/>
      <c r="C39" s="1"/>
      <c r="D39" s="673" t="s">
        <v>255</v>
      </c>
      <c r="E39" s="674"/>
      <c r="F39" s="674"/>
      <c r="G39" s="674"/>
      <c r="H39" s="674"/>
      <c r="I39" s="674"/>
      <c r="J39" s="674"/>
      <c r="K39" s="674"/>
      <c r="L39" s="674"/>
      <c r="M39" s="674"/>
      <c r="N39" s="674"/>
      <c r="O39" s="674"/>
      <c r="P39" s="674"/>
      <c r="Q39" s="674"/>
      <c r="R39" s="674"/>
      <c r="S39" s="674"/>
      <c r="T39" s="674"/>
      <c r="U39" s="674"/>
      <c r="V39" s="588"/>
      <c r="W39" s="589"/>
      <c r="X39" s="591"/>
      <c r="Y39" s="592"/>
      <c r="Z39" s="592"/>
      <c r="AA39" s="592"/>
      <c r="AB39" s="592"/>
      <c r="AC39" s="592"/>
      <c r="AD39" s="592"/>
      <c r="AE39" s="592"/>
      <c r="AF39" s="592"/>
      <c r="AG39" s="592"/>
      <c r="AH39" s="592"/>
      <c r="AI39" s="592"/>
      <c r="AJ39" s="592"/>
      <c r="AK39" s="592"/>
      <c r="AL39" s="592"/>
      <c r="AM39" s="592"/>
      <c r="AN39" s="592"/>
      <c r="AO39" s="592"/>
      <c r="AP39" s="592"/>
      <c r="AQ39" s="592"/>
      <c r="AR39" s="592"/>
      <c r="AS39" s="592"/>
      <c r="AT39" s="592"/>
      <c r="AU39" s="592"/>
      <c r="AV39" s="592"/>
      <c r="AW39" s="592"/>
      <c r="AX39" s="592"/>
      <c r="AY39" s="592"/>
      <c r="AZ39" s="592"/>
      <c r="BA39" s="592"/>
      <c r="BB39" s="592"/>
      <c r="BC39" s="592"/>
      <c r="BD39" s="592"/>
      <c r="BE39" s="592"/>
      <c r="BF39" s="593"/>
      <c r="BG39" s="1"/>
      <c r="BH39" s="125"/>
      <c r="BI39" s="125"/>
      <c r="BJ39" s="21"/>
      <c r="BW39" s="126"/>
    </row>
    <row r="40" spans="1:83" s="7" customFormat="1" ht="18.75" customHeight="1" x14ac:dyDescent="0.2">
      <c r="A40" s="160"/>
      <c r="D40" s="673" t="s">
        <v>227</v>
      </c>
      <c r="E40" s="674"/>
      <c r="F40" s="674"/>
      <c r="G40" s="674"/>
      <c r="H40" s="674"/>
      <c r="I40" s="674"/>
      <c r="J40" s="674"/>
      <c r="K40" s="674"/>
      <c r="L40" s="674"/>
      <c r="M40" s="674"/>
      <c r="N40" s="674"/>
      <c r="O40" s="674"/>
      <c r="P40" s="674"/>
      <c r="Q40" s="674"/>
      <c r="R40" s="674"/>
      <c r="S40" s="674"/>
      <c r="T40" s="674"/>
      <c r="U40" s="674"/>
      <c r="V40" s="588"/>
      <c r="W40" s="589"/>
      <c r="X40" s="683"/>
      <c r="Y40" s="683"/>
      <c r="Z40" s="683"/>
      <c r="AA40" s="683"/>
      <c r="AB40" s="683"/>
      <c r="AC40" s="683"/>
      <c r="AD40" s="683"/>
      <c r="AE40" s="683"/>
      <c r="AF40" s="683"/>
      <c r="AG40" s="683"/>
      <c r="AH40" s="683"/>
      <c r="AI40" s="683"/>
      <c r="AJ40" s="683"/>
      <c r="AK40" s="683"/>
      <c r="AL40" s="683"/>
      <c r="AM40" s="683"/>
      <c r="AN40" s="683"/>
      <c r="AO40" s="683"/>
      <c r="AP40" s="683"/>
      <c r="AQ40" s="683"/>
      <c r="AR40" s="683"/>
      <c r="AS40" s="683"/>
      <c r="AT40" s="683"/>
      <c r="AU40" s="683"/>
      <c r="AV40" s="683"/>
      <c r="AW40" s="683"/>
      <c r="AX40" s="683"/>
      <c r="AY40" s="683"/>
      <c r="AZ40" s="683"/>
      <c r="BA40" s="683"/>
      <c r="BB40" s="683"/>
      <c r="BC40" s="683"/>
      <c r="BD40" s="683"/>
      <c r="BE40" s="683"/>
      <c r="BF40" s="684"/>
      <c r="BH40" s="125"/>
      <c r="BI40" s="125"/>
      <c r="BW40" s="126"/>
    </row>
    <row r="41" spans="1:83" s="7" customFormat="1" ht="18.75" customHeight="1" x14ac:dyDescent="0.2">
      <c r="D41" s="673" t="s">
        <v>232</v>
      </c>
      <c r="E41" s="674"/>
      <c r="F41" s="674"/>
      <c r="G41" s="674"/>
      <c r="H41" s="674"/>
      <c r="I41" s="674"/>
      <c r="J41" s="674"/>
      <c r="K41" s="674"/>
      <c r="L41" s="674"/>
      <c r="M41" s="674"/>
      <c r="N41" s="674"/>
      <c r="O41" s="674"/>
      <c r="P41" s="674"/>
      <c r="Q41" s="674"/>
      <c r="R41" s="674"/>
      <c r="S41" s="674"/>
      <c r="T41" s="674"/>
      <c r="U41" s="674"/>
      <c r="V41" s="588"/>
      <c r="W41" s="589"/>
      <c r="X41" s="683"/>
      <c r="Y41" s="683"/>
      <c r="Z41" s="683"/>
      <c r="AA41" s="683"/>
      <c r="AB41" s="683"/>
      <c r="AC41" s="683"/>
      <c r="AD41" s="683"/>
      <c r="AE41" s="683"/>
      <c r="AF41" s="683"/>
      <c r="AG41" s="683"/>
      <c r="AH41" s="683"/>
      <c r="AI41" s="683"/>
      <c r="AJ41" s="683"/>
      <c r="AK41" s="683"/>
      <c r="AL41" s="683"/>
      <c r="AM41" s="683"/>
      <c r="AN41" s="683"/>
      <c r="AO41" s="683"/>
      <c r="AP41" s="683"/>
      <c r="AQ41" s="683"/>
      <c r="AR41" s="683"/>
      <c r="AS41" s="683"/>
      <c r="AT41" s="683"/>
      <c r="AU41" s="683"/>
      <c r="AV41" s="683"/>
      <c r="AW41" s="683"/>
      <c r="AX41" s="683"/>
      <c r="AY41" s="683"/>
      <c r="AZ41" s="683"/>
      <c r="BA41" s="683"/>
      <c r="BB41" s="683"/>
      <c r="BC41" s="683"/>
      <c r="BD41" s="683"/>
      <c r="BE41" s="683"/>
      <c r="BF41" s="684"/>
      <c r="BH41" s="125"/>
      <c r="BI41" s="125"/>
      <c r="BW41" s="126"/>
    </row>
    <row r="42" spans="1:83" ht="15" x14ac:dyDescent="0.2">
      <c r="C42" s="1"/>
      <c r="D42" s="691" t="s">
        <v>467</v>
      </c>
      <c r="E42" s="692"/>
      <c r="F42" s="692"/>
      <c r="G42" s="692"/>
      <c r="H42" s="692"/>
      <c r="I42" s="692"/>
      <c r="J42" s="692"/>
      <c r="K42" s="692"/>
      <c r="L42" s="692"/>
      <c r="M42" s="692"/>
      <c r="N42" s="692"/>
      <c r="O42" s="692"/>
      <c r="P42" s="692"/>
      <c r="Q42" s="692"/>
      <c r="R42" s="692"/>
      <c r="S42" s="692"/>
      <c r="T42" s="692"/>
      <c r="U42" s="692"/>
      <c r="V42" s="693"/>
      <c r="W42" s="694"/>
      <c r="X42" s="546" t="s">
        <v>31</v>
      </c>
      <c r="Y42" s="528"/>
      <c r="Z42" s="528"/>
      <c r="AA42" s="528"/>
      <c r="AB42" s="528"/>
      <c r="AC42" s="528"/>
      <c r="AD42" s="528"/>
      <c r="AE42" s="528"/>
      <c r="AF42" s="528"/>
      <c r="AG42" s="528"/>
      <c r="AH42" s="528"/>
      <c r="AI42" s="528"/>
      <c r="AJ42" s="528"/>
      <c r="AK42" s="528"/>
      <c r="AL42" s="547"/>
      <c r="AM42" s="546" t="s">
        <v>32</v>
      </c>
      <c r="AN42" s="528"/>
      <c r="AO42" s="528"/>
      <c r="AP42" s="528"/>
      <c r="AQ42" s="528"/>
      <c r="AR42" s="528"/>
      <c r="AS42" s="528"/>
      <c r="AT42" s="528"/>
      <c r="AU42" s="528"/>
      <c r="AV42" s="547"/>
      <c r="AW42" s="546" t="s">
        <v>33</v>
      </c>
      <c r="AX42" s="528"/>
      <c r="AY42" s="528"/>
      <c r="AZ42" s="528"/>
      <c r="BA42" s="528"/>
      <c r="BB42" s="528"/>
      <c r="BC42" s="528"/>
      <c r="BD42" s="528"/>
      <c r="BE42" s="528"/>
      <c r="BF42" s="547"/>
      <c r="BG42" s="1"/>
      <c r="BH42" s="125"/>
      <c r="BI42" s="125"/>
      <c r="BW42" s="126"/>
    </row>
    <row r="43" spans="1:83" ht="19.5" customHeight="1" x14ac:dyDescent="0.25">
      <c r="C43" s="1"/>
      <c r="D43" s="695"/>
      <c r="E43" s="696"/>
      <c r="F43" s="696"/>
      <c r="G43" s="696"/>
      <c r="H43" s="696"/>
      <c r="I43" s="696"/>
      <c r="J43" s="696"/>
      <c r="K43" s="696"/>
      <c r="L43" s="696"/>
      <c r="M43" s="696"/>
      <c r="N43" s="696"/>
      <c r="O43" s="696"/>
      <c r="P43" s="696"/>
      <c r="Q43" s="696"/>
      <c r="R43" s="696"/>
      <c r="S43" s="696"/>
      <c r="T43" s="696"/>
      <c r="U43" s="696"/>
      <c r="V43" s="697"/>
      <c r="W43" s="698"/>
      <c r="X43" s="680"/>
      <c r="Y43" s="681"/>
      <c r="Z43" s="681"/>
      <c r="AA43" s="681"/>
      <c r="AB43" s="681"/>
      <c r="AC43" s="681"/>
      <c r="AD43" s="681"/>
      <c r="AE43" s="681"/>
      <c r="AF43" s="681"/>
      <c r="AG43" s="681"/>
      <c r="AH43" s="681"/>
      <c r="AI43" s="681"/>
      <c r="AJ43" s="681"/>
      <c r="AK43" s="681"/>
      <c r="AL43" s="682"/>
      <c r="AM43" s="680"/>
      <c r="AN43" s="681"/>
      <c r="AO43" s="681"/>
      <c r="AP43" s="681"/>
      <c r="AQ43" s="681"/>
      <c r="AR43" s="681"/>
      <c r="AS43" s="681"/>
      <c r="AT43" s="681"/>
      <c r="AU43" s="681"/>
      <c r="AV43" s="682"/>
      <c r="AW43" s="680"/>
      <c r="AX43" s="681"/>
      <c r="AY43" s="681"/>
      <c r="AZ43" s="681"/>
      <c r="BA43" s="681"/>
      <c r="BB43" s="681"/>
      <c r="BC43" s="681"/>
      <c r="BD43" s="681"/>
      <c r="BE43" s="681"/>
      <c r="BF43" s="682"/>
      <c r="BG43" s="1"/>
      <c r="BH43" s="125"/>
      <c r="BI43" s="125"/>
      <c r="BJ43" s="21"/>
      <c r="BW43" s="126"/>
    </row>
    <row r="44" spans="1:83" ht="27" customHeight="1" x14ac:dyDescent="0.2">
      <c r="C44" s="1"/>
      <c r="D44" s="699" t="s">
        <v>468</v>
      </c>
      <c r="E44" s="700"/>
      <c r="F44" s="700"/>
      <c r="G44" s="700"/>
      <c r="H44" s="700"/>
      <c r="I44" s="700"/>
      <c r="J44" s="700"/>
      <c r="K44" s="700"/>
      <c r="L44" s="700"/>
      <c r="M44" s="700"/>
      <c r="N44" s="700"/>
      <c r="O44" s="700"/>
      <c r="P44" s="700"/>
      <c r="Q44" s="700"/>
      <c r="R44" s="700"/>
      <c r="S44" s="700"/>
      <c r="T44" s="700"/>
      <c r="U44" s="700"/>
      <c r="V44" s="700"/>
      <c r="W44" s="700"/>
      <c r="X44" s="701"/>
      <c r="Y44" s="637"/>
      <c r="Z44" s="637"/>
      <c r="AA44" s="637"/>
      <c r="AB44" s="637"/>
      <c r="AC44" s="637"/>
      <c r="AD44" s="637"/>
      <c r="AE44" s="637"/>
      <c r="AF44" s="637"/>
      <c r="AG44" s="637"/>
      <c r="AH44" s="637"/>
      <c r="AI44" s="637"/>
      <c r="AJ44" s="637"/>
      <c r="AK44" s="637"/>
      <c r="AL44" s="637"/>
      <c r="AM44" s="637"/>
      <c r="AN44" s="637"/>
      <c r="AO44" s="637"/>
      <c r="AP44" s="637"/>
      <c r="AQ44" s="637"/>
      <c r="AR44" s="637"/>
      <c r="AS44" s="637"/>
      <c r="AT44" s="637"/>
      <c r="AU44" s="637"/>
      <c r="AV44" s="637"/>
      <c r="AW44" s="637"/>
      <c r="AX44" s="637"/>
      <c r="AY44" s="637"/>
      <c r="AZ44" s="637"/>
      <c r="BA44" s="637"/>
      <c r="BB44" s="637"/>
      <c r="BC44" s="637"/>
      <c r="BD44" s="637"/>
      <c r="BE44" s="637"/>
      <c r="BF44" s="702"/>
      <c r="BG44" s="1"/>
      <c r="BH44" s="125"/>
      <c r="BI44" s="125"/>
      <c r="BW44" s="127"/>
    </row>
    <row r="45" spans="1:83" ht="36.75" customHeight="1" x14ac:dyDescent="0.2">
      <c r="C45" s="1"/>
      <c r="D45" s="699" t="s">
        <v>469</v>
      </c>
      <c r="E45" s="700"/>
      <c r="F45" s="700"/>
      <c r="G45" s="700"/>
      <c r="H45" s="700"/>
      <c r="I45" s="700"/>
      <c r="J45" s="700"/>
      <c r="K45" s="700"/>
      <c r="L45" s="700"/>
      <c r="M45" s="700"/>
      <c r="N45" s="700"/>
      <c r="O45" s="700"/>
      <c r="P45" s="700"/>
      <c r="Q45" s="700"/>
      <c r="R45" s="700"/>
      <c r="S45" s="700"/>
      <c r="T45" s="700"/>
      <c r="U45" s="700"/>
      <c r="V45" s="700"/>
      <c r="W45" s="700"/>
      <c r="X45" s="701"/>
      <c r="Y45" s="637"/>
      <c r="Z45" s="637"/>
      <c r="AA45" s="637"/>
      <c r="AB45" s="637"/>
      <c r="AC45" s="637"/>
      <c r="AD45" s="637"/>
      <c r="AE45" s="637"/>
      <c r="AF45" s="637"/>
      <c r="AG45" s="637"/>
      <c r="AH45" s="637"/>
      <c r="AI45" s="637"/>
      <c r="AJ45" s="637"/>
      <c r="AK45" s="637"/>
      <c r="AL45" s="637"/>
      <c r="AM45" s="637"/>
      <c r="AN45" s="637"/>
      <c r="AO45" s="637"/>
      <c r="AP45" s="637"/>
      <c r="AQ45" s="637"/>
      <c r="AR45" s="637"/>
      <c r="AS45" s="637"/>
      <c r="AT45" s="637"/>
      <c r="AU45" s="637"/>
      <c r="AV45" s="637"/>
      <c r="AW45" s="637"/>
      <c r="AX45" s="637"/>
      <c r="AY45" s="637"/>
      <c r="AZ45" s="637"/>
      <c r="BA45" s="637"/>
      <c r="BB45" s="637"/>
      <c r="BC45" s="637"/>
      <c r="BD45" s="637"/>
      <c r="BE45" s="637"/>
      <c r="BF45" s="702"/>
      <c r="BG45" s="1"/>
      <c r="BH45" s="125"/>
      <c r="BI45" s="125"/>
      <c r="BW45" s="127"/>
    </row>
    <row r="46" spans="1:83" s="28" customFormat="1" ht="18.75" customHeight="1" x14ac:dyDescent="0.25">
      <c r="A46" s="161"/>
      <c r="D46" s="688" t="s">
        <v>4</v>
      </c>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89"/>
      <c r="AK46" s="689"/>
      <c r="AL46" s="689"/>
      <c r="AM46" s="689"/>
      <c r="AN46" s="689"/>
      <c r="AO46" s="689"/>
      <c r="AP46" s="689"/>
      <c r="AQ46" s="689"/>
      <c r="AR46" s="689"/>
      <c r="AS46" s="689"/>
      <c r="AT46" s="689"/>
      <c r="AU46" s="689"/>
      <c r="AV46" s="689"/>
      <c r="AW46" s="689"/>
      <c r="AX46" s="689"/>
      <c r="AY46" s="689"/>
      <c r="AZ46" s="689"/>
      <c r="BA46" s="689"/>
      <c r="BB46" s="689"/>
      <c r="BC46" s="689"/>
      <c r="BD46" s="689"/>
      <c r="BE46" s="689"/>
      <c r="BF46" s="690"/>
      <c r="BH46" s="128"/>
      <c r="BI46" s="125"/>
      <c r="BW46" s="129"/>
    </row>
    <row r="47" spans="1:83" ht="18.75" customHeight="1" x14ac:dyDescent="0.2">
      <c r="A47" s="159"/>
      <c r="C47" s="1"/>
      <c r="D47" s="714" t="s">
        <v>35</v>
      </c>
      <c r="E47" s="712"/>
      <c r="F47" s="712"/>
      <c r="G47" s="712"/>
      <c r="H47" s="712"/>
      <c r="I47" s="712"/>
      <c r="J47" s="712"/>
      <c r="K47" s="712"/>
      <c r="L47" s="712"/>
      <c r="M47" s="712"/>
      <c r="N47" s="712"/>
      <c r="O47" s="712"/>
      <c r="P47" s="712"/>
      <c r="Q47" s="712"/>
      <c r="R47" s="712"/>
      <c r="S47" s="715" t="s">
        <v>36</v>
      </c>
      <c r="T47" s="712"/>
      <c r="U47" s="712"/>
      <c r="V47" s="712"/>
      <c r="W47" s="716" t="s">
        <v>34</v>
      </c>
      <c r="X47" s="712"/>
      <c r="Y47" s="712"/>
      <c r="Z47" s="712"/>
      <c r="AA47" s="712"/>
      <c r="AB47" s="712"/>
      <c r="AC47" s="716" t="s">
        <v>37</v>
      </c>
      <c r="AD47" s="716"/>
      <c r="AE47" s="716"/>
      <c r="AF47" s="716"/>
      <c r="AG47" s="716"/>
      <c r="AH47" s="712"/>
      <c r="AI47" s="712"/>
      <c r="AJ47" s="712"/>
      <c r="AK47" s="712"/>
      <c r="AL47" s="712"/>
      <c r="AM47" s="712"/>
      <c r="AN47" s="712"/>
      <c r="AO47" s="712"/>
      <c r="AP47" s="712"/>
      <c r="AQ47" s="711" t="s">
        <v>230</v>
      </c>
      <c r="AR47" s="712"/>
      <c r="AS47" s="712"/>
      <c r="AT47" s="712"/>
      <c r="AU47" s="712"/>
      <c r="AV47" s="712"/>
      <c r="AW47" s="712"/>
      <c r="AX47" s="712"/>
      <c r="AY47" s="712"/>
      <c r="AZ47" s="712"/>
      <c r="BA47" s="711" t="s">
        <v>228</v>
      </c>
      <c r="BB47" s="712"/>
      <c r="BC47" s="712"/>
      <c r="BD47" s="712"/>
      <c r="BE47" s="712"/>
      <c r="BF47" s="713"/>
      <c r="BG47" s="1"/>
      <c r="BH47" s="135" t="str">
        <f>CONCATENATE(D48," ",S48,", ",W48," ",AC48)</f>
        <v xml:space="preserve"> ,  </v>
      </c>
      <c r="BI47" s="136"/>
      <c r="BJ47" s="136"/>
      <c r="BK47" s="136"/>
      <c r="BL47" s="136"/>
      <c r="BM47" s="136"/>
      <c r="BN47" s="136"/>
      <c r="BO47" s="136"/>
      <c r="BP47" s="136"/>
      <c r="BQ47" s="136"/>
      <c r="BR47" s="136"/>
      <c r="BS47" s="136"/>
      <c r="BT47" s="136"/>
      <c r="BU47" s="136"/>
      <c r="BV47" s="125"/>
    </row>
    <row r="48" spans="1:83" ht="30" customHeight="1" x14ac:dyDescent="0.2">
      <c r="A48" s="159"/>
      <c r="C48" s="1"/>
      <c r="D48" s="717"/>
      <c r="E48" s="718"/>
      <c r="F48" s="718"/>
      <c r="G48" s="718"/>
      <c r="H48" s="718"/>
      <c r="I48" s="718"/>
      <c r="J48" s="718"/>
      <c r="K48" s="718"/>
      <c r="L48" s="718"/>
      <c r="M48" s="718"/>
      <c r="N48" s="718"/>
      <c r="O48" s="718"/>
      <c r="P48" s="718"/>
      <c r="Q48" s="718"/>
      <c r="R48" s="719"/>
      <c r="S48" s="720"/>
      <c r="T48" s="721"/>
      <c r="U48" s="721"/>
      <c r="V48" s="722"/>
      <c r="W48" s="720"/>
      <c r="X48" s="721"/>
      <c r="Y48" s="721"/>
      <c r="Z48" s="721"/>
      <c r="AA48" s="721"/>
      <c r="AB48" s="722"/>
      <c r="AC48" s="723"/>
      <c r="AD48" s="724"/>
      <c r="AE48" s="724"/>
      <c r="AF48" s="724"/>
      <c r="AG48" s="724"/>
      <c r="AH48" s="724"/>
      <c r="AI48" s="724"/>
      <c r="AJ48" s="724"/>
      <c r="AK48" s="724"/>
      <c r="AL48" s="724"/>
      <c r="AM48" s="724"/>
      <c r="AN48" s="724"/>
      <c r="AO48" s="724"/>
      <c r="AP48" s="725"/>
      <c r="AQ48" s="726"/>
      <c r="AR48" s="727"/>
      <c r="AS48" s="727"/>
      <c r="AT48" s="727"/>
      <c r="AU48" s="727"/>
      <c r="AV48" s="727"/>
      <c r="AW48" s="727"/>
      <c r="AX48" s="727"/>
      <c r="AY48" s="727"/>
      <c r="AZ48" s="728"/>
      <c r="BA48" s="729" t="str">
        <f>IF(AQ48="Bystřice pod Host.","Kroměříž",IF(AQ48="Holešov","Kroměříž",IF(AQ48="Kroměříž","Kroměříž",IF(AQ48="Luhačovice","Zlín",IF(AQ48="Otrokovice","Zlín",IF(AQ48="Rožnov pod Radh.","Vsetín",IF(AQ48="Uherské Hradiště","Uh. Hradiště",IF(AQ48="Uherský Brod","Uh. Hradiště",IF(AQ48="Valašské Klobouky","Zlín",IF(AQ48="Valašské Meziříčí","Vsetín",IF(AQ48="Vizovice","Zlín",IF(AQ48="Vsetín","Vsetín",IF(AQ48="Zlín","Zlín","Načítá se")))))))))))))</f>
        <v>Načítá se</v>
      </c>
      <c r="BB48" s="730"/>
      <c r="BC48" s="730"/>
      <c r="BD48" s="730"/>
      <c r="BE48" s="730"/>
      <c r="BF48" s="731"/>
      <c r="BG48" s="1"/>
      <c r="BH48" s="132" t="s">
        <v>249</v>
      </c>
      <c r="BI48" s="132" t="s">
        <v>248</v>
      </c>
      <c r="BJ48" s="132" t="s">
        <v>236</v>
      </c>
      <c r="BK48" s="132" t="s">
        <v>237</v>
      </c>
      <c r="BL48" s="132" t="s">
        <v>238</v>
      </c>
      <c r="BM48" s="132" t="s">
        <v>239</v>
      </c>
      <c r="BN48" s="132" t="s">
        <v>247</v>
      </c>
      <c r="BO48" s="132" t="s">
        <v>240</v>
      </c>
      <c r="BP48" s="132" t="s">
        <v>241</v>
      </c>
      <c r="BQ48" s="132" t="s">
        <v>242</v>
      </c>
      <c r="BR48" s="132" t="s">
        <v>243</v>
      </c>
      <c r="BS48" s="132" t="s">
        <v>244</v>
      </c>
      <c r="BT48" s="132" t="s">
        <v>245</v>
      </c>
      <c r="BU48" s="132" t="s">
        <v>246</v>
      </c>
      <c r="BV48" s="155"/>
      <c r="BW48" s="126"/>
    </row>
    <row r="49" spans="1:75" s="195" customFormat="1" ht="18.75" hidden="1" customHeight="1" x14ac:dyDescent="0.25">
      <c r="A49" s="194"/>
      <c r="D49" s="543" t="s">
        <v>492</v>
      </c>
      <c r="E49" s="544"/>
      <c r="F49" s="544"/>
      <c r="G49" s="544"/>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4"/>
      <c r="AF49" s="544"/>
      <c r="AG49" s="544"/>
      <c r="AH49" s="544"/>
      <c r="AI49" s="544"/>
      <c r="AJ49" s="544"/>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5"/>
      <c r="BH49" s="196"/>
      <c r="BI49" s="197"/>
      <c r="BW49" s="198"/>
    </row>
    <row r="50" spans="1:75" s="7" customFormat="1" ht="18.75" hidden="1" customHeight="1" x14ac:dyDescent="0.2">
      <c r="A50" s="160"/>
      <c r="D50" s="604" t="s">
        <v>35</v>
      </c>
      <c r="E50" s="549"/>
      <c r="F50" s="549"/>
      <c r="G50" s="549"/>
      <c r="H50" s="549"/>
      <c r="I50" s="549"/>
      <c r="J50" s="549"/>
      <c r="K50" s="549"/>
      <c r="L50" s="549"/>
      <c r="M50" s="549"/>
      <c r="N50" s="549"/>
      <c r="O50" s="549"/>
      <c r="P50" s="549"/>
      <c r="Q50" s="549"/>
      <c r="R50" s="549"/>
      <c r="S50" s="548" t="s">
        <v>36</v>
      </c>
      <c r="T50" s="549"/>
      <c r="U50" s="549"/>
      <c r="V50" s="549"/>
      <c r="W50" s="550" t="s">
        <v>34</v>
      </c>
      <c r="X50" s="549"/>
      <c r="Y50" s="549"/>
      <c r="Z50" s="549"/>
      <c r="AA50" s="549"/>
      <c r="AB50" s="549"/>
      <c r="AC50" s="550" t="s">
        <v>37</v>
      </c>
      <c r="AD50" s="550"/>
      <c r="AE50" s="550"/>
      <c r="AF50" s="550"/>
      <c r="AG50" s="550"/>
      <c r="AH50" s="549"/>
      <c r="AI50" s="549"/>
      <c r="AJ50" s="549"/>
      <c r="AK50" s="549"/>
      <c r="AL50" s="549"/>
      <c r="AM50" s="549"/>
      <c r="AN50" s="549"/>
      <c r="AO50" s="549"/>
      <c r="AP50" s="549"/>
      <c r="AQ50" s="551" t="s">
        <v>230</v>
      </c>
      <c r="AR50" s="549"/>
      <c r="AS50" s="549"/>
      <c r="AT50" s="549"/>
      <c r="AU50" s="549"/>
      <c r="AV50" s="549"/>
      <c r="AW50" s="549"/>
      <c r="AX50" s="549"/>
      <c r="AY50" s="549"/>
      <c r="AZ50" s="549"/>
      <c r="BA50" s="551" t="s">
        <v>228</v>
      </c>
      <c r="BB50" s="549"/>
      <c r="BC50" s="549"/>
      <c r="BD50" s="549"/>
      <c r="BE50" s="549"/>
      <c r="BF50" s="552"/>
      <c r="BH50" s="199" t="str">
        <f>CONCATENATE(D51," ",S51,", ",W51," ",AC51)</f>
        <v xml:space="preserve"> ,  </v>
      </c>
      <c r="BI50" s="200"/>
      <c r="BJ50" s="200"/>
      <c r="BK50" s="200"/>
      <c r="BL50" s="200"/>
      <c r="BM50" s="200"/>
      <c r="BN50" s="200"/>
      <c r="BO50" s="200"/>
      <c r="BP50" s="200"/>
      <c r="BQ50" s="200"/>
      <c r="BR50" s="200"/>
      <c r="BS50" s="200"/>
      <c r="BT50" s="200"/>
      <c r="BU50" s="200"/>
      <c r="BV50" s="197"/>
    </row>
    <row r="51" spans="1:75" s="7" customFormat="1" ht="30" hidden="1" customHeight="1" x14ac:dyDescent="0.2">
      <c r="A51" s="160"/>
      <c r="D51" s="553"/>
      <c r="E51" s="554"/>
      <c r="F51" s="554"/>
      <c r="G51" s="554"/>
      <c r="H51" s="554"/>
      <c r="I51" s="554"/>
      <c r="J51" s="554"/>
      <c r="K51" s="554"/>
      <c r="L51" s="554"/>
      <c r="M51" s="554"/>
      <c r="N51" s="554"/>
      <c r="O51" s="554"/>
      <c r="P51" s="554"/>
      <c r="Q51" s="554"/>
      <c r="R51" s="555"/>
      <c r="S51" s="556"/>
      <c r="T51" s="557"/>
      <c r="U51" s="557"/>
      <c r="V51" s="558"/>
      <c r="W51" s="556"/>
      <c r="X51" s="557"/>
      <c r="Y51" s="557"/>
      <c r="Z51" s="557"/>
      <c r="AA51" s="557"/>
      <c r="AB51" s="558"/>
      <c r="AC51" s="559"/>
      <c r="AD51" s="560"/>
      <c r="AE51" s="560"/>
      <c r="AF51" s="560"/>
      <c r="AG51" s="560"/>
      <c r="AH51" s="560"/>
      <c r="AI51" s="560"/>
      <c r="AJ51" s="560"/>
      <c r="AK51" s="560"/>
      <c r="AL51" s="560"/>
      <c r="AM51" s="560"/>
      <c r="AN51" s="560"/>
      <c r="AO51" s="560"/>
      <c r="AP51" s="561"/>
      <c r="AQ51" s="562" t="s">
        <v>249</v>
      </c>
      <c r="AR51" s="563"/>
      <c r="AS51" s="563"/>
      <c r="AT51" s="563"/>
      <c r="AU51" s="563"/>
      <c r="AV51" s="563"/>
      <c r="AW51" s="563"/>
      <c r="AX51" s="563"/>
      <c r="AY51" s="563"/>
      <c r="AZ51" s="564"/>
      <c r="BA51" s="565" t="str">
        <f>IF(AQ51="Bystřice pod Host.","Kroměříž",IF(AQ51="Holešov","Kroměříž",IF(AQ51="Kroměříž","Kroměříž",IF(AQ51="Luhačovice","Zlín",IF(AQ51="Otrokovice","Zlín",IF(AQ51="Rožnov pod Radh.","Vsetín",IF(AQ51="Uherské Hradiště","Uh. Hradiště",IF(AQ51="Uherský Brod","Uh. Hradiště",IF(AQ51="Valašské Klobouky","Zlín",IF(AQ51="Valašské Meziříčí","Vsetín",IF(AQ51="Vizovice","Zlín",IF(AQ51="Vsetín","Vsetín",IF(AQ51="Zlín","Zlín","Načítá se")))))))))))))</f>
        <v>Načítá se</v>
      </c>
      <c r="BB51" s="566"/>
      <c r="BC51" s="566"/>
      <c r="BD51" s="566"/>
      <c r="BE51" s="566"/>
      <c r="BF51" s="567"/>
      <c r="BH51" s="201" t="s">
        <v>249</v>
      </c>
      <c r="BI51" s="201" t="s">
        <v>248</v>
      </c>
      <c r="BJ51" s="201" t="s">
        <v>236</v>
      </c>
      <c r="BK51" s="201" t="s">
        <v>237</v>
      </c>
      <c r="BL51" s="201" t="s">
        <v>238</v>
      </c>
      <c r="BM51" s="201" t="s">
        <v>239</v>
      </c>
      <c r="BN51" s="201" t="s">
        <v>247</v>
      </c>
      <c r="BO51" s="201" t="s">
        <v>240</v>
      </c>
      <c r="BP51" s="201" t="s">
        <v>241</v>
      </c>
      <c r="BQ51" s="201" t="s">
        <v>242</v>
      </c>
      <c r="BR51" s="201" t="s">
        <v>243</v>
      </c>
      <c r="BS51" s="201" t="s">
        <v>244</v>
      </c>
      <c r="BT51" s="201" t="s">
        <v>245</v>
      </c>
      <c r="BU51" s="201" t="s">
        <v>246</v>
      </c>
      <c r="BV51" s="202"/>
      <c r="BW51" s="203"/>
    </row>
    <row r="52" spans="1:75" ht="21" customHeight="1" x14ac:dyDescent="0.25">
      <c r="C52" s="1"/>
      <c r="D52" s="741" t="s">
        <v>503</v>
      </c>
      <c r="E52" s="520"/>
      <c r="F52" s="520"/>
      <c r="G52" s="520"/>
      <c r="H52" s="520"/>
      <c r="I52" s="520"/>
      <c r="J52" s="520"/>
      <c r="K52" s="520"/>
      <c r="L52" s="520"/>
      <c r="M52" s="520"/>
      <c r="N52" s="520"/>
      <c r="O52" s="520"/>
      <c r="P52" s="520"/>
      <c r="Q52" s="520"/>
      <c r="R52" s="520"/>
      <c r="S52" s="520"/>
      <c r="T52" s="520"/>
      <c r="U52" s="520"/>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689"/>
      <c r="AY52" s="689"/>
      <c r="AZ52" s="689"/>
      <c r="BA52" s="689"/>
      <c r="BB52" s="689"/>
      <c r="BC52" s="689"/>
      <c r="BD52" s="689"/>
      <c r="BE52" s="689"/>
      <c r="BF52" s="690"/>
      <c r="BG52" s="1"/>
      <c r="BH52" s="138" t="str">
        <f>IF(X38=0," ",X38)</f>
        <v>Generuje se automaticky - v žádosti momentálně není Partner 2 vyplněn</v>
      </c>
      <c r="BI52" s="130"/>
      <c r="BW52" s="126"/>
    </row>
    <row r="53" spans="1:75" ht="24" customHeight="1" x14ac:dyDescent="0.2">
      <c r="C53" s="1"/>
      <c r="D53" s="749"/>
      <c r="E53" s="750"/>
      <c r="F53" s="716" t="s">
        <v>7</v>
      </c>
      <c r="G53" s="739"/>
      <c r="H53" s="739"/>
      <c r="I53" s="739"/>
      <c r="J53" s="740"/>
      <c r="K53" s="740"/>
      <c r="L53" s="740" t="s">
        <v>5</v>
      </c>
      <c r="M53" s="740"/>
      <c r="N53" s="740"/>
      <c r="O53" s="740"/>
      <c r="P53" s="740"/>
      <c r="Q53" s="740"/>
      <c r="R53" s="740"/>
      <c r="S53" s="740"/>
      <c r="T53" s="740"/>
      <c r="U53" s="740"/>
      <c r="V53" s="740"/>
      <c r="W53" s="740"/>
      <c r="X53" s="740"/>
      <c r="Y53" s="740"/>
      <c r="Z53" s="740" t="s">
        <v>6</v>
      </c>
      <c r="AA53" s="740"/>
      <c r="AB53" s="740"/>
      <c r="AC53" s="740"/>
      <c r="AD53" s="740"/>
      <c r="AE53" s="740"/>
      <c r="AF53" s="740"/>
      <c r="AG53" s="740"/>
      <c r="AH53" s="740"/>
      <c r="AI53" s="740"/>
      <c r="AJ53" s="740"/>
      <c r="AK53" s="740"/>
      <c r="AL53" s="740"/>
      <c r="AM53" s="740"/>
      <c r="AN53" s="740"/>
      <c r="AO53" s="740"/>
      <c r="AP53" s="740"/>
      <c r="AQ53" s="740"/>
      <c r="AR53" s="672" t="s">
        <v>38</v>
      </c>
      <c r="AS53" s="672"/>
      <c r="AT53" s="672"/>
      <c r="AU53" s="672"/>
      <c r="AV53" s="672"/>
      <c r="AW53" s="736" t="s">
        <v>223</v>
      </c>
      <c r="AX53" s="737"/>
      <c r="AY53" s="737"/>
      <c r="AZ53" s="737"/>
      <c r="BA53" s="737"/>
      <c r="BB53" s="737"/>
      <c r="BC53" s="737"/>
      <c r="BD53" s="737"/>
      <c r="BE53" s="737"/>
      <c r="BF53" s="738"/>
      <c r="BG53" s="1"/>
      <c r="BH53" s="132" t="s">
        <v>249</v>
      </c>
      <c r="BI53" s="132" t="s">
        <v>225</v>
      </c>
      <c r="BJ53" s="96" t="s">
        <v>224</v>
      </c>
      <c r="BW53" s="126"/>
    </row>
    <row r="54" spans="1:75" ht="19.5" customHeight="1" x14ac:dyDescent="0.2">
      <c r="C54" s="1"/>
      <c r="D54" s="732" t="s">
        <v>0</v>
      </c>
      <c r="E54" s="733"/>
      <c r="F54" s="744"/>
      <c r="G54" s="745"/>
      <c r="H54" s="745"/>
      <c r="I54" s="745"/>
      <c r="J54" s="745"/>
      <c r="K54" s="746"/>
      <c r="L54" s="747"/>
      <c r="M54" s="576"/>
      <c r="N54" s="576"/>
      <c r="O54" s="576"/>
      <c r="P54" s="576"/>
      <c r="Q54" s="576"/>
      <c r="R54" s="576"/>
      <c r="S54" s="576"/>
      <c r="T54" s="576"/>
      <c r="U54" s="576"/>
      <c r="V54" s="576"/>
      <c r="W54" s="576"/>
      <c r="X54" s="576"/>
      <c r="Y54" s="748"/>
      <c r="Z54" s="757"/>
      <c r="AA54" s="758"/>
      <c r="AB54" s="758"/>
      <c r="AC54" s="758"/>
      <c r="AD54" s="758"/>
      <c r="AE54" s="758"/>
      <c r="AF54" s="758"/>
      <c r="AG54" s="758"/>
      <c r="AH54" s="758"/>
      <c r="AI54" s="758"/>
      <c r="AJ54" s="758"/>
      <c r="AK54" s="758"/>
      <c r="AL54" s="758"/>
      <c r="AM54" s="758"/>
      <c r="AN54" s="758"/>
      <c r="AO54" s="758"/>
      <c r="AP54" s="758"/>
      <c r="AQ54" s="759"/>
      <c r="AR54" s="726"/>
      <c r="AS54" s="727"/>
      <c r="AT54" s="727"/>
      <c r="AU54" s="727"/>
      <c r="AV54" s="728"/>
      <c r="AW54" s="726" t="s">
        <v>249</v>
      </c>
      <c r="AX54" s="727"/>
      <c r="AY54" s="727"/>
      <c r="AZ54" s="727"/>
      <c r="BA54" s="727"/>
      <c r="BB54" s="727"/>
      <c r="BC54" s="727"/>
      <c r="BD54" s="727"/>
      <c r="BE54" s="727"/>
      <c r="BF54" s="743"/>
      <c r="BG54" s="1"/>
      <c r="BH54" s="139" t="str">
        <f>CONCATENATE(F54," ",L54," ",Z54,(IF((ISTEXT(AR54)),(CONCATENATE(", ",AR54)),"")))</f>
        <v xml:space="preserve">  </v>
      </c>
      <c r="BI54" s="130"/>
      <c r="BW54" s="126"/>
    </row>
    <row r="55" spans="1:75" ht="19.5" customHeight="1" x14ac:dyDescent="0.2">
      <c r="C55" s="1"/>
      <c r="D55" s="734" t="s">
        <v>1</v>
      </c>
      <c r="E55" s="735"/>
      <c r="F55" s="744"/>
      <c r="G55" s="745"/>
      <c r="H55" s="745"/>
      <c r="I55" s="745"/>
      <c r="J55" s="745"/>
      <c r="K55" s="746"/>
      <c r="L55" s="747"/>
      <c r="M55" s="576"/>
      <c r="N55" s="576"/>
      <c r="O55" s="576"/>
      <c r="P55" s="576"/>
      <c r="Q55" s="576"/>
      <c r="R55" s="576"/>
      <c r="S55" s="576"/>
      <c r="T55" s="576"/>
      <c r="U55" s="576"/>
      <c r="V55" s="576"/>
      <c r="W55" s="576"/>
      <c r="X55" s="576"/>
      <c r="Y55" s="748"/>
      <c r="Z55" s="757"/>
      <c r="AA55" s="758"/>
      <c r="AB55" s="758"/>
      <c r="AC55" s="758"/>
      <c r="AD55" s="758"/>
      <c r="AE55" s="758"/>
      <c r="AF55" s="758"/>
      <c r="AG55" s="758"/>
      <c r="AH55" s="758"/>
      <c r="AI55" s="758"/>
      <c r="AJ55" s="758"/>
      <c r="AK55" s="758"/>
      <c r="AL55" s="758"/>
      <c r="AM55" s="758"/>
      <c r="AN55" s="758"/>
      <c r="AO55" s="758"/>
      <c r="AP55" s="758"/>
      <c r="AQ55" s="759"/>
      <c r="AR55" s="726"/>
      <c r="AS55" s="727"/>
      <c r="AT55" s="727"/>
      <c r="AU55" s="727"/>
      <c r="AV55" s="728"/>
      <c r="AW55" s="726" t="s">
        <v>249</v>
      </c>
      <c r="AX55" s="727"/>
      <c r="AY55" s="727"/>
      <c r="AZ55" s="727"/>
      <c r="BA55" s="727"/>
      <c r="BB55" s="727"/>
      <c r="BC55" s="727"/>
      <c r="BD55" s="727"/>
      <c r="BE55" s="727"/>
      <c r="BF55" s="743"/>
      <c r="BG55" s="1"/>
      <c r="BH55" s="139" t="str">
        <f>CONCATENATE(F55," ",L55," ",Z55,(IF((ISTEXT(AR55)),(CONCATENATE(", ",AR55)),"")))</f>
        <v xml:space="preserve">  </v>
      </c>
      <c r="BI55" s="130"/>
      <c r="BW55" s="126"/>
    </row>
    <row r="56" spans="1:75" ht="19.5" customHeight="1" x14ac:dyDescent="0.2">
      <c r="C56" s="1"/>
      <c r="D56" s="760" t="s">
        <v>52</v>
      </c>
      <c r="E56" s="761"/>
      <c r="F56" s="762"/>
      <c r="G56" s="579"/>
      <c r="H56" s="579"/>
      <c r="I56" s="579"/>
      <c r="J56" s="579"/>
      <c r="K56" s="704"/>
      <c r="L56" s="703"/>
      <c r="M56" s="579"/>
      <c r="N56" s="579"/>
      <c r="O56" s="579"/>
      <c r="P56" s="579"/>
      <c r="Q56" s="579"/>
      <c r="R56" s="579"/>
      <c r="S56" s="579"/>
      <c r="T56" s="579"/>
      <c r="U56" s="579"/>
      <c r="V56" s="579"/>
      <c r="W56" s="579"/>
      <c r="X56" s="579"/>
      <c r="Y56" s="704"/>
      <c r="Z56" s="763"/>
      <c r="AA56" s="764"/>
      <c r="AB56" s="764"/>
      <c r="AC56" s="764"/>
      <c r="AD56" s="764"/>
      <c r="AE56" s="764"/>
      <c r="AF56" s="764"/>
      <c r="AG56" s="764"/>
      <c r="AH56" s="764"/>
      <c r="AI56" s="764"/>
      <c r="AJ56" s="764"/>
      <c r="AK56" s="764"/>
      <c r="AL56" s="764"/>
      <c r="AM56" s="764"/>
      <c r="AN56" s="764"/>
      <c r="AO56" s="764"/>
      <c r="AP56" s="764"/>
      <c r="AQ56" s="765"/>
      <c r="AR56" s="766"/>
      <c r="AS56" s="754"/>
      <c r="AT56" s="754"/>
      <c r="AU56" s="754"/>
      <c r="AV56" s="755"/>
      <c r="AW56" s="726" t="s">
        <v>249</v>
      </c>
      <c r="AX56" s="727"/>
      <c r="AY56" s="727"/>
      <c r="AZ56" s="727"/>
      <c r="BA56" s="727"/>
      <c r="BB56" s="727"/>
      <c r="BC56" s="727"/>
      <c r="BD56" s="727"/>
      <c r="BE56" s="727"/>
      <c r="BF56" s="743"/>
      <c r="BG56" s="1"/>
      <c r="BH56" s="132" t="str">
        <f>CONCATENATE(F56," ",L56," ",Z56,(IF((ISTEXT(AR56)),(CONCATENATE(", ",AR56)),"")))</f>
        <v xml:space="preserve">  </v>
      </c>
      <c r="BI56" s="130"/>
      <c r="BJ56" s="24"/>
      <c r="BW56" s="126"/>
    </row>
    <row r="57" spans="1:75" ht="19.5" customHeight="1" x14ac:dyDescent="0.25">
      <c r="A57" s="159"/>
      <c r="C57" s="1"/>
      <c r="D57" s="741" t="s">
        <v>40</v>
      </c>
      <c r="E57" s="767"/>
      <c r="F57" s="767"/>
      <c r="G57" s="767"/>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67"/>
      <c r="AL57" s="767"/>
      <c r="AM57" s="767"/>
      <c r="AN57" s="767"/>
      <c r="AO57" s="767"/>
      <c r="AP57" s="767"/>
      <c r="AQ57" s="767"/>
      <c r="AR57" s="767"/>
      <c r="AS57" s="767"/>
      <c r="AT57" s="767"/>
      <c r="AU57" s="767"/>
      <c r="AV57" s="767"/>
      <c r="AW57" s="767"/>
      <c r="AX57" s="767"/>
      <c r="AY57" s="767"/>
      <c r="AZ57" s="767"/>
      <c r="BA57" s="767"/>
      <c r="BB57" s="767"/>
      <c r="BC57" s="767"/>
      <c r="BD57" s="767"/>
      <c r="BE57" s="767"/>
      <c r="BF57" s="768"/>
      <c r="BG57" s="1"/>
      <c r="BH57" s="131"/>
      <c r="BI57" s="125"/>
      <c r="BW57" s="20"/>
    </row>
    <row r="58" spans="1:75" ht="19.5" customHeight="1" x14ac:dyDescent="0.25">
      <c r="A58" s="159"/>
      <c r="C58" s="1"/>
      <c r="D58" s="714" t="s">
        <v>7</v>
      </c>
      <c r="E58" s="814"/>
      <c r="F58" s="814"/>
      <c r="G58" s="814"/>
      <c r="H58" s="740" t="s">
        <v>5</v>
      </c>
      <c r="I58" s="814"/>
      <c r="J58" s="814"/>
      <c r="K58" s="814"/>
      <c r="L58" s="814"/>
      <c r="M58" s="814"/>
      <c r="N58" s="814"/>
      <c r="O58" s="814"/>
      <c r="P58" s="672" t="s">
        <v>6</v>
      </c>
      <c r="Q58" s="815"/>
      <c r="R58" s="815"/>
      <c r="S58" s="815"/>
      <c r="T58" s="815"/>
      <c r="U58" s="815"/>
      <c r="V58" s="815"/>
      <c r="W58" s="815"/>
      <c r="X58" s="815"/>
      <c r="Y58" s="815"/>
      <c r="Z58" s="815"/>
      <c r="AA58" s="815"/>
      <c r="AB58" s="814"/>
      <c r="AC58" s="814"/>
      <c r="AD58" s="814"/>
      <c r="AE58" s="672" t="s">
        <v>38</v>
      </c>
      <c r="AF58" s="814"/>
      <c r="AG58" s="814"/>
      <c r="AH58" s="814"/>
      <c r="AI58" s="672" t="s">
        <v>226</v>
      </c>
      <c r="AJ58" s="816"/>
      <c r="AK58" s="816"/>
      <c r="AL58" s="816"/>
      <c r="AM58" s="816"/>
      <c r="AN58" s="816"/>
      <c r="AO58" s="816"/>
      <c r="AP58" s="816"/>
      <c r="AQ58" s="740" t="s">
        <v>3</v>
      </c>
      <c r="AR58" s="814"/>
      <c r="AS58" s="814"/>
      <c r="AT58" s="814"/>
      <c r="AU58" s="814"/>
      <c r="AV58" s="814"/>
      <c r="AW58" s="814"/>
      <c r="AX58" s="814"/>
      <c r="AY58" s="814"/>
      <c r="AZ58" s="814"/>
      <c r="BA58" s="814"/>
      <c r="BB58" s="814"/>
      <c r="BC58" s="814"/>
      <c r="BD58" s="814"/>
      <c r="BE58" s="814"/>
      <c r="BF58" s="817"/>
      <c r="BG58" s="1"/>
      <c r="BH58" s="147"/>
      <c r="BI58" s="125"/>
      <c r="BW58" s="20"/>
    </row>
    <row r="59" spans="1:75" ht="19.5" customHeight="1" x14ac:dyDescent="0.2">
      <c r="A59" s="159"/>
      <c r="C59" s="1"/>
      <c r="D59" s="751"/>
      <c r="E59" s="752"/>
      <c r="F59" s="752"/>
      <c r="G59" s="752"/>
      <c r="H59" s="752"/>
      <c r="I59" s="1236"/>
      <c r="J59" s="1236"/>
      <c r="K59" s="1236"/>
      <c r="L59" s="1236"/>
      <c r="M59" s="1236"/>
      <c r="N59" s="1236"/>
      <c r="O59" s="1236"/>
      <c r="P59" s="752"/>
      <c r="Q59" s="1236"/>
      <c r="R59" s="1236"/>
      <c r="S59" s="1236"/>
      <c r="T59" s="1236"/>
      <c r="U59" s="1236"/>
      <c r="V59" s="1236"/>
      <c r="W59" s="1236"/>
      <c r="X59" s="1236"/>
      <c r="Y59" s="1236"/>
      <c r="Z59" s="1236"/>
      <c r="AA59" s="1236"/>
      <c r="AB59" s="1236"/>
      <c r="AC59" s="1236"/>
      <c r="AD59" s="1236"/>
      <c r="AE59" s="752"/>
      <c r="AF59" s="1236"/>
      <c r="AG59" s="1236"/>
      <c r="AH59" s="1236"/>
      <c r="AI59" s="752"/>
      <c r="AJ59" s="1236"/>
      <c r="AK59" s="1236"/>
      <c r="AL59" s="1236"/>
      <c r="AM59" s="1236"/>
      <c r="AN59" s="1236"/>
      <c r="AO59" s="1236"/>
      <c r="AP59" s="1236"/>
      <c r="AQ59" s="752"/>
      <c r="AR59" s="1236"/>
      <c r="AS59" s="1236"/>
      <c r="AT59" s="1236"/>
      <c r="AU59" s="1236"/>
      <c r="AV59" s="1236"/>
      <c r="AW59" s="1236"/>
      <c r="AX59" s="1236"/>
      <c r="AY59" s="1236"/>
      <c r="AZ59" s="1236"/>
      <c r="BA59" s="1236"/>
      <c r="BB59" s="1236"/>
      <c r="BC59" s="1236"/>
      <c r="BD59" s="1236"/>
      <c r="BE59" s="1236"/>
      <c r="BF59" s="1237"/>
      <c r="BG59" s="1"/>
      <c r="BH59" s="147"/>
      <c r="BI59" s="125"/>
      <c r="BW59" s="20"/>
    </row>
    <row r="60" spans="1:75" ht="19.5" hidden="1" customHeight="1" x14ac:dyDescent="0.2">
      <c r="D60" s="148"/>
      <c r="E60" s="149"/>
      <c r="F60" s="149"/>
      <c r="G60" s="175"/>
      <c r="H60" s="175"/>
      <c r="I60" s="175"/>
      <c r="J60" s="175"/>
      <c r="K60" s="175"/>
      <c r="L60" s="181"/>
      <c r="M60" s="182"/>
      <c r="N60" s="182"/>
      <c r="O60" s="182"/>
      <c r="P60" s="182"/>
      <c r="Q60" s="182"/>
      <c r="R60" s="182"/>
      <c r="S60" s="182"/>
      <c r="T60" s="182"/>
      <c r="U60" s="182"/>
      <c r="V60" s="182"/>
      <c r="W60" s="182"/>
      <c r="X60" s="182"/>
      <c r="Y60" s="182"/>
      <c r="Z60" s="182"/>
      <c r="AA60" s="182"/>
      <c r="AB60" s="182"/>
      <c r="AC60" s="182"/>
      <c r="AD60" s="182"/>
      <c r="AE60" s="149"/>
      <c r="AF60" s="149"/>
      <c r="AG60" s="149"/>
      <c r="AH60" s="149"/>
      <c r="AI60" s="149"/>
      <c r="AJ60" s="149"/>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4"/>
      <c r="BH60" s="97"/>
      <c r="BI60" s="24"/>
      <c r="BW60" s="20"/>
    </row>
    <row r="61" spans="1:75" ht="19.5" hidden="1" customHeight="1" x14ac:dyDescent="0.2">
      <c r="C61" s="107"/>
      <c r="D61" s="172"/>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69"/>
      <c r="AW61" s="170"/>
      <c r="AX61" s="170"/>
      <c r="AY61" s="170"/>
      <c r="AZ61" s="170"/>
      <c r="BA61" s="170"/>
      <c r="BB61" s="170"/>
      <c r="BC61" s="170"/>
      <c r="BD61" s="170"/>
      <c r="BE61" s="170"/>
      <c r="BF61" s="171"/>
      <c r="BG61" s="1"/>
    </row>
    <row r="62" spans="1:75" ht="28.15" hidden="1" customHeight="1" x14ac:dyDescent="0.2">
      <c r="C62" s="107"/>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8"/>
      <c r="AW62" s="179"/>
      <c r="AX62" s="179"/>
      <c r="AY62" s="179"/>
      <c r="AZ62" s="179"/>
      <c r="BA62" s="179"/>
      <c r="BB62" s="179"/>
      <c r="BC62" s="179"/>
      <c r="BD62" s="179"/>
      <c r="BE62" s="180"/>
      <c r="BF62" s="140"/>
      <c r="BG62" s="1"/>
    </row>
    <row r="63" spans="1:75" ht="10.5" hidden="1" customHeight="1" x14ac:dyDescent="0.2">
      <c r="C63" s="107"/>
      <c r="D63" s="176"/>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98"/>
      <c r="AW63" s="99"/>
      <c r="AX63" s="99"/>
      <c r="AY63" s="99"/>
      <c r="AZ63" s="99"/>
      <c r="BA63" s="99"/>
      <c r="BB63" s="99"/>
      <c r="BC63" s="99"/>
      <c r="BD63" s="99"/>
      <c r="BE63" s="99"/>
      <c r="BF63" s="100"/>
      <c r="BG63" s="1"/>
    </row>
    <row r="64" spans="1:75" ht="12.75" customHeight="1" x14ac:dyDescent="0.2">
      <c r="C64" s="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
      <c r="BH64" s="125"/>
      <c r="BI64" s="125"/>
      <c r="BW64" s="126"/>
    </row>
    <row r="65" spans="1:75" ht="28.5" hidden="1" customHeight="1" x14ac:dyDescent="0.25">
      <c r="C65" s="141"/>
      <c r="D65" s="890" t="s">
        <v>496</v>
      </c>
      <c r="E65" s="891"/>
      <c r="F65" s="891"/>
      <c r="G65" s="891"/>
      <c r="H65" s="891"/>
      <c r="I65" s="891"/>
      <c r="J65" s="891"/>
      <c r="K65" s="891"/>
      <c r="L65" s="891"/>
      <c r="M65" s="891"/>
      <c r="N65" s="891"/>
      <c r="O65" s="891"/>
      <c r="P65" s="891"/>
      <c r="Q65" s="891"/>
      <c r="R65" s="891"/>
      <c r="S65" s="891"/>
      <c r="T65" s="891"/>
      <c r="U65" s="891"/>
      <c r="V65" s="891"/>
      <c r="W65" s="891"/>
      <c r="X65" s="891"/>
      <c r="Y65" s="891"/>
      <c r="Z65" s="891"/>
      <c r="AA65" s="891"/>
      <c r="AB65" s="891"/>
      <c r="AC65" s="891"/>
      <c r="AD65" s="891"/>
      <c r="AE65" s="891"/>
      <c r="AF65" s="891"/>
      <c r="AG65" s="891"/>
      <c r="AH65" s="891"/>
      <c r="AI65" s="891"/>
      <c r="AJ65" s="891"/>
      <c r="AK65" s="891"/>
      <c r="AL65" s="891"/>
      <c r="AM65" s="891"/>
      <c r="AN65" s="891"/>
      <c r="AO65" s="891"/>
      <c r="AP65" s="891"/>
      <c r="AQ65" s="891"/>
      <c r="AR65" s="891"/>
      <c r="AS65" s="891"/>
      <c r="AT65" s="891"/>
      <c r="AU65" s="891"/>
      <c r="AV65" s="891"/>
      <c r="AW65" s="891"/>
      <c r="AX65" s="891"/>
      <c r="AY65" s="891"/>
      <c r="AZ65" s="891"/>
      <c r="BA65" s="891"/>
      <c r="BB65" s="891"/>
      <c r="BC65" s="891"/>
      <c r="BD65" s="891"/>
      <c r="BE65" s="891"/>
      <c r="BF65" s="891"/>
      <c r="BG65" s="1"/>
    </row>
    <row r="66" spans="1:75" ht="7.5" hidden="1" customHeight="1" x14ac:dyDescent="0.2">
      <c r="A66" s="17"/>
      <c r="C66" s="1"/>
      <c r="D66" s="742"/>
      <c r="E66" s="520"/>
      <c r="F66" s="520"/>
      <c r="G66" s="520"/>
      <c r="H66" s="520"/>
      <c r="I66" s="520"/>
      <c r="J66" s="520"/>
      <c r="K66" s="520"/>
      <c r="L66" s="520"/>
      <c r="M66" s="520"/>
      <c r="N66" s="520"/>
      <c r="O66" s="520"/>
      <c r="P66" s="520"/>
      <c r="Q66" s="520"/>
      <c r="R66" s="520"/>
      <c r="S66" s="520"/>
      <c r="T66" s="520"/>
      <c r="U66" s="520"/>
      <c r="V66" s="520"/>
      <c r="W66" s="520"/>
      <c r="X66" s="520"/>
      <c r="Y66" s="520"/>
      <c r="Z66" s="520"/>
      <c r="AA66" s="520"/>
      <c r="AB66" s="520"/>
      <c r="AC66" s="520"/>
      <c r="AD66" s="520"/>
      <c r="AE66" s="520"/>
      <c r="AF66" s="520"/>
      <c r="AG66" s="520"/>
      <c r="AH66" s="520"/>
      <c r="AI66" s="520"/>
      <c r="AJ66" s="520"/>
      <c r="AK66" s="520"/>
      <c r="AL66" s="520"/>
      <c r="AM66" s="520"/>
      <c r="AN66" s="520"/>
      <c r="AO66" s="520"/>
      <c r="AP66" s="520"/>
      <c r="AQ66" s="520"/>
      <c r="AR66" s="520"/>
      <c r="AS66" s="520"/>
      <c r="AT66" s="520"/>
      <c r="AU66" s="520"/>
      <c r="AV66" s="520"/>
      <c r="AW66" s="520"/>
      <c r="AX66" s="520"/>
      <c r="AY66" s="520"/>
      <c r="AZ66" s="520"/>
      <c r="BA66" s="520"/>
      <c r="BB66" s="520"/>
      <c r="BC66" s="520"/>
      <c r="BD66" s="520"/>
      <c r="BE66" s="520"/>
      <c r="BF66" s="521"/>
      <c r="BG66" s="1"/>
      <c r="BH66" s="168"/>
      <c r="BI66" s="125"/>
      <c r="BW66" s="162"/>
    </row>
    <row r="67" spans="1:75" ht="20.25" hidden="1" customHeight="1" x14ac:dyDescent="0.2">
      <c r="A67" s="17"/>
      <c r="C67" s="1"/>
      <c r="D67" s="10"/>
      <c r="E67" s="527" t="s">
        <v>46</v>
      </c>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8"/>
      <c r="AF67" s="528"/>
      <c r="AG67" s="528"/>
      <c r="AH67" s="528"/>
      <c r="AI67" s="528"/>
      <c r="AJ67" s="528"/>
      <c r="AK67" s="528"/>
      <c r="AL67" s="528"/>
      <c r="AM67" s="528"/>
      <c r="AN67" s="547"/>
      <c r="AO67" s="530" t="s">
        <v>249</v>
      </c>
      <c r="AP67" s="531"/>
      <c r="AQ67" s="531"/>
      <c r="AR67" s="531"/>
      <c r="AS67" s="531"/>
      <c r="AT67" s="531"/>
      <c r="AU67" s="531"/>
      <c r="AV67" s="531"/>
      <c r="AW67" s="531"/>
      <c r="AX67" s="531"/>
      <c r="AY67" s="531"/>
      <c r="AZ67" s="531"/>
      <c r="BA67" s="531"/>
      <c r="BB67" s="531"/>
      <c r="BC67" s="531"/>
      <c r="BD67" s="531"/>
      <c r="BE67" s="532"/>
      <c r="BF67" s="11"/>
      <c r="BG67" s="1"/>
      <c r="BH67" s="163"/>
      <c r="BI67" s="125"/>
    </row>
    <row r="68" spans="1:75" s="3" customFormat="1" ht="28.5" hidden="1" customHeight="1" x14ac:dyDescent="0.2">
      <c r="A68" s="164"/>
      <c r="D68" s="535" t="s">
        <v>258</v>
      </c>
      <c r="E68" s="536"/>
      <c r="F68" s="536"/>
      <c r="G68" s="536"/>
      <c r="H68" s="536"/>
      <c r="I68" s="536"/>
      <c r="J68" s="536"/>
      <c r="K68" s="536"/>
      <c r="L68" s="536"/>
      <c r="M68" s="536"/>
      <c r="N68" s="536"/>
      <c r="O68" s="536"/>
      <c r="P68" s="536"/>
      <c r="Q68" s="536"/>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6"/>
      <c r="AO68" s="536"/>
      <c r="AP68" s="536"/>
      <c r="AQ68" s="536"/>
      <c r="AR68" s="536"/>
      <c r="AS68" s="536"/>
      <c r="AT68" s="536"/>
      <c r="AU68" s="536"/>
      <c r="AV68" s="536"/>
      <c r="AW68" s="536"/>
      <c r="AX68" s="536"/>
      <c r="AY68" s="536"/>
      <c r="AZ68" s="536"/>
      <c r="BA68" s="536"/>
      <c r="BB68" s="536"/>
      <c r="BC68" s="536"/>
      <c r="BD68" s="536"/>
      <c r="BE68" s="536"/>
      <c r="BF68" s="537"/>
      <c r="BH68" s="163"/>
      <c r="BI68" s="125"/>
      <c r="BJ68" s="1"/>
      <c r="BK68" s="1"/>
    </row>
    <row r="69" spans="1:75" ht="18" hidden="1" customHeight="1" x14ac:dyDescent="0.2">
      <c r="A69" s="17"/>
      <c r="C69" s="1"/>
      <c r="D69" s="165"/>
      <c r="E69" s="538" t="s">
        <v>47</v>
      </c>
      <c r="F69" s="538"/>
      <c r="G69" s="538"/>
      <c r="H69" s="538"/>
      <c r="I69" s="538"/>
      <c r="J69" s="538"/>
      <c r="K69" s="538"/>
      <c r="L69" s="538"/>
      <c r="M69" s="538"/>
      <c r="N69" s="538"/>
      <c r="O69" s="538"/>
      <c r="P69" s="538"/>
      <c r="Q69" s="538"/>
      <c r="R69" s="538"/>
      <c r="S69" s="538"/>
      <c r="T69" s="538"/>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8"/>
      <c r="BD69" s="538"/>
      <c r="BE69" s="538"/>
      <c r="BF69" s="166"/>
      <c r="BG69" s="1"/>
      <c r="BI69" s="125"/>
    </row>
    <row r="70" spans="1:75" ht="28.5" hidden="1" customHeight="1" x14ac:dyDescent="0.2">
      <c r="A70" s="17"/>
      <c r="C70" s="1"/>
      <c r="D70" s="165"/>
      <c r="E70" s="659" t="s">
        <v>2</v>
      </c>
      <c r="F70" s="659"/>
      <c r="G70" s="659"/>
      <c r="H70" s="659"/>
      <c r="I70" s="659"/>
      <c r="J70" s="659"/>
      <c r="K70" s="659"/>
      <c r="L70" s="659"/>
      <c r="M70" s="659"/>
      <c r="N70" s="659" t="s">
        <v>48</v>
      </c>
      <c r="O70" s="659"/>
      <c r="P70" s="659"/>
      <c r="Q70" s="659"/>
      <c r="R70" s="659"/>
      <c r="S70" s="659"/>
      <c r="T70" s="659" t="s">
        <v>49</v>
      </c>
      <c r="U70" s="659"/>
      <c r="V70" s="659"/>
      <c r="W70" s="659"/>
      <c r="X70" s="659"/>
      <c r="Y70" s="659"/>
      <c r="Z70" s="659"/>
      <c r="AA70" s="659"/>
      <c r="AB70" s="659"/>
      <c r="AC70" s="659"/>
      <c r="AD70" s="659" t="s">
        <v>259</v>
      </c>
      <c r="AE70" s="659"/>
      <c r="AF70" s="659"/>
      <c r="AG70" s="659"/>
      <c r="AH70" s="659"/>
      <c r="AI70" s="659"/>
      <c r="AJ70" s="659"/>
      <c r="AK70" s="659" t="s">
        <v>8</v>
      </c>
      <c r="AL70" s="659"/>
      <c r="AM70" s="659"/>
      <c r="AN70" s="659"/>
      <c r="AO70" s="659"/>
      <c r="AP70" s="659"/>
      <c r="AQ70" s="659"/>
      <c r="AR70" s="659" t="s">
        <v>9</v>
      </c>
      <c r="AS70" s="659"/>
      <c r="AT70" s="659"/>
      <c r="AU70" s="659"/>
      <c r="AV70" s="659"/>
      <c r="AW70" s="659"/>
      <c r="AX70" s="659"/>
      <c r="AY70" s="659" t="s">
        <v>10</v>
      </c>
      <c r="AZ70" s="659"/>
      <c r="BA70" s="659"/>
      <c r="BB70" s="659"/>
      <c r="BC70" s="659"/>
      <c r="BD70" s="659"/>
      <c r="BE70" s="659"/>
      <c r="BF70" s="166"/>
      <c r="BG70" s="1"/>
      <c r="BI70" s="125"/>
    </row>
    <row r="71" spans="1:75" ht="29.25" hidden="1" customHeight="1" x14ac:dyDescent="0.2">
      <c r="A71" s="17"/>
      <c r="C71" s="1"/>
      <c r="D71" s="165"/>
      <c r="E71" s="660"/>
      <c r="F71" s="660"/>
      <c r="G71" s="660"/>
      <c r="H71" s="660"/>
      <c r="I71" s="660"/>
      <c r="J71" s="660"/>
      <c r="K71" s="660"/>
      <c r="L71" s="660"/>
      <c r="M71" s="660"/>
      <c r="N71" s="769"/>
      <c r="O71" s="769"/>
      <c r="P71" s="769"/>
      <c r="Q71" s="769"/>
      <c r="R71" s="769"/>
      <c r="S71" s="769"/>
      <c r="T71" s="660"/>
      <c r="U71" s="660"/>
      <c r="V71" s="660"/>
      <c r="W71" s="660"/>
      <c r="X71" s="660"/>
      <c r="Y71" s="660"/>
      <c r="Z71" s="660"/>
      <c r="AA71" s="660"/>
      <c r="AB71" s="660"/>
      <c r="AC71" s="660"/>
      <c r="AD71" s="679"/>
      <c r="AE71" s="679"/>
      <c r="AF71" s="679"/>
      <c r="AG71" s="679"/>
      <c r="AH71" s="679"/>
      <c r="AI71" s="679"/>
      <c r="AJ71" s="679"/>
      <c r="AK71" s="660"/>
      <c r="AL71" s="660"/>
      <c r="AM71" s="660"/>
      <c r="AN71" s="660"/>
      <c r="AO71" s="660"/>
      <c r="AP71" s="660"/>
      <c r="AQ71" s="660"/>
      <c r="AR71" s="660"/>
      <c r="AS71" s="660"/>
      <c r="AT71" s="660"/>
      <c r="AU71" s="660"/>
      <c r="AV71" s="660"/>
      <c r="AW71" s="660"/>
      <c r="AX71" s="660"/>
      <c r="AY71" s="660"/>
      <c r="AZ71" s="660"/>
      <c r="BA71" s="660"/>
      <c r="BB71" s="660"/>
      <c r="BC71" s="660"/>
      <c r="BD71" s="660"/>
      <c r="BE71" s="660"/>
      <c r="BF71" s="166"/>
      <c r="BG71" s="1"/>
      <c r="BI71" s="125"/>
    </row>
    <row r="72" spans="1:75" ht="29.25" hidden="1" customHeight="1" x14ac:dyDescent="0.2">
      <c r="A72" s="17"/>
      <c r="C72" s="1"/>
      <c r="D72" s="165"/>
      <c r="E72" s="660"/>
      <c r="F72" s="660"/>
      <c r="G72" s="660"/>
      <c r="H72" s="660"/>
      <c r="I72" s="660"/>
      <c r="J72" s="660"/>
      <c r="K72" s="660"/>
      <c r="L72" s="660"/>
      <c r="M72" s="660"/>
      <c r="N72" s="769"/>
      <c r="O72" s="769"/>
      <c r="P72" s="769"/>
      <c r="Q72" s="769"/>
      <c r="R72" s="769"/>
      <c r="S72" s="769"/>
      <c r="T72" s="660"/>
      <c r="U72" s="660"/>
      <c r="V72" s="660"/>
      <c r="W72" s="660"/>
      <c r="X72" s="660"/>
      <c r="Y72" s="660"/>
      <c r="Z72" s="660"/>
      <c r="AA72" s="660"/>
      <c r="AB72" s="660"/>
      <c r="AC72" s="660"/>
      <c r="AD72" s="679"/>
      <c r="AE72" s="679"/>
      <c r="AF72" s="679"/>
      <c r="AG72" s="679"/>
      <c r="AH72" s="679"/>
      <c r="AI72" s="679"/>
      <c r="AJ72" s="679"/>
      <c r="AK72" s="660"/>
      <c r="AL72" s="660"/>
      <c r="AM72" s="660"/>
      <c r="AN72" s="660"/>
      <c r="AO72" s="660"/>
      <c r="AP72" s="660"/>
      <c r="AQ72" s="660"/>
      <c r="AR72" s="660"/>
      <c r="AS72" s="660"/>
      <c r="AT72" s="660"/>
      <c r="AU72" s="660"/>
      <c r="AV72" s="660"/>
      <c r="AW72" s="660"/>
      <c r="AX72" s="660"/>
      <c r="AY72" s="660"/>
      <c r="AZ72" s="660"/>
      <c r="BA72" s="660"/>
      <c r="BB72" s="660"/>
      <c r="BC72" s="660"/>
      <c r="BD72" s="660"/>
      <c r="BE72" s="660"/>
      <c r="BF72" s="166"/>
      <c r="BG72" s="1"/>
      <c r="BI72" s="125"/>
    </row>
    <row r="73" spans="1:75" ht="29.25" hidden="1" customHeight="1" x14ac:dyDescent="0.2">
      <c r="A73" s="17"/>
      <c r="C73" s="1"/>
      <c r="D73" s="165"/>
      <c r="E73" s="660"/>
      <c r="F73" s="660"/>
      <c r="G73" s="660"/>
      <c r="H73" s="660"/>
      <c r="I73" s="660"/>
      <c r="J73" s="660"/>
      <c r="K73" s="660"/>
      <c r="L73" s="660"/>
      <c r="M73" s="660"/>
      <c r="N73" s="769"/>
      <c r="O73" s="769"/>
      <c r="P73" s="769"/>
      <c r="Q73" s="769"/>
      <c r="R73" s="769"/>
      <c r="S73" s="769"/>
      <c r="T73" s="660"/>
      <c r="U73" s="660"/>
      <c r="V73" s="660"/>
      <c r="W73" s="660"/>
      <c r="X73" s="660"/>
      <c r="Y73" s="660"/>
      <c r="Z73" s="660"/>
      <c r="AA73" s="660"/>
      <c r="AB73" s="660"/>
      <c r="AC73" s="660"/>
      <c r="AD73" s="679"/>
      <c r="AE73" s="679"/>
      <c r="AF73" s="679"/>
      <c r="AG73" s="679"/>
      <c r="AH73" s="679"/>
      <c r="AI73" s="679"/>
      <c r="AJ73" s="679"/>
      <c r="AK73" s="660"/>
      <c r="AL73" s="660"/>
      <c r="AM73" s="660"/>
      <c r="AN73" s="660"/>
      <c r="AO73" s="660"/>
      <c r="AP73" s="660"/>
      <c r="AQ73" s="660"/>
      <c r="AR73" s="660"/>
      <c r="AS73" s="660"/>
      <c r="AT73" s="660"/>
      <c r="AU73" s="660"/>
      <c r="AV73" s="660"/>
      <c r="AW73" s="660"/>
      <c r="AX73" s="660"/>
      <c r="AY73" s="660"/>
      <c r="AZ73" s="660"/>
      <c r="BA73" s="660"/>
      <c r="BB73" s="660"/>
      <c r="BC73" s="660"/>
      <c r="BD73" s="660"/>
      <c r="BE73" s="660"/>
      <c r="BF73" s="166"/>
      <c r="BG73" s="1"/>
      <c r="BI73" s="125"/>
    </row>
    <row r="74" spans="1:75" ht="29.25" hidden="1" customHeight="1" x14ac:dyDescent="0.2">
      <c r="A74" s="17"/>
      <c r="C74" s="1"/>
      <c r="D74" s="165"/>
      <c r="E74" s="660"/>
      <c r="F74" s="660"/>
      <c r="G74" s="660"/>
      <c r="H74" s="660"/>
      <c r="I74" s="660"/>
      <c r="J74" s="660"/>
      <c r="K74" s="660"/>
      <c r="L74" s="660"/>
      <c r="M74" s="660"/>
      <c r="N74" s="769"/>
      <c r="O74" s="769"/>
      <c r="P74" s="769"/>
      <c r="Q74" s="769"/>
      <c r="R74" s="769"/>
      <c r="S74" s="769"/>
      <c r="T74" s="660"/>
      <c r="U74" s="660"/>
      <c r="V74" s="660"/>
      <c r="W74" s="660"/>
      <c r="X74" s="660"/>
      <c r="Y74" s="660"/>
      <c r="Z74" s="660"/>
      <c r="AA74" s="660"/>
      <c r="AB74" s="660"/>
      <c r="AC74" s="660"/>
      <c r="AD74" s="679"/>
      <c r="AE74" s="679"/>
      <c r="AF74" s="679"/>
      <c r="AG74" s="679"/>
      <c r="AH74" s="679"/>
      <c r="AI74" s="679"/>
      <c r="AJ74" s="679"/>
      <c r="AK74" s="660"/>
      <c r="AL74" s="660"/>
      <c r="AM74" s="660"/>
      <c r="AN74" s="660"/>
      <c r="AO74" s="660"/>
      <c r="AP74" s="660"/>
      <c r="AQ74" s="660"/>
      <c r="AR74" s="660"/>
      <c r="AS74" s="660"/>
      <c r="AT74" s="660"/>
      <c r="AU74" s="660"/>
      <c r="AV74" s="660"/>
      <c r="AW74" s="660"/>
      <c r="AX74" s="660"/>
      <c r="AY74" s="660"/>
      <c r="AZ74" s="660"/>
      <c r="BA74" s="660"/>
      <c r="BB74" s="660"/>
      <c r="BC74" s="660"/>
      <c r="BD74" s="660"/>
      <c r="BE74" s="660"/>
      <c r="BF74" s="166"/>
      <c r="BG74" s="1"/>
      <c r="BI74" s="125"/>
    </row>
    <row r="75" spans="1:75" ht="29.25" hidden="1" customHeight="1" x14ac:dyDescent="0.2">
      <c r="A75" s="17"/>
      <c r="C75" s="1"/>
      <c r="D75" s="165"/>
      <c r="E75" s="660"/>
      <c r="F75" s="660"/>
      <c r="G75" s="660"/>
      <c r="H75" s="660"/>
      <c r="I75" s="660"/>
      <c r="J75" s="660"/>
      <c r="K75" s="660"/>
      <c r="L75" s="660"/>
      <c r="M75" s="660"/>
      <c r="N75" s="769"/>
      <c r="O75" s="769"/>
      <c r="P75" s="769"/>
      <c r="Q75" s="769"/>
      <c r="R75" s="769"/>
      <c r="S75" s="769"/>
      <c r="T75" s="660"/>
      <c r="U75" s="660"/>
      <c r="V75" s="660"/>
      <c r="W75" s="660"/>
      <c r="X75" s="660"/>
      <c r="Y75" s="660"/>
      <c r="Z75" s="660"/>
      <c r="AA75" s="660"/>
      <c r="AB75" s="660"/>
      <c r="AC75" s="660"/>
      <c r="AD75" s="679"/>
      <c r="AE75" s="679"/>
      <c r="AF75" s="679"/>
      <c r="AG75" s="679"/>
      <c r="AH75" s="679"/>
      <c r="AI75" s="679"/>
      <c r="AJ75" s="679"/>
      <c r="AK75" s="660"/>
      <c r="AL75" s="660"/>
      <c r="AM75" s="660"/>
      <c r="AN75" s="660"/>
      <c r="AO75" s="660"/>
      <c r="AP75" s="660"/>
      <c r="AQ75" s="660"/>
      <c r="AR75" s="660"/>
      <c r="AS75" s="660"/>
      <c r="AT75" s="660"/>
      <c r="AU75" s="660"/>
      <c r="AV75" s="660"/>
      <c r="AW75" s="660"/>
      <c r="AX75" s="660"/>
      <c r="AY75" s="660"/>
      <c r="AZ75" s="660"/>
      <c r="BA75" s="660"/>
      <c r="BB75" s="660"/>
      <c r="BC75" s="660"/>
      <c r="BD75" s="660"/>
      <c r="BE75" s="660"/>
      <c r="BF75" s="166"/>
      <c r="BG75" s="1"/>
      <c r="BI75" s="125"/>
    </row>
    <row r="76" spans="1:75" ht="29.25" hidden="1" customHeight="1" x14ac:dyDescent="0.2">
      <c r="A76" s="17"/>
      <c r="C76" s="1"/>
      <c r="D76" s="165"/>
      <c r="E76" s="660"/>
      <c r="F76" s="660"/>
      <c r="G76" s="660"/>
      <c r="H76" s="660"/>
      <c r="I76" s="660"/>
      <c r="J76" s="660"/>
      <c r="K76" s="660"/>
      <c r="L76" s="660"/>
      <c r="M76" s="660"/>
      <c r="N76" s="769"/>
      <c r="O76" s="769"/>
      <c r="P76" s="769"/>
      <c r="Q76" s="769"/>
      <c r="R76" s="769"/>
      <c r="S76" s="769"/>
      <c r="T76" s="660"/>
      <c r="U76" s="660"/>
      <c r="V76" s="660"/>
      <c r="W76" s="660"/>
      <c r="X76" s="660"/>
      <c r="Y76" s="660"/>
      <c r="Z76" s="660"/>
      <c r="AA76" s="660"/>
      <c r="AB76" s="660"/>
      <c r="AC76" s="660"/>
      <c r="AD76" s="679"/>
      <c r="AE76" s="679"/>
      <c r="AF76" s="679"/>
      <c r="AG76" s="679"/>
      <c r="AH76" s="679"/>
      <c r="AI76" s="679"/>
      <c r="AJ76" s="679"/>
      <c r="AK76" s="660"/>
      <c r="AL76" s="660"/>
      <c r="AM76" s="660"/>
      <c r="AN76" s="660"/>
      <c r="AO76" s="660"/>
      <c r="AP76" s="660"/>
      <c r="AQ76" s="660"/>
      <c r="AR76" s="660"/>
      <c r="AS76" s="660"/>
      <c r="AT76" s="660"/>
      <c r="AU76" s="660"/>
      <c r="AV76" s="660"/>
      <c r="AW76" s="660"/>
      <c r="AX76" s="660"/>
      <c r="AY76" s="660"/>
      <c r="AZ76" s="660"/>
      <c r="BA76" s="660"/>
      <c r="BB76" s="660"/>
      <c r="BC76" s="660"/>
      <c r="BD76" s="660"/>
      <c r="BE76" s="660"/>
      <c r="BF76" s="166"/>
      <c r="BG76" s="1"/>
      <c r="BI76" s="125"/>
    </row>
    <row r="77" spans="1:75" ht="29.25" hidden="1" customHeight="1" x14ac:dyDescent="0.2">
      <c r="A77" s="17"/>
      <c r="C77" s="1"/>
      <c r="D77" s="165"/>
      <c r="E77" s="660"/>
      <c r="F77" s="660"/>
      <c r="G77" s="660"/>
      <c r="H77" s="660"/>
      <c r="I77" s="660"/>
      <c r="J77" s="660"/>
      <c r="K77" s="660"/>
      <c r="L77" s="660"/>
      <c r="M77" s="660"/>
      <c r="N77" s="769"/>
      <c r="O77" s="769"/>
      <c r="P77" s="769"/>
      <c r="Q77" s="769"/>
      <c r="R77" s="769"/>
      <c r="S77" s="769"/>
      <c r="T77" s="660"/>
      <c r="U77" s="660"/>
      <c r="V77" s="660"/>
      <c r="W77" s="660"/>
      <c r="X77" s="660"/>
      <c r="Y77" s="660"/>
      <c r="Z77" s="660"/>
      <c r="AA77" s="660"/>
      <c r="AB77" s="660"/>
      <c r="AC77" s="660"/>
      <c r="AD77" s="679"/>
      <c r="AE77" s="679"/>
      <c r="AF77" s="679"/>
      <c r="AG77" s="679"/>
      <c r="AH77" s="679"/>
      <c r="AI77" s="679"/>
      <c r="AJ77" s="679"/>
      <c r="AK77" s="660"/>
      <c r="AL77" s="660"/>
      <c r="AM77" s="660"/>
      <c r="AN77" s="660"/>
      <c r="AO77" s="660"/>
      <c r="AP77" s="660"/>
      <c r="AQ77" s="660"/>
      <c r="AR77" s="660"/>
      <c r="AS77" s="660"/>
      <c r="AT77" s="660"/>
      <c r="AU77" s="660"/>
      <c r="AV77" s="660"/>
      <c r="AW77" s="660"/>
      <c r="AX77" s="660"/>
      <c r="AY77" s="660"/>
      <c r="AZ77" s="660"/>
      <c r="BA77" s="660"/>
      <c r="BB77" s="660"/>
      <c r="BC77" s="660"/>
      <c r="BD77" s="660"/>
      <c r="BE77" s="660"/>
      <c r="BF77" s="166"/>
      <c r="BG77" s="1"/>
      <c r="BI77" s="125"/>
    </row>
    <row r="78" spans="1:75" ht="18" hidden="1" customHeight="1" x14ac:dyDescent="0.2">
      <c r="A78" s="17"/>
      <c r="C78" s="1"/>
      <c r="D78" s="13"/>
      <c r="E78" s="770" t="s">
        <v>11</v>
      </c>
      <c r="F78" s="770"/>
      <c r="G78" s="770"/>
      <c r="H78" s="770"/>
      <c r="I78" s="770"/>
      <c r="J78" s="770"/>
      <c r="K78" s="770"/>
      <c r="L78" s="770"/>
      <c r="M78" s="770"/>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c r="AN78" s="770"/>
      <c r="AO78" s="770"/>
      <c r="AP78" s="770"/>
      <c r="AQ78" s="770"/>
      <c r="AR78" s="770"/>
      <c r="AS78" s="770"/>
      <c r="AT78" s="770"/>
      <c r="AU78" s="770"/>
      <c r="AV78" s="770"/>
      <c r="AW78" s="770"/>
      <c r="AX78" s="770"/>
      <c r="AY78" s="770"/>
      <c r="AZ78" s="770"/>
      <c r="BA78" s="770"/>
      <c r="BB78" s="770"/>
      <c r="BC78" s="770"/>
      <c r="BD78" s="770"/>
      <c r="BE78" s="770"/>
      <c r="BF78" s="15"/>
      <c r="BG78" s="1"/>
      <c r="BI78" s="125"/>
    </row>
    <row r="79" spans="1:75" ht="28.5" hidden="1" customHeight="1" x14ac:dyDescent="0.2">
      <c r="A79" s="17"/>
      <c r="C79" s="1"/>
      <c r="D79" s="13"/>
      <c r="E79" s="590" t="s">
        <v>12</v>
      </c>
      <c r="F79" s="590"/>
      <c r="G79" s="590"/>
      <c r="H79" s="590"/>
      <c r="I79" s="590"/>
      <c r="J79" s="590"/>
      <c r="K79" s="590"/>
      <c r="L79" s="590"/>
      <c r="M79" s="590"/>
      <c r="N79" s="590" t="s">
        <v>4</v>
      </c>
      <c r="O79" s="590"/>
      <c r="P79" s="590"/>
      <c r="Q79" s="590"/>
      <c r="R79" s="590"/>
      <c r="S79" s="590"/>
      <c r="T79" s="590"/>
      <c r="U79" s="590"/>
      <c r="V79" s="590"/>
      <c r="W79" s="590"/>
      <c r="X79" s="590"/>
      <c r="Y79" s="590"/>
      <c r="Z79" s="590"/>
      <c r="AA79" s="590"/>
      <c r="AB79" s="590"/>
      <c r="AC79" s="590"/>
      <c r="AD79" s="590" t="s">
        <v>267</v>
      </c>
      <c r="AE79" s="590"/>
      <c r="AF79" s="590"/>
      <c r="AG79" s="590"/>
      <c r="AH79" s="590"/>
      <c r="AI79" s="590"/>
      <c r="AJ79" s="590"/>
      <c r="AK79" s="590" t="s">
        <v>8</v>
      </c>
      <c r="AL79" s="590"/>
      <c r="AM79" s="590"/>
      <c r="AN79" s="590"/>
      <c r="AO79" s="590"/>
      <c r="AP79" s="590"/>
      <c r="AQ79" s="590"/>
      <c r="AR79" s="590" t="s">
        <v>9</v>
      </c>
      <c r="AS79" s="590"/>
      <c r="AT79" s="590"/>
      <c r="AU79" s="590"/>
      <c r="AV79" s="590"/>
      <c r="AW79" s="590"/>
      <c r="AX79" s="590"/>
      <c r="AY79" s="590" t="s">
        <v>10</v>
      </c>
      <c r="AZ79" s="590"/>
      <c r="BA79" s="590"/>
      <c r="BB79" s="590"/>
      <c r="BC79" s="590"/>
      <c r="BD79" s="590"/>
      <c r="BE79" s="590"/>
      <c r="BF79" s="15"/>
      <c r="BG79" s="1"/>
      <c r="BI79" s="125"/>
    </row>
    <row r="80" spans="1:75" ht="29.25" hidden="1" customHeight="1" x14ac:dyDescent="0.2">
      <c r="A80" s="17"/>
      <c r="C80" s="1"/>
      <c r="D80" s="13"/>
      <c r="E80" s="522"/>
      <c r="F80" s="522"/>
      <c r="G80" s="522"/>
      <c r="H80" s="522"/>
      <c r="I80" s="522"/>
      <c r="J80" s="522"/>
      <c r="K80" s="522"/>
      <c r="L80" s="522"/>
      <c r="M80" s="522"/>
      <c r="N80" s="522"/>
      <c r="O80" s="522"/>
      <c r="P80" s="522"/>
      <c r="Q80" s="522"/>
      <c r="R80" s="522"/>
      <c r="S80" s="522"/>
      <c r="T80" s="522"/>
      <c r="U80" s="522"/>
      <c r="V80" s="522"/>
      <c r="W80" s="522"/>
      <c r="X80" s="522"/>
      <c r="Y80" s="522"/>
      <c r="Z80" s="522"/>
      <c r="AA80" s="522"/>
      <c r="AB80" s="522"/>
      <c r="AC80" s="522"/>
      <c r="AD80" s="523"/>
      <c r="AE80" s="523"/>
      <c r="AF80" s="523"/>
      <c r="AG80" s="523"/>
      <c r="AH80" s="523"/>
      <c r="AI80" s="523"/>
      <c r="AJ80" s="523"/>
      <c r="AK80" s="524"/>
      <c r="AL80" s="524"/>
      <c r="AM80" s="524"/>
      <c r="AN80" s="524"/>
      <c r="AO80" s="524"/>
      <c r="AP80" s="524"/>
      <c r="AQ80" s="524"/>
      <c r="AR80" s="524"/>
      <c r="AS80" s="524"/>
      <c r="AT80" s="524"/>
      <c r="AU80" s="524"/>
      <c r="AV80" s="524"/>
      <c r="AW80" s="524"/>
      <c r="AX80" s="524"/>
      <c r="AY80" s="524"/>
      <c r="AZ80" s="524"/>
      <c r="BA80" s="524"/>
      <c r="BB80" s="524"/>
      <c r="BC80" s="524"/>
      <c r="BD80" s="524"/>
      <c r="BE80" s="524"/>
      <c r="BF80" s="15"/>
      <c r="BG80" s="1"/>
      <c r="BI80" s="125"/>
    </row>
    <row r="81" spans="1:63" ht="29.25" hidden="1" customHeight="1" x14ac:dyDescent="0.2">
      <c r="A81" s="17"/>
      <c r="C81" s="1"/>
      <c r="D81" s="13"/>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3"/>
      <c r="AE81" s="523"/>
      <c r="AF81" s="523"/>
      <c r="AG81" s="523"/>
      <c r="AH81" s="523"/>
      <c r="AI81" s="523"/>
      <c r="AJ81" s="523"/>
      <c r="AK81" s="524"/>
      <c r="AL81" s="524"/>
      <c r="AM81" s="524"/>
      <c r="AN81" s="524"/>
      <c r="AO81" s="524"/>
      <c r="AP81" s="524"/>
      <c r="AQ81" s="524"/>
      <c r="AR81" s="524"/>
      <c r="AS81" s="524"/>
      <c r="AT81" s="524"/>
      <c r="AU81" s="524"/>
      <c r="AV81" s="524"/>
      <c r="AW81" s="524"/>
      <c r="AX81" s="524"/>
      <c r="AY81" s="524"/>
      <c r="AZ81" s="524"/>
      <c r="BA81" s="524"/>
      <c r="BB81" s="524"/>
      <c r="BC81" s="524"/>
      <c r="BD81" s="524"/>
      <c r="BE81" s="524"/>
      <c r="BF81" s="15"/>
      <c r="BG81" s="1"/>
      <c r="BI81" s="125"/>
    </row>
    <row r="82" spans="1:63" ht="29.25" hidden="1" customHeight="1" x14ac:dyDescent="0.2">
      <c r="A82" s="17"/>
      <c r="C82" s="1"/>
      <c r="D82" s="13"/>
      <c r="E82" s="522"/>
      <c r="F82" s="522"/>
      <c r="G82" s="522"/>
      <c r="H82" s="522"/>
      <c r="I82" s="522"/>
      <c r="J82" s="522"/>
      <c r="K82" s="522"/>
      <c r="L82" s="522"/>
      <c r="M82" s="522"/>
      <c r="N82" s="522"/>
      <c r="O82" s="522"/>
      <c r="P82" s="522"/>
      <c r="Q82" s="522"/>
      <c r="R82" s="522"/>
      <c r="S82" s="522"/>
      <c r="T82" s="522"/>
      <c r="U82" s="522"/>
      <c r="V82" s="522"/>
      <c r="W82" s="522"/>
      <c r="X82" s="522"/>
      <c r="Y82" s="522"/>
      <c r="Z82" s="522"/>
      <c r="AA82" s="522"/>
      <c r="AB82" s="522"/>
      <c r="AC82" s="522"/>
      <c r="AD82" s="523"/>
      <c r="AE82" s="523"/>
      <c r="AF82" s="523"/>
      <c r="AG82" s="523"/>
      <c r="AH82" s="523"/>
      <c r="AI82" s="523"/>
      <c r="AJ82" s="523"/>
      <c r="AK82" s="524"/>
      <c r="AL82" s="524"/>
      <c r="AM82" s="524"/>
      <c r="AN82" s="524"/>
      <c r="AO82" s="524"/>
      <c r="AP82" s="524"/>
      <c r="AQ82" s="524"/>
      <c r="AR82" s="524"/>
      <c r="AS82" s="524"/>
      <c r="AT82" s="524"/>
      <c r="AU82" s="524"/>
      <c r="AV82" s="524"/>
      <c r="AW82" s="524"/>
      <c r="AX82" s="524"/>
      <c r="AY82" s="524"/>
      <c r="AZ82" s="524"/>
      <c r="BA82" s="524"/>
      <c r="BB82" s="524"/>
      <c r="BC82" s="524"/>
      <c r="BD82" s="524"/>
      <c r="BE82" s="524"/>
      <c r="BF82" s="15"/>
      <c r="BG82" s="1"/>
      <c r="BI82" s="125"/>
    </row>
    <row r="83" spans="1:63" ht="29.25" hidden="1" customHeight="1" x14ac:dyDescent="0.2">
      <c r="A83" s="17"/>
      <c r="C83" s="1"/>
      <c r="D83" s="13"/>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22"/>
      <c r="AC83" s="522"/>
      <c r="AD83" s="523"/>
      <c r="AE83" s="523"/>
      <c r="AF83" s="523"/>
      <c r="AG83" s="523"/>
      <c r="AH83" s="523"/>
      <c r="AI83" s="523"/>
      <c r="AJ83" s="523"/>
      <c r="AK83" s="524"/>
      <c r="AL83" s="524"/>
      <c r="AM83" s="524"/>
      <c r="AN83" s="524"/>
      <c r="AO83" s="524"/>
      <c r="AP83" s="524"/>
      <c r="AQ83" s="524"/>
      <c r="AR83" s="524"/>
      <c r="AS83" s="524"/>
      <c r="AT83" s="524"/>
      <c r="AU83" s="524"/>
      <c r="AV83" s="524"/>
      <c r="AW83" s="524"/>
      <c r="AX83" s="524"/>
      <c r="AY83" s="524"/>
      <c r="AZ83" s="524"/>
      <c r="BA83" s="524"/>
      <c r="BB83" s="524"/>
      <c r="BC83" s="524"/>
      <c r="BD83" s="524"/>
      <c r="BE83" s="524"/>
      <c r="BF83" s="15"/>
      <c r="BG83" s="1"/>
      <c r="BI83" s="125"/>
    </row>
    <row r="84" spans="1:63" ht="29.25" hidden="1" customHeight="1" x14ac:dyDescent="0.2">
      <c r="A84" s="17"/>
      <c r="C84" s="1"/>
      <c r="D84" s="13"/>
      <c r="E84" s="522"/>
      <c r="F84" s="522"/>
      <c r="G84" s="522"/>
      <c r="H84" s="522"/>
      <c r="I84" s="522"/>
      <c r="J84" s="522"/>
      <c r="K84" s="522"/>
      <c r="L84" s="522"/>
      <c r="M84" s="522"/>
      <c r="N84" s="522"/>
      <c r="O84" s="522"/>
      <c r="P84" s="522"/>
      <c r="Q84" s="522"/>
      <c r="R84" s="522"/>
      <c r="S84" s="522"/>
      <c r="T84" s="522"/>
      <c r="U84" s="522"/>
      <c r="V84" s="522"/>
      <c r="W84" s="522"/>
      <c r="X84" s="522"/>
      <c r="Y84" s="522"/>
      <c r="Z84" s="522"/>
      <c r="AA84" s="522"/>
      <c r="AB84" s="522"/>
      <c r="AC84" s="522"/>
      <c r="AD84" s="523"/>
      <c r="AE84" s="523"/>
      <c r="AF84" s="523"/>
      <c r="AG84" s="523"/>
      <c r="AH84" s="523"/>
      <c r="AI84" s="523"/>
      <c r="AJ84" s="523"/>
      <c r="AK84" s="524"/>
      <c r="AL84" s="524"/>
      <c r="AM84" s="524"/>
      <c r="AN84" s="524"/>
      <c r="AO84" s="524"/>
      <c r="AP84" s="524"/>
      <c r="AQ84" s="524"/>
      <c r="AR84" s="524"/>
      <c r="AS84" s="524"/>
      <c r="AT84" s="524"/>
      <c r="AU84" s="524"/>
      <c r="AV84" s="524"/>
      <c r="AW84" s="524"/>
      <c r="AX84" s="524"/>
      <c r="AY84" s="524"/>
      <c r="AZ84" s="524"/>
      <c r="BA84" s="524"/>
      <c r="BB84" s="524"/>
      <c r="BC84" s="524"/>
      <c r="BD84" s="524"/>
      <c r="BE84" s="524"/>
      <c r="BF84" s="15"/>
      <c r="BG84" s="1"/>
      <c r="BI84" s="125"/>
    </row>
    <row r="85" spans="1:63" ht="29.25" hidden="1" customHeight="1" x14ac:dyDescent="0.2">
      <c r="A85" s="17"/>
      <c r="C85" s="1"/>
      <c r="D85" s="13"/>
      <c r="E85" s="522"/>
      <c r="F85" s="522"/>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c r="AD85" s="523"/>
      <c r="AE85" s="523"/>
      <c r="AF85" s="523"/>
      <c r="AG85" s="523"/>
      <c r="AH85" s="523"/>
      <c r="AI85" s="523"/>
      <c r="AJ85" s="523"/>
      <c r="AK85" s="524"/>
      <c r="AL85" s="524"/>
      <c r="AM85" s="524"/>
      <c r="AN85" s="524"/>
      <c r="AO85" s="524"/>
      <c r="AP85" s="524"/>
      <c r="AQ85" s="524"/>
      <c r="AR85" s="524"/>
      <c r="AS85" s="524"/>
      <c r="AT85" s="524"/>
      <c r="AU85" s="524"/>
      <c r="AV85" s="524"/>
      <c r="AW85" s="524"/>
      <c r="AX85" s="524"/>
      <c r="AY85" s="524"/>
      <c r="AZ85" s="524"/>
      <c r="BA85" s="524"/>
      <c r="BB85" s="524"/>
      <c r="BC85" s="524"/>
      <c r="BD85" s="524"/>
      <c r="BE85" s="524"/>
      <c r="BF85" s="15"/>
      <c r="BG85" s="1"/>
      <c r="BI85" s="125"/>
    </row>
    <row r="86" spans="1:63" ht="29.25" hidden="1" customHeight="1" x14ac:dyDescent="0.2">
      <c r="A86" s="17"/>
      <c r="C86" s="1"/>
      <c r="D86" s="13"/>
      <c r="E86" s="522"/>
      <c r="F86" s="522"/>
      <c r="G86" s="522"/>
      <c r="H86" s="522"/>
      <c r="I86" s="522"/>
      <c r="J86" s="522"/>
      <c r="K86" s="522"/>
      <c r="L86" s="522"/>
      <c r="M86" s="522"/>
      <c r="N86" s="522"/>
      <c r="O86" s="522"/>
      <c r="P86" s="522"/>
      <c r="Q86" s="522"/>
      <c r="R86" s="522"/>
      <c r="S86" s="522"/>
      <c r="T86" s="522"/>
      <c r="U86" s="522"/>
      <c r="V86" s="522"/>
      <c r="W86" s="522"/>
      <c r="X86" s="522"/>
      <c r="Y86" s="522"/>
      <c r="Z86" s="522"/>
      <c r="AA86" s="522"/>
      <c r="AB86" s="522"/>
      <c r="AC86" s="522"/>
      <c r="AD86" s="523"/>
      <c r="AE86" s="523"/>
      <c r="AF86" s="523"/>
      <c r="AG86" s="523"/>
      <c r="AH86" s="523"/>
      <c r="AI86" s="523"/>
      <c r="AJ86" s="523"/>
      <c r="AK86" s="524"/>
      <c r="AL86" s="524"/>
      <c r="AM86" s="524"/>
      <c r="AN86" s="524"/>
      <c r="AO86" s="524"/>
      <c r="AP86" s="524"/>
      <c r="AQ86" s="524"/>
      <c r="AR86" s="524"/>
      <c r="AS86" s="524"/>
      <c r="AT86" s="524"/>
      <c r="AU86" s="524"/>
      <c r="AV86" s="524"/>
      <c r="AW86" s="524"/>
      <c r="AX86" s="524"/>
      <c r="AY86" s="524"/>
      <c r="AZ86" s="524"/>
      <c r="BA86" s="524"/>
      <c r="BB86" s="524"/>
      <c r="BC86" s="524"/>
      <c r="BD86" s="524"/>
      <c r="BE86" s="524"/>
      <c r="BF86" s="15"/>
      <c r="BG86" s="1"/>
      <c r="BI86" s="125"/>
    </row>
    <row r="87" spans="1:63" ht="8.25" hidden="1" customHeight="1" x14ac:dyDescent="0.2">
      <c r="A87" s="17"/>
      <c r="C87" s="1"/>
      <c r="D87" s="14"/>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6"/>
      <c r="BG87" s="1"/>
      <c r="BI87" s="125"/>
    </row>
    <row r="88" spans="1:63" ht="12.75" hidden="1" customHeight="1" x14ac:dyDescent="0.2">
      <c r="A88" s="17"/>
      <c r="C88" s="1"/>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
      <c r="BI88" s="125"/>
    </row>
    <row r="89" spans="1:63" ht="21" hidden="1" customHeight="1" x14ac:dyDescent="0.25">
      <c r="C89" s="141"/>
      <c r="D89" s="142" t="s">
        <v>504</v>
      </c>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c r="BF89" s="102"/>
      <c r="BG89" s="1"/>
    </row>
    <row r="90" spans="1:63" ht="7.5" hidden="1" customHeight="1" x14ac:dyDescent="0.2">
      <c r="C90" s="1"/>
      <c r="D90" s="519"/>
      <c r="E90" s="520"/>
      <c r="F90" s="520"/>
      <c r="G90" s="520"/>
      <c r="H90" s="520"/>
      <c r="I90" s="520"/>
      <c r="J90" s="520"/>
      <c r="K90" s="520"/>
      <c r="L90" s="520"/>
      <c r="M90" s="520"/>
      <c r="N90" s="520"/>
      <c r="O90" s="520"/>
      <c r="P90" s="520"/>
      <c r="Q90" s="520"/>
      <c r="R90" s="520"/>
      <c r="S90" s="520"/>
      <c r="T90" s="520"/>
      <c r="U90" s="520"/>
      <c r="V90" s="520"/>
      <c r="W90" s="520"/>
      <c r="X90" s="520"/>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c r="BB90" s="520"/>
      <c r="BC90" s="520"/>
      <c r="BD90" s="520"/>
      <c r="BE90" s="520"/>
      <c r="BF90" s="521"/>
      <c r="BG90" s="1"/>
      <c r="BI90" s="125"/>
    </row>
    <row r="91" spans="1:63" ht="20.25" hidden="1" customHeight="1" x14ac:dyDescent="0.2">
      <c r="C91" s="1"/>
      <c r="D91" s="10"/>
      <c r="E91" s="527" t="s">
        <v>21</v>
      </c>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8"/>
      <c r="AK91" s="528"/>
      <c r="AL91" s="528"/>
      <c r="AM91" s="528"/>
      <c r="AN91" s="529"/>
      <c r="AO91" s="530" t="s">
        <v>249</v>
      </c>
      <c r="AP91" s="531"/>
      <c r="AQ91" s="531"/>
      <c r="AR91" s="531"/>
      <c r="AS91" s="531"/>
      <c r="AT91" s="531"/>
      <c r="AU91" s="531"/>
      <c r="AV91" s="531"/>
      <c r="AW91" s="531"/>
      <c r="AX91" s="531"/>
      <c r="AY91" s="531"/>
      <c r="AZ91" s="531"/>
      <c r="BA91" s="531"/>
      <c r="BB91" s="531"/>
      <c r="BC91" s="531"/>
      <c r="BD91" s="531"/>
      <c r="BE91" s="532"/>
      <c r="BF91" s="11"/>
      <c r="BG91" s="1"/>
      <c r="BH91" s="124" t="s">
        <v>249</v>
      </c>
      <c r="BI91" s="124" t="s">
        <v>22</v>
      </c>
      <c r="BJ91" s="124" t="s">
        <v>23</v>
      </c>
    </row>
    <row r="92" spans="1:63" s="3" customFormat="1" ht="25.15" hidden="1" customHeight="1" x14ac:dyDescent="0.2">
      <c r="D92" s="535" t="s">
        <v>41</v>
      </c>
      <c r="E92" s="536"/>
      <c r="F92" s="536"/>
      <c r="G92" s="536"/>
      <c r="H92" s="536"/>
      <c r="I92" s="536"/>
      <c r="J92" s="536"/>
      <c r="K92" s="536"/>
      <c r="L92" s="536"/>
      <c r="M92" s="536"/>
      <c r="N92" s="536"/>
      <c r="O92" s="536"/>
      <c r="P92" s="536"/>
      <c r="Q92" s="536"/>
      <c r="R92" s="536"/>
      <c r="S92" s="536"/>
      <c r="T92" s="536"/>
      <c r="U92" s="536"/>
      <c r="V92" s="536"/>
      <c r="W92" s="536"/>
      <c r="X92" s="536"/>
      <c r="Y92" s="536"/>
      <c r="Z92" s="536"/>
      <c r="AA92" s="536"/>
      <c r="AB92" s="536"/>
      <c r="AC92" s="536"/>
      <c r="AD92" s="536"/>
      <c r="AE92" s="536"/>
      <c r="AF92" s="536"/>
      <c r="AG92" s="536"/>
      <c r="AH92" s="536"/>
      <c r="AI92" s="536"/>
      <c r="AJ92" s="536"/>
      <c r="AK92" s="536"/>
      <c r="AL92" s="536"/>
      <c r="AM92" s="536"/>
      <c r="AN92" s="536"/>
      <c r="AO92" s="536"/>
      <c r="AP92" s="536"/>
      <c r="AQ92" s="536"/>
      <c r="AR92" s="536"/>
      <c r="AS92" s="536"/>
      <c r="AT92" s="536"/>
      <c r="AU92" s="536"/>
      <c r="AV92" s="536"/>
      <c r="AW92" s="536"/>
      <c r="AX92" s="536"/>
      <c r="AY92" s="536"/>
      <c r="AZ92" s="536"/>
      <c r="BA92" s="536"/>
      <c r="BB92" s="536"/>
      <c r="BC92" s="536"/>
      <c r="BD92" s="536"/>
      <c r="BE92" s="536"/>
      <c r="BF92" s="537"/>
      <c r="BH92" s="131"/>
      <c r="BI92" s="125"/>
      <c r="BJ92" s="1"/>
      <c r="BK92" s="1"/>
    </row>
    <row r="93" spans="1:63" ht="18" hidden="1" customHeight="1" x14ac:dyDescent="0.2">
      <c r="C93" s="1"/>
      <c r="D93" s="13"/>
      <c r="E93" s="538" t="s">
        <v>11</v>
      </c>
      <c r="F93" s="538"/>
      <c r="G93" s="538"/>
      <c r="H93" s="538"/>
      <c r="I93" s="538"/>
      <c r="J93" s="538"/>
      <c r="K93" s="538"/>
      <c r="L93" s="538"/>
      <c r="M93" s="538"/>
      <c r="N93" s="538"/>
      <c r="O93" s="538"/>
      <c r="P93" s="538"/>
      <c r="Q93" s="538"/>
      <c r="R93" s="538"/>
      <c r="S93" s="538"/>
      <c r="T93" s="538"/>
      <c r="U93" s="538"/>
      <c r="V93" s="538"/>
      <c r="W93" s="538"/>
      <c r="X93" s="538"/>
      <c r="Y93" s="538"/>
      <c r="Z93" s="538"/>
      <c r="AA93" s="538"/>
      <c r="AB93" s="538"/>
      <c r="AC93" s="538"/>
      <c r="AD93" s="538"/>
      <c r="AE93" s="538"/>
      <c r="AF93" s="538"/>
      <c r="AG93" s="538"/>
      <c r="AH93" s="538"/>
      <c r="AI93" s="538"/>
      <c r="AJ93" s="538"/>
      <c r="AK93" s="538"/>
      <c r="AL93" s="538"/>
      <c r="AM93" s="538"/>
      <c r="AN93" s="538"/>
      <c r="AO93" s="538"/>
      <c r="AP93" s="538"/>
      <c r="AQ93" s="538"/>
      <c r="AR93" s="538"/>
      <c r="AS93" s="538"/>
      <c r="AT93" s="538"/>
      <c r="AU93" s="538"/>
      <c r="AV93" s="538"/>
      <c r="AW93" s="538"/>
      <c r="AX93" s="538"/>
      <c r="AY93" s="538"/>
      <c r="AZ93" s="538"/>
      <c r="BA93" s="538"/>
      <c r="BB93" s="538"/>
      <c r="BC93" s="538"/>
      <c r="BD93" s="538"/>
      <c r="BE93" s="538"/>
      <c r="BF93" s="15"/>
      <c r="BG93" s="1"/>
      <c r="BI93" s="125"/>
    </row>
    <row r="94" spans="1:63" ht="28.5" hidden="1" customHeight="1" x14ac:dyDescent="0.2">
      <c r="C94" s="1"/>
      <c r="D94" s="13"/>
      <c r="E94" s="568" t="s">
        <v>12</v>
      </c>
      <c r="F94" s="525"/>
      <c r="G94" s="525"/>
      <c r="H94" s="525"/>
      <c r="I94" s="525"/>
      <c r="J94" s="525"/>
      <c r="K94" s="525"/>
      <c r="L94" s="525"/>
      <c r="M94" s="525"/>
      <c r="N94" s="525" t="s">
        <v>4</v>
      </c>
      <c r="O94" s="525"/>
      <c r="P94" s="525"/>
      <c r="Q94" s="525"/>
      <c r="R94" s="525"/>
      <c r="S94" s="525"/>
      <c r="T94" s="525"/>
      <c r="U94" s="525"/>
      <c r="V94" s="525"/>
      <c r="W94" s="525"/>
      <c r="X94" s="525"/>
      <c r="Y94" s="525"/>
      <c r="Z94" s="525"/>
      <c r="AA94" s="525"/>
      <c r="AB94" s="525"/>
      <c r="AC94" s="525"/>
      <c r="AD94" s="525" t="s">
        <v>51</v>
      </c>
      <c r="AE94" s="525"/>
      <c r="AF94" s="525"/>
      <c r="AG94" s="525"/>
      <c r="AH94" s="525"/>
      <c r="AI94" s="525"/>
      <c r="AJ94" s="525"/>
      <c r="AK94" s="525" t="s">
        <v>8</v>
      </c>
      <c r="AL94" s="525"/>
      <c r="AM94" s="525"/>
      <c r="AN94" s="525"/>
      <c r="AO94" s="525"/>
      <c r="AP94" s="525"/>
      <c r="AQ94" s="525"/>
      <c r="AR94" s="541" t="s">
        <v>9</v>
      </c>
      <c r="AS94" s="541"/>
      <c r="AT94" s="541"/>
      <c r="AU94" s="541"/>
      <c r="AV94" s="541"/>
      <c r="AW94" s="541"/>
      <c r="AX94" s="541"/>
      <c r="AY94" s="525" t="s">
        <v>10</v>
      </c>
      <c r="AZ94" s="525"/>
      <c r="BA94" s="525"/>
      <c r="BB94" s="525"/>
      <c r="BC94" s="525"/>
      <c r="BD94" s="525"/>
      <c r="BE94" s="526"/>
      <c r="BF94" s="15"/>
      <c r="BG94" s="1"/>
      <c r="BI94" s="125"/>
    </row>
    <row r="95" spans="1:63" ht="29.25" hidden="1" customHeight="1" x14ac:dyDescent="0.2">
      <c r="C95" s="1"/>
      <c r="D95" s="13"/>
      <c r="E95" s="539"/>
      <c r="F95" s="534"/>
      <c r="G95" s="534"/>
      <c r="H95" s="534"/>
      <c r="I95" s="534"/>
      <c r="J95" s="534"/>
      <c r="K95" s="534"/>
      <c r="L95" s="534"/>
      <c r="M95" s="534"/>
      <c r="N95" s="534"/>
      <c r="O95" s="534"/>
      <c r="P95" s="534"/>
      <c r="Q95" s="534"/>
      <c r="R95" s="534"/>
      <c r="S95" s="534"/>
      <c r="T95" s="534"/>
      <c r="U95" s="534"/>
      <c r="V95" s="534"/>
      <c r="W95" s="534"/>
      <c r="X95" s="534"/>
      <c r="Y95" s="534"/>
      <c r="Z95" s="534"/>
      <c r="AA95" s="534"/>
      <c r="AB95" s="534"/>
      <c r="AC95" s="534"/>
      <c r="AD95" s="533"/>
      <c r="AE95" s="533"/>
      <c r="AF95" s="533"/>
      <c r="AG95" s="533"/>
      <c r="AH95" s="533"/>
      <c r="AI95" s="533"/>
      <c r="AJ95" s="533"/>
      <c r="AK95" s="518"/>
      <c r="AL95" s="518"/>
      <c r="AM95" s="518"/>
      <c r="AN95" s="518"/>
      <c r="AO95" s="518"/>
      <c r="AP95" s="518"/>
      <c r="AQ95" s="518"/>
      <c r="AR95" s="518"/>
      <c r="AS95" s="518"/>
      <c r="AT95" s="518"/>
      <c r="AU95" s="518"/>
      <c r="AV95" s="518"/>
      <c r="AW95" s="518"/>
      <c r="AX95" s="518"/>
      <c r="AY95" s="518"/>
      <c r="AZ95" s="518"/>
      <c r="BA95" s="518"/>
      <c r="BB95" s="518"/>
      <c r="BC95" s="518"/>
      <c r="BD95" s="518"/>
      <c r="BE95" s="542"/>
      <c r="BF95" s="15"/>
      <c r="BG95" s="1"/>
      <c r="BI95" s="125"/>
    </row>
    <row r="96" spans="1:63" ht="29.25" hidden="1" customHeight="1" x14ac:dyDescent="0.2">
      <c r="C96" s="1"/>
      <c r="D96" s="13"/>
      <c r="E96" s="539"/>
      <c r="F96" s="534"/>
      <c r="G96" s="534"/>
      <c r="H96" s="534"/>
      <c r="I96" s="534"/>
      <c r="J96" s="534"/>
      <c r="K96" s="534"/>
      <c r="L96" s="534"/>
      <c r="M96" s="534"/>
      <c r="N96" s="534"/>
      <c r="O96" s="534"/>
      <c r="P96" s="534"/>
      <c r="Q96" s="534"/>
      <c r="R96" s="534"/>
      <c r="S96" s="534"/>
      <c r="T96" s="534"/>
      <c r="U96" s="534"/>
      <c r="V96" s="534"/>
      <c r="W96" s="534"/>
      <c r="X96" s="534"/>
      <c r="Y96" s="534"/>
      <c r="Z96" s="534"/>
      <c r="AA96" s="534"/>
      <c r="AB96" s="534"/>
      <c r="AC96" s="534"/>
      <c r="AD96" s="533"/>
      <c r="AE96" s="533"/>
      <c r="AF96" s="533"/>
      <c r="AG96" s="533"/>
      <c r="AH96" s="533"/>
      <c r="AI96" s="533"/>
      <c r="AJ96" s="533"/>
      <c r="AK96" s="518"/>
      <c r="AL96" s="518"/>
      <c r="AM96" s="518"/>
      <c r="AN96" s="518"/>
      <c r="AO96" s="518"/>
      <c r="AP96" s="518"/>
      <c r="AQ96" s="518"/>
      <c r="AR96" s="518"/>
      <c r="AS96" s="518"/>
      <c r="AT96" s="518"/>
      <c r="AU96" s="518"/>
      <c r="AV96" s="518"/>
      <c r="AW96" s="518"/>
      <c r="AX96" s="518"/>
      <c r="AY96" s="518"/>
      <c r="AZ96" s="518"/>
      <c r="BA96" s="518"/>
      <c r="BB96" s="518"/>
      <c r="BC96" s="518"/>
      <c r="BD96" s="518"/>
      <c r="BE96" s="542"/>
      <c r="BF96" s="15"/>
      <c r="BG96" s="1"/>
    </row>
    <row r="97" spans="3:59" ht="29.25" hidden="1" customHeight="1" x14ac:dyDescent="0.2">
      <c r="C97" s="1"/>
      <c r="D97" s="13"/>
      <c r="E97" s="539"/>
      <c r="F97" s="534"/>
      <c r="G97" s="534"/>
      <c r="H97" s="534"/>
      <c r="I97" s="534"/>
      <c r="J97" s="534"/>
      <c r="K97" s="534"/>
      <c r="L97" s="534"/>
      <c r="M97" s="534"/>
      <c r="N97" s="534"/>
      <c r="O97" s="534"/>
      <c r="P97" s="534"/>
      <c r="Q97" s="534"/>
      <c r="R97" s="534"/>
      <c r="S97" s="534"/>
      <c r="T97" s="534"/>
      <c r="U97" s="534"/>
      <c r="V97" s="534"/>
      <c r="W97" s="534"/>
      <c r="X97" s="534"/>
      <c r="Y97" s="534"/>
      <c r="Z97" s="534"/>
      <c r="AA97" s="534"/>
      <c r="AB97" s="534"/>
      <c r="AC97" s="534"/>
      <c r="AD97" s="533"/>
      <c r="AE97" s="533"/>
      <c r="AF97" s="533"/>
      <c r="AG97" s="533"/>
      <c r="AH97" s="533"/>
      <c r="AI97" s="533"/>
      <c r="AJ97" s="533"/>
      <c r="AK97" s="518"/>
      <c r="AL97" s="518"/>
      <c r="AM97" s="518"/>
      <c r="AN97" s="518"/>
      <c r="AO97" s="518"/>
      <c r="AP97" s="518"/>
      <c r="AQ97" s="518"/>
      <c r="AR97" s="518"/>
      <c r="AS97" s="518"/>
      <c r="AT97" s="518"/>
      <c r="AU97" s="518"/>
      <c r="AV97" s="518"/>
      <c r="AW97" s="518"/>
      <c r="AX97" s="518"/>
      <c r="AY97" s="518"/>
      <c r="AZ97" s="518"/>
      <c r="BA97" s="518"/>
      <c r="BB97" s="518"/>
      <c r="BC97" s="518"/>
      <c r="BD97" s="518"/>
      <c r="BE97" s="542"/>
      <c r="BF97" s="15"/>
      <c r="BG97" s="1"/>
    </row>
    <row r="98" spans="3:59" ht="29.25" hidden="1" customHeight="1" x14ac:dyDescent="0.2">
      <c r="C98" s="1"/>
      <c r="D98" s="13"/>
      <c r="E98" s="539"/>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4"/>
      <c r="AD98" s="533"/>
      <c r="AE98" s="533"/>
      <c r="AF98" s="533"/>
      <c r="AG98" s="533"/>
      <c r="AH98" s="533"/>
      <c r="AI98" s="533"/>
      <c r="AJ98" s="533"/>
      <c r="AK98" s="518"/>
      <c r="AL98" s="518"/>
      <c r="AM98" s="518"/>
      <c r="AN98" s="518"/>
      <c r="AO98" s="518"/>
      <c r="AP98" s="518"/>
      <c r="AQ98" s="518"/>
      <c r="AR98" s="518"/>
      <c r="AS98" s="518"/>
      <c r="AT98" s="518"/>
      <c r="AU98" s="518"/>
      <c r="AV98" s="518"/>
      <c r="AW98" s="518"/>
      <c r="AX98" s="518"/>
      <c r="AY98" s="518"/>
      <c r="AZ98" s="518"/>
      <c r="BA98" s="518"/>
      <c r="BB98" s="518"/>
      <c r="BC98" s="518"/>
      <c r="BD98" s="518"/>
      <c r="BE98" s="542"/>
      <c r="BF98" s="15"/>
      <c r="BG98" s="1"/>
    </row>
    <row r="99" spans="3:59" ht="29.25" hidden="1" customHeight="1" x14ac:dyDescent="0.2">
      <c r="C99" s="1"/>
      <c r="D99" s="13"/>
      <c r="E99" s="539"/>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4"/>
      <c r="AD99" s="533"/>
      <c r="AE99" s="533"/>
      <c r="AF99" s="533"/>
      <c r="AG99" s="533"/>
      <c r="AH99" s="533"/>
      <c r="AI99" s="533"/>
      <c r="AJ99" s="533"/>
      <c r="AK99" s="518"/>
      <c r="AL99" s="518"/>
      <c r="AM99" s="518"/>
      <c r="AN99" s="518"/>
      <c r="AO99" s="518"/>
      <c r="AP99" s="518"/>
      <c r="AQ99" s="518"/>
      <c r="AR99" s="518"/>
      <c r="AS99" s="518"/>
      <c r="AT99" s="518"/>
      <c r="AU99" s="518"/>
      <c r="AV99" s="518"/>
      <c r="AW99" s="518"/>
      <c r="AX99" s="518"/>
      <c r="AY99" s="518"/>
      <c r="AZ99" s="518"/>
      <c r="BA99" s="518"/>
      <c r="BB99" s="518"/>
      <c r="BC99" s="518"/>
      <c r="BD99" s="518"/>
      <c r="BE99" s="542"/>
      <c r="BF99" s="15"/>
      <c r="BG99" s="1"/>
    </row>
    <row r="100" spans="3:59" ht="29.25" hidden="1" customHeight="1" x14ac:dyDescent="0.2">
      <c r="C100" s="1"/>
      <c r="D100" s="13"/>
      <c r="E100" s="539"/>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3"/>
      <c r="AE100" s="533"/>
      <c r="AF100" s="533"/>
      <c r="AG100" s="533"/>
      <c r="AH100" s="533"/>
      <c r="AI100" s="533"/>
      <c r="AJ100" s="533"/>
      <c r="AK100" s="518"/>
      <c r="AL100" s="518"/>
      <c r="AM100" s="518"/>
      <c r="AN100" s="518"/>
      <c r="AO100" s="518"/>
      <c r="AP100" s="518"/>
      <c r="AQ100" s="518"/>
      <c r="AR100" s="518"/>
      <c r="AS100" s="518"/>
      <c r="AT100" s="518"/>
      <c r="AU100" s="518"/>
      <c r="AV100" s="518"/>
      <c r="AW100" s="518"/>
      <c r="AX100" s="518"/>
      <c r="AY100" s="518"/>
      <c r="AZ100" s="518"/>
      <c r="BA100" s="518"/>
      <c r="BB100" s="518"/>
      <c r="BC100" s="518"/>
      <c r="BD100" s="518"/>
      <c r="BE100" s="542"/>
      <c r="BF100" s="15"/>
      <c r="BG100" s="1"/>
    </row>
    <row r="101" spans="3:59" ht="29.25" hidden="1" customHeight="1" x14ac:dyDescent="0.2">
      <c r="C101" s="1"/>
      <c r="D101" s="13"/>
      <c r="E101" s="539"/>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4"/>
      <c r="AD101" s="533"/>
      <c r="AE101" s="533"/>
      <c r="AF101" s="533"/>
      <c r="AG101" s="533"/>
      <c r="AH101" s="533"/>
      <c r="AI101" s="533"/>
      <c r="AJ101" s="533"/>
      <c r="AK101" s="518"/>
      <c r="AL101" s="518"/>
      <c r="AM101" s="518"/>
      <c r="AN101" s="518"/>
      <c r="AO101" s="518"/>
      <c r="AP101" s="518"/>
      <c r="AQ101" s="518"/>
      <c r="AR101" s="518"/>
      <c r="AS101" s="518"/>
      <c r="AT101" s="518"/>
      <c r="AU101" s="518"/>
      <c r="AV101" s="518"/>
      <c r="AW101" s="518"/>
      <c r="AX101" s="518"/>
      <c r="AY101" s="518"/>
      <c r="AZ101" s="518"/>
      <c r="BA101" s="518"/>
      <c r="BB101" s="518"/>
      <c r="BC101" s="518"/>
      <c r="BD101" s="518"/>
      <c r="BE101" s="542"/>
      <c r="BF101" s="15"/>
      <c r="BG101" s="1"/>
    </row>
    <row r="102" spans="3:59" ht="8.25" hidden="1" customHeight="1" x14ac:dyDescent="0.2">
      <c r="C102" s="1"/>
      <c r="D102" s="14"/>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6"/>
      <c r="BG102" s="1"/>
    </row>
    <row r="103" spans="3:59" ht="21" hidden="1" customHeight="1" x14ac:dyDescent="0.25">
      <c r="C103" s="141"/>
      <c r="D103" s="142" t="s">
        <v>505</v>
      </c>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c r="AQ103" s="102"/>
      <c r="AR103" s="102"/>
      <c r="AS103" s="102"/>
      <c r="AT103" s="102"/>
      <c r="AU103" s="102"/>
      <c r="AV103" s="102"/>
      <c r="AW103" s="102"/>
      <c r="AX103" s="102"/>
      <c r="AY103" s="102"/>
      <c r="AZ103" s="102"/>
      <c r="BA103" s="102"/>
      <c r="BB103" s="102"/>
      <c r="BC103" s="102"/>
      <c r="BD103" s="102"/>
      <c r="BE103" s="102"/>
      <c r="BF103" s="102"/>
      <c r="BG103" s="1"/>
    </row>
    <row r="104" spans="3:59" ht="19.5" hidden="1" customHeight="1" x14ac:dyDescent="0.2">
      <c r="C104" s="1"/>
      <c r="D104" s="618" t="s">
        <v>26</v>
      </c>
      <c r="E104" s="597"/>
      <c r="F104" s="597"/>
      <c r="G104" s="597"/>
      <c r="H104" s="597"/>
      <c r="I104" s="597"/>
      <c r="J104" s="597"/>
      <c r="K104" s="597"/>
      <c r="L104" s="597"/>
      <c r="M104" s="597"/>
      <c r="N104" s="597"/>
      <c r="O104" s="597"/>
      <c r="P104" s="597"/>
      <c r="Q104" s="597"/>
      <c r="R104" s="597"/>
      <c r="S104" s="597"/>
      <c r="T104" s="658"/>
      <c r="U104" s="570"/>
      <c r="V104" s="570"/>
      <c r="W104" s="570"/>
      <c r="X104" s="570"/>
      <c r="Y104" s="570"/>
      <c r="Z104" s="570"/>
      <c r="AA104" s="570"/>
      <c r="AB104" s="570"/>
      <c r="AC104" s="570"/>
      <c r="AD104" s="570"/>
      <c r="AE104" s="570"/>
      <c r="AF104" s="570"/>
      <c r="AG104" s="570"/>
      <c r="AH104" s="570"/>
      <c r="AI104" s="570"/>
      <c r="AJ104" s="570"/>
      <c r="AK104" s="570"/>
      <c r="AL104" s="570"/>
      <c r="AM104" s="570"/>
      <c r="AN104" s="570"/>
      <c r="AO104" s="570"/>
      <c r="AP104" s="570"/>
      <c r="AQ104" s="570"/>
      <c r="AR104" s="570"/>
      <c r="AS104" s="570"/>
      <c r="AT104" s="570"/>
      <c r="AU104" s="570"/>
      <c r="AV104" s="570"/>
      <c r="AW104" s="570"/>
      <c r="AX104" s="570"/>
      <c r="AY104" s="570"/>
      <c r="AZ104" s="570"/>
      <c r="BA104" s="570"/>
      <c r="BB104" s="570"/>
      <c r="BC104" s="570"/>
      <c r="BD104" s="570"/>
      <c r="BE104" s="570"/>
      <c r="BF104" s="571"/>
      <c r="BG104" s="1"/>
    </row>
    <row r="105" spans="3:59" ht="19.5" hidden="1" customHeight="1" x14ac:dyDescent="0.2">
      <c r="C105" s="1"/>
      <c r="D105" s="896" t="s">
        <v>27</v>
      </c>
      <c r="E105" s="897"/>
      <c r="F105" s="897"/>
      <c r="G105" s="897"/>
      <c r="H105" s="897"/>
      <c r="I105" s="897"/>
      <c r="J105" s="897"/>
      <c r="K105" s="897"/>
      <c r="L105" s="897"/>
      <c r="M105" s="897"/>
      <c r="N105" s="897"/>
      <c r="O105" s="897"/>
      <c r="P105" s="897"/>
      <c r="Q105" s="897"/>
      <c r="R105" s="897"/>
      <c r="S105" s="897"/>
      <c r="T105" s="900"/>
      <c r="U105" s="570"/>
      <c r="V105" s="570"/>
      <c r="W105" s="570"/>
      <c r="X105" s="570"/>
      <c r="Y105" s="570"/>
      <c r="Z105" s="570"/>
      <c r="AA105" s="570"/>
      <c r="AB105" s="570"/>
      <c r="AC105" s="570"/>
      <c r="AD105" s="570"/>
      <c r="AE105" s="570"/>
      <c r="AF105" s="570"/>
      <c r="AG105" s="570"/>
      <c r="AH105" s="570"/>
      <c r="AI105" s="570"/>
      <c r="AJ105" s="570"/>
      <c r="AK105" s="570"/>
      <c r="AL105" s="570"/>
      <c r="AM105" s="570"/>
      <c r="AN105" s="570"/>
      <c r="AO105" s="570"/>
      <c r="AP105" s="570"/>
      <c r="AQ105" s="570"/>
      <c r="AR105" s="570"/>
      <c r="AS105" s="570"/>
      <c r="AT105" s="570"/>
      <c r="AU105" s="570"/>
      <c r="AV105" s="570"/>
      <c r="AW105" s="570"/>
      <c r="AX105" s="570"/>
      <c r="AY105" s="570"/>
      <c r="AZ105" s="570"/>
      <c r="BA105" s="570"/>
      <c r="BB105" s="570"/>
      <c r="BC105" s="570"/>
      <c r="BD105" s="570"/>
      <c r="BE105" s="570"/>
      <c r="BF105" s="571"/>
      <c r="BG105" s="1"/>
    </row>
  </sheetData>
  <sheetProtection selectLockedCells="1"/>
  <protectedRanges>
    <protectedRange sqref="AO91 U104:BF105 AO67 E97:BE101 E80:BE86 E95:BE96" name="STR7_1"/>
    <protectedRange sqref="U64:BF64 U88:BF88" name="STR5_1"/>
    <protectedRange sqref="D29:D30 D61:D63 D32 D18:D21" name="STR1_1"/>
    <protectedRange sqref="E71:BE77" name="STR6_1"/>
  </protectedRanges>
  <mergeCells count="290">
    <mergeCell ref="D104:T104"/>
    <mergeCell ref="U104:BF104"/>
    <mergeCell ref="D105:T105"/>
    <mergeCell ref="U105:BF105"/>
    <mergeCell ref="E101:M101"/>
    <mergeCell ref="N101:AC101"/>
    <mergeCell ref="AD101:AJ101"/>
    <mergeCell ref="AK101:AQ101"/>
    <mergeCell ref="AR101:AX101"/>
    <mergeCell ref="AY101:BE101"/>
    <mergeCell ref="E100:M100"/>
    <mergeCell ref="N100:AC100"/>
    <mergeCell ref="AD100:AJ100"/>
    <mergeCell ref="AK100:AQ100"/>
    <mergeCell ref="AR100:AX100"/>
    <mergeCell ref="AY100:BE100"/>
    <mergeCell ref="E99:M99"/>
    <mergeCell ref="N99:AC99"/>
    <mergeCell ref="AD99:AJ99"/>
    <mergeCell ref="AK99:AQ99"/>
    <mergeCell ref="AR99:AX99"/>
    <mergeCell ref="AY99:BE99"/>
    <mergeCell ref="E98:M98"/>
    <mergeCell ref="N98:AC98"/>
    <mergeCell ref="AD98:AJ98"/>
    <mergeCell ref="AK98:AQ98"/>
    <mergeCell ref="AR98:AX98"/>
    <mergeCell ref="AY98:BE98"/>
    <mergeCell ref="E97:M97"/>
    <mergeCell ref="N97:AC97"/>
    <mergeCell ref="AD97:AJ97"/>
    <mergeCell ref="AK97:AQ97"/>
    <mergeCell ref="AR97:AX97"/>
    <mergeCell ref="AY97:BE97"/>
    <mergeCell ref="E96:M96"/>
    <mergeCell ref="N96:AC96"/>
    <mergeCell ref="AD96:AJ96"/>
    <mergeCell ref="AK96:AQ96"/>
    <mergeCell ref="AR96:AX96"/>
    <mergeCell ref="AY96:BE96"/>
    <mergeCell ref="AY94:BE94"/>
    <mergeCell ref="E95:M95"/>
    <mergeCell ref="N95:AC95"/>
    <mergeCell ref="AD95:AJ95"/>
    <mergeCell ref="AK95:AQ95"/>
    <mergeCell ref="AR95:AX95"/>
    <mergeCell ref="AY95:BE95"/>
    <mergeCell ref="D90:BF90"/>
    <mergeCell ref="E91:AN91"/>
    <mergeCell ref="AO91:BE91"/>
    <mergeCell ref="D92:BF92"/>
    <mergeCell ref="E93:BE93"/>
    <mergeCell ref="E94:M94"/>
    <mergeCell ref="N94:AC94"/>
    <mergeCell ref="AD94:AJ94"/>
    <mergeCell ref="AK94:AQ94"/>
    <mergeCell ref="AR94:AX94"/>
    <mergeCell ref="E86:M86"/>
    <mergeCell ref="N86:AC86"/>
    <mergeCell ref="AD86:AJ86"/>
    <mergeCell ref="AK86:AQ86"/>
    <mergeCell ref="AR86:AX86"/>
    <mergeCell ref="AY86:BE86"/>
    <mergeCell ref="E85:M85"/>
    <mergeCell ref="N85:AC85"/>
    <mergeCell ref="AD85:AJ85"/>
    <mergeCell ref="AK85:AQ85"/>
    <mergeCell ref="AR85:AX85"/>
    <mergeCell ref="AY85:BE85"/>
    <mergeCell ref="E84:M84"/>
    <mergeCell ref="N84:AC84"/>
    <mergeCell ref="AD84:AJ84"/>
    <mergeCell ref="AK84:AQ84"/>
    <mergeCell ref="AR84:AX84"/>
    <mergeCell ref="AY84:BE84"/>
    <mergeCell ref="E83:M83"/>
    <mergeCell ref="N83:AC83"/>
    <mergeCell ref="AD83:AJ83"/>
    <mergeCell ref="AK83:AQ83"/>
    <mergeCell ref="AR83:AX83"/>
    <mergeCell ref="AY83:BE83"/>
    <mergeCell ref="E82:M82"/>
    <mergeCell ref="N82:AC82"/>
    <mergeCell ref="AD82:AJ82"/>
    <mergeCell ref="AK82:AQ82"/>
    <mergeCell ref="AR82:AX82"/>
    <mergeCell ref="AY82:BE82"/>
    <mergeCell ref="E81:M81"/>
    <mergeCell ref="N81:AC81"/>
    <mergeCell ref="AD81:AJ81"/>
    <mergeCell ref="AK81:AQ81"/>
    <mergeCell ref="AR81:AX81"/>
    <mergeCell ref="AY81:BE81"/>
    <mergeCell ref="E80:M80"/>
    <mergeCell ref="N80:AC80"/>
    <mergeCell ref="AD80:AJ80"/>
    <mergeCell ref="AK80:AQ80"/>
    <mergeCell ref="AR80:AX80"/>
    <mergeCell ref="AY80:BE80"/>
    <mergeCell ref="E78:BE78"/>
    <mergeCell ref="E79:M79"/>
    <mergeCell ref="N79:AC79"/>
    <mergeCell ref="AD79:AJ79"/>
    <mergeCell ref="AK79:AQ79"/>
    <mergeCell ref="AR79:AX79"/>
    <mergeCell ref="AY79:BE79"/>
    <mergeCell ref="AY76:BE76"/>
    <mergeCell ref="E77:M77"/>
    <mergeCell ref="N77:S77"/>
    <mergeCell ref="T77:AC77"/>
    <mergeCell ref="AD77:AJ77"/>
    <mergeCell ref="AK77:AQ77"/>
    <mergeCell ref="AR77:AX77"/>
    <mergeCell ref="AY77:BE77"/>
    <mergeCell ref="E76:M76"/>
    <mergeCell ref="N76:S76"/>
    <mergeCell ref="T76:AC76"/>
    <mergeCell ref="AD76:AJ76"/>
    <mergeCell ref="AK76:AQ76"/>
    <mergeCell ref="AR76:AX76"/>
    <mergeCell ref="AY74:BE74"/>
    <mergeCell ref="E75:M75"/>
    <mergeCell ref="N75:S75"/>
    <mergeCell ref="T75:AC75"/>
    <mergeCell ref="AD75:AJ75"/>
    <mergeCell ref="AK75:AQ75"/>
    <mergeCell ref="AR75:AX75"/>
    <mergeCell ref="AY75:BE75"/>
    <mergeCell ref="E74:M74"/>
    <mergeCell ref="N74:S74"/>
    <mergeCell ref="T74:AC74"/>
    <mergeCell ref="AD74:AJ74"/>
    <mergeCell ref="AK74:AQ74"/>
    <mergeCell ref="AR74:AX74"/>
    <mergeCell ref="AY72:BE72"/>
    <mergeCell ref="E73:M73"/>
    <mergeCell ref="N73:S73"/>
    <mergeCell ref="T73:AC73"/>
    <mergeCell ref="AD73:AJ73"/>
    <mergeCell ref="AK73:AQ73"/>
    <mergeCell ref="AR73:AX73"/>
    <mergeCell ref="AY73:BE73"/>
    <mergeCell ref="E72:M72"/>
    <mergeCell ref="N72:S72"/>
    <mergeCell ref="T72:AC72"/>
    <mergeCell ref="AD72:AJ72"/>
    <mergeCell ref="AK72:AQ72"/>
    <mergeCell ref="AR72:AX72"/>
    <mergeCell ref="AY70:BE70"/>
    <mergeCell ref="E71:M71"/>
    <mergeCell ref="N71:S71"/>
    <mergeCell ref="T71:AC71"/>
    <mergeCell ref="AD71:AJ71"/>
    <mergeCell ref="AK71:AQ71"/>
    <mergeCell ref="AR71:AX71"/>
    <mergeCell ref="AY71:BE71"/>
    <mergeCell ref="E70:M70"/>
    <mergeCell ref="N70:S70"/>
    <mergeCell ref="T70:AC70"/>
    <mergeCell ref="AD70:AJ70"/>
    <mergeCell ref="AK70:AQ70"/>
    <mergeCell ref="AR70:AX70"/>
    <mergeCell ref="D65:BF65"/>
    <mergeCell ref="D66:BF66"/>
    <mergeCell ref="E67:AN67"/>
    <mergeCell ref="AO67:BE67"/>
    <mergeCell ref="D68:BF68"/>
    <mergeCell ref="E69:BE69"/>
    <mergeCell ref="D59:G59"/>
    <mergeCell ref="H59:O59"/>
    <mergeCell ref="P59:AD59"/>
    <mergeCell ref="AE59:AH59"/>
    <mergeCell ref="AI59:AP59"/>
    <mergeCell ref="AQ59:BF59"/>
    <mergeCell ref="D57:BF57"/>
    <mergeCell ref="D58:G58"/>
    <mergeCell ref="H58:O58"/>
    <mergeCell ref="P58:AD58"/>
    <mergeCell ref="AE58:AH58"/>
    <mergeCell ref="AI58:AP58"/>
    <mergeCell ref="AQ58:BF58"/>
    <mergeCell ref="D56:E56"/>
    <mergeCell ref="F56:K56"/>
    <mergeCell ref="L56:Y56"/>
    <mergeCell ref="Z56:AQ56"/>
    <mergeCell ref="AR56:AV56"/>
    <mergeCell ref="AW56:BF56"/>
    <mergeCell ref="D55:E55"/>
    <mergeCell ref="F55:K55"/>
    <mergeCell ref="L55:Y55"/>
    <mergeCell ref="Z55:AQ55"/>
    <mergeCell ref="AR55:AV55"/>
    <mergeCell ref="AW55:BF55"/>
    <mergeCell ref="D54:E54"/>
    <mergeCell ref="F54:K54"/>
    <mergeCell ref="L54:Y54"/>
    <mergeCell ref="Z54:AQ54"/>
    <mergeCell ref="AR54:AV54"/>
    <mergeCell ref="AW54:BF54"/>
    <mergeCell ref="D52:BF52"/>
    <mergeCell ref="D53:E53"/>
    <mergeCell ref="F53:K53"/>
    <mergeCell ref="L53:Y53"/>
    <mergeCell ref="Z53:AQ53"/>
    <mergeCell ref="AR53:AV53"/>
    <mergeCell ref="AW53:BF53"/>
    <mergeCell ref="D51:R51"/>
    <mergeCell ref="S51:V51"/>
    <mergeCell ref="W51:AB51"/>
    <mergeCell ref="AC51:AP51"/>
    <mergeCell ref="AQ51:AZ51"/>
    <mergeCell ref="BA51:BF51"/>
    <mergeCell ref="D49:BF49"/>
    <mergeCell ref="D50:R50"/>
    <mergeCell ref="S50:V50"/>
    <mergeCell ref="W50:AB50"/>
    <mergeCell ref="AC50:AP50"/>
    <mergeCell ref="AQ50:AZ50"/>
    <mergeCell ref="BA50:BF50"/>
    <mergeCell ref="BA47:BF47"/>
    <mergeCell ref="AQ48:AZ48"/>
    <mergeCell ref="BA48:BF48"/>
    <mergeCell ref="D48:R48"/>
    <mergeCell ref="S48:V48"/>
    <mergeCell ref="W48:AB48"/>
    <mergeCell ref="AC48:AP48"/>
    <mergeCell ref="D44:W44"/>
    <mergeCell ref="D45:W45"/>
    <mergeCell ref="D46:BF46"/>
    <mergeCell ref="D47:R47"/>
    <mergeCell ref="S47:V47"/>
    <mergeCell ref="W47:AB47"/>
    <mergeCell ref="AC47:AP47"/>
    <mergeCell ref="AQ47:AZ47"/>
    <mergeCell ref="X44:BF44"/>
    <mergeCell ref="X45:BF45"/>
    <mergeCell ref="D42:W43"/>
    <mergeCell ref="X42:AL42"/>
    <mergeCell ref="AM42:AV42"/>
    <mergeCell ref="AW42:BF42"/>
    <mergeCell ref="D39:W39"/>
    <mergeCell ref="D40:W40"/>
    <mergeCell ref="D41:W41"/>
    <mergeCell ref="X39:BF39"/>
    <mergeCell ref="X40:BF40"/>
    <mergeCell ref="X41:BF41"/>
    <mergeCell ref="X43:AL43"/>
    <mergeCell ref="AM43:AV43"/>
    <mergeCell ref="AW43:BF43"/>
    <mergeCell ref="D34:BF34"/>
    <mergeCell ref="D36:W36"/>
    <mergeCell ref="X36:BF36"/>
    <mergeCell ref="D37:W37"/>
    <mergeCell ref="X37:BF37"/>
    <mergeCell ref="D38:W38"/>
    <mergeCell ref="X38:BF38"/>
    <mergeCell ref="D27:BF27"/>
    <mergeCell ref="D28:BF28"/>
    <mergeCell ref="D29:BF29"/>
    <mergeCell ref="D31:Z31"/>
    <mergeCell ref="AA31:BF31"/>
    <mergeCell ref="D33:Z33"/>
    <mergeCell ref="AA33:BF33"/>
    <mergeCell ref="G22:BF22"/>
    <mergeCell ref="G23:BF23"/>
    <mergeCell ref="D25:O25"/>
    <mergeCell ref="P25:BF25"/>
    <mergeCell ref="D26:O26"/>
    <mergeCell ref="P26:BF26"/>
    <mergeCell ref="D17:BF17"/>
    <mergeCell ref="D18:BF18"/>
    <mergeCell ref="D19:I19"/>
    <mergeCell ref="K19:BF19"/>
    <mergeCell ref="K20:BF20"/>
    <mergeCell ref="D21:I21"/>
    <mergeCell ref="K21:BF21"/>
    <mergeCell ref="C8:BG8"/>
    <mergeCell ref="C10:BG10"/>
    <mergeCell ref="C12:BG12"/>
    <mergeCell ref="C13:BG13"/>
    <mergeCell ref="C14:BG14"/>
    <mergeCell ref="D15:S15"/>
    <mergeCell ref="D1:S1"/>
    <mergeCell ref="C3:BG3"/>
    <mergeCell ref="C4:BG4"/>
    <mergeCell ref="D5:O5"/>
    <mergeCell ref="P5:BF5"/>
    <mergeCell ref="D6:O6"/>
    <mergeCell ref="P6:BF6"/>
    <mergeCell ref="C2:BG2"/>
  </mergeCells>
  <conditionalFormatting sqref="D61:AU63">
    <cfRule type="expression" dxfId="174" priority="30">
      <formula>$X$37="Příspěvková organizace"</formula>
    </cfRule>
    <cfRule type="expression" dxfId="173" priority="31">
      <formula>$X$37="Svazek obcí"</formula>
    </cfRule>
    <cfRule type="expression" dxfId="172" priority="32">
      <formula>$X$37="Vyberte ze seznamu"</formula>
    </cfRule>
    <cfRule type="expression" dxfId="171" priority="33">
      <formula>$X$37="Obec"</formula>
    </cfRule>
  </conditionalFormatting>
  <conditionalFormatting sqref="D68:BF87">
    <cfRule type="expression" dxfId="170" priority="25">
      <formula>$AO$67="Ne"</formula>
    </cfRule>
  </conditionalFormatting>
  <conditionalFormatting sqref="D92:BF101">
    <cfRule type="expression" dxfId="169" priority="22">
      <formula>$AO$91="Ne"</formula>
    </cfRule>
  </conditionalFormatting>
  <conditionalFormatting sqref="E69:BE80">
    <cfRule type="expression" dxfId="168" priority="24">
      <formula>$AO$67="Ne"</formula>
    </cfRule>
  </conditionalFormatting>
  <conditionalFormatting sqref="E87:BE87">
    <cfRule type="expression" dxfId="167" priority="23">
      <formula>$AO$67="Ne"</formula>
    </cfRule>
  </conditionalFormatting>
  <conditionalFormatting sqref="E93:BE101">
    <cfRule type="expression" dxfId="166" priority="21">
      <formula>$AO$91="ne"</formula>
    </cfRule>
  </conditionalFormatting>
  <conditionalFormatting sqref="G22:BF23">
    <cfRule type="cellIs" dxfId="165" priority="40" operator="equal">
      <formula>"Vyberte z následujícího seznamu"</formula>
    </cfRule>
  </conditionalFormatting>
  <conditionalFormatting sqref="X37:BF37">
    <cfRule type="cellIs" dxfId="164" priority="39" operator="equal">
      <formula>"Vyberte ze seznamu"</formula>
    </cfRule>
    <cfRule type="expression" dxfId="163" priority="41">
      <formula>OR(X36="Fyzická podnikající osoba",X36="Fyzická osoba")</formula>
    </cfRule>
  </conditionalFormatting>
  <conditionalFormatting sqref="AO67:BE67">
    <cfRule type="cellIs" dxfId="162" priority="29" operator="equal">
      <formula>"Vyberte ze seznamu"</formula>
    </cfRule>
  </conditionalFormatting>
  <conditionalFormatting sqref="AO91:BE91">
    <cfRule type="cellIs" dxfId="161" priority="36" operator="equal">
      <formula>"Vyberte ze seznamu"</formula>
    </cfRule>
  </conditionalFormatting>
  <conditionalFormatting sqref="AQ48:AZ48">
    <cfRule type="cellIs" dxfId="160" priority="38" operator="equal">
      <formula>"Vyberte ze seznamu"</formula>
    </cfRule>
  </conditionalFormatting>
  <conditionalFormatting sqref="AQ51:AZ51">
    <cfRule type="cellIs" dxfId="159" priority="20" operator="equal">
      <formula>"Vyberte ze seznamu"</formula>
    </cfRule>
  </conditionalFormatting>
  <conditionalFormatting sqref="AV62:BE62">
    <cfRule type="expression" dxfId="158" priority="34">
      <formula>$X$37&lt;&gt;"Obec"</formula>
    </cfRule>
  </conditionalFormatting>
  <conditionalFormatting sqref="AW54:BF56">
    <cfRule type="cellIs" dxfId="157" priority="37" operator="equal">
      <formula>"Vyberte ze seznamu"</formula>
    </cfRule>
  </conditionalFormatting>
  <conditionalFormatting sqref="BA48:BF48">
    <cfRule type="containsText" dxfId="156" priority="26" operator="containsText" text="Načítá se">
      <formula>NOT(ISERROR(SEARCH("Načítá se",BA48)))</formula>
    </cfRule>
  </conditionalFormatting>
  <conditionalFormatting sqref="BA51:BF51">
    <cfRule type="containsText" dxfId="155" priority="19" operator="containsText" text="Načítá se">
      <formula>NOT(ISERROR(SEARCH("Načítá se",BA51)))</formula>
    </cfRule>
  </conditionalFormatting>
  <dataValidations xWindow="1031" yWindow="668" count="10">
    <dataValidation allowBlank="1" showInputMessage="1" showErrorMessage="1" promptTitle="ÚČEL PODPORY" prompt="Uveďte stručný a výstižný popis účelu, na který bude podpora použita." sqref="D30:BF30 D32:BF32" xr:uid="{00000000-0002-0000-0300-000000000000}"/>
    <dataValidation operator="equal" allowBlank="1" showInputMessage="1" showErrorMessage="1" error="IČ může obsahovat pouze číslice o  počtu 8 znaků" sqref="P25:BF25 P5:BF5" xr:uid="{00000000-0002-0000-0300-000001000000}"/>
    <dataValidation allowBlank="1" showInputMessage="1" showErrorMessage="1" prompt="FYZICKÉ OSOBY žádající o podporu uvádí jméno a příjmení._x000a_PRÁVNICKÉ OSOBY uvádí název žadatele." sqref="P26:BF26 P6:BF6" xr:uid="{00000000-0002-0000-0300-000002000000}"/>
    <dataValidation type="textLength" operator="equal" allowBlank="1" showInputMessage="1" showErrorMessage="1" error="IČ musí obsahovat přesně osm číslic." sqref="AD71:AJ77 AD80:AJ86 AD95:AJ101" xr:uid="{00000000-0002-0000-0300-000003000000}">
      <formula1>8</formula1>
    </dataValidation>
    <dataValidation type="list" allowBlank="1" showInputMessage="1" showErrorMessage="1" error="Vyberte ANO nebo NE z rozevíracího seznamu (klikněte na šipku vpravo)" prompt="Vyberte jednu z možností uvedených v rozevíracím seznamu:" sqref="AO91:BE91 AO67:BE67" xr:uid="{00000000-0002-0000-0300-000004000000}">
      <formula1>$BH$91:$BJ$91</formula1>
    </dataValidation>
    <dataValidation operator="equal" allowBlank="1" showInputMessage="1" showErrorMessage="1" sqref="X39:BF39" xr:uid="{00000000-0002-0000-0300-000005000000}"/>
    <dataValidation showInputMessage="1" showErrorMessage="1" errorTitle="Kontrola" error="Nejdříve se ujistěte, zda jsou vyplněna všechna povinná pole výše - Typ žadatele a Právní forma." sqref="X38:BF38" xr:uid="{00000000-0002-0000-0300-000006000000}"/>
    <dataValidation type="list" allowBlank="1" showInputMessage="1" prompt="Vybrat jednu z možností uvedených v rozevíracím seznamu." sqref="X37:BF37" xr:uid="{00000000-0002-0000-0300-000007000000}">
      <formula1>$BH$37:$CE$37</formula1>
    </dataValidation>
    <dataValidation type="list" allowBlank="1" showInputMessage="1" showErrorMessage="1" sqref="AW54:BF56" xr:uid="{00000000-0002-0000-0300-000008000000}">
      <formula1>$BH$53:$BJ$53</formula1>
    </dataValidation>
    <dataValidation type="list" allowBlank="1" showInputMessage="1" showErrorMessage="1" sqref="AQ48:AZ48 AQ51:AZ51" xr:uid="{00000000-0002-0000-0300-000009000000}">
      <formula1>$BH$48:$BU$48</formula1>
    </dataValidation>
  </dataValidations>
  <pageMargins left="0.39370078740157483" right="0.39370078740157483" top="0.39370078740157483" bottom="0.39370078740157483" header="0.19685039370078741" footer="0.19685039370078741"/>
  <pageSetup paperSize="9" scale="9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tabColor theme="7" tint="0.79998168889431442"/>
    <pageSetUpPr fitToPage="1"/>
  </sheetPr>
  <dimension ref="A1:CE111"/>
  <sheetViews>
    <sheetView view="pageBreakPreview" topLeftCell="B37" zoomScale="110" zoomScaleNormal="100" zoomScaleSheetLayoutView="110" workbookViewId="0">
      <selection activeCell="X37" sqref="X37:BF37"/>
    </sheetView>
  </sheetViews>
  <sheetFormatPr defaultColWidth="1.7109375" defaultRowHeight="14.25" x14ac:dyDescent="0.2"/>
  <cols>
    <col min="1" max="1" width="1.7109375" style="1" hidden="1" customWidth="1"/>
    <col min="2" max="2" width="1.7109375" style="1" customWidth="1"/>
    <col min="3" max="29" width="1.7109375" style="4"/>
    <col min="30" max="30" width="1.85546875" style="4" customWidth="1"/>
    <col min="31" max="59" width="1.7109375" style="4"/>
    <col min="60" max="60" width="24.42578125" style="17" hidden="1" customWidth="1"/>
    <col min="61" max="61" width="16.7109375" style="17" hidden="1" customWidth="1"/>
    <col min="62" max="63" width="18.5703125" style="1" hidden="1" customWidth="1"/>
    <col min="64" max="83" width="17.7109375" style="1" hidden="1" customWidth="1"/>
    <col min="84" max="16384" width="1.7109375" style="1"/>
  </cols>
  <sheetData>
    <row r="1" spans="3:62" ht="11.25" customHeight="1" x14ac:dyDescent="0.2">
      <c r="C1" s="1"/>
      <c r="D1" s="572" t="s">
        <v>233</v>
      </c>
      <c r="E1" s="573"/>
      <c r="F1" s="573"/>
      <c r="G1" s="573"/>
      <c r="H1" s="573"/>
      <c r="I1" s="573"/>
      <c r="J1" s="573"/>
      <c r="K1" s="573"/>
      <c r="L1" s="573"/>
      <c r="M1" s="573"/>
      <c r="N1" s="573"/>
      <c r="O1" s="573"/>
      <c r="P1" s="573"/>
      <c r="Q1" s="573"/>
      <c r="R1" s="573"/>
      <c r="S1" s="574"/>
      <c r="T1" s="3"/>
      <c r="U1" s="3"/>
      <c r="V1" s="3"/>
      <c r="W1" s="1"/>
      <c r="X1" s="104"/>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3:62" ht="50.25" customHeight="1" x14ac:dyDescent="0.25">
      <c r="C2" s="406"/>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row>
    <row r="3" spans="3:62" s="102" customFormat="1" ht="18" customHeight="1" x14ac:dyDescent="0.2">
      <c r="C3" s="1020" t="s">
        <v>548</v>
      </c>
      <c r="D3" s="1021"/>
      <c r="E3" s="1021"/>
      <c r="F3" s="1021"/>
      <c r="G3" s="1021"/>
      <c r="H3" s="1021"/>
      <c r="I3" s="1021"/>
      <c r="J3" s="1021"/>
      <c r="K3" s="1021"/>
      <c r="L3" s="1021"/>
      <c r="M3" s="1021"/>
      <c r="N3" s="1021"/>
      <c r="O3" s="1021"/>
      <c r="P3" s="1021"/>
      <c r="Q3" s="1021"/>
      <c r="R3" s="1021"/>
      <c r="S3" s="1021"/>
      <c r="T3" s="1021"/>
      <c r="U3" s="1021"/>
      <c r="V3" s="1021"/>
      <c r="W3" s="1021"/>
      <c r="X3" s="1021"/>
      <c r="Y3" s="1021"/>
      <c r="Z3" s="1021"/>
      <c r="AA3" s="1021"/>
      <c r="AB3" s="1021"/>
      <c r="AC3" s="1021"/>
      <c r="AD3" s="1021"/>
      <c r="AE3" s="1021"/>
      <c r="AF3" s="1021"/>
      <c r="AG3" s="1021"/>
      <c r="AH3" s="1021"/>
      <c r="AI3" s="1021"/>
      <c r="AJ3" s="1021"/>
      <c r="AK3" s="1021"/>
      <c r="AL3" s="1021"/>
      <c r="AM3" s="1021"/>
      <c r="AN3" s="1021"/>
      <c r="AO3" s="1021"/>
      <c r="AP3" s="1021"/>
      <c r="AQ3" s="1021"/>
      <c r="AR3" s="1021"/>
      <c r="AS3" s="1021"/>
      <c r="AT3" s="1021"/>
      <c r="AU3" s="1021"/>
      <c r="AV3" s="1021"/>
      <c r="AW3" s="1021"/>
      <c r="AX3" s="1021"/>
      <c r="AY3" s="1021"/>
      <c r="AZ3" s="1021"/>
      <c r="BA3" s="1021"/>
      <c r="BB3" s="1021"/>
      <c r="BC3" s="1021"/>
      <c r="BD3" s="1021"/>
      <c r="BE3" s="1021"/>
      <c r="BF3" s="1021"/>
      <c r="BG3" s="1021"/>
    </row>
    <row r="4" spans="3:62" s="123" customFormat="1" ht="31.5" customHeight="1" thickBot="1" x14ac:dyDescent="0.3">
      <c r="C4" s="1250" t="s">
        <v>742</v>
      </c>
      <c r="D4" s="1023"/>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c r="AO4" s="1023"/>
      <c r="AP4" s="1023"/>
      <c r="AQ4" s="1023"/>
      <c r="AR4" s="1023"/>
      <c r="AS4" s="1023"/>
      <c r="AT4" s="1023"/>
      <c r="AU4" s="1023"/>
      <c r="AV4" s="1023"/>
      <c r="AW4" s="1023"/>
      <c r="AX4" s="1023"/>
      <c r="AY4" s="1023"/>
      <c r="AZ4" s="1023"/>
      <c r="BA4" s="1023"/>
      <c r="BB4" s="1023"/>
      <c r="BC4" s="1023"/>
      <c r="BD4" s="1023"/>
      <c r="BE4" s="1023"/>
      <c r="BF4" s="1023"/>
      <c r="BG4" s="1023"/>
    </row>
    <row r="5" spans="3:62" s="3" customFormat="1" ht="12.75" hidden="1" customHeight="1" x14ac:dyDescent="0.2">
      <c r="C5" s="204"/>
      <c r="D5" s="1002" t="s">
        <v>262</v>
      </c>
      <c r="E5" s="1003"/>
      <c r="F5" s="1003"/>
      <c r="G5" s="1003"/>
      <c r="H5" s="1003"/>
      <c r="I5" s="1003"/>
      <c r="J5" s="1003"/>
      <c r="K5" s="1003"/>
      <c r="L5" s="1003"/>
      <c r="M5" s="1003"/>
      <c r="N5" s="1003"/>
      <c r="O5" s="1004"/>
      <c r="P5" s="1005">
        <v>0</v>
      </c>
      <c r="Q5" s="1005"/>
      <c r="R5" s="1005"/>
      <c r="S5" s="1005"/>
      <c r="T5" s="1005"/>
      <c r="U5" s="1005"/>
      <c r="V5" s="1005"/>
      <c r="W5" s="1005"/>
      <c r="X5" s="1005"/>
      <c r="Y5" s="1005"/>
      <c r="Z5" s="1005"/>
      <c r="AA5" s="1005"/>
      <c r="AB5" s="1005"/>
      <c r="AC5" s="1005"/>
      <c r="AD5" s="1005"/>
      <c r="AE5" s="1005"/>
      <c r="AF5" s="1005"/>
      <c r="AG5" s="1005"/>
      <c r="AH5" s="1005"/>
      <c r="AI5" s="1005"/>
      <c r="AJ5" s="1005"/>
      <c r="AK5" s="1005"/>
      <c r="AL5" s="1005"/>
      <c r="AM5" s="1005"/>
      <c r="AN5" s="1005"/>
      <c r="AO5" s="1005"/>
      <c r="AP5" s="1005"/>
      <c r="AQ5" s="1005"/>
      <c r="AR5" s="1005"/>
      <c r="AS5" s="1005"/>
      <c r="AT5" s="1005"/>
      <c r="AU5" s="1005"/>
      <c r="AV5" s="1005"/>
      <c r="AW5" s="1005"/>
      <c r="AX5" s="1005"/>
      <c r="AY5" s="1005"/>
      <c r="AZ5" s="1005"/>
      <c r="BA5" s="1005"/>
      <c r="BB5" s="1005"/>
      <c r="BC5" s="1005"/>
      <c r="BD5" s="1005"/>
      <c r="BE5" s="1005"/>
      <c r="BF5" s="1006"/>
      <c r="BH5" s="205"/>
      <c r="BI5" s="164"/>
      <c r="BJ5" s="206"/>
    </row>
    <row r="6" spans="3:62" s="3" customFormat="1" ht="12.75" customHeight="1" thickTop="1" thickBot="1" x14ac:dyDescent="0.25">
      <c r="C6" s="204"/>
      <c r="D6" s="1007" t="s">
        <v>250</v>
      </c>
      <c r="E6" s="1008"/>
      <c r="F6" s="1008"/>
      <c r="G6" s="1008"/>
      <c r="H6" s="1008"/>
      <c r="I6" s="1008"/>
      <c r="J6" s="1008"/>
      <c r="K6" s="1008"/>
      <c r="L6" s="1008"/>
      <c r="M6" s="1008"/>
      <c r="N6" s="1008"/>
      <c r="O6" s="1009"/>
      <c r="P6" s="1010" t="str">
        <f>ZADOST!P25</f>
        <v>zde nevyplňovat,  toto pole se načítá automaticky!</v>
      </c>
      <c r="Q6" s="1011"/>
      <c r="R6" s="1011"/>
      <c r="S6" s="1011"/>
      <c r="T6" s="1011"/>
      <c r="U6" s="1011"/>
      <c r="V6" s="1011"/>
      <c r="W6" s="1011"/>
      <c r="X6" s="1011"/>
      <c r="Y6" s="1011"/>
      <c r="Z6" s="1011"/>
      <c r="AA6" s="1011"/>
      <c r="AB6" s="1011"/>
      <c r="AC6" s="1011"/>
      <c r="AD6" s="1011"/>
      <c r="AE6" s="1011"/>
      <c r="AF6" s="1011"/>
      <c r="AG6" s="1011"/>
      <c r="AH6" s="1011"/>
      <c r="AI6" s="1011"/>
      <c r="AJ6" s="1011"/>
      <c r="AK6" s="1011"/>
      <c r="AL6" s="1011"/>
      <c r="AM6" s="1011"/>
      <c r="AN6" s="1011"/>
      <c r="AO6" s="1011"/>
      <c r="AP6" s="1011"/>
      <c r="AQ6" s="1011"/>
      <c r="AR6" s="1011"/>
      <c r="AS6" s="1011"/>
      <c r="AT6" s="1011"/>
      <c r="AU6" s="1011"/>
      <c r="AV6" s="1011"/>
      <c r="AW6" s="1011"/>
      <c r="AX6" s="1011"/>
      <c r="AY6" s="1011"/>
      <c r="AZ6" s="1011"/>
      <c r="BA6" s="1011"/>
      <c r="BB6" s="1011"/>
      <c r="BC6" s="1011"/>
      <c r="BD6" s="1011"/>
      <c r="BE6" s="1011"/>
      <c r="BF6" s="1012"/>
      <c r="BH6" s="164"/>
      <c r="BI6" s="164"/>
      <c r="BJ6" s="206"/>
    </row>
    <row r="7" spans="3:62" s="102" customFormat="1" ht="11.25" customHeight="1" thickTop="1" x14ac:dyDescent="0.2">
      <c r="C7" s="156"/>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row>
    <row r="8" spans="3:62" s="102" customFormat="1" ht="42.75" hidden="1" customHeight="1" x14ac:dyDescent="0.2">
      <c r="C8" s="656" t="s">
        <v>433</v>
      </c>
      <c r="D8" s="657"/>
      <c r="E8" s="657"/>
      <c r="F8" s="657"/>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7"/>
      <c r="AW8" s="657"/>
      <c r="AX8" s="657"/>
      <c r="AY8" s="657"/>
      <c r="AZ8" s="657"/>
      <c r="BA8" s="657"/>
      <c r="BB8" s="657"/>
      <c r="BC8" s="657"/>
      <c r="BD8" s="657"/>
      <c r="BE8" s="657"/>
      <c r="BF8" s="657"/>
      <c r="BG8" s="657"/>
    </row>
    <row r="9" spans="3:62" s="102" customFormat="1" ht="5.25" hidden="1" customHeight="1" x14ac:dyDescent="0.2">
      <c r="C9" s="156"/>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row>
    <row r="10" spans="3:62" s="102" customFormat="1" ht="18" hidden="1" customHeight="1" x14ac:dyDescent="0.2">
      <c r="C10" s="821" t="s">
        <v>434</v>
      </c>
      <c r="D10" s="822"/>
      <c r="E10" s="822"/>
      <c r="F10" s="822"/>
      <c r="G10" s="822"/>
      <c r="H10" s="822"/>
      <c r="I10" s="822"/>
      <c r="J10" s="822"/>
      <c r="K10" s="822"/>
      <c r="L10" s="822"/>
      <c r="M10" s="822"/>
      <c r="N10" s="822"/>
      <c r="O10" s="822"/>
      <c r="P10" s="822"/>
      <c r="Q10" s="822"/>
      <c r="R10" s="822"/>
      <c r="S10" s="822"/>
      <c r="T10" s="822"/>
      <c r="U10" s="822"/>
      <c r="V10" s="822"/>
      <c r="W10" s="822"/>
      <c r="X10" s="822"/>
      <c r="Y10" s="822"/>
      <c r="Z10" s="822"/>
      <c r="AA10" s="822"/>
      <c r="AB10" s="822"/>
      <c r="AC10" s="822"/>
      <c r="AD10" s="822"/>
      <c r="AE10" s="822"/>
      <c r="AF10" s="822"/>
      <c r="AG10" s="822"/>
      <c r="AH10" s="822"/>
      <c r="AI10" s="822"/>
      <c r="AJ10" s="822"/>
      <c r="AK10" s="822"/>
      <c r="AL10" s="822"/>
      <c r="AM10" s="822"/>
      <c r="AN10" s="822"/>
      <c r="AO10" s="822"/>
      <c r="AP10" s="822"/>
      <c r="AQ10" s="822"/>
      <c r="AR10" s="822"/>
      <c r="AS10" s="822"/>
      <c r="AT10" s="822"/>
      <c r="AU10" s="822"/>
      <c r="AV10" s="822"/>
      <c r="AW10" s="822"/>
      <c r="AX10" s="822"/>
      <c r="AY10" s="822"/>
      <c r="AZ10" s="822"/>
      <c r="BA10" s="822"/>
      <c r="BB10" s="822"/>
      <c r="BC10" s="822"/>
      <c r="BD10" s="822"/>
      <c r="BE10" s="822"/>
      <c r="BF10" s="822"/>
      <c r="BG10" s="822"/>
    </row>
    <row r="11" spans="3:62" s="102" customFormat="1" ht="8.25" hidden="1" customHeight="1" x14ac:dyDescent="0.2">
      <c r="C11" s="133"/>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row>
    <row r="12" spans="3:62" s="123" customFormat="1" ht="16.5" hidden="1" customHeight="1" x14ac:dyDescent="0.25">
      <c r="C12" s="847" t="s">
        <v>435</v>
      </c>
      <c r="D12" s="848"/>
      <c r="E12" s="848"/>
      <c r="F12" s="848"/>
      <c r="G12" s="848"/>
      <c r="H12" s="848"/>
      <c r="I12" s="848"/>
      <c r="J12" s="848"/>
      <c r="K12" s="848"/>
      <c r="L12" s="848"/>
      <c r="M12" s="848"/>
      <c r="N12" s="848"/>
      <c r="O12" s="848"/>
      <c r="P12" s="848"/>
      <c r="Q12" s="848"/>
      <c r="R12" s="848"/>
      <c r="S12" s="848"/>
      <c r="T12" s="848"/>
      <c r="U12" s="848"/>
      <c r="V12" s="848"/>
      <c r="W12" s="848"/>
      <c r="X12" s="848"/>
      <c r="Y12" s="848"/>
      <c r="Z12" s="848"/>
      <c r="AA12" s="848"/>
      <c r="AB12" s="848"/>
      <c r="AC12" s="848"/>
      <c r="AD12" s="848"/>
      <c r="AE12" s="848"/>
      <c r="AF12" s="848"/>
      <c r="AG12" s="849"/>
      <c r="AH12" s="849"/>
      <c r="AI12" s="849"/>
      <c r="AJ12" s="849"/>
      <c r="AK12" s="849"/>
      <c r="AL12" s="849"/>
      <c r="AM12" s="849"/>
      <c r="AN12" s="849"/>
      <c r="AO12" s="849"/>
      <c r="AP12" s="849"/>
      <c r="AQ12" s="849"/>
      <c r="AR12" s="849"/>
      <c r="AS12" s="849"/>
      <c r="AT12" s="849"/>
      <c r="AU12" s="849"/>
      <c r="AV12" s="849"/>
      <c r="AW12" s="849"/>
      <c r="AX12" s="849"/>
      <c r="AY12" s="849"/>
      <c r="AZ12" s="849"/>
      <c r="BA12" s="849"/>
      <c r="BB12" s="849"/>
      <c r="BC12" s="849"/>
      <c r="BD12" s="849"/>
      <c r="BE12" s="849"/>
      <c r="BF12" s="849"/>
      <c r="BG12" s="849"/>
    </row>
    <row r="13" spans="3:62" s="102" customFormat="1" ht="36" hidden="1" customHeight="1" x14ac:dyDescent="0.4">
      <c r="C13" s="661" t="s">
        <v>263</v>
      </c>
      <c r="D13" s="662"/>
      <c r="E13" s="662"/>
      <c r="F13" s="662"/>
      <c r="G13" s="662"/>
      <c r="H13" s="662"/>
      <c r="I13" s="662"/>
      <c r="J13" s="662"/>
      <c r="K13" s="662"/>
      <c r="L13" s="662"/>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row>
    <row r="14" spans="3:62" s="102" customFormat="1" ht="15" hidden="1" customHeight="1" x14ac:dyDescent="0.2">
      <c r="C14" s="630" t="s">
        <v>234</v>
      </c>
      <c r="D14" s="630"/>
      <c r="E14" s="630"/>
      <c r="F14" s="630"/>
      <c r="G14" s="630"/>
      <c r="H14" s="630"/>
      <c r="I14" s="630"/>
      <c r="J14" s="630"/>
      <c r="K14" s="630"/>
      <c r="L14" s="630"/>
      <c r="M14" s="630"/>
      <c r="N14" s="630"/>
      <c r="O14" s="630"/>
      <c r="P14" s="630"/>
      <c r="Q14" s="630"/>
      <c r="R14" s="630"/>
      <c r="S14" s="630"/>
      <c r="T14" s="630"/>
      <c r="U14" s="630"/>
      <c r="V14" s="630"/>
      <c r="W14" s="630"/>
      <c r="X14" s="630"/>
      <c r="Y14" s="630"/>
      <c r="Z14" s="630"/>
      <c r="AA14" s="630"/>
      <c r="AB14" s="630"/>
      <c r="AC14" s="630"/>
      <c r="AD14" s="630"/>
      <c r="AE14" s="630"/>
      <c r="AF14" s="630"/>
      <c r="AG14" s="630"/>
      <c r="AH14" s="630"/>
      <c r="AI14" s="630"/>
      <c r="AJ14" s="630"/>
      <c r="AK14" s="630"/>
      <c r="AL14" s="630"/>
      <c r="AM14" s="630"/>
      <c r="AN14" s="630"/>
      <c r="AO14" s="630"/>
      <c r="AP14" s="630"/>
      <c r="AQ14" s="630"/>
      <c r="AR14" s="630"/>
      <c r="AS14" s="630"/>
      <c r="AT14" s="630"/>
      <c r="AU14" s="630"/>
      <c r="AV14" s="630"/>
      <c r="AW14" s="630"/>
      <c r="AX14" s="630"/>
      <c r="AY14" s="630"/>
      <c r="AZ14" s="630"/>
      <c r="BA14" s="630"/>
      <c r="BB14" s="630"/>
      <c r="BC14" s="631"/>
      <c r="BD14" s="631"/>
      <c r="BE14" s="631"/>
      <c r="BF14" s="631"/>
      <c r="BG14" s="631"/>
    </row>
    <row r="15" spans="3:62" ht="11.25" hidden="1" customHeight="1" x14ac:dyDescent="0.2">
      <c r="C15" s="1"/>
      <c r="D15" s="572" t="s">
        <v>233</v>
      </c>
      <c r="E15" s="573"/>
      <c r="F15" s="573"/>
      <c r="G15" s="573"/>
      <c r="H15" s="573"/>
      <c r="I15" s="573"/>
      <c r="J15" s="573"/>
      <c r="K15" s="573"/>
      <c r="L15" s="573"/>
      <c r="M15" s="573"/>
      <c r="N15" s="573"/>
      <c r="O15" s="573"/>
      <c r="P15" s="573"/>
      <c r="Q15" s="573"/>
      <c r="R15" s="573"/>
      <c r="S15" s="574"/>
      <c r="T15" s="3"/>
      <c r="U15" s="3"/>
      <c r="V15" s="3"/>
      <c r="W15" s="1"/>
      <c r="X15" s="104"/>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3:62" ht="6" hidden="1" customHeight="1" x14ac:dyDescent="0.2">
      <c r="C16" s="1"/>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
    </row>
    <row r="17" spans="1:62" ht="19.5" hidden="1" customHeight="1" x14ac:dyDescent="0.25">
      <c r="C17" s="105"/>
      <c r="D17" s="599" t="s">
        <v>266</v>
      </c>
      <c r="E17" s="600"/>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0"/>
      <c r="AF17" s="600"/>
      <c r="AG17" s="600"/>
      <c r="AH17" s="600"/>
      <c r="AI17" s="600"/>
      <c r="AJ17" s="600"/>
      <c r="AK17" s="600"/>
      <c r="AL17" s="600"/>
      <c r="AM17" s="600"/>
      <c r="AN17" s="600"/>
      <c r="AO17" s="600"/>
      <c r="AP17" s="600"/>
      <c r="AQ17" s="600"/>
      <c r="AR17" s="600"/>
      <c r="AS17" s="600"/>
      <c r="AT17" s="600"/>
      <c r="AU17" s="600"/>
      <c r="AV17" s="600"/>
      <c r="AW17" s="600"/>
      <c r="AX17" s="600"/>
      <c r="AY17" s="600"/>
      <c r="AZ17" s="600"/>
      <c r="BA17" s="600"/>
      <c r="BB17" s="600"/>
      <c r="BC17" s="600"/>
      <c r="BD17" s="600"/>
      <c r="BE17" s="600"/>
      <c r="BF17" s="601"/>
      <c r="BG17" s="106"/>
    </row>
    <row r="18" spans="1:62" s="67" customFormat="1" ht="14.25" hidden="1" customHeight="1" x14ac:dyDescent="0.25">
      <c r="C18" s="107"/>
      <c r="D18" s="850" t="s">
        <v>485</v>
      </c>
      <c r="E18" s="851"/>
      <c r="F18" s="851"/>
      <c r="G18" s="851"/>
      <c r="H18" s="851"/>
      <c r="I18" s="851"/>
      <c r="J18" s="851"/>
      <c r="K18" s="851"/>
      <c r="L18" s="851"/>
      <c r="M18" s="851"/>
      <c r="N18" s="851"/>
      <c r="O18" s="851"/>
      <c r="P18" s="851"/>
      <c r="Q18" s="851"/>
      <c r="R18" s="851"/>
      <c r="S18" s="851"/>
      <c r="T18" s="851"/>
      <c r="U18" s="851"/>
      <c r="V18" s="851"/>
      <c r="W18" s="851"/>
      <c r="X18" s="851"/>
      <c r="Y18" s="851"/>
      <c r="Z18" s="851"/>
      <c r="AA18" s="851"/>
      <c r="AB18" s="851"/>
      <c r="AC18" s="851"/>
      <c r="AD18" s="851"/>
      <c r="AE18" s="851"/>
      <c r="AF18" s="851"/>
      <c r="AG18" s="851"/>
      <c r="AH18" s="851"/>
      <c r="AI18" s="851"/>
      <c r="AJ18" s="851"/>
      <c r="AK18" s="851"/>
      <c r="AL18" s="851"/>
      <c r="AM18" s="851"/>
      <c r="AN18" s="851"/>
      <c r="AO18" s="851"/>
      <c r="AP18" s="851"/>
      <c r="AQ18" s="851"/>
      <c r="AR18" s="851"/>
      <c r="AS18" s="851"/>
      <c r="AT18" s="851"/>
      <c r="AU18" s="851"/>
      <c r="AV18" s="851"/>
      <c r="AW18" s="851"/>
      <c r="AX18" s="851"/>
      <c r="AY18" s="851"/>
      <c r="AZ18" s="851"/>
      <c r="BA18" s="851"/>
      <c r="BB18" s="851"/>
      <c r="BC18" s="851"/>
      <c r="BD18" s="851"/>
      <c r="BE18" s="851"/>
      <c r="BF18" s="852"/>
      <c r="BH18" s="191"/>
      <c r="BI18" s="191"/>
      <c r="BJ18" s="191"/>
    </row>
    <row r="19" spans="1:62" ht="14.25" hidden="1" customHeight="1" x14ac:dyDescent="0.25">
      <c r="C19" s="105"/>
      <c r="D19" s="860" t="s">
        <v>482</v>
      </c>
      <c r="E19" s="861"/>
      <c r="F19" s="861"/>
      <c r="G19" s="861"/>
      <c r="H19" s="861"/>
      <c r="I19" s="861"/>
      <c r="J19" s="186" t="s">
        <v>436</v>
      </c>
      <c r="K19" s="885" t="s">
        <v>484</v>
      </c>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c r="AZ19" s="885"/>
      <c r="BA19" s="885"/>
      <c r="BB19" s="885"/>
      <c r="BC19" s="885"/>
      <c r="BD19" s="885"/>
      <c r="BE19" s="885"/>
      <c r="BF19" s="886"/>
      <c r="BG19" s="106"/>
      <c r="BH19" s="125"/>
      <c r="BI19" s="125"/>
      <c r="BJ19" s="125"/>
    </row>
    <row r="20" spans="1:62" ht="30" hidden="1" customHeight="1" x14ac:dyDescent="0.25">
      <c r="C20" s="105"/>
      <c r="D20" s="189"/>
      <c r="E20" s="190"/>
      <c r="F20" s="190"/>
      <c r="G20" s="190"/>
      <c r="H20" s="190"/>
      <c r="I20" s="190"/>
      <c r="J20" s="186"/>
      <c r="K20" s="885" t="s">
        <v>483</v>
      </c>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c r="AK20" s="887"/>
      <c r="AL20" s="887"/>
      <c r="AM20" s="887"/>
      <c r="AN20" s="887"/>
      <c r="AO20" s="887"/>
      <c r="AP20" s="887"/>
      <c r="AQ20" s="887"/>
      <c r="AR20" s="887"/>
      <c r="AS20" s="887"/>
      <c r="AT20" s="887"/>
      <c r="AU20" s="887"/>
      <c r="AV20" s="887"/>
      <c r="AW20" s="887"/>
      <c r="AX20" s="887"/>
      <c r="AY20" s="887"/>
      <c r="AZ20" s="887"/>
      <c r="BA20" s="887"/>
      <c r="BB20" s="887"/>
      <c r="BC20" s="887"/>
      <c r="BD20" s="887"/>
      <c r="BE20" s="887"/>
      <c r="BF20" s="888"/>
      <c r="BG20" s="106"/>
      <c r="BH20" s="125"/>
      <c r="BI20" s="125"/>
      <c r="BJ20" s="125"/>
    </row>
    <row r="21" spans="1:62" ht="31.5" hidden="1" customHeight="1" x14ac:dyDescent="0.25">
      <c r="C21" s="105"/>
      <c r="D21" s="860"/>
      <c r="E21" s="861"/>
      <c r="F21" s="861"/>
      <c r="G21" s="861"/>
      <c r="H21" s="861"/>
      <c r="I21" s="861"/>
      <c r="J21" s="186" t="s">
        <v>436</v>
      </c>
      <c r="K21" s="885" t="s">
        <v>437</v>
      </c>
      <c r="L21" s="885"/>
      <c r="M21" s="885"/>
      <c r="N21" s="885"/>
      <c r="O21" s="885"/>
      <c r="P21" s="885"/>
      <c r="Q21" s="885"/>
      <c r="R21" s="885"/>
      <c r="S21" s="885"/>
      <c r="T21" s="885"/>
      <c r="U21" s="885"/>
      <c r="V21" s="885"/>
      <c r="W21" s="885"/>
      <c r="X21" s="885"/>
      <c r="Y21" s="885"/>
      <c r="Z21" s="885"/>
      <c r="AA21" s="885"/>
      <c r="AB21" s="885"/>
      <c r="AC21" s="885"/>
      <c r="AD21" s="885"/>
      <c r="AE21" s="885"/>
      <c r="AF21" s="885"/>
      <c r="AG21" s="885"/>
      <c r="AH21" s="885"/>
      <c r="AI21" s="885"/>
      <c r="AJ21" s="885"/>
      <c r="AK21" s="885"/>
      <c r="AL21" s="885"/>
      <c r="AM21" s="885"/>
      <c r="AN21" s="885"/>
      <c r="AO21" s="885"/>
      <c r="AP21" s="885"/>
      <c r="AQ21" s="885"/>
      <c r="AR21" s="885"/>
      <c r="AS21" s="885"/>
      <c r="AT21" s="885"/>
      <c r="AU21" s="885"/>
      <c r="AV21" s="885"/>
      <c r="AW21" s="885"/>
      <c r="AX21" s="885"/>
      <c r="AY21" s="885"/>
      <c r="AZ21" s="885"/>
      <c r="BA21" s="885"/>
      <c r="BB21" s="885"/>
      <c r="BC21" s="885"/>
      <c r="BD21" s="885"/>
      <c r="BE21" s="885"/>
      <c r="BF21" s="886"/>
      <c r="BG21" s="106"/>
      <c r="BH21" s="125"/>
      <c r="BI21" s="125"/>
      <c r="BJ21" s="125"/>
    </row>
    <row r="22" spans="1:62" ht="19.5" hidden="1" customHeight="1" x14ac:dyDescent="0.25">
      <c r="C22" s="105"/>
      <c r="D22" s="112"/>
      <c r="E22" s="109"/>
      <c r="F22" s="109"/>
      <c r="G22" s="575"/>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7"/>
      <c r="BG22" s="106"/>
      <c r="BH22" s="120"/>
      <c r="BI22" s="120"/>
      <c r="BJ22" s="120"/>
    </row>
    <row r="23" spans="1:62" ht="19.5" hidden="1" customHeight="1" x14ac:dyDescent="0.2">
      <c r="C23" s="107"/>
      <c r="D23" s="113"/>
      <c r="E23" s="110"/>
      <c r="F23" s="110"/>
      <c r="G23" s="578"/>
      <c r="H23" s="579"/>
      <c r="I23" s="579"/>
      <c r="J23" s="579"/>
      <c r="K23" s="579"/>
      <c r="L23" s="579"/>
      <c r="M23" s="579"/>
      <c r="N23" s="579"/>
      <c r="O23" s="579"/>
      <c r="P23" s="579"/>
      <c r="Q23" s="579"/>
      <c r="R23" s="579"/>
      <c r="S23" s="579"/>
      <c r="T23" s="579"/>
      <c r="U23" s="579"/>
      <c r="V23" s="579"/>
      <c r="W23" s="579"/>
      <c r="X23" s="579"/>
      <c r="Y23" s="579"/>
      <c r="Z23" s="579"/>
      <c r="AA23" s="579"/>
      <c r="AB23" s="579"/>
      <c r="AC23" s="579"/>
      <c r="AD23" s="579"/>
      <c r="AE23" s="579"/>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80"/>
      <c r="BG23" s="1"/>
      <c r="BH23" s="120"/>
    </row>
    <row r="24" spans="1:62" ht="15.75" hidden="1" customHeight="1" x14ac:dyDescent="0.2">
      <c r="C24" s="108"/>
      <c r="D24" s="114"/>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5"/>
      <c r="BG24" s="106"/>
      <c r="BH24" s="121"/>
    </row>
    <row r="25" spans="1:62" ht="19.5" hidden="1" customHeight="1" x14ac:dyDescent="0.25">
      <c r="C25" s="105"/>
      <c r="D25" s="587" t="s">
        <v>262</v>
      </c>
      <c r="E25" s="588"/>
      <c r="F25" s="588"/>
      <c r="G25" s="588"/>
      <c r="H25" s="588"/>
      <c r="I25" s="588"/>
      <c r="J25" s="588"/>
      <c r="K25" s="588"/>
      <c r="L25" s="588"/>
      <c r="M25" s="588"/>
      <c r="N25" s="588"/>
      <c r="O25" s="589"/>
      <c r="P25" s="597" t="str">
        <f>IF((X39)="","zde nevyplňovat,  toto pole se načítá automaticky!",X39)</f>
        <v>zde nevyplňovat,  toto pole se načítá automaticky!</v>
      </c>
      <c r="Q25" s="597"/>
      <c r="R25" s="597"/>
      <c r="S25" s="597"/>
      <c r="T25" s="597"/>
      <c r="U25" s="597"/>
      <c r="V25" s="597"/>
      <c r="W25" s="597"/>
      <c r="X25" s="597"/>
      <c r="Y25" s="597"/>
      <c r="Z25" s="597"/>
      <c r="AA25" s="597"/>
      <c r="AB25" s="597"/>
      <c r="AC25" s="597"/>
      <c r="AD25" s="597"/>
      <c r="AE25" s="597"/>
      <c r="AF25" s="597"/>
      <c r="AG25" s="597"/>
      <c r="AH25" s="597"/>
      <c r="AI25" s="597"/>
      <c r="AJ25" s="597"/>
      <c r="AK25" s="597"/>
      <c r="AL25" s="597"/>
      <c r="AM25" s="597"/>
      <c r="AN25" s="597"/>
      <c r="AO25" s="597"/>
      <c r="AP25" s="597"/>
      <c r="AQ25" s="597"/>
      <c r="AR25" s="597"/>
      <c r="AS25" s="597"/>
      <c r="AT25" s="597"/>
      <c r="AU25" s="597"/>
      <c r="AV25" s="597"/>
      <c r="AW25" s="597"/>
      <c r="AX25" s="597"/>
      <c r="AY25" s="597"/>
      <c r="AZ25" s="597"/>
      <c r="BA25" s="597"/>
      <c r="BB25" s="597"/>
      <c r="BC25" s="597"/>
      <c r="BD25" s="597"/>
      <c r="BE25" s="597"/>
      <c r="BF25" s="598"/>
      <c r="BG25" s="106"/>
      <c r="BH25" s="121"/>
      <c r="BJ25" s="21"/>
    </row>
    <row r="26" spans="1:62" ht="11.25" hidden="1" customHeight="1" x14ac:dyDescent="0.25">
      <c r="C26" s="105"/>
      <c r="D26" s="587" t="s">
        <v>250</v>
      </c>
      <c r="E26" s="588"/>
      <c r="F26" s="588"/>
      <c r="G26" s="588"/>
      <c r="H26" s="588"/>
      <c r="I26" s="588"/>
      <c r="J26" s="588"/>
      <c r="K26" s="588"/>
      <c r="L26" s="588"/>
      <c r="M26" s="588"/>
      <c r="N26" s="588"/>
      <c r="O26" s="589"/>
      <c r="P26" s="675" t="str">
        <f>IF((X38)="","zde nevyplňovat,  toto pole se načítá automaticky!",X38)</f>
        <v>Generuje se automaticky - v žádosti momentálně není Partner 3 vyplněn</v>
      </c>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7"/>
      <c r="BG26" s="106"/>
      <c r="BJ26" s="21"/>
    </row>
    <row r="27" spans="1:62" ht="16.5" hidden="1" customHeight="1" x14ac:dyDescent="0.25">
      <c r="C27" s="105"/>
      <c r="D27" s="685" t="s">
        <v>480</v>
      </c>
      <c r="E27" s="686"/>
      <c r="F27" s="686"/>
      <c r="G27" s="686"/>
      <c r="H27" s="686"/>
      <c r="I27" s="686"/>
      <c r="J27" s="686"/>
      <c r="K27" s="686"/>
      <c r="L27" s="686"/>
      <c r="M27" s="686"/>
      <c r="N27" s="686"/>
      <c r="O27" s="686"/>
      <c r="P27" s="686"/>
      <c r="Q27" s="686"/>
      <c r="R27" s="686"/>
      <c r="S27" s="686"/>
      <c r="T27" s="686"/>
      <c r="U27" s="686"/>
      <c r="V27" s="686"/>
      <c r="W27" s="686"/>
      <c r="X27" s="686"/>
      <c r="Y27" s="686"/>
      <c r="Z27" s="686"/>
      <c r="AA27" s="686"/>
      <c r="AB27" s="686"/>
      <c r="AC27" s="686"/>
      <c r="AD27" s="686"/>
      <c r="AE27" s="686"/>
      <c r="AF27" s="686"/>
      <c r="AG27" s="686"/>
      <c r="AH27" s="686"/>
      <c r="AI27" s="686"/>
      <c r="AJ27" s="686"/>
      <c r="AK27" s="686"/>
      <c r="AL27" s="686"/>
      <c r="AM27" s="686"/>
      <c r="AN27" s="686"/>
      <c r="AO27" s="686"/>
      <c r="AP27" s="686"/>
      <c r="AQ27" s="686"/>
      <c r="AR27" s="686"/>
      <c r="AS27" s="686"/>
      <c r="AT27" s="686"/>
      <c r="AU27" s="686"/>
      <c r="AV27" s="686"/>
      <c r="AW27" s="686"/>
      <c r="AX27" s="686"/>
      <c r="AY27" s="686"/>
      <c r="AZ27" s="686"/>
      <c r="BA27" s="686"/>
      <c r="BB27" s="686"/>
      <c r="BC27" s="686"/>
      <c r="BD27" s="686"/>
      <c r="BE27" s="686"/>
      <c r="BF27" s="687"/>
      <c r="BG27" s="106"/>
    </row>
    <row r="28" spans="1:62" s="5" customFormat="1" ht="9.75" hidden="1" customHeight="1" x14ac:dyDescent="0.25">
      <c r="C28" s="117"/>
      <c r="D28" s="663"/>
      <c r="E28" s="664"/>
      <c r="F28" s="664"/>
      <c r="G28" s="664"/>
      <c r="H28" s="664"/>
      <c r="I28" s="664"/>
      <c r="J28" s="664"/>
      <c r="K28" s="664"/>
      <c r="L28" s="664"/>
      <c r="M28" s="664"/>
      <c r="N28" s="664"/>
      <c r="O28" s="664"/>
      <c r="P28" s="664"/>
      <c r="Q28" s="664"/>
      <c r="R28" s="664"/>
      <c r="S28" s="664"/>
      <c r="T28" s="664"/>
      <c r="U28" s="664"/>
      <c r="V28" s="664"/>
      <c r="W28" s="664"/>
      <c r="X28" s="664"/>
      <c r="Y28" s="664"/>
      <c r="Z28" s="664"/>
      <c r="AA28" s="664"/>
      <c r="AB28" s="664"/>
      <c r="AC28" s="664"/>
      <c r="AD28" s="664"/>
      <c r="AE28" s="664"/>
      <c r="AF28" s="664"/>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5"/>
      <c r="BG28" s="118"/>
      <c r="BH28" s="18"/>
      <c r="BI28" s="18"/>
    </row>
    <row r="29" spans="1:62" ht="30.75" hidden="1" customHeight="1" x14ac:dyDescent="0.2">
      <c r="A29" s="159"/>
      <c r="C29" s="107"/>
      <c r="D29" s="594" t="s">
        <v>481</v>
      </c>
      <c r="E29" s="595"/>
      <c r="F29" s="595"/>
      <c r="G29" s="595"/>
      <c r="H29" s="595"/>
      <c r="I29" s="595"/>
      <c r="J29" s="595"/>
      <c r="K29" s="595"/>
      <c r="L29" s="595"/>
      <c r="M29" s="595"/>
      <c r="N29" s="595"/>
      <c r="O29" s="595"/>
      <c r="P29" s="595"/>
      <c r="Q29" s="595"/>
      <c r="R29" s="595"/>
      <c r="S29" s="595"/>
      <c r="T29" s="595"/>
      <c r="U29" s="595"/>
      <c r="V29" s="595"/>
      <c r="W29" s="595"/>
      <c r="X29" s="595"/>
      <c r="Y29" s="595"/>
      <c r="Z29" s="595"/>
      <c r="AA29" s="595"/>
      <c r="AB29" s="595"/>
      <c r="AC29" s="595"/>
      <c r="AD29" s="595"/>
      <c r="AE29" s="595"/>
      <c r="AF29" s="595"/>
      <c r="AG29" s="595"/>
      <c r="AH29" s="595"/>
      <c r="AI29" s="595"/>
      <c r="AJ29" s="595"/>
      <c r="AK29" s="595"/>
      <c r="AL29" s="595"/>
      <c r="AM29" s="595"/>
      <c r="AN29" s="595"/>
      <c r="AO29" s="595"/>
      <c r="AP29" s="595"/>
      <c r="AQ29" s="595"/>
      <c r="AR29" s="595"/>
      <c r="AS29" s="595"/>
      <c r="AT29" s="595"/>
      <c r="AU29" s="595"/>
      <c r="AV29" s="595"/>
      <c r="AW29" s="595"/>
      <c r="AX29" s="595"/>
      <c r="AY29" s="595"/>
      <c r="AZ29" s="595"/>
      <c r="BA29" s="595"/>
      <c r="BB29" s="595"/>
      <c r="BC29" s="595"/>
      <c r="BD29" s="595"/>
      <c r="BE29" s="595"/>
      <c r="BF29" s="596"/>
      <c r="BG29" s="1"/>
    </row>
    <row r="30" spans="1:62" ht="15.75" hidden="1" customHeight="1" x14ac:dyDescent="0.25">
      <c r="C30" s="105"/>
      <c r="D30" s="116"/>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5"/>
      <c r="BG30" s="106"/>
    </row>
    <row r="31" spans="1:62" ht="27.75" hidden="1" customHeight="1" x14ac:dyDescent="0.25">
      <c r="A31" s="159"/>
      <c r="C31" s="105"/>
      <c r="D31" s="581" t="s">
        <v>235</v>
      </c>
      <c r="E31" s="582"/>
      <c r="F31" s="582"/>
      <c r="G31" s="582"/>
      <c r="H31" s="582"/>
      <c r="I31" s="582"/>
      <c r="J31" s="582"/>
      <c r="K31" s="582"/>
      <c r="L31" s="582"/>
      <c r="M31" s="582"/>
      <c r="N31" s="582"/>
      <c r="O31" s="582"/>
      <c r="P31" s="582"/>
      <c r="Q31" s="582"/>
      <c r="R31" s="582"/>
      <c r="S31" s="582"/>
      <c r="T31" s="582"/>
      <c r="U31" s="582"/>
      <c r="V31" s="582"/>
      <c r="W31" s="582"/>
      <c r="X31" s="582"/>
      <c r="Y31" s="582"/>
      <c r="Z31" s="583"/>
      <c r="AA31" s="584"/>
      <c r="AB31" s="585"/>
      <c r="AC31" s="585"/>
      <c r="AD31" s="585"/>
      <c r="AE31" s="585"/>
      <c r="AF31" s="585"/>
      <c r="AG31" s="585"/>
      <c r="AH31" s="585"/>
      <c r="AI31" s="585"/>
      <c r="AJ31" s="585"/>
      <c r="AK31" s="585"/>
      <c r="AL31" s="585"/>
      <c r="AM31" s="585"/>
      <c r="AN31" s="585"/>
      <c r="AO31" s="585"/>
      <c r="AP31" s="585"/>
      <c r="AQ31" s="585"/>
      <c r="AR31" s="585"/>
      <c r="AS31" s="585"/>
      <c r="AT31" s="585"/>
      <c r="AU31" s="585"/>
      <c r="AV31" s="585"/>
      <c r="AW31" s="585"/>
      <c r="AX31" s="585"/>
      <c r="AY31" s="585"/>
      <c r="AZ31" s="585"/>
      <c r="BA31" s="585"/>
      <c r="BB31" s="585"/>
      <c r="BC31" s="585"/>
      <c r="BD31" s="585"/>
      <c r="BE31" s="585"/>
      <c r="BF31" s="586"/>
      <c r="BG31" s="106"/>
      <c r="BJ31" s="21"/>
    </row>
    <row r="32" spans="1:62" ht="15.75" hidden="1" customHeight="1" x14ac:dyDescent="0.25">
      <c r="C32" s="105"/>
      <c r="D32" s="116"/>
      <c r="E32" s="111"/>
      <c r="F32" s="111"/>
      <c r="G32" s="111"/>
      <c r="H32" s="111"/>
      <c r="I32" s="111"/>
      <c r="J32" s="111"/>
      <c r="K32" s="111"/>
      <c r="L32" s="111"/>
      <c r="M32" s="111"/>
      <c r="N32" s="111"/>
      <c r="O32" s="111"/>
      <c r="P32" s="111"/>
      <c r="Q32" s="111"/>
      <c r="R32" s="111"/>
      <c r="S32" s="111"/>
      <c r="T32" s="111"/>
      <c r="U32" s="111"/>
      <c r="V32" s="111"/>
      <c r="W32" s="111"/>
      <c r="X32" s="111"/>
      <c r="Y32" s="111"/>
      <c r="Z32" s="119"/>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5"/>
      <c r="BG32" s="106"/>
    </row>
    <row r="33" spans="1:83" ht="19.5" hidden="1" customHeight="1" x14ac:dyDescent="0.25">
      <c r="C33" s="105"/>
      <c r="D33" s="669" t="s">
        <v>42</v>
      </c>
      <c r="E33" s="670"/>
      <c r="F33" s="670"/>
      <c r="G33" s="670"/>
      <c r="H33" s="670"/>
      <c r="I33" s="670"/>
      <c r="J33" s="670"/>
      <c r="K33" s="670"/>
      <c r="L33" s="670"/>
      <c r="M33" s="670"/>
      <c r="N33" s="670"/>
      <c r="O33" s="670"/>
      <c r="P33" s="670"/>
      <c r="Q33" s="670"/>
      <c r="R33" s="670"/>
      <c r="S33" s="670"/>
      <c r="T33" s="670"/>
      <c r="U33" s="670"/>
      <c r="V33" s="670"/>
      <c r="W33" s="670"/>
      <c r="X33" s="670"/>
      <c r="Y33" s="670"/>
      <c r="Z33" s="671"/>
      <c r="AA33" s="666" t="e">
        <f>IF(#REF!="","Zde nevyplňovat, toto pole se načítá automaticky!",(#REF!))</f>
        <v>#REF!</v>
      </c>
      <c r="AB33" s="667"/>
      <c r="AC33" s="667"/>
      <c r="AD33" s="667"/>
      <c r="AE33" s="667"/>
      <c r="AF33" s="667"/>
      <c r="AG33" s="667"/>
      <c r="AH33" s="667"/>
      <c r="AI33" s="667"/>
      <c r="AJ33" s="667"/>
      <c r="AK33" s="667"/>
      <c r="AL33" s="667"/>
      <c r="AM33" s="667"/>
      <c r="AN33" s="667"/>
      <c r="AO33" s="667"/>
      <c r="AP33" s="667"/>
      <c r="AQ33" s="667"/>
      <c r="AR33" s="667"/>
      <c r="AS33" s="667"/>
      <c r="AT33" s="667"/>
      <c r="AU33" s="667"/>
      <c r="AV33" s="667"/>
      <c r="AW33" s="667"/>
      <c r="AX33" s="667"/>
      <c r="AY33" s="667"/>
      <c r="AZ33" s="667"/>
      <c r="BA33" s="667"/>
      <c r="BB33" s="667"/>
      <c r="BC33" s="667"/>
      <c r="BD33" s="667"/>
      <c r="BE33" s="667"/>
      <c r="BF33" s="668"/>
      <c r="BG33" s="106"/>
      <c r="BJ33" s="17"/>
    </row>
    <row r="34" spans="1:83" ht="13.15" hidden="1" customHeight="1" x14ac:dyDescent="0.2">
      <c r="C34" s="1"/>
      <c r="D34" s="709"/>
      <c r="E34" s="710"/>
      <c r="F34" s="710"/>
      <c r="G34" s="710"/>
      <c r="H34" s="710"/>
      <c r="I34" s="710"/>
      <c r="J34" s="710"/>
      <c r="K34" s="710"/>
      <c r="L34" s="710"/>
      <c r="M34" s="710"/>
      <c r="N34" s="710"/>
      <c r="O34" s="710"/>
      <c r="P34" s="710"/>
      <c r="Q34" s="710"/>
      <c r="R34" s="710"/>
      <c r="S34" s="710"/>
      <c r="T34" s="710"/>
      <c r="U34" s="710"/>
      <c r="V34" s="710"/>
      <c r="W34" s="710"/>
      <c r="X34" s="710"/>
      <c r="Y34" s="710"/>
      <c r="Z34" s="710"/>
      <c r="AA34" s="710"/>
      <c r="AB34" s="710"/>
      <c r="AC34" s="710"/>
      <c r="AD34" s="710"/>
      <c r="AE34" s="710"/>
      <c r="AF34" s="710"/>
      <c r="AG34" s="710"/>
      <c r="AH34" s="710"/>
      <c r="AI34" s="710"/>
      <c r="AJ34" s="710"/>
      <c r="AK34" s="710"/>
      <c r="AL34" s="710"/>
      <c r="AM34" s="710"/>
      <c r="AN34" s="710"/>
      <c r="AO34" s="710"/>
      <c r="AP34" s="710"/>
      <c r="AQ34" s="710"/>
      <c r="AR34" s="710"/>
      <c r="AS34" s="710"/>
      <c r="AT34" s="710"/>
      <c r="AU34" s="710"/>
      <c r="AV34" s="710"/>
      <c r="AW34" s="710"/>
      <c r="AX34" s="710"/>
      <c r="AY34" s="710"/>
      <c r="AZ34" s="710"/>
      <c r="BA34" s="710"/>
      <c r="BB34" s="710"/>
      <c r="BC34" s="710"/>
      <c r="BD34" s="710"/>
      <c r="BE34" s="710"/>
      <c r="BF34" s="710"/>
      <c r="BG34" s="1"/>
      <c r="BH34" s="23"/>
      <c r="BI34" s="23"/>
    </row>
    <row r="35" spans="1:83" s="5" customFormat="1" ht="28.9" hidden="1" customHeight="1" x14ac:dyDescent="0.4">
      <c r="C35" s="122"/>
      <c r="D35" s="137" t="s">
        <v>500</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H35" s="101"/>
      <c r="BI35" s="23"/>
    </row>
    <row r="36" spans="1:83" ht="18.75" customHeight="1" x14ac:dyDescent="0.25">
      <c r="A36" s="159"/>
      <c r="C36" s="1"/>
      <c r="D36" s="673" t="s">
        <v>502</v>
      </c>
      <c r="E36" s="674"/>
      <c r="F36" s="674"/>
      <c r="G36" s="674"/>
      <c r="H36" s="674"/>
      <c r="I36" s="674"/>
      <c r="J36" s="674"/>
      <c r="K36" s="674"/>
      <c r="L36" s="674"/>
      <c r="M36" s="674"/>
      <c r="N36" s="674"/>
      <c r="O36" s="674"/>
      <c r="P36" s="674"/>
      <c r="Q36" s="674"/>
      <c r="R36" s="674"/>
      <c r="S36" s="674"/>
      <c r="T36" s="674"/>
      <c r="U36" s="674"/>
      <c r="V36" s="588"/>
      <c r="W36" s="589"/>
      <c r="X36" s="582" t="s">
        <v>219</v>
      </c>
      <c r="Y36" s="582"/>
      <c r="Z36" s="582"/>
      <c r="AA36" s="582"/>
      <c r="AB36" s="582"/>
      <c r="AC36" s="582"/>
      <c r="AD36" s="582"/>
      <c r="AE36" s="582"/>
      <c r="AF36" s="582"/>
      <c r="AG36" s="582"/>
      <c r="AH36" s="582"/>
      <c r="AI36" s="582"/>
      <c r="AJ36" s="582"/>
      <c r="AK36" s="582"/>
      <c r="AL36" s="582"/>
      <c r="AM36" s="582"/>
      <c r="AN36" s="582"/>
      <c r="AO36" s="582"/>
      <c r="AP36" s="582"/>
      <c r="AQ36" s="582"/>
      <c r="AR36" s="582"/>
      <c r="AS36" s="582"/>
      <c r="AT36" s="582"/>
      <c r="AU36" s="582"/>
      <c r="AV36" s="582"/>
      <c r="AW36" s="582"/>
      <c r="AX36" s="582"/>
      <c r="AY36" s="582"/>
      <c r="AZ36" s="582"/>
      <c r="BA36" s="582"/>
      <c r="BB36" s="582"/>
      <c r="BC36" s="582"/>
      <c r="BD36" s="582"/>
      <c r="BE36" s="582"/>
      <c r="BF36" s="678"/>
      <c r="BG36" s="1"/>
      <c r="BH36" s="167"/>
      <c r="BI36" s="23"/>
      <c r="BJ36" s="21"/>
    </row>
    <row r="37" spans="1:83" ht="19.149999999999999" customHeight="1" x14ac:dyDescent="0.2">
      <c r="A37" s="159"/>
      <c r="C37" s="1"/>
      <c r="D37" s="699" t="s">
        <v>220</v>
      </c>
      <c r="E37" s="674"/>
      <c r="F37" s="674"/>
      <c r="G37" s="674"/>
      <c r="H37" s="674"/>
      <c r="I37" s="674"/>
      <c r="J37" s="674"/>
      <c r="K37" s="674"/>
      <c r="L37" s="674"/>
      <c r="M37" s="674"/>
      <c r="N37" s="674"/>
      <c r="O37" s="674"/>
      <c r="P37" s="674"/>
      <c r="Q37" s="674"/>
      <c r="R37" s="674"/>
      <c r="S37" s="674"/>
      <c r="T37" s="674"/>
      <c r="U37" s="674"/>
      <c r="V37" s="588"/>
      <c r="W37" s="589"/>
      <c r="X37" s="707" t="s">
        <v>249</v>
      </c>
      <c r="Y37" s="707"/>
      <c r="Z37" s="707"/>
      <c r="AA37" s="707"/>
      <c r="AB37" s="707"/>
      <c r="AC37" s="707"/>
      <c r="AD37" s="707"/>
      <c r="AE37" s="707"/>
      <c r="AF37" s="707"/>
      <c r="AG37" s="707"/>
      <c r="AH37" s="707"/>
      <c r="AI37" s="707"/>
      <c r="AJ37" s="707"/>
      <c r="AK37" s="707"/>
      <c r="AL37" s="707"/>
      <c r="AM37" s="707"/>
      <c r="AN37" s="707"/>
      <c r="AO37" s="707"/>
      <c r="AP37" s="707"/>
      <c r="AQ37" s="707"/>
      <c r="AR37" s="707"/>
      <c r="AS37" s="707"/>
      <c r="AT37" s="707"/>
      <c r="AU37" s="707"/>
      <c r="AV37" s="707"/>
      <c r="AW37" s="707"/>
      <c r="AX37" s="707"/>
      <c r="AY37" s="707"/>
      <c r="AZ37" s="707"/>
      <c r="BA37" s="707"/>
      <c r="BB37" s="707"/>
      <c r="BC37" s="707"/>
      <c r="BD37" s="707"/>
      <c r="BE37" s="707"/>
      <c r="BF37" s="708"/>
      <c r="BG37" s="1"/>
      <c r="BH37" s="132" t="s">
        <v>249</v>
      </c>
      <c r="BI37" s="132" t="s">
        <v>555</v>
      </c>
      <c r="BJ37" s="132" t="s">
        <v>195</v>
      </c>
      <c r="BK37" s="132" t="s">
        <v>559</v>
      </c>
      <c r="BL37" s="132" t="s">
        <v>561</v>
      </c>
      <c r="BM37" s="132" t="s">
        <v>553</v>
      </c>
      <c r="BN37" s="132" t="s">
        <v>554</v>
      </c>
      <c r="BO37" s="132" t="s">
        <v>256</v>
      </c>
      <c r="BP37" s="132" t="s">
        <v>254</v>
      </c>
      <c r="BQ37" s="132" t="s">
        <v>556</v>
      </c>
      <c r="BR37" s="132" t="s">
        <v>560</v>
      </c>
      <c r="BS37" s="132" t="s">
        <v>549</v>
      </c>
      <c r="BT37" s="132" t="s">
        <v>252</v>
      </c>
      <c r="BU37" s="132" t="s">
        <v>552</v>
      </c>
      <c r="BV37" s="132" t="s">
        <v>551</v>
      </c>
      <c r="BW37" s="132" t="s">
        <v>253</v>
      </c>
      <c r="BX37" s="132" t="s">
        <v>196</v>
      </c>
      <c r="BY37" s="132" t="s">
        <v>221</v>
      </c>
      <c r="BZ37" s="132" t="s">
        <v>558</v>
      </c>
      <c r="CA37" s="132" t="s">
        <v>264</v>
      </c>
      <c r="CB37" s="132" t="s">
        <v>550</v>
      </c>
      <c r="CC37" s="132" t="s">
        <v>557</v>
      </c>
      <c r="CD37" s="132" t="s">
        <v>562</v>
      </c>
      <c r="CE37" s="132" t="s">
        <v>563</v>
      </c>
    </row>
    <row r="38" spans="1:83" ht="33" customHeight="1" x14ac:dyDescent="0.25">
      <c r="C38" s="1"/>
      <c r="D38" s="673" t="s">
        <v>470</v>
      </c>
      <c r="E38" s="674"/>
      <c r="F38" s="674"/>
      <c r="G38" s="674"/>
      <c r="H38" s="674"/>
      <c r="I38" s="674"/>
      <c r="J38" s="674"/>
      <c r="K38" s="674"/>
      <c r="L38" s="674"/>
      <c r="M38" s="674"/>
      <c r="N38" s="674"/>
      <c r="O38" s="674"/>
      <c r="P38" s="674"/>
      <c r="Q38" s="674"/>
      <c r="R38" s="674"/>
      <c r="S38" s="674"/>
      <c r="T38" s="674"/>
      <c r="U38" s="674"/>
      <c r="V38" s="588"/>
      <c r="W38" s="589"/>
      <c r="X38" s="939" t="str">
        <f>IF(ZADOST!U124=0,"Generuje se automaticky - v žádosti momentálně není Partner 3 vyplněn",ZADOST!U124)</f>
        <v>Generuje se automaticky - v žádosti momentálně není Partner 3 vyplněn</v>
      </c>
      <c r="Y38" s="939"/>
      <c r="Z38" s="939"/>
      <c r="AA38" s="939"/>
      <c r="AB38" s="939"/>
      <c r="AC38" s="939"/>
      <c r="AD38" s="939"/>
      <c r="AE38" s="939"/>
      <c r="AF38" s="939"/>
      <c r="AG38" s="939"/>
      <c r="AH38" s="939"/>
      <c r="AI38" s="939"/>
      <c r="AJ38" s="939"/>
      <c r="AK38" s="939"/>
      <c r="AL38" s="939"/>
      <c r="AM38" s="939"/>
      <c r="AN38" s="939"/>
      <c r="AO38" s="939"/>
      <c r="AP38" s="939"/>
      <c r="AQ38" s="939"/>
      <c r="AR38" s="939"/>
      <c r="AS38" s="939"/>
      <c r="AT38" s="939"/>
      <c r="AU38" s="939"/>
      <c r="AV38" s="939"/>
      <c r="AW38" s="939"/>
      <c r="AX38" s="939"/>
      <c r="AY38" s="939"/>
      <c r="AZ38" s="939"/>
      <c r="BA38" s="939"/>
      <c r="BB38" s="939"/>
      <c r="BC38" s="939"/>
      <c r="BD38" s="939"/>
      <c r="BE38" s="939"/>
      <c r="BF38" s="1235"/>
      <c r="BG38" s="1"/>
      <c r="BH38" s="188"/>
      <c r="BI38" s="125"/>
      <c r="BJ38" s="21"/>
      <c r="BW38" s="126"/>
    </row>
    <row r="39" spans="1:83" ht="18.75" customHeight="1" x14ac:dyDescent="0.25">
      <c r="A39" s="159"/>
      <c r="C39" s="1"/>
      <c r="D39" s="673" t="s">
        <v>255</v>
      </c>
      <c r="E39" s="674"/>
      <c r="F39" s="674"/>
      <c r="G39" s="674"/>
      <c r="H39" s="674"/>
      <c r="I39" s="674"/>
      <c r="J39" s="674"/>
      <c r="K39" s="674"/>
      <c r="L39" s="674"/>
      <c r="M39" s="674"/>
      <c r="N39" s="674"/>
      <c r="O39" s="674"/>
      <c r="P39" s="674"/>
      <c r="Q39" s="674"/>
      <c r="R39" s="674"/>
      <c r="S39" s="674"/>
      <c r="T39" s="674"/>
      <c r="U39" s="674"/>
      <c r="V39" s="588"/>
      <c r="W39" s="589"/>
      <c r="X39" s="591"/>
      <c r="Y39" s="592"/>
      <c r="Z39" s="592"/>
      <c r="AA39" s="592"/>
      <c r="AB39" s="592"/>
      <c r="AC39" s="592"/>
      <c r="AD39" s="592"/>
      <c r="AE39" s="592"/>
      <c r="AF39" s="592"/>
      <c r="AG39" s="592"/>
      <c r="AH39" s="592"/>
      <c r="AI39" s="592"/>
      <c r="AJ39" s="592"/>
      <c r="AK39" s="592"/>
      <c r="AL39" s="592"/>
      <c r="AM39" s="592"/>
      <c r="AN39" s="592"/>
      <c r="AO39" s="592"/>
      <c r="AP39" s="592"/>
      <c r="AQ39" s="592"/>
      <c r="AR39" s="592"/>
      <c r="AS39" s="592"/>
      <c r="AT39" s="592"/>
      <c r="AU39" s="592"/>
      <c r="AV39" s="592"/>
      <c r="AW39" s="592"/>
      <c r="AX39" s="592"/>
      <c r="AY39" s="592"/>
      <c r="AZ39" s="592"/>
      <c r="BA39" s="592"/>
      <c r="BB39" s="592"/>
      <c r="BC39" s="592"/>
      <c r="BD39" s="592"/>
      <c r="BE39" s="592"/>
      <c r="BF39" s="593"/>
      <c r="BG39" s="1"/>
      <c r="BH39" s="125"/>
      <c r="BI39" s="125"/>
      <c r="BJ39" s="21"/>
      <c r="BW39" s="126"/>
    </row>
    <row r="40" spans="1:83" s="7" customFormat="1" ht="18.75" customHeight="1" x14ac:dyDescent="0.2">
      <c r="A40" s="160"/>
      <c r="D40" s="673" t="s">
        <v>227</v>
      </c>
      <c r="E40" s="674"/>
      <c r="F40" s="674"/>
      <c r="G40" s="674"/>
      <c r="H40" s="674"/>
      <c r="I40" s="674"/>
      <c r="J40" s="674"/>
      <c r="K40" s="674"/>
      <c r="L40" s="674"/>
      <c r="M40" s="674"/>
      <c r="N40" s="674"/>
      <c r="O40" s="674"/>
      <c r="P40" s="674"/>
      <c r="Q40" s="674"/>
      <c r="R40" s="674"/>
      <c r="S40" s="674"/>
      <c r="T40" s="674"/>
      <c r="U40" s="674"/>
      <c r="V40" s="588"/>
      <c r="W40" s="589"/>
      <c r="X40" s="683"/>
      <c r="Y40" s="683"/>
      <c r="Z40" s="683"/>
      <c r="AA40" s="683"/>
      <c r="AB40" s="683"/>
      <c r="AC40" s="683"/>
      <c r="AD40" s="683"/>
      <c r="AE40" s="683"/>
      <c r="AF40" s="683"/>
      <c r="AG40" s="683"/>
      <c r="AH40" s="683"/>
      <c r="AI40" s="683"/>
      <c r="AJ40" s="683"/>
      <c r="AK40" s="683"/>
      <c r="AL40" s="683"/>
      <c r="AM40" s="683"/>
      <c r="AN40" s="683"/>
      <c r="AO40" s="683"/>
      <c r="AP40" s="683"/>
      <c r="AQ40" s="683"/>
      <c r="AR40" s="683"/>
      <c r="AS40" s="683"/>
      <c r="AT40" s="683"/>
      <c r="AU40" s="683"/>
      <c r="AV40" s="683"/>
      <c r="AW40" s="683"/>
      <c r="AX40" s="683"/>
      <c r="AY40" s="683"/>
      <c r="AZ40" s="683"/>
      <c r="BA40" s="683"/>
      <c r="BB40" s="683"/>
      <c r="BC40" s="683"/>
      <c r="BD40" s="683"/>
      <c r="BE40" s="683"/>
      <c r="BF40" s="684"/>
      <c r="BH40" s="125"/>
      <c r="BI40" s="125"/>
      <c r="BW40" s="126"/>
    </row>
    <row r="41" spans="1:83" s="7" customFormat="1" ht="18.75" customHeight="1" x14ac:dyDescent="0.2">
      <c r="D41" s="673" t="s">
        <v>232</v>
      </c>
      <c r="E41" s="674"/>
      <c r="F41" s="674"/>
      <c r="G41" s="674"/>
      <c r="H41" s="674"/>
      <c r="I41" s="674"/>
      <c r="J41" s="674"/>
      <c r="K41" s="674"/>
      <c r="L41" s="674"/>
      <c r="M41" s="674"/>
      <c r="N41" s="674"/>
      <c r="O41" s="674"/>
      <c r="P41" s="674"/>
      <c r="Q41" s="674"/>
      <c r="R41" s="674"/>
      <c r="S41" s="674"/>
      <c r="T41" s="674"/>
      <c r="U41" s="674"/>
      <c r="V41" s="588"/>
      <c r="W41" s="589"/>
      <c r="X41" s="683"/>
      <c r="Y41" s="683"/>
      <c r="Z41" s="683"/>
      <c r="AA41" s="683"/>
      <c r="AB41" s="683"/>
      <c r="AC41" s="683"/>
      <c r="AD41" s="683"/>
      <c r="AE41" s="683"/>
      <c r="AF41" s="683"/>
      <c r="AG41" s="683"/>
      <c r="AH41" s="683"/>
      <c r="AI41" s="683"/>
      <c r="AJ41" s="683"/>
      <c r="AK41" s="683"/>
      <c r="AL41" s="683"/>
      <c r="AM41" s="683"/>
      <c r="AN41" s="683"/>
      <c r="AO41" s="683"/>
      <c r="AP41" s="683"/>
      <c r="AQ41" s="683"/>
      <c r="AR41" s="683"/>
      <c r="AS41" s="683"/>
      <c r="AT41" s="683"/>
      <c r="AU41" s="683"/>
      <c r="AV41" s="683"/>
      <c r="AW41" s="683"/>
      <c r="AX41" s="683"/>
      <c r="AY41" s="683"/>
      <c r="AZ41" s="683"/>
      <c r="BA41" s="683"/>
      <c r="BB41" s="683"/>
      <c r="BC41" s="683"/>
      <c r="BD41" s="683"/>
      <c r="BE41" s="683"/>
      <c r="BF41" s="684"/>
      <c r="BH41" s="125"/>
      <c r="BI41" s="125"/>
      <c r="BW41" s="126"/>
    </row>
    <row r="42" spans="1:83" ht="15" x14ac:dyDescent="0.2">
      <c r="C42" s="1"/>
      <c r="D42" s="691" t="s">
        <v>467</v>
      </c>
      <c r="E42" s="692"/>
      <c r="F42" s="692"/>
      <c r="G42" s="692"/>
      <c r="H42" s="692"/>
      <c r="I42" s="692"/>
      <c r="J42" s="692"/>
      <c r="K42" s="692"/>
      <c r="L42" s="692"/>
      <c r="M42" s="692"/>
      <c r="N42" s="692"/>
      <c r="O42" s="692"/>
      <c r="P42" s="692"/>
      <c r="Q42" s="692"/>
      <c r="R42" s="692"/>
      <c r="S42" s="692"/>
      <c r="T42" s="692"/>
      <c r="U42" s="692"/>
      <c r="V42" s="693"/>
      <c r="W42" s="694"/>
      <c r="X42" s="546" t="s">
        <v>31</v>
      </c>
      <c r="Y42" s="528"/>
      <c r="Z42" s="528"/>
      <c r="AA42" s="528"/>
      <c r="AB42" s="528"/>
      <c r="AC42" s="528"/>
      <c r="AD42" s="528"/>
      <c r="AE42" s="528"/>
      <c r="AF42" s="528"/>
      <c r="AG42" s="528"/>
      <c r="AH42" s="528"/>
      <c r="AI42" s="528"/>
      <c r="AJ42" s="528"/>
      <c r="AK42" s="528"/>
      <c r="AL42" s="547"/>
      <c r="AM42" s="546" t="s">
        <v>32</v>
      </c>
      <c r="AN42" s="528"/>
      <c r="AO42" s="528"/>
      <c r="AP42" s="528"/>
      <c r="AQ42" s="528"/>
      <c r="AR42" s="528"/>
      <c r="AS42" s="528"/>
      <c r="AT42" s="528"/>
      <c r="AU42" s="528"/>
      <c r="AV42" s="547"/>
      <c r="AW42" s="546" t="s">
        <v>33</v>
      </c>
      <c r="AX42" s="528"/>
      <c r="AY42" s="528"/>
      <c r="AZ42" s="528"/>
      <c r="BA42" s="528"/>
      <c r="BB42" s="528"/>
      <c r="BC42" s="528"/>
      <c r="BD42" s="528"/>
      <c r="BE42" s="528"/>
      <c r="BF42" s="547"/>
      <c r="BG42" s="1"/>
      <c r="BH42" s="125"/>
      <c r="BI42" s="125"/>
      <c r="BW42" s="126"/>
    </row>
    <row r="43" spans="1:83" ht="19.5" customHeight="1" x14ac:dyDescent="0.25">
      <c r="C43" s="1"/>
      <c r="D43" s="695"/>
      <c r="E43" s="696"/>
      <c r="F43" s="696"/>
      <c r="G43" s="696"/>
      <c r="H43" s="696"/>
      <c r="I43" s="696"/>
      <c r="J43" s="696"/>
      <c r="K43" s="696"/>
      <c r="L43" s="696"/>
      <c r="M43" s="696"/>
      <c r="N43" s="696"/>
      <c r="O43" s="696"/>
      <c r="P43" s="696"/>
      <c r="Q43" s="696"/>
      <c r="R43" s="696"/>
      <c r="S43" s="696"/>
      <c r="T43" s="696"/>
      <c r="U43" s="696"/>
      <c r="V43" s="697"/>
      <c r="W43" s="698"/>
      <c r="X43" s="680"/>
      <c r="Y43" s="681"/>
      <c r="Z43" s="681"/>
      <c r="AA43" s="681"/>
      <c r="AB43" s="681"/>
      <c r="AC43" s="681"/>
      <c r="AD43" s="681"/>
      <c r="AE43" s="681"/>
      <c r="AF43" s="681"/>
      <c r="AG43" s="681"/>
      <c r="AH43" s="681"/>
      <c r="AI43" s="681"/>
      <c r="AJ43" s="681"/>
      <c r="AK43" s="681"/>
      <c r="AL43" s="682"/>
      <c r="AM43" s="680"/>
      <c r="AN43" s="681"/>
      <c r="AO43" s="681"/>
      <c r="AP43" s="681"/>
      <c r="AQ43" s="681"/>
      <c r="AR43" s="681"/>
      <c r="AS43" s="681"/>
      <c r="AT43" s="681"/>
      <c r="AU43" s="681"/>
      <c r="AV43" s="682"/>
      <c r="AW43" s="680"/>
      <c r="AX43" s="681"/>
      <c r="AY43" s="681"/>
      <c r="AZ43" s="681"/>
      <c r="BA43" s="681"/>
      <c r="BB43" s="681"/>
      <c r="BC43" s="681"/>
      <c r="BD43" s="681"/>
      <c r="BE43" s="681"/>
      <c r="BF43" s="682"/>
      <c r="BG43" s="1"/>
      <c r="BH43" s="125"/>
      <c r="BI43" s="125"/>
      <c r="BJ43" s="21"/>
      <c r="BW43" s="126"/>
    </row>
    <row r="44" spans="1:83" ht="27" customHeight="1" x14ac:dyDescent="0.2">
      <c r="C44" s="1"/>
      <c r="D44" s="699" t="s">
        <v>468</v>
      </c>
      <c r="E44" s="700"/>
      <c r="F44" s="700"/>
      <c r="G44" s="700"/>
      <c r="H44" s="700"/>
      <c r="I44" s="700"/>
      <c r="J44" s="700"/>
      <c r="K44" s="700"/>
      <c r="L44" s="700"/>
      <c r="M44" s="700"/>
      <c r="N44" s="700"/>
      <c r="O44" s="700"/>
      <c r="P44" s="700"/>
      <c r="Q44" s="700"/>
      <c r="R44" s="700"/>
      <c r="S44" s="700"/>
      <c r="T44" s="700"/>
      <c r="U44" s="700"/>
      <c r="V44" s="700"/>
      <c r="W44" s="700"/>
      <c r="X44" s="701"/>
      <c r="Y44" s="637"/>
      <c r="Z44" s="637"/>
      <c r="AA44" s="637"/>
      <c r="AB44" s="637"/>
      <c r="AC44" s="637"/>
      <c r="AD44" s="637"/>
      <c r="AE44" s="637"/>
      <c r="AF44" s="637"/>
      <c r="AG44" s="637"/>
      <c r="AH44" s="637"/>
      <c r="AI44" s="637"/>
      <c r="AJ44" s="637"/>
      <c r="AK44" s="637"/>
      <c r="AL44" s="637"/>
      <c r="AM44" s="637"/>
      <c r="AN44" s="637"/>
      <c r="AO44" s="637"/>
      <c r="AP44" s="637"/>
      <c r="AQ44" s="637"/>
      <c r="AR44" s="637"/>
      <c r="AS44" s="637"/>
      <c r="AT44" s="637"/>
      <c r="AU44" s="637"/>
      <c r="AV44" s="637"/>
      <c r="AW44" s="637"/>
      <c r="AX44" s="637"/>
      <c r="AY44" s="637"/>
      <c r="AZ44" s="637"/>
      <c r="BA44" s="637"/>
      <c r="BB44" s="637"/>
      <c r="BC44" s="637"/>
      <c r="BD44" s="637"/>
      <c r="BE44" s="637"/>
      <c r="BF44" s="702"/>
      <c r="BG44" s="1"/>
      <c r="BH44" s="125"/>
      <c r="BI44" s="125"/>
      <c r="BW44" s="127"/>
    </row>
    <row r="45" spans="1:83" ht="36.75" customHeight="1" x14ac:dyDescent="0.2">
      <c r="C45" s="1"/>
      <c r="D45" s="699" t="s">
        <v>469</v>
      </c>
      <c r="E45" s="700"/>
      <c r="F45" s="700"/>
      <c r="G45" s="700"/>
      <c r="H45" s="700"/>
      <c r="I45" s="700"/>
      <c r="J45" s="700"/>
      <c r="K45" s="700"/>
      <c r="L45" s="700"/>
      <c r="M45" s="700"/>
      <c r="N45" s="700"/>
      <c r="O45" s="700"/>
      <c r="P45" s="700"/>
      <c r="Q45" s="700"/>
      <c r="R45" s="700"/>
      <c r="S45" s="700"/>
      <c r="T45" s="700"/>
      <c r="U45" s="700"/>
      <c r="V45" s="700"/>
      <c r="W45" s="700"/>
      <c r="X45" s="701"/>
      <c r="Y45" s="637"/>
      <c r="Z45" s="637"/>
      <c r="AA45" s="637"/>
      <c r="AB45" s="637"/>
      <c r="AC45" s="637"/>
      <c r="AD45" s="637"/>
      <c r="AE45" s="637"/>
      <c r="AF45" s="637"/>
      <c r="AG45" s="637"/>
      <c r="AH45" s="637"/>
      <c r="AI45" s="637"/>
      <c r="AJ45" s="637"/>
      <c r="AK45" s="637"/>
      <c r="AL45" s="637"/>
      <c r="AM45" s="637"/>
      <c r="AN45" s="637"/>
      <c r="AO45" s="637"/>
      <c r="AP45" s="637"/>
      <c r="AQ45" s="637"/>
      <c r="AR45" s="637"/>
      <c r="AS45" s="637"/>
      <c r="AT45" s="637"/>
      <c r="AU45" s="637"/>
      <c r="AV45" s="637"/>
      <c r="AW45" s="637"/>
      <c r="AX45" s="637"/>
      <c r="AY45" s="637"/>
      <c r="AZ45" s="637"/>
      <c r="BA45" s="637"/>
      <c r="BB45" s="637"/>
      <c r="BC45" s="637"/>
      <c r="BD45" s="637"/>
      <c r="BE45" s="637"/>
      <c r="BF45" s="702"/>
      <c r="BG45" s="1"/>
      <c r="BH45" s="125"/>
      <c r="BI45" s="125"/>
      <c r="BW45" s="127"/>
    </row>
    <row r="46" spans="1:83" s="28" customFormat="1" ht="18.75" customHeight="1" x14ac:dyDescent="0.25">
      <c r="A46" s="161"/>
      <c r="D46" s="688" t="s">
        <v>4</v>
      </c>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89"/>
      <c r="AK46" s="689"/>
      <c r="AL46" s="689"/>
      <c r="AM46" s="689"/>
      <c r="AN46" s="689"/>
      <c r="AO46" s="689"/>
      <c r="AP46" s="689"/>
      <c r="AQ46" s="689"/>
      <c r="AR46" s="689"/>
      <c r="AS46" s="689"/>
      <c r="AT46" s="689"/>
      <c r="AU46" s="689"/>
      <c r="AV46" s="689"/>
      <c r="AW46" s="689"/>
      <c r="AX46" s="689"/>
      <c r="AY46" s="689"/>
      <c r="AZ46" s="689"/>
      <c r="BA46" s="689"/>
      <c r="BB46" s="689"/>
      <c r="BC46" s="689"/>
      <c r="BD46" s="689"/>
      <c r="BE46" s="689"/>
      <c r="BF46" s="690"/>
      <c r="BH46" s="128"/>
      <c r="BI46" s="125"/>
      <c r="BW46" s="129"/>
    </row>
    <row r="47" spans="1:83" ht="18.75" customHeight="1" x14ac:dyDescent="0.2">
      <c r="A47" s="159"/>
      <c r="C47" s="1"/>
      <c r="D47" s="714" t="s">
        <v>35</v>
      </c>
      <c r="E47" s="712"/>
      <c r="F47" s="712"/>
      <c r="G47" s="712"/>
      <c r="H47" s="712"/>
      <c r="I47" s="712"/>
      <c r="J47" s="712"/>
      <c r="K47" s="712"/>
      <c r="L47" s="712"/>
      <c r="M47" s="712"/>
      <c r="N47" s="712"/>
      <c r="O47" s="712"/>
      <c r="P47" s="712"/>
      <c r="Q47" s="712"/>
      <c r="R47" s="712"/>
      <c r="S47" s="715" t="s">
        <v>36</v>
      </c>
      <c r="T47" s="712"/>
      <c r="U47" s="712"/>
      <c r="V47" s="712"/>
      <c r="W47" s="716" t="s">
        <v>34</v>
      </c>
      <c r="X47" s="712"/>
      <c r="Y47" s="712"/>
      <c r="Z47" s="712"/>
      <c r="AA47" s="712"/>
      <c r="AB47" s="712"/>
      <c r="AC47" s="716" t="s">
        <v>37</v>
      </c>
      <c r="AD47" s="716"/>
      <c r="AE47" s="716"/>
      <c r="AF47" s="716"/>
      <c r="AG47" s="716"/>
      <c r="AH47" s="712"/>
      <c r="AI47" s="712"/>
      <c r="AJ47" s="712"/>
      <c r="AK47" s="712"/>
      <c r="AL47" s="712"/>
      <c r="AM47" s="712"/>
      <c r="AN47" s="712"/>
      <c r="AO47" s="712"/>
      <c r="AP47" s="712"/>
      <c r="AQ47" s="711" t="s">
        <v>230</v>
      </c>
      <c r="AR47" s="712"/>
      <c r="AS47" s="712"/>
      <c r="AT47" s="712"/>
      <c r="AU47" s="712"/>
      <c r="AV47" s="712"/>
      <c r="AW47" s="712"/>
      <c r="AX47" s="712"/>
      <c r="AY47" s="712"/>
      <c r="AZ47" s="712"/>
      <c r="BA47" s="711" t="s">
        <v>228</v>
      </c>
      <c r="BB47" s="712"/>
      <c r="BC47" s="712"/>
      <c r="BD47" s="712"/>
      <c r="BE47" s="712"/>
      <c r="BF47" s="713"/>
      <c r="BG47" s="1"/>
      <c r="BH47" s="135" t="str">
        <f>CONCATENATE(D48," ",S48,", ",W48," ",AC48)</f>
        <v xml:space="preserve"> ,  </v>
      </c>
      <c r="BI47" s="136"/>
      <c r="BJ47" s="136"/>
      <c r="BK47" s="136"/>
      <c r="BL47" s="136"/>
      <c r="BM47" s="136"/>
      <c r="BN47" s="136"/>
      <c r="BO47" s="136"/>
      <c r="BP47" s="136"/>
      <c r="BQ47" s="136"/>
      <c r="BR47" s="136"/>
      <c r="BS47" s="136"/>
      <c r="BT47" s="136"/>
      <c r="BU47" s="136"/>
      <c r="BV47" s="125"/>
    </row>
    <row r="48" spans="1:83" ht="30" customHeight="1" x14ac:dyDescent="0.2">
      <c r="A48" s="159"/>
      <c r="C48" s="1"/>
      <c r="D48" s="717"/>
      <c r="E48" s="718"/>
      <c r="F48" s="718"/>
      <c r="G48" s="718"/>
      <c r="H48" s="718"/>
      <c r="I48" s="718"/>
      <c r="J48" s="718"/>
      <c r="K48" s="718"/>
      <c r="L48" s="718"/>
      <c r="M48" s="718"/>
      <c r="N48" s="718"/>
      <c r="O48" s="718"/>
      <c r="P48" s="718"/>
      <c r="Q48" s="718"/>
      <c r="R48" s="719"/>
      <c r="S48" s="720"/>
      <c r="T48" s="721"/>
      <c r="U48" s="721"/>
      <c r="V48" s="722"/>
      <c r="W48" s="720"/>
      <c r="X48" s="721"/>
      <c r="Y48" s="721"/>
      <c r="Z48" s="721"/>
      <c r="AA48" s="721"/>
      <c r="AB48" s="722"/>
      <c r="AC48" s="723"/>
      <c r="AD48" s="724"/>
      <c r="AE48" s="724"/>
      <c r="AF48" s="724"/>
      <c r="AG48" s="724"/>
      <c r="AH48" s="724"/>
      <c r="AI48" s="724"/>
      <c r="AJ48" s="724"/>
      <c r="AK48" s="724"/>
      <c r="AL48" s="724"/>
      <c r="AM48" s="724"/>
      <c r="AN48" s="724"/>
      <c r="AO48" s="724"/>
      <c r="AP48" s="725"/>
      <c r="AQ48" s="726" t="s">
        <v>249</v>
      </c>
      <c r="AR48" s="727"/>
      <c r="AS48" s="727"/>
      <c r="AT48" s="727"/>
      <c r="AU48" s="727"/>
      <c r="AV48" s="727"/>
      <c r="AW48" s="727"/>
      <c r="AX48" s="727"/>
      <c r="AY48" s="727"/>
      <c r="AZ48" s="728"/>
      <c r="BA48" s="729" t="str">
        <f>IF(AQ48="Bystřice pod Host.","Kroměříž",IF(AQ48="Holešov","Kroměříž",IF(AQ48="Kroměříž","Kroměříž",IF(AQ48="Luhačovice","Zlín",IF(AQ48="Otrokovice","Zlín",IF(AQ48="Rožnov pod Radh.","Vsetín",IF(AQ48="Uherské Hradiště","Uh. Hradiště",IF(AQ48="Uherský Brod","Uh. Hradiště",IF(AQ48="Valašské Klobouky","Zlín",IF(AQ48="Valašské Meziříčí","Vsetín",IF(AQ48="Vizovice","Zlín",IF(AQ48="Vsetín","Vsetín",IF(AQ48="Zlín","Zlín","Načítá se")))))))))))))</f>
        <v>Načítá se</v>
      </c>
      <c r="BB48" s="730"/>
      <c r="BC48" s="730"/>
      <c r="BD48" s="730"/>
      <c r="BE48" s="730"/>
      <c r="BF48" s="731"/>
      <c r="BG48" s="1"/>
      <c r="BH48" s="132" t="s">
        <v>249</v>
      </c>
      <c r="BI48" s="132" t="s">
        <v>248</v>
      </c>
      <c r="BJ48" s="132" t="s">
        <v>236</v>
      </c>
      <c r="BK48" s="132" t="s">
        <v>237</v>
      </c>
      <c r="BL48" s="132" t="s">
        <v>238</v>
      </c>
      <c r="BM48" s="132" t="s">
        <v>239</v>
      </c>
      <c r="BN48" s="132" t="s">
        <v>247</v>
      </c>
      <c r="BO48" s="132" t="s">
        <v>240</v>
      </c>
      <c r="BP48" s="132" t="s">
        <v>241</v>
      </c>
      <c r="BQ48" s="132" t="s">
        <v>242</v>
      </c>
      <c r="BR48" s="132" t="s">
        <v>243</v>
      </c>
      <c r="BS48" s="132" t="s">
        <v>244</v>
      </c>
      <c r="BT48" s="132" t="s">
        <v>245</v>
      </c>
      <c r="BU48" s="132" t="s">
        <v>246</v>
      </c>
      <c r="BV48" s="155"/>
      <c r="BW48" s="126"/>
    </row>
    <row r="49" spans="1:75" s="195" customFormat="1" ht="18.75" hidden="1" customHeight="1" x14ac:dyDescent="0.25">
      <c r="A49" s="194"/>
      <c r="D49" s="543" t="s">
        <v>492</v>
      </c>
      <c r="E49" s="544"/>
      <c r="F49" s="544"/>
      <c r="G49" s="544"/>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4"/>
      <c r="AF49" s="544"/>
      <c r="AG49" s="544"/>
      <c r="AH49" s="544"/>
      <c r="AI49" s="544"/>
      <c r="AJ49" s="544"/>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5"/>
      <c r="BH49" s="196"/>
      <c r="BI49" s="197"/>
      <c r="BW49" s="198"/>
    </row>
    <row r="50" spans="1:75" s="7" customFormat="1" ht="18.75" hidden="1" customHeight="1" x14ac:dyDescent="0.2">
      <c r="A50" s="160"/>
      <c r="D50" s="604" t="s">
        <v>35</v>
      </c>
      <c r="E50" s="549"/>
      <c r="F50" s="549"/>
      <c r="G50" s="549"/>
      <c r="H50" s="549"/>
      <c r="I50" s="549"/>
      <c r="J50" s="549"/>
      <c r="K50" s="549"/>
      <c r="L50" s="549"/>
      <c r="M50" s="549"/>
      <c r="N50" s="549"/>
      <c r="O50" s="549"/>
      <c r="P50" s="549"/>
      <c r="Q50" s="549"/>
      <c r="R50" s="549"/>
      <c r="S50" s="548" t="s">
        <v>36</v>
      </c>
      <c r="T50" s="549"/>
      <c r="U50" s="549"/>
      <c r="V50" s="549"/>
      <c r="W50" s="550" t="s">
        <v>34</v>
      </c>
      <c r="X50" s="549"/>
      <c r="Y50" s="549"/>
      <c r="Z50" s="549"/>
      <c r="AA50" s="549"/>
      <c r="AB50" s="549"/>
      <c r="AC50" s="550" t="s">
        <v>37</v>
      </c>
      <c r="AD50" s="550"/>
      <c r="AE50" s="550"/>
      <c r="AF50" s="550"/>
      <c r="AG50" s="550"/>
      <c r="AH50" s="549"/>
      <c r="AI50" s="549"/>
      <c r="AJ50" s="549"/>
      <c r="AK50" s="549"/>
      <c r="AL50" s="549"/>
      <c r="AM50" s="549"/>
      <c r="AN50" s="549"/>
      <c r="AO50" s="549"/>
      <c r="AP50" s="549"/>
      <c r="AQ50" s="551" t="s">
        <v>230</v>
      </c>
      <c r="AR50" s="549"/>
      <c r="AS50" s="549"/>
      <c r="AT50" s="549"/>
      <c r="AU50" s="549"/>
      <c r="AV50" s="549"/>
      <c r="AW50" s="549"/>
      <c r="AX50" s="549"/>
      <c r="AY50" s="549"/>
      <c r="AZ50" s="549"/>
      <c r="BA50" s="551" t="s">
        <v>228</v>
      </c>
      <c r="BB50" s="549"/>
      <c r="BC50" s="549"/>
      <c r="BD50" s="549"/>
      <c r="BE50" s="549"/>
      <c r="BF50" s="552"/>
      <c r="BH50" s="199" t="str">
        <f>CONCATENATE(D51," ",S51,", ",W51," ",AC51)</f>
        <v xml:space="preserve"> ,  </v>
      </c>
      <c r="BI50" s="200"/>
      <c r="BJ50" s="200"/>
      <c r="BK50" s="200"/>
      <c r="BL50" s="200"/>
      <c r="BM50" s="200"/>
      <c r="BN50" s="200"/>
      <c r="BO50" s="200"/>
      <c r="BP50" s="200"/>
      <c r="BQ50" s="200"/>
      <c r="BR50" s="200"/>
      <c r="BS50" s="200"/>
      <c r="BT50" s="200"/>
      <c r="BU50" s="200"/>
      <c r="BV50" s="197"/>
    </row>
    <row r="51" spans="1:75" s="7" customFormat="1" ht="30" hidden="1" customHeight="1" x14ac:dyDescent="0.2">
      <c r="A51" s="160"/>
      <c r="D51" s="553"/>
      <c r="E51" s="554"/>
      <c r="F51" s="554"/>
      <c r="G51" s="554"/>
      <c r="H51" s="554"/>
      <c r="I51" s="554"/>
      <c r="J51" s="554"/>
      <c r="K51" s="554"/>
      <c r="L51" s="554"/>
      <c r="M51" s="554"/>
      <c r="N51" s="554"/>
      <c r="O51" s="554"/>
      <c r="P51" s="554"/>
      <c r="Q51" s="554"/>
      <c r="R51" s="555"/>
      <c r="S51" s="556"/>
      <c r="T51" s="557"/>
      <c r="U51" s="557"/>
      <c r="V51" s="558"/>
      <c r="W51" s="556"/>
      <c r="X51" s="557"/>
      <c r="Y51" s="557"/>
      <c r="Z51" s="557"/>
      <c r="AA51" s="557"/>
      <c r="AB51" s="558"/>
      <c r="AC51" s="559"/>
      <c r="AD51" s="560"/>
      <c r="AE51" s="560"/>
      <c r="AF51" s="560"/>
      <c r="AG51" s="560"/>
      <c r="AH51" s="560"/>
      <c r="AI51" s="560"/>
      <c r="AJ51" s="560"/>
      <c r="AK51" s="560"/>
      <c r="AL51" s="560"/>
      <c r="AM51" s="560"/>
      <c r="AN51" s="560"/>
      <c r="AO51" s="560"/>
      <c r="AP51" s="561"/>
      <c r="AQ51" s="562" t="s">
        <v>249</v>
      </c>
      <c r="AR51" s="563"/>
      <c r="AS51" s="563"/>
      <c r="AT51" s="563"/>
      <c r="AU51" s="563"/>
      <c r="AV51" s="563"/>
      <c r="AW51" s="563"/>
      <c r="AX51" s="563"/>
      <c r="AY51" s="563"/>
      <c r="AZ51" s="564"/>
      <c r="BA51" s="565" t="str">
        <f>IF(AQ51="Bystřice pod Host.","Kroměříž",IF(AQ51="Holešov","Kroměříž",IF(AQ51="Kroměříž","Kroměříž",IF(AQ51="Luhačovice","Zlín",IF(AQ51="Otrokovice","Zlín",IF(AQ51="Rožnov pod Radh.","Vsetín",IF(AQ51="Uherské Hradiště","Uh. Hradiště",IF(AQ51="Uherský Brod","Uh. Hradiště",IF(AQ51="Valašské Klobouky","Zlín",IF(AQ51="Valašské Meziříčí","Vsetín",IF(AQ51="Vizovice","Zlín",IF(AQ51="Vsetín","Vsetín",IF(AQ51="Zlín","Zlín","Načítá se")))))))))))))</f>
        <v>Načítá se</v>
      </c>
      <c r="BB51" s="566"/>
      <c r="BC51" s="566"/>
      <c r="BD51" s="566"/>
      <c r="BE51" s="566"/>
      <c r="BF51" s="567"/>
      <c r="BH51" s="201" t="s">
        <v>249</v>
      </c>
      <c r="BI51" s="201" t="s">
        <v>248</v>
      </c>
      <c r="BJ51" s="201" t="s">
        <v>236</v>
      </c>
      <c r="BK51" s="201" t="s">
        <v>237</v>
      </c>
      <c r="BL51" s="201" t="s">
        <v>238</v>
      </c>
      <c r="BM51" s="201" t="s">
        <v>239</v>
      </c>
      <c r="BN51" s="201" t="s">
        <v>247</v>
      </c>
      <c r="BO51" s="201" t="s">
        <v>240</v>
      </c>
      <c r="BP51" s="201" t="s">
        <v>241</v>
      </c>
      <c r="BQ51" s="201" t="s">
        <v>242</v>
      </c>
      <c r="BR51" s="201" t="s">
        <v>243</v>
      </c>
      <c r="BS51" s="201" t="s">
        <v>244</v>
      </c>
      <c r="BT51" s="201" t="s">
        <v>245</v>
      </c>
      <c r="BU51" s="201" t="s">
        <v>246</v>
      </c>
      <c r="BV51" s="202"/>
      <c r="BW51" s="203"/>
    </row>
    <row r="52" spans="1:75" ht="21" customHeight="1" x14ac:dyDescent="0.25">
      <c r="C52" s="1"/>
      <c r="D52" s="741" t="s">
        <v>503</v>
      </c>
      <c r="E52" s="520"/>
      <c r="F52" s="520"/>
      <c r="G52" s="520"/>
      <c r="H52" s="520"/>
      <c r="I52" s="520"/>
      <c r="J52" s="520"/>
      <c r="K52" s="520"/>
      <c r="L52" s="520"/>
      <c r="M52" s="520"/>
      <c r="N52" s="520"/>
      <c r="O52" s="520"/>
      <c r="P52" s="520"/>
      <c r="Q52" s="520"/>
      <c r="R52" s="520"/>
      <c r="S52" s="520"/>
      <c r="T52" s="520"/>
      <c r="U52" s="520"/>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689"/>
      <c r="AY52" s="689"/>
      <c r="AZ52" s="689"/>
      <c r="BA52" s="689"/>
      <c r="BB52" s="689"/>
      <c r="BC52" s="689"/>
      <c r="BD52" s="689"/>
      <c r="BE52" s="689"/>
      <c r="BF52" s="690"/>
      <c r="BG52" s="1"/>
      <c r="BH52" s="138" t="str">
        <f>IF(X38=0," ",X38)</f>
        <v>Generuje se automaticky - v žádosti momentálně není Partner 3 vyplněn</v>
      </c>
      <c r="BI52" s="130"/>
      <c r="BW52" s="126"/>
    </row>
    <row r="53" spans="1:75" ht="24" customHeight="1" x14ac:dyDescent="0.2">
      <c r="C53" s="1"/>
      <c r="D53" s="749"/>
      <c r="E53" s="750"/>
      <c r="F53" s="716" t="s">
        <v>7</v>
      </c>
      <c r="G53" s="739"/>
      <c r="H53" s="739"/>
      <c r="I53" s="739"/>
      <c r="J53" s="740"/>
      <c r="K53" s="740"/>
      <c r="L53" s="740" t="s">
        <v>5</v>
      </c>
      <c r="M53" s="740"/>
      <c r="N53" s="740"/>
      <c r="O53" s="740"/>
      <c r="P53" s="740"/>
      <c r="Q53" s="740"/>
      <c r="R53" s="740"/>
      <c r="S53" s="740"/>
      <c r="T53" s="740"/>
      <c r="U53" s="740"/>
      <c r="V53" s="740"/>
      <c r="W53" s="740"/>
      <c r="X53" s="740"/>
      <c r="Y53" s="740"/>
      <c r="Z53" s="740" t="s">
        <v>6</v>
      </c>
      <c r="AA53" s="740"/>
      <c r="AB53" s="740"/>
      <c r="AC53" s="740"/>
      <c r="AD53" s="740"/>
      <c r="AE53" s="740"/>
      <c r="AF53" s="740"/>
      <c r="AG53" s="740"/>
      <c r="AH53" s="740"/>
      <c r="AI53" s="740"/>
      <c r="AJ53" s="740"/>
      <c r="AK53" s="740"/>
      <c r="AL53" s="740"/>
      <c r="AM53" s="740"/>
      <c r="AN53" s="740"/>
      <c r="AO53" s="740"/>
      <c r="AP53" s="740"/>
      <c r="AQ53" s="740"/>
      <c r="AR53" s="672" t="s">
        <v>38</v>
      </c>
      <c r="AS53" s="672"/>
      <c r="AT53" s="672"/>
      <c r="AU53" s="672"/>
      <c r="AV53" s="672"/>
      <c r="AW53" s="736" t="s">
        <v>223</v>
      </c>
      <c r="AX53" s="737"/>
      <c r="AY53" s="737"/>
      <c r="AZ53" s="737"/>
      <c r="BA53" s="737"/>
      <c r="BB53" s="737"/>
      <c r="BC53" s="737"/>
      <c r="BD53" s="737"/>
      <c r="BE53" s="737"/>
      <c r="BF53" s="738"/>
      <c r="BG53" s="1"/>
      <c r="BH53" s="132" t="s">
        <v>249</v>
      </c>
      <c r="BI53" s="132" t="s">
        <v>225</v>
      </c>
      <c r="BJ53" s="96" t="s">
        <v>224</v>
      </c>
      <c r="BW53" s="126"/>
    </row>
    <row r="54" spans="1:75" ht="19.5" customHeight="1" x14ac:dyDescent="0.2">
      <c r="C54" s="1"/>
      <c r="D54" s="732" t="s">
        <v>0</v>
      </c>
      <c r="E54" s="733"/>
      <c r="F54" s="744"/>
      <c r="G54" s="745"/>
      <c r="H54" s="745"/>
      <c r="I54" s="745"/>
      <c r="J54" s="745"/>
      <c r="K54" s="746"/>
      <c r="L54" s="747"/>
      <c r="M54" s="576"/>
      <c r="N54" s="576"/>
      <c r="O54" s="576"/>
      <c r="P54" s="576"/>
      <c r="Q54" s="576"/>
      <c r="R54" s="576"/>
      <c r="S54" s="576"/>
      <c r="T54" s="576"/>
      <c r="U54" s="576"/>
      <c r="V54" s="576"/>
      <c r="W54" s="576"/>
      <c r="X54" s="576"/>
      <c r="Y54" s="748"/>
      <c r="Z54" s="757"/>
      <c r="AA54" s="758"/>
      <c r="AB54" s="758"/>
      <c r="AC54" s="758"/>
      <c r="AD54" s="758"/>
      <c r="AE54" s="758"/>
      <c r="AF54" s="758"/>
      <c r="AG54" s="758"/>
      <c r="AH54" s="758"/>
      <c r="AI54" s="758"/>
      <c r="AJ54" s="758"/>
      <c r="AK54" s="758"/>
      <c r="AL54" s="758"/>
      <c r="AM54" s="758"/>
      <c r="AN54" s="758"/>
      <c r="AO54" s="758"/>
      <c r="AP54" s="758"/>
      <c r="AQ54" s="759"/>
      <c r="AR54" s="726"/>
      <c r="AS54" s="727"/>
      <c r="AT54" s="727"/>
      <c r="AU54" s="727"/>
      <c r="AV54" s="728"/>
      <c r="AW54" s="726" t="s">
        <v>249</v>
      </c>
      <c r="AX54" s="727"/>
      <c r="AY54" s="727"/>
      <c r="AZ54" s="727"/>
      <c r="BA54" s="727"/>
      <c r="BB54" s="727"/>
      <c r="BC54" s="727"/>
      <c r="BD54" s="727"/>
      <c r="BE54" s="727"/>
      <c r="BF54" s="743"/>
      <c r="BG54" s="1"/>
      <c r="BH54" s="139" t="str">
        <f>CONCATENATE(F54," ",L54," ",Z54,(IF((ISTEXT(AR54)),(CONCATENATE(", ",AR54)),"")))</f>
        <v xml:space="preserve">  </v>
      </c>
      <c r="BI54" s="130"/>
      <c r="BW54" s="126"/>
    </row>
    <row r="55" spans="1:75" ht="19.5" customHeight="1" x14ac:dyDescent="0.2">
      <c r="C55" s="1"/>
      <c r="D55" s="734" t="s">
        <v>1</v>
      </c>
      <c r="E55" s="735"/>
      <c r="F55" s="744"/>
      <c r="G55" s="745"/>
      <c r="H55" s="745"/>
      <c r="I55" s="745"/>
      <c r="J55" s="745"/>
      <c r="K55" s="746"/>
      <c r="L55" s="747"/>
      <c r="M55" s="576"/>
      <c r="N55" s="576"/>
      <c r="O55" s="576"/>
      <c r="P55" s="576"/>
      <c r="Q55" s="576"/>
      <c r="R55" s="576"/>
      <c r="S55" s="576"/>
      <c r="T55" s="576"/>
      <c r="U55" s="576"/>
      <c r="V55" s="576"/>
      <c r="W55" s="576"/>
      <c r="X55" s="576"/>
      <c r="Y55" s="748"/>
      <c r="Z55" s="757"/>
      <c r="AA55" s="758"/>
      <c r="AB55" s="758"/>
      <c r="AC55" s="758"/>
      <c r="AD55" s="758"/>
      <c r="AE55" s="758"/>
      <c r="AF55" s="758"/>
      <c r="AG55" s="758"/>
      <c r="AH55" s="758"/>
      <c r="AI55" s="758"/>
      <c r="AJ55" s="758"/>
      <c r="AK55" s="758"/>
      <c r="AL55" s="758"/>
      <c r="AM55" s="758"/>
      <c r="AN55" s="758"/>
      <c r="AO55" s="758"/>
      <c r="AP55" s="758"/>
      <c r="AQ55" s="759"/>
      <c r="AR55" s="726"/>
      <c r="AS55" s="727"/>
      <c r="AT55" s="727"/>
      <c r="AU55" s="727"/>
      <c r="AV55" s="728"/>
      <c r="AW55" s="726" t="s">
        <v>249</v>
      </c>
      <c r="AX55" s="727"/>
      <c r="AY55" s="727"/>
      <c r="AZ55" s="727"/>
      <c r="BA55" s="727"/>
      <c r="BB55" s="727"/>
      <c r="BC55" s="727"/>
      <c r="BD55" s="727"/>
      <c r="BE55" s="727"/>
      <c r="BF55" s="743"/>
      <c r="BG55" s="1"/>
      <c r="BH55" s="139" t="str">
        <f>CONCATENATE(F55," ",L55," ",Z55,(IF((ISTEXT(AR55)),(CONCATENATE(", ",AR55)),"")))</f>
        <v xml:space="preserve">  </v>
      </c>
      <c r="BI55" s="130"/>
      <c r="BW55" s="126"/>
    </row>
    <row r="56" spans="1:75" ht="19.5" customHeight="1" x14ac:dyDescent="0.2">
      <c r="C56" s="1"/>
      <c r="D56" s="760" t="s">
        <v>52</v>
      </c>
      <c r="E56" s="761"/>
      <c r="F56" s="762"/>
      <c r="G56" s="579"/>
      <c r="H56" s="579"/>
      <c r="I56" s="579"/>
      <c r="J56" s="579"/>
      <c r="K56" s="704"/>
      <c r="L56" s="703"/>
      <c r="M56" s="579"/>
      <c r="N56" s="579"/>
      <c r="O56" s="579"/>
      <c r="P56" s="579"/>
      <c r="Q56" s="579"/>
      <c r="R56" s="579"/>
      <c r="S56" s="579"/>
      <c r="T56" s="579"/>
      <c r="U56" s="579"/>
      <c r="V56" s="579"/>
      <c r="W56" s="579"/>
      <c r="X56" s="579"/>
      <c r="Y56" s="704"/>
      <c r="Z56" s="763"/>
      <c r="AA56" s="764"/>
      <c r="AB56" s="764"/>
      <c r="AC56" s="764"/>
      <c r="AD56" s="764"/>
      <c r="AE56" s="764"/>
      <c r="AF56" s="764"/>
      <c r="AG56" s="764"/>
      <c r="AH56" s="764"/>
      <c r="AI56" s="764"/>
      <c r="AJ56" s="764"/>
      <c r="AK56" s="764"/>
      <c r="AL56" s="764"/>
      <c r="AM56" s="764"/>
      <c r="AN56" s="764"/>
      <c r="AO56" s="764"/>
      <c r="AP56" s="764"/>
      <c r="AQ56" s="765"/>
      <c r="AR56" s="766"/>
      <c r="AS56" s="754"/>
      <c r="AT56" s="754"/>
      <c r="AU56" s="754"/>
      <c r="AV56" s="755"/>
      <c r="AW56" s="726" t="s">
        <v>249</v>
      </c>
      <c r="AX56" s="727"/>
      <c r="AY56" s="727"/>
      <c r="AZ56" s="727"/>
      <c r="BA56" s="727"/>
      <c r="BB56" s="727"/>
      <c r="BC56" s="727"/>
      <c r="BD56" s="727"/>
      <c r="BE56" s="727"/>
      <c r="BF56" s="743"/>
      <c r="BG56" s="1"/>
      <c r="BH56" s="132" t="str">
        <f>CONCATENATE(F56," ",L56," ",Z56,(IF((ISTEXT(AR56)),(CONCATENATE(", ",AR56)),"")))</f>
        <v xml:space="preserve">  </v>
      </c>
      <c r="BI56" s="130"/>
      <c r="BJ56" s="24"/>
      <c r="BW56" s="126"/>
    </row>
    <row r="57" spans="1:75" ht="19.5" customHeight="1" x14ac:dyDescent="0.25">
      <c r="A57" s="159"/>
      <c r="C57" s="1"/>
      <c r="D57" s="741" t="s">
        <v>40</v>
      </c>
      <c r="E57" s="767"/>
      <c r="F57" s="767"/>
      <c r="G57" s="767"/>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67"/>
      <c r="AL57" s="767"/>
      <c r="AM57" s="767"/>
      <c r="AN57" s="767"/>
      <c r="AO57" s="767"/>
      <c r="AP57" s="767"/>
      <c r="AQ57" s="767"/>
      <c r="AR57" s="767"/>
      <c r="AS57" s="767"/>
      <c r="AT57" s="767"/>
      <c r="AU57" s="767"/>
      <c r="AV57" s="767"/>
      <c r="AW57" s="767"/>
      <c r="AX57" s="767"/>
      <c r="AY57" s="767"/>
      <c r="AZ57" s="767"/>
      <c r="BA57" s="767"/>
      <c r="BB57" s="767"/>
      <c r="BC57" s="767"/>
      <c r="BD57" s="767"/>
      <c r="BE57" s="767"/>
      <c r="BF57" s="768"/>
      <c r="BG57" s="1"/>
      <c r="BH57" s="131"/>
      <c r="BI57" s="125"/>
      <c r="BW57" s="20"/>
    </row>
    <row r="58" spans="1:75" ht="19.5" customHeight="1" x14ac:dyDescent="0.25">
      <c r="A58" s="159"/>
      <c r="C58" s="1"/>
      <c r="D58" s="714" t="s">
        <v>7</v>
      </c>
      <c r="E58" s="814"/>
      <c r="F58" s="814"/>
      <c r="G58" s="814"/>
      <c r="H58" s="740" t="s">
        <v>5</v>
      </c>
      <c r="I58" s="814"/>
      <c r="J58" s="814"/>
      <c r="K58" s="814"/>
      <c r="L58" s="814"/>
      <c r="M58" s="814"/>
      <c r="N58" s="814"/>
      <c r="O58" s="814"/>
      <c r="P58" s="672" t="s">
        <v>6</v>
      </c>
      <c r="Q58" s="815"/>
      <c r="R58" s="815"/>
      <c r="S58" s="815"/>
      <c r="T58" s="815"/>
      <c r="U58" s="815"/>
      <c r="V58" s="815"/>
      <c r="W58" s="815"/>
      <c r="X58" s="815"/>
      <c r="Y58" s="815"/>
      <c r="Z58" s="815"/>
      <c r="AA58" s="815"/>
      <c r="AB58" s="814"/>
      <c r="AC58" s="814"/>
      <c r="AD58" s="814"/>
      <c r="AE58" s="672" t="s">
        <v>38</v>
      </c>
      <c r="AF58" s="814"/>
      <c r="AG58" s="814"/>
      <c r="AH58" s="814"/>
      <c r="AI58" s="672" t="s">
        <v>226</v>
      </c>
      <c r="AJ58" s="816"/>
      <c r="AK58" s="816"/>
      <c r="AL58" s="816"/>
      <c r="AM58" s="816"/>
      <c r="AN58" s="816"/>
      <c r="AO58" s="816"/>
      <c r="AP58" s="816"/>
      <c r="AQ58" s="740" t="s">
        <v>3</v>
      </c>
      <c r="AR58" s="814"/>
      <c r="AS58" s="814"/>
      <c r="AT58" s="814"/>
      <c r="AU58" s="814"/>
      <c r="AV58" s="814"/>
      <c r="AW58" s="814"/>
      <c r="AX58" s="814"/>
      <c r="AY58" s="814"/>
      <c r="AZ58" s="814"/>
      <c r="BA58" s="814"/>
      <c r="BB58" s="814"/>
      <c r="BC58" s="814"/>
      <c r="BD58" s="814"/>
      <c r="BE58" s="814"/>
      <c r="BF58" s="817"/>
      <c r="BG58" s="1"/>
      <c r="BH58" s="147"/>
      <c r="BI58" s="125"/>
      <c r="BW58" s="20"/>
    </row>
    <row r="59" spans="1:75" ht="19.5" customHeight="1" x14ac:dyDescent="0.2">
      <c r="A59" s="159"/>
      <c r="C59" s="1"/>
      <c r="D59" s="751"/>
      <c r="E59" s="752"/>
      <c r="F59" s="752"/>
      <c r="G59" s="752"/>
      <c r="H59" s="752"/>
      <c r="I59" s="1236"/>
      <c r="J59" s="1236"/>
      <c r="K59" s="1236"/>
      <c r="L59" s="1236"/>
      <c r="M59" s="1236"/>
      <c r="N59" s="1236"/>
      <c r="O59" s="1236"/>
      <c r="P59" s="752"/>
      <c r="Q59" s="1236"/>
      <c r="R59" s="1236"/>
      <c r="S59" s="1236"/>
      <c r="T59" s="1236"/>
      <c r="U59" s="1236"/>
      <c r="V59" s="1236"/>
      <c r="W59" s="1236"/>
      <c r="X59" s="1236"/>
      <c r="Y59" s="1236"/>
      <c r="Z59" s="1236"/>
      <c r="AA59" s="1236"/>
      <c r="AB59" s="1236"/>
      <c r="AC59" s="1236"/>
      <c r="AD59" s="1236"/>
      <c r="AE59" s="752"/>
      <c r="AF59" s="1236"/>
      <c r="AG59" s="1236"/>
      <c r="AH59" s="1236"/>
      <c r="AI59" s="752"/>
      <c r="AJ59" s="1236"/>
      <c r="AK59" s="1236"/>
      <c r="AL59" s="1236"/>
      <c r="AM59" s="1236"/>
      <c r="AN59" s="1236"/>
      <c r="AO59" s="1236"/>
      <c r="AP59" s="1236"/>
      <c r="AQ59" s="752"/>
      <c r="AR59" s="1236"/>
      <c r="AS59" s="1236"/>
      <c r="AT59" s="1236"/>
      <c r="AU59" s="1236"/>
      <c r="AV59" s="1236"/>
      <c r="AW59" s="1236"/>
      <c r="AX59" s="1236"/>
      <c r="AY59" s="1236"/>
      <c r="AZ59" s="1236"/>
      <c r="BA59" s="1236"/>
      <c r="BB59" s="1236"/>
      <c r="BC59" s="1236"/>
      <c r="BD59" s="1236"/>
      <c r="BE59" s="1236"/>
      <c r="BF59" s="1237"/>
      <c r="BG59" s="1"/>
      <c r="BH59" s="147"/>
      <c r="BI59" s="125"/>
      <c r="BW59" s="20"/>
    </row>
    <row r="60" spans="1:75" ht="19.5" hidden="1" customHeight="1" x14ac:dyDescent="0.2">
      <c r="D60" s="148"/>
      <c r="E60" s="149"/>
      <c r="F60" s="149"/>
      <c r="G60" s="175"/>
      <c r="H60" s="175"/>
      <c r="I60" s="175"/>
      <c r="J60" s="175"/>
      <c r="K60" s="175"/>
      <c r="L60" s="181"/>
      <c r="M60" s="182"/>
      <c r="N60" s="182"/>
      <c r="O60" s="182"/>
      <c r="P60" s="182"/>
      <c r="Q60" s="182"/>
      <c r="R60" s="182"/>
      <c r="S60" s="182"/>
      <c r="T60" s="182"/>
      <c r="U60" s="182"/>
      <c r="V60" s="182"/>
      <c r="W60" s="182"/>
      <c r="X60" s="182"/>
      <c r="Y60" s="182"/>
      <c r="Z60" s="182"/>
      <c r="AA60" s="182"/>
      <c r="AB60" s="182"/>
      <c r="AC60" s="182"/>
      <c r="AD60" s="182"/>
      <c r="AE60" s="149"/>
      <c r="AF60" s="149"/>
      <c r="AG60" s="149"/>
      <c r="AH60" s="149"/>
      <c r="AI60" s="149"/>
      <c r="AJ60" s="149"/>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4"/>
      <c r="BH60" s="97"/>
      <c r="BI60" s="24"/>
      <c r="BW60" s="20"/>
    </row>
    <row r="61" spans="1:75" ht="19.5" hidden="1" customHeight="1" x14ac:dyDescent="0.2">
      <c r="C61" s="107"/>
      <c r="D61" s="172"/>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69"/>
      <c r="AW61" s="170"/>
      <c r="AX61" s="170"/>
      <c r="AY61" s="170"/>
      <c r="AZ61" s="170"/>
      <c r="BA61" s="170"/>
      <c r="BB61" s="170"/>
      <c r="BC61" s="170"/>
      <c r="BD61" s="170"/>
      <c r="BE61" s="170"/>
      <c r="BF61" s="171"/>
      <c r="BG61" s="1"/>
    </row>
    <row r="62" spans="1:75" ht="28.15" hidden="1" customHeight="1" x14ac:dyDescent="0.2">
      <c r="C62" s="107"/>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8"/>
      <c r="AW62" s="179"/>
      <c r="AX62" s="179"/>
      <c r="AY62" s="179"/>
      <c r="AZ62" s="179"/>
      <c r="BA62" s="179"/>
      <c r="BB62" s="179"/>
      <c r="BC62" s="179"/>
      <c r="BD62" s="179"/>
      <c r="BE62" s="180"/>
      <c r="BF62" s="140"/>
      <c r="BG62" s="1"/>
    </row>
    <row r="63" spans="1:75" ht="10.5" hidden="1" customHeight="1" x14ac:dyDescent="0.2">
      <c r="C63" s="107"/>
      <c r="D63" s="176"/>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98"/>
      <c r="AW63" s="99"/>
      <c r="AX63" s="99"/>
      <c r="AY63" s="99"/>
      <c r="AZ63" s="99"/>
      <c r="BA63" s="99"/>
      <c r="BB63" s="99"/>
      <c r="BC63" s="99"/>
      <c r="BD63" s="99"/>
      <c r="BE63" s="99"/>
      <c r="BF63" s="100"/>
      <c r="BG63" s="1"/>
    </row>
    <row r="64" spans="1:75" ht="12.75" customHeight="1" x14ac:dyDescent="0.2">
      <c r="C64" s="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
      <c r="BH64" s="125"/>
      <c r="BI64" s="125"/>
      <c r="BW64" s="126"/>
    </row>
    <row r="65" spans="1:75" ht="28.5" hidden="1" customHeight="1" x14ac:dyDescent="0.25">
      <c r="C65" s="141"/>
      <c r="D65" s="890" t="s">
        <v>496</v>
      </c>
      <c r="E65" s="891"/>
      <c r="F65" s="891"/>
      <c r="G65" s="891"/>
      <c r="H65" s="891"/>
      <c r="I65" s="891"/>
      <c r="J65" s="891"/>
      <c r="K65" s="891"/>
      <c r="L65" s="891"/>
      <c r="M65" s="891"/>
      <c r="N65" s="891"/>
      <c r="O65" s="891"/>
      <c r="P65" s="891"/>
      <c r="Q65" s="891"/>
      <c r="R65" s="891"/>
      <c r="S65" s="891"/>
      <c r="T65" s="891"/>
      <c r="U65" s="891"/>
      <c r="V65" s="891"/>
      <c r="W65" s="891"/>
      <c r="X65" s="891"/>
      <c r="Y65" s="891"/>
      <c r="Z65" s="891"/>
      <c r="AA65" s="891"/>
      <c r="AB65" s="891"/>
      <c r="AC65" s="891"/>
      <c r="AD65" s="891"/>
      <c r="AE65" s="891"/>
      <c r="AF65" s="891"/>
      <c r="AG65" s="891"/>
      <c r="AH65" s="891"/>
      <c r="AI65" s="891"/>
      <c r="AJ65" s="891"/>
      <c r="AK65" s="891"/>
      <c r="AL65" s="891"/>
      <c r="AM65" s="891"/>
      <c r="AN65" s="891"/>
      <c r="AO65" s="891"/>
      <c r="AP65" s="891"/>
      <c r="AQ65" s="891"/>
      <c r="AR65" s="891"/>
      <c r="AS65" s="891"/>
      <c r="AT65" s="891"/>
      <c r="AU65" s="891"/>
      <c r="AV65" s="891"/>
      <c r="AW65" s="891"/>
      <c r="AX65" s="891"/>
      <c r="AY65" s="891"/>
      <c r="AZ65" s="891"/>
      <c r="BA65" s="891"/>
      <c r="BB65" s="891"/>
      <c r="BC65" s="891"/>
      <c r="BD65" s="891"/>
      <c r="BE65" s="891"/>
      <c r="BF65" s="891"/>
      <c r="BG65" s="1"/>
    </row>
    <row r="66" spans="1:75" ht="7.5" hidden="1" customHeight="1" x14ac:dyDescent="0.2">
      <c r="A66" s="17"/>
      <c r="C66" s="1"/>
      <c r="D66" s="742"/>
      <c r="E66" s="520"/>
      <c r="F66" s="520"/>
      <c r="G66" s="520"/>
      <c r="H66" s="520"/>
      <c r="I66" s="520"/>
      <c r="J66" s="520"/>
      <c r="K66" s="520"/>
      <c r="L66" s="520"/>
      <c r="M66" s="520"/>
      <c r="N66" s="520"/>
      <c r="O66" s="520"/>
      <c r="P66" s="520"/>
      <c r="Q66" s="520"/>
      <c r="R66" s="520"/>
      <c r="S66" s="520"/>
      <c r="T66" s="520"/>
      <c r="U66" s="520"/>
      <c r="V66" s="520"/>
      <c r="W66" s="520"/>
      <c r="X66" s="520"/>
      <c r="Y66" s="520"/>
      <c r="Z66" s="520"/>
      <c r="AA66" s="520"/>
      <c r="AB66" s="520"/>
      <c r="AC66" s="520"/>
      <c r="AD66" s="520"/>
      <c r="AE66" s="520"/>
      <c r="AF66" s="520"/>
      <c r="AG66" s="520"/>
      <c r="AH66" s="520"/>
      <c r="AI66" s="520"/>
      <c r="AJ66" s="520"/>
      <c r="AK66" s="520"/>
      <c r="AL66" s="520"/>
      <c r="AM66" s="520"/>
      <c r="AN66" s="520"/>
      <c r="AO66" s="520"/>
      <c r="AP66" s="520"/>
      <c r="AQ66" s="520"/>
      <c r="AR66" s="520"/>
      <c r="AS66" s="520"/>
      <c r="AT66" s="520"/>
      <c r="AU66" s="520"/>
      <c r="AV66" s="520"/>
      <c r="AW66" s="520"/>
      <c r="AX66" s="520"/>
      <c r="AY66" s="520"/>
      <c r="AZ66" s="520"/>
      <c r="BA66" s="520"/>
      <c r="BB66" s="520"/>
      <c r="BC66" s="520"/>
      <c r="BD66" s="520"/>
      <c r="BE66" s="520"/>
      <c r="BF66" s="521"/>
      <c r="BG66" s="1"/>
      <c r="BH66" s="168"/>
      <c r="BI66" s="125"/>
      <c r="BW66" s="162"/>
    </row>
    <row r="67" spans="1:75" ht="20.25" hidden="1" customHeight="1" x14ac:dyDescent="0.2">
      <c r="A67" s="17"/>
      <c r="C67" s="1"/>
      <c r="D67" s="10"/>
      <c r="E67" s="527" t="s">
        <v>46</v>
      </c>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8"/>
      <c r="AF67" s="528"/>
      <c r="AG67" s="528"/>
      <c r="AH67" s="528"/>
      <c r="AI67" s="528"/>
      <c r="AJ67" s="528"/>
      <c r="AK67" s="528"/>
      <c r="AL67" s="528"/>
      <c r="AM67" s="528"/>
      <c r="AN67" s="547"/>
      <c r="AO67" s="530" t="s">
        <v>249</v>
      </c>
      <c r="AP67" s="531"/>
      <c r="AQ67" s="531"/>
      <c r="AR67" s="531"/>
      <c r="AS67" s="531"/>
      <c r="AT67" s="531"/>
      <c r="AU67" s="531"/>
      <c r="AV67" s="531"/>
      <c r="AW67" s="531"/>
      <c r="AX67" s="531"/>
      <c r="AY67" s="531"/>
      <c r="AZ67" s="531"/>
      <c r="BA67" s="531"/>
      <c r="BB67" s="531"/>
      <c r="BC67" s="531"/>
      <c r="BD67" s="531"/>
      <c r="BE67" s="532"/>
      <c r="BF67" s="11"/>
      <c r="BG67" s="1"/>
      <c r="BH67" s="163"/>
      <c r="BI67" s="125"/>
    </row>
    <row r="68" spans="1:75" s="3" customFormat="1" ht="28.5" hidden="1" customHeight="1" x14ac:dyDescent="0.2">
      <c r="A68" s="164"/>
      <c r="D68" s="535" t="s">
        <v>258</v>
      </c>
      <c r="E68" s="536"/>
      <c r="F68" s="536"/>
      <c r="G68" s="536"/>
      <c r="H68" s="536"/>
      <c r="I68" s="536"/>
      <c r="J68" s="536"/>
      <c r="K68" s="536"/>
      <c r="L68" s="536"/>
      <c r="M68" s="536"/>
      <c r="N68" s="536"/>
      <c r="O68" s="536"/>
      <c r="P68" s="536"/>
      <c r="Q68" s="536"/>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6"/>
      <c r="AO68" s="536"/>
      <c r="AP68" s="536"/>
      <c r="AQ68" s="536"/>
      <c r="AR68" s="536"/>
      <c r="AS68" s="536"/>
      <c r="AT68" s="536"/>
      <c r="AU68" s="536"/>
      <c r="AV68" s="536"/>
      <c r="AW68" s="536"/>
      <c r="AX68" s="536"/>
      <c r="AY68" s="536"/>
      <c r="AZ68" s="536"/>
      <c r="BA68" s="536"/>
      <c r="BB68" s="536"/>
      <c r="BC68" s="536"/>
      <c r="BD68" s="536"/>
      <c r="BE68" s="536"/>
      <c r="BF68" s="537"/>
      <c r="BH68" s="163"/>
      <c r="BI68" s="125"/>
      <c r="BJ68" s="1"/>
      <c r="BK68" s="1"/>
    </row>
    <row r="69" spans="1:75" ht="18" hidden="1" customHeight="1" x14ac:dyDescent="0.2">
      <c r="A69" s="17"/>
      <c r="C69" s="1"/>
      <c r="D69" s="165"/>
      <c r="E69" s="538" t="s">
        <v>47</v>
      </c>
      <c r="F69" s="538"/>
      <c r="G69" s="538"/>
      <c r="H69" s="538"/>
      <c r="I69" s="538"/>
      <c r="J69" s="538"/>
      <c r="K69" s="538"/>
      <c r="L69" s="538"/>
      <c r="M69" s="538"/>
      <c r="N69" s="538"/>
      <c r="O69" s="538"/>
      <c r="P69" s="538"/>
      <c r="Q69" s="538"/>
      <c r="R69" s="538"/>
      <c r="S69" s="538"/>
      <c r="T69" s="538"/>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8"/>
      <c r="BD69" s="538"/>
      <c r="BE69" s="538"/>
      <c r="BF69" s="166"/>
      <c r="BG69" s="1"/>
      <c r="BI69" s="125"/>
    </row>
    <row r="70" spans="1:75" ht="28.5" hidden="1" customHeight="1" x14ac:dyDescent="0.2">
      <c r="A70" s="17"/>
      <c r="C70" s="1"/>
      <c r="D70" s="165"/>
      <c r="E70" s="659" t="s">
        <v>2</v>
      </c>
      <c r="F70" s="659"/>
      <c r="G70" s="659"/>
      <c r="H70" s="659"/>
      <c r="I70" s="659"/>
      <c r="J70" s="659"/>
      <c r="K70" s="659"/>
      <c r="L70" s="659"/>
      <c r="M70" s="659"/>
      <c r="N70" s="659" t="s">
        <v>48</v>
      </c>
      <c r="O70" s="659"/>
      <c r="P70" s="659"/>
      <c r="Q70" s="659"/>
      <c r="R70" s="659"/>
      <c r="S70" s="659"/>
      <c r="T70" s="659" t="s">
        <v>49</v>
      </c>
      <c r="U70" s="659"/>
      <c r="V70" s="659"/>
      <c r="W70" s="659"/>
      <c r="X70" s="659"/>
      <c r="Y70" s="659"/>
      <c r="Z70" s="659"/>
      <c r="AA70" s="659"/>
      <c r="AB70" s="659"/>
      <c r="AC70" s="659"/>
      <c r="AD70" s="659" t="s">
        <v>259</v>
      </c>
      <c r="AE70" s="659"/>
      <c r="AF70" s="659"/>
      <c r="AG70" s="659"/>
      <c r="AH70" s="659"/>
      <c r="AI70" s="659"/>
      <c r="AJ70" s="659"/>
      <c r="AK70" s="659" t="s">
        <v>8</v>
      </c>
      <c r="AL70" s="659"/>
      <c r="AM70" s="659"/>
      <c r="AN70" s="659"/>
      <c r="AO70" s="659"/>
      <c r="AP70" s="659"/>
      <c r="AQ70" s="659"/>
      <c r="AR70" s="659" t="s">
        <v>9</v>
      </c>
      <c r="AS70" s="659"/>
      <c r="AT70" s="659"/>
      <c r="AU70" s="659"/>
      <c r="AV70" s="659"/>
      <c r="AW70" s="659"/>
      <c r="AX70" s="659"/>
      <c r="AY70" s="659" t="s">
        <v>10</v>
      </c>
      <c r="AZ70" s="659"/>
      <c r="BA70" s="659"/>
      <c r="BB70" s="659"/>
      <c r="BC70" s="659"/>
      <c r="BD70" s="659"/>
      <c r="BE70" s="659"/>
      <c r="BF70" s="166"/>
      <c r="BG70" s="1"/>
      <c r="BI70" s="125"/>
    </row>
    <row r="71" spans="1:75" ht="29.25" hidden="1" customHeight="1" x14ac:dyDescent="0.2">
      <c r="A71" s="17"/>
      <c r="C71" s="1"/>
      <c r="D71" s="165"/>
      <c r="E71" s="660"/>
      <c r="F71" s="660"/>
      <c r="G71" s="660"/>
      <c r="H71" s="660"/>
      <c r="I71" s="660"/>
      <c r="J71" s="660"/>
      <c r="K71" s="660"/>
      <c r="L71" s="660"/>
      <c r="M71" s="660"/>
      <c r="N71" s="769"/>
      <c r="O71" s="769"/>
      <c r="P71" s="769"/>
      <c r="Q71" s="769"/>
      <c r="R71" s="769"/>
      <c r="S71" s="769"/>
      <c r="T71" s="660"/>
      <c r="U71" s="660"/>
      <c r="V71" s="660"/>
      <c r="W71" s="660"/>
      <c r="X71" s="660"/>
      <c r="Y71" s="660"/>
      <c r="Z71" s="660"/>
      <c r="AA71" s="660"/>
      <c r="AB71" s="660"/>
      <c r="AC71" s="660"/>
      <c r="AD71" s="679"/>
      <c r="AE71" s="679"/>
      <c r="AF71" s="679"/>
      <c r="AG71" s="679"/>
      <c r="AH71" s="679"/>
      <c r="AI71" s="679"/>
      <c r="AJ71" s="679"/>
      <c r="AK71" s="660"/>
      <c r="AL71" s="660"/>
      <c r="AM71" s="660"/>
      <c r="AN71" s="660"/>
      <c r="AO71" s="660"/>
      <c r="AP71" s="660"/>
      <c r="AQ71" s="660"/>
      <c r="AR71" s="660"/>
      <c r="AS71" s="660"/>
      <c r="AT71" s="660"/>
      <c r="AU71" s="660"/>
      <c r="AV71" s="660"/>
      <c r="AW71" s="660"/>
      <c r="AX71" s="660"/>
      <c r="AY71" s="660"/>
      <c r="AZ71" s="660"/>
      <c r="BA71" s="660"/>
      <c r="BB71" s="660"/>
      <c r="BC71" s="660"/>
      <c r="BD71" s="660"/>
      <c r="BE71" s="660"/>
      <c r="BF71" s="166"/>
      <c r="BG71" s="1"/>
      <c r="BI71" s="125"/>
    </row>
    <row r="72" spans="1:75" ht="29.25" hidden="1" customHeight="1" x14ac:dyDescent="0.2">
      <c r="A72" s="17"/>
      <c r="C72" s="1"/>
      <c r="D72" s="165"/>
      <c r="E72" s="660"/>
      <c r="F72" s="660"/>
      <c r="G72" s="660"/>
      <c r="H72" s="660"/>
      <c r="I72" s="660"/>
      <c r="J72" s="660"/>
      <c r="K72" s="660"/>
      <c r="L72" s="660"/>
      <c r="M72" s="660"/>
      <c r="N72" s="769"/>
      <c r="O72" s="769"/>
      <c r="P72" s="769"/>
      <c r="Q72" s="769"/>
      <c r="R72" s="769"/>
      <c r="S72" s="769"/>
      <c r="T72" s="660"/>
      <c r="U72" s="660"/>
      <c r="V72" s="660"/>
      <c r="W72" s="660"/>
      <c r="X72" s="660"/>
      <c r="Y72" s="660"/>
      <c r="Z72" s="660"/>
      <c r="AA72" s="660"/>
      <c r="AB72" s="660"/>
      <c r="AC72" s="660"/>
      <c r="AD72" s="679"/>
      <c r="AE72" s="679"/>
      <c r="AF72" s="679"/>
      <c r="AG72" s="679"/>
      <c r="AH72" s="679"/>
      <c r="AI72" s="679"/>
      <c r="AJ72" s="679"/>
      <c r="AK72" s="660"/>
      <c r="AL72" s="660"/>
      <c r="AM72" s="660"/>
      <c r="AN72" s="660"/>
      <c r="AO72" s="660"/>
      <c r="AP72" s="660"/>
      <c r="AQ72" s="660"/>
      <c r="AR72" s="660"/>
      <c r="AS72" s="660"/>
      <c r="AT72" s="660"/>
      <c r="AU72" s="660"/>
      <c r="AV72" s="660"/>
      <c r="AW72" s="660"/>
      <c r="AX72" s="660"/>
      <c r="AY72" s="660"/>
      <c r="AZ72" s="660"/>
      <c r="BA72" s="660"/>
      <c r="BB72" s="660"/>
      <c r="BC72" s="660"/>
      <c r="BD72" s="660"/>
      <c r="BE72" s="660"/>
      <c r="BF72" s="166"/>
      <c r="BG72" s="1"/>
      <c r="BI72" s="125"/>
    </row>
    <row r="73" spans="1:75" ht="29.25" hidden="1" customHeight="1" x14ac:dyDescent="0.2">
      <c r="A73" s="17"/>
      <c r="C73" s="1"/>
      <c r="D73" s="165"/>
      <c r="E73" s="660"/>
      <c r="F73" s="660"/>
      <c r="G73" s="660"/>
      <c r="H73" s="660"/>
      <c r="I73" s="660"/>
      <c r="J73" s="660"/>
      <c r="K73" s="660"/>
      <c r="L73" s="660"/>
      <c r="M73" s="660"/>
      <c r="N73" s="769"/>
      <c r="O73" s="769"/>
      <c r="P73" s="769"/>
      <c r="Q73" s="769"/>
      <c r="R73" s="769"/>
      <c r="S73" s="769"/>
      <c r="T73" s="660"/>
      <c r="U73" s="660"/>
      <c r="V73" s="660"/>
      <c r="W73" s="660"/>
      <c r="X73" s="660"/>
      <c r="Y73" s="660"/>
      <c r="Z73" s="660"/>
      <c r="AA73" s="660"/>
      <c r="AB73" s="660"/>
      <c r="AC73" s="660"/>
      <c r="AD73" s="679"/>
      <c r="AE73" s="679"/>
      <c r="AF73" s="679"/>
      <c r="AG73" s="679"/>
      <c r="AH73" s="679"/>
      <c r="AI73" s="679"/>
      <c r="AJ73" s="679"/>
      <c r="AK73" s="660"/>
      <c r="AL73" s="660"/>
      <c r="AM73" s="660"/>
      <c r="AN73" s="660"/>
      <c r="AO73" s="660"/>
      <c r="AP73" s="660"/>
      <c r="AQ73" s="660"/>
      <c r="AR73" s="660"/>
      <c r="AS73" s="660"/>
      <c r="AT73" s="660"/>
      <c r="AU73" s="660"/>
      <c r="AV73" s="660"/>
      <c r="AW73" s="660"/>
      <c r="AX73" s="660"/>
      <c r="AY73" s="660"/>
      <c r="AZ73" s="660"/>
      <c r="BA73" s="660"/>
      <c r="BB73" s="660"/>
      <c r="BC73" s="660"/>
      <c r="BD73" s="660"/>
      <c r="BE73" s="660"/>
      <c r="BF73" s="166"/>
      <c r="BG73" s="1"/>
      <c r="BI73" s="125"/>
    </row>
    <row r="74" spans="1:75" ht="29.25" hidden="1" customHeight="1" x14ac:dyDescent="0.2">
      <c r="A74" s="17"/>
      <c r="C74" s="1"/>
      <c r="D74" s="165"/>
      <c r="E74" s="660"/>
      <c r="F74" s="660"/>
      <c r="G74" s="660"/>
      <c r="H74" s="660"/>
      <c r="I74" s="660"/>
      <c r="J74" s="660"/>
      <c r="K74" s="660"/>
      <c r="L74" s="660"/>
      <c r="M74" s="660"/>
      <c r="N74" s="769"/>
      <c r="O74" s="769"/>
      <c r="P74" s="769"/>
      <c r="Q74" s="769"/>
      <c r="R74" s="769"/>
      <c r="S74" s="769"/>
      <c r="T74" s="660"/>
      <c r="U74" s="660"/>
      <c r="V74" s="660"/>
      <c r="W74" s="660"/>
      <c r="X74" s="660"/>
      <c r="Y74" s="660"/>
      <c r="Z74" s="660"/>
      <c r="AA74" s="660"/>
      <c r="AB74" s="660"/>
      <c r="AC74" s="660"/>
      <c r="AD74" s="679"/>
      <c r="AE74" s="679"/>
      <c r="AF74" s="679"/>
      <c r="AG74" s="679"/>
      <c r="AH74" s="679"/>
      <c r="AI74" s="679"/>
      <c r="AJ74" s="679"/>
      <c r="AK74" s="660"/>
      <c r="AL74" s="660"/>
      <c r="AM74" s="660"/>
      <c r="AN74" s="660"/>
      <c r="AO74" s="660"/>
      <c r="AP74" s="660"/>
      <c r="AQ74" s="660"/>
      <c r="AR74" s="660"/>
      <c r="AS74" s="660"/>
      <c r="AT74" s="660"/>
      <c r="AU74" s="660"/>
      <c r="AV74" s="660"/>
      <c r="AW74" s="660"/>
      <c r="AX74" s="660"/>
      <c r="AY74" s="660"/>
      <c r="AZ74" s="660"/>
      <c r="BA74" s="660"/>
      <c r="BB74" s="660"/>
      <c r="BC74" s="660"/>
      <c r="BD74" s="660"/>
      <c r="BE74" s="660"/>
      <c r="BF74" s="166"/>
      <c r="BG74" s="1"/>
      <c r="BI74" s="125"/>
    </row>
    <row r="75" spans="1:75" ht="29.25" hidden="1" customHeight="1" x14ac:dyDescent="0.2">
      <c r="A75" s="17"/>
      <c r="C75" s="1"/>
      <c r="D75" s="165"/>
      <c r="E75" s="660"/>
      <c r="F75" s="660"/>
      <c r="G75" s="660"/>
      <c r="H75" s="660"/>
      <c r="I75" s="660"/>
      <c r="J75" s="660"/>
      <c r="K75" s="660"/>
      <c r="L75" s="660"/>
      <c r="M75" s="660"/>
      <c r="N75" s="769"/>
      <c r="O75" s="769"/>
      <c r="P75" s="769"/>
      <c r="Q75" s="769"/>
      <c r="R75" s="769"/>
      <c r="S75" s="769"/>
      <c r="T75" s="660"/>
      <c r="U75" s="660"/>
      <c r="V75" s="660"/>
      <c r="W75" s="660"/>
      <c r="X75" s="660"/>
      <c r="Y75" s="660"/>
      <c r="Z75" s="660"/>
      <c r="AA75" s="660"/>
      <c r="AB75" s="660"/>
      <c r="AC75" s="660"/>
      <c r="AD75" s="679"/>
      <c r="AE75" s="679"/>
      <c r="AF75" s="679"/>
      <c r="AG75" s="679"/>
      <c r="AH75" s="679"/>
      <c r="AI75" s="679"/>
      <c r="AJ75" s="679"/>
      <c r="AK75" s="660"/>
      <c r="AL75" s="660"/>
      <c r="AM75" s="660"/>
      <c r="AN75" s="660"/>
      <c r="AO75" s="660"/>
      <c r="AP75" s="660"/>
      <c r="AQ75" s="660"/>
      <c r="AR75" s="660"/>
      <c r="AS75" s="660"/>
      <c r="AT75" s="660"/>
      <c r="AU75" s="660"/>
      <c r="AV75" s="660"/>
      <c r="AW75" s="660"/>
      <c r="AX75" s="660"/>
      <c r="AY75" s="660"/>
      <c r="AZ75" s="660"/>
      <c r="BA75" s="660"/>
      <c r="BB75" s="660"/>
      <c r="BC75" s="660"/>
      <c r="BD75" s="660"/>
      <c r="BE75" s="660"/>
      <c r="BF75" s="166"/>
      <c r="BG75" s="1"/>
      <c r="BI75" s="125"/>
    </row>
    <row r="76" spans="1:75" ht="29.25" hidden="1" customHeight="1" x14ac:dyDescent="0.2">
      <c r="A76" s="17"/>
      <c r="C76" s="1"/>
      <c r="D76" s="165"/>
      <c r="E76" s="660"/>
      <c r="F76" s="660"/>
      <c r="G76" s="660"/>
      <c r="H76" s="660"/>
      <c r="I76" s="660"/>
      <c r="J76" s="660"/>
      <c r="K76" s="660"/>
      <c r="L76" s="660"/>
      <c r="M76" s="660"/>
      <c r="N76" s="769"/>
      <c r="O76" s="769"/>
      <c r="P76" s="769"/>
      <c r="Q76" s="769"/>
      <c r="R76" s="769"/>
      <c r="S76" s="769"/>
      <c r="T76" s="660"/>
      <c r="U76" s="660"/>
      <c r="V76" s="660"/>
      <c r="W76" s="660"/>
      <c r="X76" s="660"/>
      <c r="Y76" s="660"/>
      <c r="Z76" s="660"/>
      <c r="AA76" s="660"/>
      <c r="AB76" s="660"/>
      <c r="AC76" s="660"/>
      <c r="AD76" s="679"/>
      <c r="AE76" s="679"/>
      <c r="AF76" s="679"/>
      <c r="AG76" s="679"/>
      <c r="AH76" s="679"/>
      <c r="AI76" s="679"/>
      <c r="AJ76" s="679"/>
      <c r="AK76" s="660"/>
      <c r="AL76" s="660"/>
      <c r="AM76" s="660"/>
      <c r="AN76" s="660"/>
      <c r="AO76" s="660"/>
      <c r="AP76" s="660"/>
      <c r="AQ76" s="660"/>
      <c r="AR76" s="660"/>
      <c r="AS76" s="660"/>
      <c r="AT76" s="660"/>
      <c r="AU76" s="660"/>
      <c r="AV76" s="660"/>
      <c r="AW76" s="660"/>
      <c r="AX76" s="660"/>
      <c r="AY76" s="660"/>
      <c r="AZ76" s="660"/>
      <c r="BA76" s="660"/>
      <c r="BB76" s="660"/>
      <c r="BC76" s="660"/>
      <c r="BD76" s="660"/>
      <c r="BE76" s="660"/>
      <c r="BF76" s="166"/>
      <c r="BG76" s="1"/>
      <c r="BI76" s="125"/>
    </row>
    <row r="77" spans="1:75" ht="29.25" hidden="1" customHeight="1" x14ac:dyDescent="0.2">
      <c r="A77" s="17"/>
      <c r="C77" s="1"/>
      <c r="D77" s="165"/>
      <c r="E77" s="660"/>
      <c r="F77" s="660"/>
      <c r="G77" s="660"/>
      <c r="H77" s="660"/>
      <c r="I77" s="660"/>
      <c r="J77" s="660"/>
      <c r="K77" s="660"/>
      <c r="L77" s="660"/>
      <c r="M77" s="660"/>
      <c r="N77" s="769"/>
      <c r="O77" s="769"/>
      <c r="P77" s="769"/>
      <c r="Q77" s="769"/>
      <c r="R77" s="769"/>
      <c r="S77" s="769"/>
      <c r="T77" s="660"/>
      <c r="U77" s="660"/>
      <c r="V77" s="660"/>
      <c r="W77" s="660"/>
      <c r="X77" s="660"/>
      <c r="Y77" s="660"/>
      <c r="Z77" s="660"/>
      <c r="AA77" s="660"/>
      <c r="AB77" s="660"/>
      <c r="AC77" s="660"/>
      <c r="AD77" s="679"/>
      <c r="AE77" s="679"/>
      <c r="AF77" s="679"/>
      <c r="AG77" s="679"/>
      <c r="AH77" s="679"/>
      <c r="AI77" s="679"/>
      <c r="AJ77" s="679"/>
      <c r="AK77" s="660"/>
      <c r="AL77" s="660"/>
      <c r="AM77" s="660"/>
      <c r="AN77" s="660"/>
      <c r="AO77" s="660"/>
      <c r="AP77" s="660"/>
      <c r="AQ77" s="660"/>
      <c r="AR77" s="660"/>
      <c r="AS77" s="660"/>
      <c r="AT77" s="660"/>
      <c r="AU77" s="660"/>
      <c r="AV77" s="660"/>
      <c r="AW77" s="660"/>
      <c r="AX77" s="660"/>
      <c r="AY77" s="660"/>
      <c r="AZ77" s="660"/>
      <c r="BA77" s="660"/>
      <c r="BB77" s="660"/>
      <c r="BC77" s="660"/>
      <c r="BD77" s="660"/>
      <c r="BE77" s="660"/>
      <c r="BF77" s="166"/>
      <c r="BG77" s="1"/>
      <c r="BI77" s="125"/>
    </row>
    <row r="78" spans="1:75" ht="18" hidden="1" customHeight="1" x14ac:dyDescent="0.2">
      <c r="A78" s="17"/>
      <c r="C78" s="1"/>
      <c r="D78" s="13"/>
      <c r="E78" s="770" t="s">
        <v>11</v>
      </c>
      <c r="F78" s="770"/>
      <c r="G78" s="770"/>
      <c r="H78" s="770"/>
      <c r="I78" s="770"/>
      <c r="J78" s="770"/>
      <c r="K78" s="770"/>
      <c r="L78" s="770"/>
      <c r="M78" s="770"/>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c r="AN78" s="770"/>
      <c r="AO78" s="770"/>
      <c r="AP78" s="770"/>
      <c r="AQ78" s="770"/>
      <c r="AR78" s="770"/>
      <c r="AS78" s="770"/>
      <c r="AT78" s="770"/>
      <c r="AU78" s="770"/>
      <c r="AV78" s="770"/>
      <c r="AW78" s="770"/>
      <c r="AX78" s="770"/>
      <c r="AY78" s="770"/>
      <c r="AZ78" s="770"/>
      <c r="BA78" s="770"/>
      <c r="BB78" s="770"/>
      <c r="BC78" s="770"/>
      <c r="BD78" s="770"/>
      <c r="BE78" s="770"/>
      <c r="BF78" s="15"/>
      <c r="BG78" s="1"/>
      <c r="BI78" s="125"/>
    </row>
    <row r="79" spans="1:75" ht="28.5" hidden="1" customHeight="1" x14ac:dyDescent="0.2">
      <c r="A79" s="17"/>
      <c r="C79" s="1"/>
      <c r="D79" s="13"/>
      <c r="E79" s="590" t="s">
        <v>12</v>
      </c>
      <c r="F79" s="590"/>
      <c r="G79" s="590"/>
      <c r="H79" s="590"/>
      <c r="I79" s="590"/>
      <c r="J79" s="590"/>
      <c r="K79" s="590"/>
      <c r="L79" s="590"/>
      <c r="M79" s="590"/>
      <c r="N79" s="590" t="s">
        <v>4</v>
      </c>
      <c r="O79" s="590"/>
      <c r="P79" s="590"/>
      <c r="Q79" s="590"/>
      <c r="R79" s="590"/>
      <c r="S79" s="590"/>
      <c r="T79" s="590"/>
      <c r="U79" s="590"/>
      <c r="V79" s="590"/>
      <c r="W79" s="590"/>
      <c r="X79" s="590"/>
      <c r="Y79" s="590"/>
      <c r="Z79" s="590"/>
      <c r="AA79" s="590"/>
      <c r="AB79" s="590"/>
      <c r="AC79" s="590"/>
      <c r="AD79" s="590" t="s">
        <v>267</v>
      </c>
      <c r="AE79" s="590"/>
      <c r="AF79" s="590"/>
      <c r="AG79" s="590"/>
      <c r="AH79" s="590"/>
      <c r="AI79" s="590"/>
      <c r="AJ79" s="590"/>
      <c r="AK79" s="590" t="s">
        <v>8</v>
      </c>
      <c r="AL79" s="590"/>
      <c r="AM79" s="590"/>
      <c r="AN79" s="590"/>
      <c r="AO79" s="590"/>
      <c r="AP79" s="590"/>
      <c r="AQ79" s="590"/>
      <c r="AR79" s="590" t="s">
        <v>9</v>
      </c>
      <c r="AS79" s="590"/>
      <c r="AT79" s="590"/>
      <c r="AU79" s="590"/>
      <c r="AV79" s="590"/>
      <c r="AW79" s="590"/>
      <c r="AX79" s="590"/>
      <c r="AY79" s="590" t="s">
        <v>10</v>
      </c>
      <c r="AZ79" s="590"/>
      <c r="BA79" s="590"/>
      <c r="BB79" s="590"/>
      <c r="BC79" s="590"/>
      <c r="BD79" s="590"/>
      <c r="BE79" s="590"/>
      <c r="BF79" s="15"/>
      <c r="BG79" s="1"/>
      <c r="BI79" s="125"/>
    </row>
    <row r="80" spans="1:75" ht="29.25" hidden="1" customHeight="1" x14ac:dyDescent="0.2">
      <c r="A80" s="17"/>
      <c r="C80" s="1"/>
      <c r="D80" s="13"/>
      <c r="E80" s="522"/>
      <c r="F80" s="522"/>
      <c r="G80" s="522"/>
      <c r="H80" s="522"/>
      <c r="I80" s="522"/>
      <c r="J80" s="522"/>
      <c r="K80" s="522"/>
      <c r="L80" s="522"/>
      <c r="M80" s="522"/>
      <c r="N80" s="522"/>
      <c r="O80" s="522"/>
      <c r="P80" s="522"/>
      <c r="Q80" s="522"/>
      <c r="R80" s="522"/>
      <c r="S80" s="522"/>
      <c r="T80" s="522"/>
      <c r="U80" s="522"/>
      <c r="V80" s="522"/>
      <c r="W80" s="522"/>
      <c r="X80" s="522"/>
      <c r="Y80" s="522"/>
      <c r="Z80" s="522"/>
      <c r="AA80" s="522"/>
      <c r="AB80" s="522"/>
      <c r="AC80" s="522"/>
      <c r="AD80" s="523"/>
      <c r="AE80" s="523"/>
      <c r="AF80" s="523"/>
      <c r="AG80" s="523"/>
      <c r="AH80" s="523"/>
      <c r="AI80" s="523"/>
      <c r="AJ80" s="523"/>
      <c r="AK80" s="524"/>
      <c r="AL80" s="524"/>
      <c r="AM80" s="524"/>
      <c r="AN80" s="524"/>
      <c r="AO80" s="524"/>
      <c r="AP80" s="524"/>
      <c r="AQ80" s="524"/>
      <c r="AR80" s="524"/>
      <c r="AS80" s="524"/>
      <c r="AT80" s="524"/>
      <c r="AU80" s="524"/>
      <c r="AV80" s="524"/>
      <c r="AW80" s="524"/>
      <c r="AX80" s="524"/>
      <c r="AY80" s="524"/>
      <c r="AZ80" s="524"/>
      <c r="BA80" s="524"/>
      <c r="BB80" s="524"/>
      <c r="BC80" s="524"/>
      <c r="BD80" s="524"/>
      <c r="BE80" s="524"/>
      <c r="BF80" s="15"/>
      <c r="BG80" s="1"/>
      <c r="BI80" s="125"/>
    </row>
    <row r="81" spans="1:63" ht="29.25" hidden="1" customHeight="1" x14ac:dyDescent="0.2">
      <c r="A81" s="17"/>
      <c r="C81" s="1"/>
      <c r="D81" s="13"/>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3"/>
      <c r="AE81" s="523"/>
      <c r="AF81" s="523"/>
      <c r="AG81" s="523"/>
      <c r="AH81" s="523"/>
      <c r="AI81" s="523"/>
      <c r="AJ81" s="523"/>
      <c r="AK81" s="524"/>
      <c r="AL81" s="524"/>
      <c r="AM81" s="524"/>
      <c r="AN81" s="524"/>
      <c r="AO81" s="524"/>
      <c r="AP81" s="524"/>
      <c r="AQ81" s="524"/>
      <c r="AR81" s="524"/>
      <c r="AS81" s="524"/>
      <c r="AT81" s="524"/>
      <c r="AU81" s="524"/>
      <c r="AV81" s="524"/>
      <c r="AW81" s="524"/>
      <c r="AX81" s="524"/>
      <c r="AY81" s="524"/>
      <c r="AZ81" s="524"/>
      <c r="BA81" s="524"/>
      <c r="BB81" s="524"/>
      <c r="BC81" s="524"/>
      <c r="BD81" s="524"/>
      <c r="BE81" s="524"/>
      <c r="BF81" s="15"/>
      <c r="BG81" s="1"/>
      <c r="BI81" s="125"/>
    </row>
    <row r="82" spans="1:63" ht="29.25" hidden="1" customHeight="1" x14ac:dyDescent="0.2">
      <c r="A82" s="17"/>
      <c r="C82" s="1"/>
      <c r="D82" s="13"/>
      <c r="E82" s="522"/>
      <c r="F82" s="522"/>
      <c r="G82" s="522"/>
      <c r="H82" s="522"/>
      <c r="I82" s="522"/>
      <c r="J82" s="522"/>
      <c r="K82" s="522"/>
      <c r="L82" s="522"/>
      <c r="M82" s="522"/>
      <c r="N82" s="522"/>
      <c r="O82" s="522"/>
      <c r="P82" s="522"/>
      <c r="Q82" s="522"/>
      <c r="R82" s="522"/>
      <c r="S82" s="522"/>
      <c r="T82" s="522"/>
      <c r="U82" s="522"/>
      <c r="V82" s="522"/>
      <c r="W82" s="522"/>
      <c r="X82" s="522"/>
      <c r="Y82" s="522"/>
      <c r="Z82" s="522"/>
      <c r="AA82" s="522"/>
      <c r="AB82" s="522"/>
      <c r="AC82" s="522"/>
      <c r="AD82" s="523"/>
      <c r="AE82" s="523"/>
      <c r="AF82" s="523"/>
      <c r="AG82" s="523"/>
      <c r="AH82" s="523"/>
      <c r="AI82" s="523"/>
      <c r="AJ82" s="523"/>
      <c r="AK82" s="524"/>
      <c r="AL82" s="524"/>
      <c r="AM82" s="524"/>
      <c r="AN82" s="524"/>
      <c r="AO82" s="524"/>
      <c r="AP82" s="524"/>
      <c r="AQ82" s="524"/>
      <c r="AR82" s="524"/>
      <c r="AS82" s="524"/>
      <c r="AT82" s="524"/>
      <c r="AU82" s="524"/>
      <c r="AV82" s="524"/>
      <c r="AW82" s="524"/>
      <c r="AX82" s="524"/>
      <c r="AY82" s="524"/>
      <c r="AZ82" s="524"/>
      <c r="BA82" s="524"/>
      <c r="BB82" s="524"/>
      <c r="BC82" s="524"/>
      <c r="BD82" s="524"/>
      <c r="BE82" s="524"/>
      <c r="BF82" s="15"/>
      <c r="BG82" s="1"/>
      <c r="BI82" s="125"/>
    </row>
    <row r="83" spans="1:63" ht="29.25" hidden="1" customHeight="1" x14ac:dyDescent="0.2">
      <c r="A83" s="17"/>
      <c r="C83" s="1"/>
      <c r="D83" s="13"/>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22"/>
      <c r="AC83" s="522"/>
      <c r="AD83" s="523"/>
      <c r="AE83" s="523"/>
      <c r="AF83" s="523"/>
      <c r="AG83" s="523"/>
      <c r="AH83" s="523"/>
      <c r="AI83" s="523"/>
      <c r="AJ83" s="523"/>
      <c r="AK83" s="524"/>
      <c r="AL83" s="524"/>
      <c r="AM83" s="524"/>
      <c r="AN83" s="524"/>
      <c r="AO83" s="524"/>
      <c r="AP83" s="524"/>
      <c r="AQ83" s="524"/>
      <c r="AR83" s="524"/>
      <c r="AS83" s="524"/>
      <c r="AT83" s="524"/>
      <c r="AU83" s="524"/>
      <c r="AV83" s="524"/>
      <c r="AW83" s="524"/>
      <c r="AX83" s="524"/>
      <c r="AY83" s="524"/>
      <c r="AZ83" s="524"/>
      <c r="BA83" s="524"/>
      <c r="BB83" s="524"/>
      <c r="BC83" s="524"/>
      <c r="BD83" s="524"/>
      <c r="BE83" s="524"/>
      <c r="BF83" s="15"/>
      <c r="BG83" s="1"/>
      <c r="BI83" s="125"/>
    </row>
    <row r="84" spans="1:63" ht="29.25" hidden="1" customHeight="1" x14ac:dyDescent="0.2">
      <c r="A84" s="17"/>
      <c r="C84" s="1"/>
      <c r="D84" s="13"/>
      <c r="E84" s="522"/>
      <c r="F84" s="522"/>
      <c r="G84" s="522"/>
      <c r="H84" s="522"/>
      <c r="I84" s="522"/>
      <c r="J84" s="522"/>
      <c r="K84" s="522"/>
      <c r="L84" s="522"/>
      <c r="M84" s="522"/>
      <c r="N84" s="522"/>
      <c r="O84" s="522"/>
      <c r="P84" s="522"/>
      <c r="Q84" s="522"/>
      <c r="R84" s="522"/>
      <c r="S84" s="522"/>
      <c r="T84" s="522"/>
      <c r="U84" s="522"/>
      <c r="V84" s="522"/>
      <c r="W84" s="522"/>
      <c r="X84" s="522"/>
      <c r="Y84" s="522"/>
      <c r="Z84" s="522"/>
      <c r="AA84" s="522"/>
      <c r="AB84" s="522"/>
      <c r="AC84" s="522"/>
      <c r="AD84" s="523"/>
      <c r="AE84" s="523"/>
      <c r="AF84" s="523"/>
      <c r="AG84" s="523"/>
      <c r="AH84" s="523"/>
      <c r="AI84" s="523"/>
      <c r="AJ84" s="523"/>
      <c r="AK84" s="524"/>
      <c r="AL84" s="524"/>
      <c r="AM84" s="524"/>
      <c r="AN84" s="524"/>
      <c r="AO84" s="524"/>
      <c r="AP84" s="524"/>
      <c r="AQ84" s="524"/>
      <c r="AR84" s="524"/>
      <c r="AS84" s="524"/>
      <c r="AT84" s="524"/>
      <c r="AU84" s="524"/>
      <c r="AV84" s="524"/>
      <c r="AW84" s="524"/>
      <c r="AX84" s="524"/>
      <c r="AY84" s="524"/>
      <c r="AZ84" s="524"/>
      <c r="BA84" s="524"/>
      <c r="BB84" s="524"/>
      <c r="BC84" s="524"/>
      <c r="BD84" s="524"/>
      <c r="BE84" s="524"/>
      <c r="BF84" s="15"/>
      <c r="BG84" s="1"/>
      <c r="BI84" s="125"/>
    </row>
    <row r="85" spans="1:63" ht="29.25" hidden="1" customHeight="1" x14ac:dyDescent="0.2">
      <c r="A85" s="17"/>
      <c r="C85" s="1"/>
      <c r="D85" s="13"/>
      <c r="E85" s="522"/>
      <c r="F85" s="522"/>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c r="AD85" s="523"/>
      <c r="AE85" s="523"/>
      <c r="AF85" s="523"/>
      <c r="AG85" s="523"/>
      <c r="AH85" s="523"/>
      <c r="AI85" s="523"/>
      <c r="AJ85" s="523"/>
      <c r="AK85" s="524"/>
      <c r="AL85" s="524"/>
      <c r="AM85" s="524"/>
      <c r="AN85" s="524"/>
      <c r="AO85" s="524"/>
      <c r="AP85" s="524"/>
      <c r="AQ85" s="524"/>
      <c r="AR85" s="524"/>
      <c r="AS85" s="524"/>
      <c r="AT85" s="524"/>
      <c r="AU85" s="524"/>
      <c r="AV85" s="524"/>
      <c r="AW85" s="524"/>
      <c r="AX85" s="524"/>
      <c r="AY85" s="524"/>
      <c r="AZ85" s="524"/>
      <c r="BA85" s="524"/>
      <c r="BB85" s="524"/>
      <c r="BC85" s="524"/>
      <c r="BD85" s="524"/>
      <c r="BE85" s="524"/>
      <c r="BF85" s="15"/>
      <c r="BG85" s="1"/>
      <c r="BI85" s="125"/>
    </row>
    <row r="86" spans="1:63" ht="29.25" hidden="1" customHeight="1" x14ac:dyDescent="0.2">
      <c r="A86" s="17"/>
      <c r="C86" s="1"/>
      <c r="D86" s="13"/>
      <c r="E86" s="522"/>
      <c r="F86" s="522"/>
      <c r="G86" s="522"/>
      <c r="H86" s="522"/>
      <c r="I86" s="522"/>
      <c r="J86" s="522"/>
      <c r="K86" s="522"/>
      <c r="L86" s="522"/>
      <c r="M86" s="522"/>
      <c r="N86" s="522"/>
      <c r="O86" s="522"/>
      <c r="P86" s="522"/>
      <c r="Q86" s="522"/>
      <c r="R86" s="522"/>
      <c r="S86" s="522"/>
      <c r="T86" s="522"/>
      <c r="U86" s="522"/>
      <c r="V86" s="522"/>
      <c r="W86" s="522"/>
      <c r="X86" s="522"/>
      <c r="Y86" s="522"/>
      <c r="Z86" s="522"/>
      <c r="AA86" s="522"/>
      <c r="AB86" s="522"/>
      <c r="AC86" s="522"/>
      <c r="AD86" s="523"/>
      <c r="AE86" s="523"/>
      <c r="AF86" s="523"/>
      <c r="AG86" s="523"/>
      <c r="AH86" s="523"/>
      <c r="AI86" s="523"/>
      <c r="AJ86" s="523"/>
      <c r="AK86" s="524"/>
      <c r="AL86" s="524"/>
      <c r="AM86" s="524"/>
      <c r="AN86" s="524"/>
      <c r="AO86" s="524"/>
      <c r="AP86" s="524"/>
      <c r="AQ86" s="524"/>
      <c r="AR86" s="524"/>
      <c r="AS86" s="524"/>
      <c r="AT86" s="524"/>
      <c r="AU86" s="524"/>
      <c r="AV86" s="524"/>
      <c r="AW86" s="524"/>
      <c r="AX86" s="524"/>
      <c r="AY86" s="524"/>
      <c r="AZ86" s="524"/>
      <c r="BA86" s="524"/>
      <c r="BB86" s="524"/>
      <c r="BC86" s="524"/>
      <c r="BD86" s="524"/>
      <c r="BE86" s="524"/>
      <c r="BF86" s="15"/>
      <c r="BG86" s="1"/>
      <c r="BI86" s="125"/>
    </row>
    <row r="87" spans="1:63" ht="8.25" hidden="1" customHeight="1" x14ac:dyDescent="0.2">
      <c r="A87" s="17"/>
      <c r="C87" s="1"/>
      <c r="D87" s="14"/>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6"/>
      <c r="BG87" s="1"/>
      <c r="BI87" s="125"/>
    </row>
    <row r="88" spans="1:63" ht="12.75" hidden="1" customHeight="1" x14ac:dyDescent="0.2">
      <c r="A88" s="17"/>
      <c r="C88" s="1"/>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
      <c r="BI88" s="125"/>
    </row>
    <row r="89" spans="1:63" ht="21" hidden="1" customHeight="1" x14ac:dyDescent="0.25">
      <c r="C89" s="141"/>
      <c r="D89" s="142" t="s">
        <v>504</v>
      </c>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c r="BF89" s="102"/>
      <c r="BG89" s="1"/>
    </row>
    <row r="90" spans="1:63" ht="7.5" hidden="1" customHeight="1" x14ac:dyDescent="0.2">
      <c r="C90" s="1"/>
      <c r="D90" s="519"/>
      <c r="E90" s="520"/>
      <c r="F90" s="520"/>
      <c r="G90" s="520"/>
      <c r="H90" s="520"/>
      <c r="I90" s="520"/>
      <c r="J90" s="520"/>
      <c r="K90" s="520"/>
      <c r="L90" s="520"/>
      <c r="M90" s="520"/>
      <c r="N90" s="520"/>
      <c r="O90" s="520"/>
      <c r="P90" s="520"/>
      <c r="Q90" s="520"/>
      <c r="R90" s="520"/>
      <c r="S90" s="520"/>
      <c r="T90" s="520"/>
      <c r="U90" s="520"/>
      <c r="V90" s="520"/>
      <c r="W90" s="520"/>
      <c r="X90" s="520"/>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c r="BB90" s="520"/>
      <c r="BC90" s="520"/>
      <c r="BD90" s="520"/>
      <c r="BE90" s="520"/>
      <c r="BF90" s="521"/>
      <c r="BG90" s="1"/>
      <c r="BI90" s="125"/>
    </row>
    <row r="91" spans="1:63" ht="20.25" hidden="1" customHeight="1" x14ac:dyDescent="0.2">
      <c r="C91" s="1"/>
      <c r="D91" s="10"/>
      <c r="E91" s="527" t="s">
        <v>21</v>
      </c>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8"/>
      <c r="AK91" s="528"/>
      <c r="AL91" s="528"/>
      <c r="AM91" s="528"/>
      <c r="AN91" s="529"/>
      <c r="AO91" s="530" t="s">
        <v>249</v>
      </c>
      <c r="AP91" s="531"/>
      <c r="AQ91" s="531"/>
      <c r="AR91" s="531"/>
      <c r="AS91" s="531"/>
      <c r="AT91" s="531"/>
      <c r="AU91" s="531"/>
      <c r="AV91" s="531"/>
      <c r="AW91" s="531"/>
      <c r="AX91" s="531"/>
      <c r="AY91" s="531"/>
      <c r="AZ91" s="531"/>
      <c r="BA91" s="531"/>
      <c r="BB91" s="531"/>
      <c r="BC91" s="531"/>
      <c r="BD91" s="531"/>
      <c r="BE91" s="532"/>
      <c r="BF91" s="11"/>
      <c r="BG91" s="1"/>
      <c r="BH91" s="124" t="s">
        <v>249</v>
      </c>
      <c r="BI91" s="124" t="s">
        <v>22</v>
      </c>
      <c r="BJ91" s="124" t="s">
        <v>23</v>
      </c>
    </row>
    <row r="92" spans="1:63" s="3" customFormat="1" ht="25.15" hidden="1" customHeight="1" x14ac:dyDescent="0.2">
      <c r="D92" s="535" t="s">
        <v>41</v>
      </c>
      <c r="E92" s="536"/>
      <c r="F92" s="536"/>
      <c r="G92" s="536"/>
      <c r="H92" s="536"/>
      <c r="I92" s="536"/>
      <c r="J92" s="536"/>
      <c r="K92" s="536"/>
      <c r="L92" s="536"/>
      <c r="M92" s="536"/>
      <c r="N92" s="536"/>
      <c r="O92" s="536"/>
      <c r="P92" s="536"/>
      <c r="Q92" s="536"/>
      <c r="R92" s="536"/>
      <c r="S92" s="536"/>
      <c r="T92" s="536"/>
      <c r="U92" s="536"/>
      <c r="V92" s="536"/>
      <c r="W92" s="536"/>
      <c r="X92" s="536"/>
      <c r="Y92" s="536"/>
      <c r="Z92" s="536"/>
      <c r="AA92" s="536"/>
      <c r="AB92" s="536"/>
      <c r="AC92" s="536"/>
      <c r="AD92" s="536"/>
      <c r="AE92" s="536"/>
      <c r="AF92" s="536"/>
      <c r="AG92" s="536"/>
      <c r="AH92" s="536"/>
      <c r="AI92" s="536"/>
      <c r="AJ92" s="536"/>
      <c r="AK92" s="536"/>
      <c r="AL92" s="536"/>
      <c r="AM92" s="536"/>
      <c r="AN92" s="536"/>
      <c r="AO92" s="536"/>
      <c r="AP92" s="536"/>
      <c r="AQ92" s="536"/>
      <c r="AR92" s="536"/>
      <c r="AS92" s="536"/>
      <c r="AT92" s="536"/>
      <c r="AU92" s="536"/>
      <c r="AV92" s="536"/>
      <c r="AW92" s="536"/>
      <c r="AX92" s="536"/>
      <c r="AY92" s="536"/>
      <c r="AZ92" s="536"/>
      <c r="BA92" s="536"/>
      <c r="BB92" s="536"/>
      <c r="BC92" s="536"/>
      <c r="BD92" s="536"/>
      <c r="BE92" s="536"/>
      <c r="BF92" s="537"/>
      <c r="BH92" s="131"/>
      <c r="BI92" s="125"/>
      <c r="BJ92" s="1"/>
      <c r="BK92" s="1"/>
    </row>
    <row r="93" spans="1:63" ht="18" hidden="1" customHeight="1" x14ac:dyDescent="0.2">
      <c r="C93" s="1"/>
      <c r="D93" s="13"/>
      <c r="E93" s="538" t="s">
        <v>11</v>
      </c>
      <c r="F93" s="538"/>
      <c r="G93" s="538"/>
      <c r="H93" s="538"/>
      <c r="I93" s="538"/>
      <c r="J93" s="538"/>
      <c r="K93" s="538"/>
      <c r="L93" s="538"/>
      <c r="M93" s="538"/>
      <c r="N93" s="538"/>
      <c r="O93" s="538"/>
      <c r="P93" s="538"/>
      <c r="Q93" s="538"/>
      <c r="R93" s="538"/>
      <c r="S93" s="538"/>
      <c r="T93" s="538"/>
      <c r="U93" s="538"/>
      <c r="V93" s="538"/>
      <c r="W93" s="538"/>
      <c r="X93" s="538"/>
      <c r="Y93" s="538"/>
      <c r="Z93" s="538"/>
      <c r="AA93" s="538"/>
      <c r="AB93" s="538"/>
      <c r="AC93" s="538"/>
      <c r="AD93" s="538"/>
      <c r="AE93" s="538"/>
      <c r="AF93" s="538"/>
      <c r="AG93" s="538"/>
      <c r="AH93" s="538"/>
      <c r="AI93" s="538"/>
      <c r="AJ93" s="538"/>
      <c r="AK93" s="538"/>
      <c r="AL93" s="538"/>
      <c r="AM93" s="538"/>
      <c r="AN93" s="538"/>
      <c r="AO93" s="538"/>
      <c r="AP93" s="538"/>
      <c r="AQ93" s="538"/>
      <c r="AR93" s="538"/>
      <c r="AS93" s="538"/>
      <c r="AT93" s="538"/>
      <c r="AU93" s="538"/>
      <c r="AV93" s="538"/>
      <c r="AW93" s="538"/>
      <c r="AX93" s="538"/>
      <c r="AY93" s="538"/>
      <c r="AZ93" s="538"/>
      <c r="BA93" s="538"/>
      <c r="BB93" s="538"/>
      <c r="BC93" s="538"/>
      <c r="BD93" s="538"/>
      <c r="BE93" s="538"/>
      <c r="BF93" s="15"/>
      <c r="BG93" s="1"/>
      <c r="BI93" s="125"/>
    </row>
    <row r="94" spans="1:63" ht="28.5" hidden="1" customHeight="1" x14ac:dyDescent="0.2">
      <c r="C94" s="1"/>
      <c r="D94" s="13"/>
      <c r="E94" s="568" t="s">
        <v>12</v>
      </c>
      <c r="F94" s="525"/>
      <c r="G94" s="525"/>
      <c r="H94" s="525"/>
      <c r="I94" s="525"/>
      <c r="J94" s="525"/>
      <c r="K94" s="525"/>
      <c r="L94" s="525"/>
      <c r="M94" s="525"/>
      <c r="N94" s="525" t="s">
        <v>4</v>
      </c>
      <c r="O94" s="525"/>
      <c r="P94" s="525"/>
      <c r="Q94" s="525"/>
      <c r="R94" s="525"/>
      <c r="S94" s="525"/>
      <c r="T94" s="525"/>
      <c r="U94" s="525"/>
      <c r="V94" s="525"/>
      <c r="W94" s="525"/>
      <c r="X94" s="525"/>
      <c r="Y94" s="525"/>
      <c r="Z94" s="525"/>
      <c r="AA94" s="525"/>
      <c r="AB94" s="525"/>
      <c r="AC94" s="525"/>
      <c r="AD94" s="525" t="s">
        <v>51</v>
      </c>
      <c r="AE94" s="525"/>
      <c r="AF94" s="525"/>
      <c r="AG94" s="525"/>
      <c r="AH94" s="525"/>
      <c r="AI94" s="525"/>
      <c r="AJ94" s="525"/>
      <c r="AK94" s="525" t="s">
        <v>8</v>
      </c>
      <c r="AL94" s="525"/>
      <c r="AM94" s="525"/>
      <c r="AN94" s="525"/>
      <c r="AO94" s="525"/>
      <c r="AP94" s="525"/>
      <c r="AQ94" s="525"/>
      <c r="AR94" s="541" t="s">
        <v>9</v>
      </c>
      <c r="AS94" s="541"/>
      <c r="AT94" s="541"/>
      <c r="AU94" s="541"/>
      <c r="AV94" s="541"/>
      <c r="AW94" s="541"/>
      <c r="AX94" s="541"/>
      <c r="AY94" s="525" t="s">
        <v>10</v>
      </c>
      <c r="AZ94" s="525"/>
      <c r="BA94" s="525"/>
      <c r="BB94" s="525"/>
      <c r="BC94" s="525"/>
      <c r="BD94" s="525"/>
      <c r="BE94" s="526"/>
      <c r="BF94" s="15"/>
      <c r="BG94" s="1"/>
      <c r="BI94" s="125"/>
    </row>
    <row r="95" spans="1:63" ht="29.25" hidden="1" customHeight="1" x14ac:dyDescent="0.2">
      <c r="C95" s="1"/>
      <c r="D95" s="13"/>
      <c r="E95" s="539"/>
      <c r="F95" s="534"/>
      <c r="G95" s="534"/>
      <c r="H95" s="534"/>
      <c r="I95" s="534"/>
      <c r="J95" s="534"/>
      <c r="K95" s="534"/>
      <c r="L95" s="534"/>
      <c r="M95" s="534"/>
      <c r="N95" s="534"/>
      <c r="O95" s="534"/>
      <c r="P95" s="534"/>
      <c r="Q95" s="534"/>
      <c r="R95" s="534"/>
      <c r="S95" s="534"/>
      <c r="T95" s="534"/>
      <c r="U95" s="534"/>
      <c r="V95" s="534"/>
      <c r="W95" s="534"/>
      <c r="X95" s="534"/>
      <c r="Y95" s="534"/>
      <c r="Z95" s="534"/>
      <c r="AA95" s="534"/>
      <c r="AB95" s="534"/>
      <c r="AC95" s="534"/>
      <c r="AD95" s="533"/>
      <c r="AE95" s="533"/>
      <c r="AF95" s="533"/>
      <c r="AG95" s="533"/>
      <c r="AH95" s="533"/>
      <c r="AI95" s="533"/>
      <c r="AJ95" s="533"/>
      <c r="AK95" s="518"/>
      <c r="AL95" s="518"/>
      <c r="AM95" s="518"/>
      <c r="AN95" s="518"/>
      <c r="AO95" s="518"/>
      <c r="AP95" s="518"/>
      <c r="AQ95" s="518"/>
      <c r="AR95" s="518"/>
      <c r="AS95" s="518"/>
      <c r="AT95" s="518"/>
      <c r="AU95" s="518"/>
      <c r="AV95" s="518"/>
      <c r="AW95" s="518"/>
      <c r="AX95" s="518"/>
      <c r="AY95" s="518"/>
      <c r="AZ95" s="518"/>
      <c r="BA95" s="518"/>
      <c r="BB95" s="518"/>
      <c r="BC95" s="518"/>
      <c r="BD95" s="518"/>
      <c r="BE95" s="542"/>
      <c r="BF95" s="15"/>
      <c r="BG95" s="1"/>
      <c r="BI95" s="125"/>
    </row>
    <row r="96" spans="1:63" ht="29.25" hidden="1" customHeight="1" x14ac:dyDescent="0.2">
      <c r="C96" s="1"/>
      <c r="D96" s="13"/>
      <c r="E96" s="539"/>
      <c r="F96" s="534"/>
      <c r="G96" s="534"/>
      <c r="H96" s="534"/>
      <c r="I96" s="534"/>
      <c r="J96" s="534"/>
      <c r="K96" s="534"/>
      <c r="L96" s="534"/>
      <c r="M96" s="534"/>
      <c r="N96" s="534"/>
      <c r="O96" s="534"/>
      <c r="P96" s="534"/>
      <c r="Q96" s="534"/>
      <c r="R96" s="534"/>
      <c r="S96" s="534"/>
      <c r="T96" s="534"/>
      <c r="U96" s="534"/>
      <c r="V96" s="534"/>
      <c r="W96" s="534"/>
      <c r="X96" s="534"/>
      <c r="Y96" s="534"/>
      <c r="Z96" s="534"/>
      <c r="AA96" s="534"/>
      <c r="AB96" s="534"/>
      <c r="AC96" s="534"/>
      <c r="AD96" s="533"/>
      <c r="AE96" s="533"/>
      <c r="AF96" s="533"/>
      <c r="AG96" s="533"/>
      <c r="AH96" s="533"/>
      <c r="AI96" s="533"/>
      <c r="AJ96" s="533"/>
      <c r="AK96" s="518"/>
      <c r="AL96" s="518"/>
      <c r="AM96" s="518"/>
      <c r="AN96" s="518"/>
      <c r="AO96" s="518"/>
      <c r="AP96" s="518"/>
      <c r="AQ96" s="518"/>
      <c r="AR96" s="518"/>
      <c r="AS96" s="518"/>
      <c r="AT96" s="518"/>
      <c r="AU96" s="518"/>
      <c r="AV96" s="518"/>
      <c r="AW96" s="518"/>
      <c r="AX96" s="518"/>
      <c r="AY96" s="518"/>
      <c r="AZ96" s="518"/>
      <c r="BA96" s="518"/>
      <c r="BB96" s="518"/>
      <c r="BC96" s="518"/>
      <c r="BD96" s="518"/>
      <c r="BE96" s="542"/>
      <c r="BF96" s="15"/>
      <c r="BG96" s="1"/>
    </row>
    <row r="97" spans="3:59" ht="29.25" hidden="1" customHeight="1" x14ac:dyDescent="0.2">
      <c r="C97" s="1"/>
      <c r="D97" s="13"/>
      <c r="E97" s="539"/>
      <c r="F97" s="534"/>
      <c r="G97" s="534"/>
      <c r="H97" s="534"/>
      <c r="I97" s="534"/>
      <c r="J97" s="534"/>
      <c r="K97" s="534"/>
      <c r="L97" s="534"/>
      <c r="M97" s="534"/>
      <c r="N97" s="534"/>
      <c r="O97" s="534"/>
      <c r="P97" s="534"/>
      <c r="Q97" s="534"/>
      <c r="R97" s="534"/>
      <c r="S97" s="534"/>
      <c r="T97" s="534"/>
      <c r="U97" s="534"/>
      <c r="V97" s="534"/>
      <c r="W97" s="534"/>
      <c r="X97" s="534"/>
      <c r="Y97" s="534"/>
      <c r="Z97" s="534"/>
      <c r="AA97" s="534"/>
      <c r="AB97" s="534"/>
      <c r="AC97" s="534"/>
      <c r="AD97" s="533"/>
      <c r="AE97" s="533"/>
      <c r="AF97" s="533"/>
      <c r="AG97" s="533"/>
      <c r="AH97" s="533"/>
      <c r="AI97" s="533"/>
      <c r="AJ97" s="533"/>
      <c r="AK97" s="518"/>
      <c r="AL97" s="518"/>
      <c r="AM97" s="518"/>
      <c r="AN97" s="518"/>
      <c r="AO97" s="518"/>
      <c r="AP97" s="518"/>
      <c r="AQ97" s="518"/>
      <c r="AR97" s="518"/>
      <c r="AS97" s="518"/>
      <c r="AT97" s="518"/>
      <c r="AU97" s="518"/>
      <c r="AV97" s="518"/>
      <c r="AW97" s="518"/>
      <c r="AX97" s="518"/>
      <c r="AY97" s="518"/>
      <c r="AZ97" s="518"/>
      <c r="BA97" s="518"/>
      <c r="BB97" s="518"/>
      <c r="BC97" s="518"/>
      <c r="BD97" s="518"/>
      <c r="BE97" s="542"/>
      <c r="BF97" s="15"/>
      <c r="BG97" s="1"/>
    </row>
    <row r="98" spans="3:59" ht="29.25" hidden="1" customHeight="1" x14ac:dyDescent="0.2">
      <c r="C98" s="1"/>
      <c r="D98" s="13"/>
      <c r="E98" s="539"/>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4"/>
      <c r="AD98" s="533"/>
      <c r="AE98" s="533"/>
      <c r="AF98" s="533"/>
      <c r="AG98" s="533"/>
      <c r="AH98" s="533"/>
      <c r="AI98" s="533"/>
      <c r="AJ98" s="533"/>
      <c r="AK98" s="518"/>
      <c r="AL98" s="518"/>
      <c r="AM98" s="518"/>
      <c r="AN98" s="518"/>
      <c r="AO98" s="518"/>
      <c r="AP98" s="518"/>
      <c r="AQ98" s="518"/>
      <c r="AR98" s="518"/>
      <c r="AS98" s="518"/>
      <c r="AT98" s="518"/>
      <c r="AU98" s="518"/>
      <c r="AV98" s="518"/>
      <c r="AW98" s="518"/>
      <c r="AX98" s="518"/>
      <c r="AY98" s="518"/>
      <c r="AZ98" s="518"/>
      <c r="BA98" s="518"/>
      <c r="BB98" s="518"/>
      <c r="BC98" s="518"/>
      <c r="BD98" s="518"/>
      <c r="BE98" s="542"/>
      <c r="BF98" s="15"/>
      <c r="BG98" s="1"/>
    </row>
    <row r="99" spans="3:59" ht="29.25" hidden="1" customHeight="1" x14ac:dyDescent="0.2">
      <c r="C99" s="1"/>
      <c r="D99" s="13"/>
      <c r="E99" s="539"/>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4"/>
      <c r="AD99" s="533"/>
      <c r="AE99" s="533"/>
      <c r="AF99" s="533"/>
      <c r="AG99" s="533"/>
      <c r="AH99" s="533"/>
      <c r="AI99" s="533"/>
      <c r="AJ99" s="533"/>
      <c r="AK99" s="518"/>
      <c r="AL99" s="518"/>
      <c r="AM99" s="518"/>
      <c r="AN99" s="518"/>
      <c r="AO99" s="518"/>
      <c r="AP99" s="518"/>
      <c r="AQ99" s="518"/>
      <c r="AR99" s="518"/>
      <c r="AS99" s="518"/>
      <c r="AT99" s="518"/>
      <c r="AU99" s="518"/>
      <c r="AV99" s="518"/>
      <c r="AW99" s="518"/>
      <c r="AX99" s="518"/>
      <c r="AY99" s="518"/>
      <c r="AZ99" s="518"/>
      <c r="BA99" s="518"/>
      <c r="BB99" s="518"/>
      <c r="BC99" s="518"/>
      <c r="BD99" s="518"/>
      <c r="BE99" s="542"/>
      <c r="BF99" s="15"/>
      <c r="BG99" s="1"/>
    </row>
    <row r="100" spans="3:59" ht="29.25" hidden="1" customHeight="1" x14ac:dyDescent="0.2">
      <c r="C100" s="1"/>
      <c r="D100" s="13"/>
      <c r="E100" s="539"/>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3"/>
      <c r="AE100" s="533"/>
      <c r="AF100" s="533"/>
      <c r="AG100" s="533"/>
      <c r="AH100" s="533"/>
      <c r="AI100" s="533"/>
      <c r="AJ100" s="533"/>
      <c r="AK100" s="518"/>
      <c r="AL100" s="518"/>
      <c r="AM100" s="518"/>
      <c r="AN100" s="518"/>
      <c r="AO100" s="518"/>
      <c r="AP100" s="518"/>
      <c r="AQ100" s="518"/>
      <c r="AR100" s="518"/>
      <c r="AS100" s="518"/>
      <c r="AT100" s="518"/>
      <c r="AU100" s="518"/>
      <c r="AV100" s="518"/>
      <c r="AW100" s="518"/>
      <c r="AX100" s="518"/>
      <c r="AY100" s="518"/>
      <c r="AZ100" s="518"/>
      <c r="BA100" s="518"/>
      <c r="BB100" s="518"/>
      <c r="BC100" s="518"/>
      <c r="BD100" s="518"/>
      <c r="BE100" s="542"/>
      <c r="BF100" s="15"/>
      <c r="BG100" s="1"/>
    </row>
    <row r="101" spans="3:59" ht="29.25" hidden="1" customHeight="1" x14ac:dyDescent="0.2">
      <c r="C101" s="1"/>
      <c r="D101" s="13"/>
      <c r="E101" s="539"/>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4"/>
      <c r="AD101" s="533"/>
      <c r="AE101" s="533"/>
      <c r="AF101" s="533"/>
      <c r="AG101" s="533"/>
      <c r="AH101" s="533"/>
      <c r="AI101" s="533"/>
      <c r="AJ101" s="533"/>
      <c r="AK101" s="518"/>
      <c r="AL101" s="518"/>
      <c r="AM101" s="518"/>
      <c r="AN101" s="518"/>
      <c r="AO101" s="518"/>
      <c r="AP101" s="518"/>
      <c r="AQ101" s="518"/>
      <c r="AR101" s="518"/>
      <c r="AS101" s="518"/>
      <c r="AT101" s="518"/>
      <c r="AU101" s="518"/>
      <c r="AV101" s="518"/>
      <c r="AW101" s="518"/>
      <c r="AX101" s="518"/>
      <c r="AY101" s="518"/>
      <c r="AZ101" s="518"/>
      <c r="BA101" s="518"/>
      <c r="BB101" s="518"/>
      <c r="BC101" s="518"/>
      <c r="BD101" s="518"/>
      <c r="BE101" s="542"/>
      <c r="BF101" s="15"/>
      <c r="BG101" s="1"/>
    </row>
    <row r="102" spans="3:59" ht="8.25" hidden="1" customHeight="1" x14ac:dyDescent="0.2">
      <c r="C102" s="1"/>
      <c r="D102" s="14"/>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6"/>
      <c r="BG102" s="1"/>
    </row>
    <row r="103" spans="3:59" ht="21" hidden="1" customHeight="1" x14ac:dyDescent="0.25">
      <c r="C103" s="141"/>
      <c r="D103" s="142" t="s">
        <v>505</v>
      </c>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c r="AQ103" s="102"/>
      <c r="AR103" s="102"/>
      <c r="AS103" s="102"/>
      <c r="AT103" s="102"/>
      <c r="AU103" s="102"/>
      <c r="AV103" s="102"/>
      <c r="AW103" s="102"/>
      <c r="AX103" s="102"/>
      <c r="AY103" s="102"/>
      <c r="AZ103" s="102"/>
      <c r="BA103" s="102"/>
      <c r="BB103" s="102"/>
      <c r="BC103" s="102"/>
      <c r="BD103" s="102"/>
      <c r="BE103" s="102"/>
      <c r="BF103" s="102"/>
      <c r="BG103" s="1"/>
    </row>
    <row r="104" spans="3:59" ht="19.5" hidden="1" customHeight="1" x14ac:dyDescent="0.2">
      <c r="C104" s="1"/>
      <c r="D104" s="618" t="s">
        <v>26</v>
      </c>
      <c r="E104" s="597"/>
      <c r="F104" s="597"/>
      <c r="G104" s="597"/>
      <c r="H104" s="597"/>
      <c r="I104" s="597"/>
      <c r="J104" s="597"/>
      <c r="K104" s="597"/>
      <c r="L104" s="597"/>
      <c r="M104" s="597"/>
      <c r="N104" s="597"/>
      <c r="O104" s="597"/>
      <c r="P104" s="597"/>
      <c r="Q104" s="597"/>
      <c r="R104" s="597"/>
      <c r="S104" s="597"/>
      <c r="T104" s="658"/>
      <c r="U104" s="570"/>
      <c r="V104" s="570"/>
      <c r="W104" s="570"/>
      <c r="X104" s="570"/>
      <c r="Y104" s="570"/>
      <c r="Z104" s="570"/>
      <c r="AA104" s="570"/>
      <c r="AB104" s="570"/>
      <c r="AC104" s="570"/>
      <c r="AD104" s="570"/>
      <c r="AE104" s="570"/>
      <c r="AF104" s="570"/>
      <c r="AG104" s="570"/>
      <c r="AH104" s="570"/>
      <c r="AI104" s="570"/>
      <c r="AJ104" s="570"/>
      <c r="AK104" s="570"/>
      <c r="AL104" s="570"/>
      <c r="AM104" s="570"/>
      <c r="AN104" s="570"/>
      <c r="AO104" s="570"/>
      <c r="AP104" s="570"/>
      <c r="AQ104" s="570"/>
      <c r="AR104" s="570"/>
      <c r="AS104" s="570"/>
      <c r="AT104" s="570"/>
      <c r="AU104" s="570"/>
      <c r="AV104" s="570"/>
      <c r="AW104" s="570"/>
      <c r="AX104" s="570"/>
      <c r="AY104" s="570"/>
      <c r="AZ104" s="570"/>
      <c r="BA104" s="570"/>
      <c r="BB104" s="570"/>
      <c r="BC104" s="570"/>
      <c r="BD104" s="570"/>
      <c r="BE104" s="570"/>
      <c r="BF104" s="571"/>
      <c r="BG104" s="1"/>
    </row>
    <row r="105" spans="3:59" ht="19.5" hidden="1" customHeight="1" x14ac:dyDescent="0.2">
      <c r="C105" s="1"/>
      <c r="D105" s="896" t="s">
        <v>27</v>
      </c>
      <c r="E105" s="897"/>
      <c r="F105" s="897"/>
      <c r="G105" s="897"/>
      <c r="H105" s="897"/>
      <c r="I105" s="897"/>
      <c r="J105" s="897"/>
      <c r="K105" s="897"/>
      <c r="L105" s="897"/>
      <c r="M105" s="897"/>
      <c r="N105" s="897"/>
      <c r="O105" s="897"/>
      <c r="P105" s="897"/>
      <c r="Q105" s="897"/>
      <c r="R105" s="897"/>
      <c r="S105" s="897"/>
      <c r="T105" s="900"/>
      <c r="U105" s="570"/>
      <c r="V105" s="570"/>
      <c r="W105" s="570"/>
      <c r="X105" s="570"/>
      <c r="Y105" s="570"/>
      <c r="Z105" s="570"/>
      <c r="AA105" s="570"/>
      <c r="AB105" s="570"/>
      <c r="AC105" s="570"/>
      <c r="AD105" s="570"/>
      <c r="AE105" s="570"/>
      <c r="AF105" s="570"/>
      <c r="AG105" s="570"/>
      <c r="AH105" s="570"/>
      <c r="AI105" s="570"/>
      <c r="AJ105" s="570"/>
      <c r="AK105" s="570"/>
      <c r="AL105" s="570"/>
      <c r="AM105" s="570"/>
      <c r="AN105" s="570"/>
      <c r="AO105" s="570"/>
      <c r="AP105" s="570"/>
      <c r="AQ105" s="570"/>
      <c r="AR105" s="570"/>
      <c r="AS105" s="570"/>
      <c r="AT105" s="570"/>
      <c r="AU105" s="570"/>
      <c r="AV105" s="570"/>
      <c r="AW105" s="570"/>
      <c r="AX105" s="570"/>
      <c r="AY105" s="570"/>
      <c r="AZ105" s="570"/>
      <c r="BA105" s="570"/>
      <c r="BB105" s="570"/>
      <c r="BC105" s="570"/>
      <c r="BD105" s="570"/>
      <c r="BE105" s="570"/>
      <c r="BF105" s="571"/>
      <c r="BG105" s="1"/>
    </row>
    <row r="106" spans="3:59" hidden="1" x14ac:dyDescent="0.2"/>
    <row r="107" spans="3:59" hidden="1" x14ac:dyDescent="0.2"/>
    <row r="108" spans="3:59" hidden="1" x14ac:dyDescent="0.2"/>
    <row r="109" spans="3:59" hidden="1" x14ac:dyDescent="0.2"/>
    <row r="110" spans="3:59" hidden="1" x14ac:dyDescent="0.2"/>
    <row r="111" spans="3:59" hidden="1" x14ac:dyDescent="0.2"/>
  </sheetData>
  <sheetProtection selectLockedCells="1"/>
  <protectedRanges>
    <protectedRange sqref="AO91 U104:BF105 AO67 E98:BE101 E80:BE86 E95:BE97" name="STR7_1"/>
    <protectedRange sqref="U64:BF64 U88:BF88" name="STR5_1"/>
    <protectedRange sqref="D29:D30 D61:D63 D32 D18:D21" name="STR1_1"/>
    <protectedRange sqref="E71:BE77" name="STR6_1"/>
  </protectedRanges>
  <mergeCells count="290">
    <mergeCell ref="D104:T104"/>
    <mergeCell ref="U104:BF104"/>
    <mergeCell ref="D105:T105"/>
    <mergeCell ref="U105:BF105"/>
    <mergeCell ref="E101:M101"/>
    <mergeCell ref="N101:AC101"/>
    <mergeCell ref="AD101:AJ101"/>
    <mergeCell ref="AK101:AQ101"/>
    <mergeCell ref="AR101:AX101"/>
    <mergeCell ref="AY101:BE101"/>
    <mergeCell ref="E100:M100"/>
    <mergeCell ref="N100:AC100"/>
    <mergeCell ref="AD100:AJ100"/>
    <mergeCell ref="AK100:AQ100"/>
    <mergeCell ref="AR100:AX100"/>
    <mergeCell ref="AY100:BE100"/>
    <mergeCell ref="E99:M99"/>
    <mergeCell ref="N99:AC99"/>
    <mergeCell ref="AD99:AJ99"/>
    <mergeCell ref="AK99:AQ99"/>
    <mergeCell ref="AR99:AX99"/>
    <mergeCell ref="AY99:BE99"/>
    <mergeCell ref="E98:M98"/>
    <mergeCell ref="N98:AC98"/>
    <mergeCell ref="AD98:AJ98"/>
    <mergeCell ref="AK98:AQ98"/>
    <mergeCell ref="AR98:AX98"/>
    <mergeCell ref="AY98:BE98"/>
    <mergeCell ref="E97:M97"/>
    <mergeCell ref="N97:AC97"/>
    <mergeCell ref="AD97:AJ97"/>
    <mergeCell ref="AK97:AQ97"/>
    <mergeCell ref="AR97:AX97"/>
    <mergeCell ref="AY97:BE97"/>
    <mergeCell ref="E96:M96"/>
    <mergeCell ref="N96:AC96"/>
    <mergeCell ref="AD96:AJ96"/>
    <mergeCell ref="AK96:AQ96"/>
    <mergeCell ref="AR96:AX96"/>
    <mergeCell ref="AY96:BE96"/>
    <mergeCell ref="AY94:BE94"/>
    <mergeCell ref="E95:M95"/>
    <mergeCell ref="N95:AC95"/>
    <mergeCell ref="AD95:AJ95"/>
    <mergeCell ref="AK95:AQ95"/>
    <mergeCell ref="AR95:AX95"/>
    <mergeCell ref="AY95:BE95"/>
    <mergeCell ref="D90:BF90"/>
    <mergeCell ref="E91:AN91"/>
    <mergeCell ref="AO91:BE91"/>
    <mergeCell ref="D92:BF92"/>
    <mergeCell ref="E93:BE93"/>
    <mergeCell ref="E94:M94"/>
    <mergeCell ref="N94:AC94"/>
    <mergeCell ref="AD94:AJ94"/>
    <mergeCell ref="AK94:AQ94"/>
    <mergeCell ref="AR94:AX94"/>
    <mergeCell ref="E86:M86"/>
    <mergeCell ref="N86:AC86"/>
    <mergeCell ref="AD86:AJ86"/>
    <mergeCell ref="AK86:AQ86"/>
    <mergeCell ref="AR86:AX86"/>
    <mergeCell ref="AY86:BE86"/>
    <mergeCell ref="E85:M85"/>
    <mergeCell ref="N85:AC85"/>
    <mergeCell ref="AD85:AJ85"/>
    <mergeCell ref="AK85:AQ85"/>
    <mergeCell ref="AR85:AX85"/>
    <mergeCell ref="AY85:BE85"/>
    <mergeCell ref="E84:M84"/>
    <mergeCell ref="N84:AC84"/>
    <mergeCell ref="AD84:AJ84"/>
    <mergeCell ref="AK84:AQ84"/>
    <mergeCell ref="AR84:AX84"/>
    <mergeCell ref="AY84:BE84"/>
    <mergeCell ref="E83:M83"/>
    <mergeCell ref="N83:AC83"/>
    <mergeCell ref="AD83:AJ83"/>
    <mergeCell ref="AK83:AQ83"/>
    <mergeCell ref="AR83:AX83"/>
    <mergeCell ref="AY83:BE83"/>
    <mergeCell ref="E82:M82"/>
    <mergeCell ref="N82:AC82"/>
    <mergeCell ref="AD82:AJ82"/>
    <mergeCell ref="AK82:AQ82"/>
    <mergeCell ref="AR82:AX82"/>
    <mergeCell ref="AY82:BE82"/>
    <mergeCell ref="E81:M81"/>
    <mergeCell ref="N81:AC81"/>
    <mergeCell ref="AD81:AJ81"/>
    <mergeCell ref="AK81:AQ81"/>
    <mergeCell ref="AR81:AX81"/>
    <mergeCell ref="AY81:BE81"/>
    <mergeCell ref="E80:M80"/>
    <mergeCell ref="N80:AC80"/>
    <mergeCell ref="AD80:AJ80"/>
    <mergeCell ref="AK80:AQ80"/>
    <mergeCell ref="AR80:AX80"/>
    <mergeCell ref="AY80:BE80"/>
    <mergeCell ref="E78:BE78"/>
    <mergeCell ref="E79:M79"/>
    <mergeCell ref="N79:AC79"/>
    <mergeCell ref="AD79:AJ79"/>
    <mergeCell ref="AK79:AQ79"/>
    <mergeCell ref="AR79:AX79"/>
    <mergeCell ref="AY79:BE79"/>
    <mergeCell ref="AY76:BE76"/>
    <mergeCell ref="E77:M77"/>
    <mergeCell ref="N77:S77"/>
    <mergeCell ref="T77:AC77"/>
    <mergeCell ref="AD77:AJ77"/>
    <mergeCell ref="AK77:AQ77"/>
    <mergeCell ref="AR77:AX77"/>
    <mergeCell ref="AY77:BE77"/>
    <mergeCell ref="E76:M76"/>
    <mergeCell ref="N76:S76"/>
    <mergeCell ref="T76:AC76"/>
    <mergeCell ref="AD76:AJ76"/>
    <mergeCell ref="AK76:AQ76"/>
    <mergeCell ref="AR76:AX76"/>
    <mergeCell ref="AY74:BE74"/>
    <mergeCell ref="E75:M75"/>
    <mergeCell ref="N75:S75"/>
    <mergeCell ref="T75:AC75"/>
    <mergeCell ref="AD75:AJ75"/>
    <mergeCell ref="AK75:AQ75"/>
    <mergeCell ref="AR75:AX75"/>
    <mergeCell ref="AY75:BE75"/>
    <mergeCell ref="E74:M74"/>
    <mergeCell ref="N74:S74"/>
    <mergeCell ref="T74:AC74"/>
    <mergeCell ref="AD74:AJ74"/>
    <mergeCell ref="AK74:AQ74"/>
    <mergeCell ref="AR74:AX74"/>
    <mergeCell ref="AY72:BE72"/>
    <mergeCell ref="E73:M73"/>
    <mergeCell ref="N73:S73"/>
    <mergeCell ref="T73:AC73"/>
    <mergeCell ref="AD73:AJ73"/>
    <mergeCell ref="AK73:AQ73"/>
    <mergeCell ref="AR73:AX73"/>
    <mergeCell ref="AY73:BE73"/>
    <mergeCell ref="E72:M72"/>
    <mergeCell ref="N72:S72"/>
    <mergeCell ref="T72:AC72"/>
    <mergeCell ref="AD72:AJ72"/>
    <mergeCell ref="AK72:AQ72"/>
    <mergeCell ref="AR72:AX72"/>
    <mergeCell ref="AY70:BE70"/>
    <mergeCell ref="E71:M71"/>
    <mergeCell ref="N71:S71"/>
    <mergeCell ref="T71:AC71"/>
    <mergeCell ref="AD71:AJ71"/>
    <mergeCell ref="AK71:AQ71"/>
    <mergeCell ref="AR71:AX71"/>
    <mergeCell ref="AY71:BE71"/>
    <mergeCell ref="E70:M70"/>
    <mergeCell ref="N70:S70"/>
    <mergeCell ref="T70:AC70"/>
    <mergeCell ref="AD70:AJ70"/>
    <mergeCell ref="AK70:AQ70"/>
    <mergeCell ref="AR70:AX70"/>
    <mergeCell ref="D65:BF65"/>
    <mergeCell ref="D66:BF66"/>
    <mergeCell ref="E67:AN67"/>
    <mergeCell ref="AO67:BE67"/>
    <mergeCell ref="D68:BF68"/>
    <mergeCell ref="E69:BE69"/>
    <mergeCell ref="D59:G59"/>
    <mergeCell ref="H59:O59"/>
    <mergeCell ref="P59:AD59"/>
    <mergeCell ref="AE59:AH59"/>
    <mergeCell ref="AI59:AP59"/>
    <mergeCell ref="AQ59:BF59"/>
    <mergeCell ref="D57:BF57"/>
    <mergeCell ref="D58:G58"/>
    <mergeCell ref="H58:O58"/>
    <mergeCell ref="P58:AD58"/>
    <mergeCell ref="AE58:AH58"/>
    <mergeCell ref="AI58:AP58"/>
    <mergeCell ref="AQ58:BF58"/>
    <mergeCell ref="D56:E56"/>
    <mergeCell ref="F56:K56"/>
    <mergeCell ref="L56:Y56"/>
    <mergeCell ref="Z56:AQ56"/>
    <mergeCell ref="AR56:AV56"/>
    <mergeCell ref="AW56:BF56"/>
    <mergeCell ref="D55:E55"/>
    <mergeCell ref="F55:K55"/>
    <mergeCell ref="L55:Y55"/>
    <mergeCell ref="Z55:AQ55"/>
    <mergeCell ref="AR55:AV55"/>
    <mergeCell ref="AW55:BF55"/>
    <mergeCell ref="D54:E54"/>
    <mergeCell ref="F54:K54"/>
    <mergeCell ref="L54:Y54"/>
    <mergeCell ref="Z54:AQ54"/>
    <mergeCell ref="AR54:AV54"/>
    <mergeCell ref="AW54:BF54"/>
    <mergeCell ref="D52:BF52"/>
    <mergeCell ref="D53:E53"/>
    <mergeCell ref="F53:K53"/>
    <mergeCell ref="L53:Y53"/>
    <mergeCell ref="Z53:AQ53"/>
    <mergeCell ref="AR53:AV53"/>
    <mergeCell ref="AW53:BF53"/>
    <mergeCell ref="D51:R51"/>
    <mergeCell ref="S51:V51"/>
    <mergeCell ref="W51:AB51"/>
    <mergeCell ref="AC51:AP51"/>
    <mergeCell ref="AQ51:AZ51"/>
    <mergeCell ref="BA51:BF51"/>
    <mergeCell ref="D49:BF49"/>
    <mergeCell ref="D50:R50"/>
    <mergeCell ref="S50:V50"/>
    <mergeCell ref="W50:AB50"/>
    <mergeCell ref="AC50:AP50"/>
    <mergeCell ref="AQ50:AZ50"/>
    <mergeCell ref="BA50:BF50"/>
    <mergeCell ref="BA47:BF47"/>
    <mergeCell ref="D48:R48"/>
    <mergeCell ref="S48:V48"/>
    <mergeCell ref="W48:AB48"/>
    <mergeCell ref="AC48:AP48"/>
    <mergeCell ref="AQ48:AZ48"/>
    <mergeCell ref="BA48:BF48"/>
    <mergeCell ref="D44:W44"/>
    <mergeCell ref="X44:BF44"/>
    <mergeCell ref="D45:W45"/>
    <mergeCell ref="X45:BF45"/>
    <mergeCell ref="D46:BF46"/>
    <mergeCell ref="D47:R47"/>
    <mergeCell ref="S47:V47"/>
    <mergeCell ref="W47:AB47"/>
    <mergeCell ref="AC47:AP47"/>
    <mergeCell ref="AQ47:AZ47"/>
    <mergeCell ref="D42:W43"/>
    <mergeCell ref="X42:AL42"/>
    <mergeCell ref="AM42:AV42"/>
    <mergeCell ref="AW42:BF42"/>
    <mergeCell ref="X43:AL43"/>
    <mergeCell ref="AM43:AV43"/>
    <mergeCell ref="AW43:BF43"/>
    <mergeCell ref="D39:W39"/>
    <mergeCell ref="X39:BF39"/>
    <mergeCell ref="D40:W40"/>
    <mergeCell ref="X40:BF40"/>
    <mergeCell ref="D41:W41"/>
    <mergeCell ref="X41:BF41"/>
    <mergeCell ref="D34:BF34"/>
    <mergeCell ref="D36:W36"/>
    <mergeCell ref="X36:BF36"/>
    <mergeCell ref="D37:W37"/>
    <mergeCell ref="X37:BF37"/>
    <mergeCell ref="D38:W38"/>
    <mergeCell ref="X38:BF38"/>
    <mergeCell ref="D27:BF27"/>
    <mergeCell ref="D28:BF28"/>
    <mergeCell ref="D29:BF29"/>
    <mergeCell ref="D31:Z31"/>
    <mergeCell ref="AA31:BF31"/>
    <mergeCell ref="D33:Z33"/>
    <mergeCell ref="AA33:BF33"/>
    <mergeCell ref="G22:BF22"/>
    <mergeCell ref="G23:BF23"/>
    <mergeCell ref="D25:O25"/>
    <mergeCell ref="P25:BF25"/>
    <mergeCell ref="D26:O26"/>
    <mergeCell ref="P26:BF26"/>
    <mergeCell ref="D17:BF17"/>
    <mergeCell ref="D18:BF18"/>
    <mergeCell ref="D19:I19"/>
    <mergeCell ref="K19:BF19"/>
    <mergeCell ref="K20:BF20"/>
    <mergeCell ref="D21:I21"/>
    <mergeCell ref="K21:BF21"/>
    <mergeCell ref="C8:BG8"/>
    <mergeCell ref="C10:BG10"/>
    <mergeCell ref="C12:BG12"/>
    <mergeCell ref="C13:BG13"/>
    <mergeCell ref="C14:BG14"/>
    <mergeCell ref="D15:S15"/>
    <mergeCell ref="D1:S1"/>
    <mergeCell ref="C3:BG3"/>
    <mergeCell ref="C4:BG4"/>
    <mergeCell ref="D5:O5"/>
    <mergeCell ref="P5:BF5"/>
    <mergeCell ref="D6:O6"/>
    <mergeCell ref="P6:BF6"/>
    <mergeCell ref="C2:BG2"/>
  </mergeCells>
  <conditionalFormatting sqref="D61:AU63">
    <cfRule type="expression" dxfId="154" priority="30">
      <formula>$X$37="Příspěvková organizace"</formula>
    </cfRule>
    <cfRule type="expression" dxfId="153" priority="31">
      <formula>$X$37="Svazek obcí"</formula>
    </cfRule>
    <cfRule type="expression" dxfId="152" priority="32">
      <formula>$X$37="Vyberte ze seznamu"</formula>
    </cfRule>
    <cfRule type="expression" dxfId="151" priority="33">
      <formula>$X$37="Obec"</formula>
    </cfRule>
  </conditionalFormatting>
  <conditionalFormatting sqref="D68:BF87">
    <cfRule type="expression" dxfId="150" priority="25">
      <formula>$AO$67="Ne"</formula>
    </cfRule>
  </conditionalFormatting>
  <conditionalFormatting sqref="D92:BF101">
    <cfRule type="expression" dxfId="149" priority="22">
      <formula>$AO$91="Ne"</formula>
    </cfRule>
  </conditionalFormatting>
  <conditionalFormatting sqref="E69:BE80">
    <cfRule type="expression" dxfId="148" priority="24">
      <formula>$AO$67="Ne"</formula>
    </cfRule>
  </conditionalFormatting>
  <conditionalFormatting sqref="E87:BE87">
    <cfRule type="expression" dxfId="147" priority="23">
      <formula>$AO$67="Ne"</formula>
    </cfRule>
  </conditionalFormatting>
  <conditionalFormatting sqref="E93:BE101">
    <cfRule type="expression" dxfId="146" priority="21">
      <formula>$AO$91="ne"</formula>
    </cfRule>
  </conditionalFormatting>
  <conditionalFormatting sqref="G22:BF23">
    <cfRule type="cellIs" dxfId="145" priority="40" operator="equal">
      <formula>"Vyberte z následujícího seznamu"</formula>
    </cfRule>
  </conditionalFormatting>
  <conditionalFormatting sqref="X37:BF37">
    <cfRule type="cellIs" dxfId="144" priority="39" operator="equal">
      <formula>"Vyberte ze seznamu"</formula>
    </cfRule>
    <cfRule type="expression" dxfId="143" priority="41">
      <formula>OR(X36="Fyzická podnikající osoba",X36="Fyzická osoba")</formula>
    </cfRule>
  </conditionalFormatting>
  <conditionalFormatting sqref="AO67:BE67">
    <cfRule type="cellIs" dxfId="142" priority="29" operator="equal">
      <formula>"Vyberte ze seznamu"</formula>
    </cfRule>
  </conditionalFormatting>
  <conditionalFormatting sqref="AO91:BE91">
    <cfRule type="cellIs" dxfId="141" priority="36" operator="equal">
      <formula>"Vyberte ze seznamu"</formula>
    </cfRule>
  </conditionalFormatting>
  <conditionalFormatting sqref="AQ48:AZ48">
    <cfRule type="cellIs" dxfId="140" priority="38" operator="equal">
      <formula>"Vyberte ze seznamu"</formula>
    </cfRule>
  </conditionalFormatting>
  <conditionalFormatting sqref="AQ51:AZ51">
    <cfRule type="cellIs" dxfId="139" priority="20" operator="equal">
      <formula>"Vyberte ze seznamu"</formula>
    </cfRule>
  </conditionalFormatting>
  <conditionalFormatting sqref="AV62:BE62">
    <cfRule type="expression" dxfId="138" priority="34">
      <formula>$X$37&lt;&gt;"Obec"</formula>
    </cfRule>
  </conditionalFormatting>
  <conditionalFormatting sqref="AW54:BF56">
    <cfRule type="cellIs" dxfId="137" priority="37" operator="equal">
      <formula>"Vyberte ze seznamu"</formula>
    </cfRule>
  </conditionalFormatting>
  <conditionalFormatting sqref="BA48:BF48">
    <cfRule type="containsText" dxfId="136" priority="26" operator="containsText" text="Načítá se">
      <formula>NOT(ISERROR(SEARCH("Načítá se",BA48)))</formula>
    </cfRule>
  </conditionalFormatting>
  <conditionalFormatting sqref="BA51:BF51">
    <cfRule type="containsText" dxfId="135" priority="19" operator="containsText" text="Načítá se">
      <formula>NOT(ISERROR(SEARCH("Načítá se",BA51)))</formula>
    </cfRule>
  </conditionalFormatting>
  <dataValidations count="10">
    <dataValidation type="list" allowBlank="1" showInputMessage="1" showErrorMessage="1" sqref="AQ48:AZ48 AQ51:AZ51" xr:uid="{00000000-0002-0000-0400-000000000000}">
      <formula1>$BH$48:$BU$48</formula1>
    </dataValidation>
    <dataValidation type="list" allowBlank="1" showInputMessage="1" showErrorMessage="1" sqref="AW54:BF56" xr:uid="{00000000-0002-0000-0400-000001000000}">
      <formula1>$BH$53:$BJ$53</formula1>
    </dataValidation>
    <dataValidation type="list" allowBlank="1" showInputMessage="1" prompt="Vybrat jednu z možností uvedených v rozevíracím seznamu." sqref="X37:BF37" xr:uid="{00000000-0002-0000-0400-000002000000}">
      <formula1>$BH$37:$CE$37</formula1>
    </dataValidation>
    <dataValidation showInputMessage="1" showErrorMessage="1" errorTitle="Kontrola" error="Nejdříve se ujistěte, zda jsou vyplněna všechna povinná pole výše - Typ žadatele a Právní forma." sqref="X38:BF38" xr:uid="{00000000-0002-0000-0400-000003000000}"/>
    <dataValidation operator="equal" allowBlank="1" showInputMessage="1" showErrorMessage="1" sqref="X39:BF39" xr:uid="{00000000-0002-0000-0400-000004000000}"/>
    <dataValidation type="list" allowBlank="1" showInputMessage="1" showErrorMessage="1" error="Vyberte ANO nebo NE z rozevíracího seznamu (klikněte na šipku vpravo)" prompt="Vyberte jednu z možností uvedených v rozevíracím seznamu:" sqref="AO91:BE91 AO67:BE67" xr:uid="{00000000-0002-0000-0400-000005000000}">
      <formula1>$BH$91:$BJ$91</formula1>
    </dataValidation>
    <dataValidation type="textLength" operator="equal" allowBlank="1" showInputMessage="1" showErrorMessage="1" error="IČ musí obsahovat přesně osm číslic." sqref="AD71:AJ77 AD80:AJ86 AD95:AJ101" xr:uid="{00000000-0002-0000-0400-000006000000}">
      <formula1>8</formula1>
    </dataValidation>
    <dataValidation allowBlank="1" showInputMessage="1" showErrorMessage="1" prompt="FYZICKÉ OSOBY žádající o podporu uvádí jméno a příjmení._x000a_PRÁVNICKÉ OSOBY uvádí název žadatele." sqref="P26:BF26 P6:BF6" xr:uid="{00000000-0002-0000-0400-000007000000}"/>
    <dataValidation operator="equal" allowBlank="1" showInputMessage="1" showErrorMessage="1" error="IČ může obsahovat pouze číslice o  počtu 8 znaků" sqref="P25:BF25 P5:BF5" xr:uid="{00000000-0002-0000-0400-000008000000}"/>
    <dataValidation allowBlank="1" showInputMessage="1" showErrorMessage="1" promptTitle="ÚČEL PODPORY" prompt="Uveďte stručný a výstižný popis účelu, na který bude podpora použita." sqref="D30:BF30 D32:BF32" xr:uid="{00000000-0002-0000-0400-000009000000}"/>
  </dataValidations>
  <pageMargins left="0.39370078740157483" right="0.39370078740157483" top="0.39370078740157483" bottom="0.39370078740157483" header="0.19685039370078741" footer="0.19685039370078741"/>
  <pageSetup paperSize="9" scale="96" fitToHeight="0" orientation="portrait" r:id="rId1"/>
  <headerFooter>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tabColor theme="7" tint="0.79998168889431442"/>
    <pageSetUpPr fitToPage="1"/>
  </sheetPr>
  <dimension ref="A1:CE105"/>
  <sheetViews>
    <sheetView view="pageBreakPreview" topLeftCell="B1" zoomScale="110" zoomScaleNormal="100" zoomScaleSheetLayoutView="110" workbookViewId="0">
      <selection activeCell="X37" sqref="X37:BF37"/>
    </sheetView>
  </sheetViews>
  <sheetFormatPr defaultColWidth="1.7109375" defaultRowHeight="14.25" x14ac:dyDescent="0.2"/>
  <cols>
    <col min="1" max="1" width="1.7109375" style="1" hidden="1" customWidth="1"/>
    <col min="2" max="2" width="1.7109375" style="1" customWidth="1"/>
    <col min="3" max="29" width="1.7109375" style="4"/>
    <col min="30" max="30" width="1.85546875" style="4" customWidth="1"/>
    <col min="31" max="59" width="1.7109375" style="4"/>
    <col min="60" max="60" width="24.42578125" style="17" hidden="1" customWidth="1"/>
    <col min="61" max="61" width="16.7109375" style="17" hidden="1" customWidth="1"/>
    <col min="62" max="63" width="18.5703125" style="1" hidden="1" customWidth="1"/>
    <col min="64" max="83" width="17.7109375" style="1" hidden="1" customWidth="1"/>
    <col min="84" max="16384" width="1.7109375" style="1"/>
  </cols>
  <sheetData>
    <row r="1" spans="3:62" ht="11.25" customHeight="1" x14ac:dyDescent="0.2">
      <c r="C1" s="1"/>
      <c r="D1" s="572" t="s">
        <v>233</v>
      </c>
      <c r="E1" s="573"/>
      <c r="F1" s="573"/>
      <c r="G1" s="573"/>
      <c r="H1" s="573"/>
      <c r="I1" s="573"/>
      <c r="J1" s="573"/>
      <c r="K1" s="573"/>
      <c r="L1" s="573"/>
      <c r="M1" s="573"/>
      <c r="N1" s="573"/>
      <c r="O1" s="573"/>
      <c r="P1" s="573"/>
      <c r="Q1" s="573"/>
      <c r="R1" s="573"/>
      <c r="S1" s="574"/>
      <c r="T1" s="3"/>
      <c r="U1" s="3"/>
      <c r="V1" s="3"/>
      <c r="W1" s="1"/>
      <c r="X1" s="104"/>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row>
    <row r="2" spans="3:62" ht="50.25" customHeight="1" x14ac:dyDescent="0.25">
      <c r="C2" s="406"/>
      <c r="D2" s="407"/>
      <c r="E2" s="407"/>
      <c r="F2" s="407"/>
      <c r="G2" s="407"/>
      <c r="H2" s="407"/>
      <c r="I2" s="407"/>
      <c r="J2" s="407"/>
      <c r="K2" s="407"/>
      <c r="L2" s="407"/>
      <c r="M2" s="407"/>
      <c r="N2" s="407"/>
      <c r="O2" s="407"/>
      <c r="P2" s="407"/>
      <c r="Q2" s="407"/>
      <c r="R2" s="407"/>
      <c r="S2" s="407"/>
      <c r="T2" s="407"/>
      <c r="U2" s="407"/>
      <c r="V2" s="407"/>
      <c r="W2" s="407"/>
      <c r="X2" s="407"/>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row>
    <row r="3" spans="3:62" s="102" customFormat="1" ht="18" customHeight="1" x14ac:dyDescent="0.2">
      <c r="C3" s="1020" t="s">
        <v>548</v>
      </c>
      <c r="D3" s="1021"/>
      <c r="E3" s="1021"/>
      <c r="F3" s="1021"/>
      <c r="G3" s="1021"/>
      <c r="H3" s="1021"/>
      <c r="I3" s="1021"/>
      <c r="J3" s="1021"/>
      <c r="K3" s="1021"/>
      <c r="L3" s="1021"/>
      <c r="M3" s="1021"/>
      <c r="N3" s="1021"/>
      <c r="O3" s="1021"/>
      <c r="P3" s="1021"/>
      <c r="Q3" s="1021"/>
      <c r="R3" s="1021"/>
      <c r="S3" s="1021"/>
      <c r="T3" s="1021"/>
      <c r="U3" s="1021"/>
      <c r="V3" s="1021"/>
      <c r="W3" s="1021"/>
      <c r="X3" s="1021"/>
      <c r="Y3" s="1021"/>
      <c r="Z3" s="1021"/>
      <c r="AA3" s="1021"/>
      <c r="AB3" s="1021"/>
      <c r="AC3" s="1021"/>
      <c r="AD3" s="1021"/>
      <c r="AE3" s="1021"/>
      <c r="AF3" s="1021"/>
      <c r="AG3" s="1021"/>
      <c r="AH3" s="1021"/>
      <c r="AI3" s="1021"/>
      <c r="AJ3" s="1021"/>
      <c r="AK3" s="1021"/>
      <c r="AL3" s="1021"/>
      <c r="AM3" s="1021"/>
      <c r="AN3" s="1021"/>
      <c r="AO3" s="1021"/>
      <c r="AP3" s="1021"/>
      <c r="AQ3" s="1021"/>
      <c r="AR3" s="1021"/>
      <c r="AS3" s="1021"/>
      <c r="AT3" s="1021"/>
      <c r="AU3" s="1021"/>
      <c r="AV3" s="1021"/>
      <c r="AW3" s="1021"/>
      <c r="AX3" s="1021"/>
      <c r="AY3" s="1021"/>
      <c r="AZ3" s="1021"/>
      <c r="BA3" s="1021"/>
      <c r="BB3" s="1021"/>
      <c r="BC3" s="1021"/>
      <c r="BD3" s="1021"/>
      <c r="BE3" s="1021"/>
      <c r="BF3" s="1021"/>
      <c r="BG3" s="1021"/>
    </row>
    <row r="4" spans="3:62" s="123" customFormat="1" ht="31.5" customHeight="1" thickBot="1" x14ac:dyDescent="0.3">
      <c r="C4" s="1250" t="s">
        <v>743</v>
      </c>
      <c r="D4" s="1023"/>
      <c r="E4" s="1023"/>
      <c r="F4" s="1023"/>
      <c r="G4" s="1023"/>
      <c r="H4" s="1023"/>
      <c r="I4" s="1023"/>
      <c r="J4" s="1023"/>
      <c r="K4" s="1023"/>
      <c r="L4" s="1023"/>
      <c r="M4" s="1023"/>
      <c r="N4" s="1023"/>
      <c r="O4" s="1023"/>
      <c r="P4" s="1023"/>
      <c r="Q4" s="1023"/>
      <c r="R4" s="1023"/>
      <c r="S4" s="1023"/>
      <c r="T4" s="1023"/>
      <c r="U4" s="1023"/>
      <c r="V4" s="1023"/>
      <c r="W4" s="1023"/>
      <c r="X4" s="1023"/>
      <c r="Y4" s="1023"/>
      <c r="Z4" s="1023"/>
      <c r="AA4" s="1023"/>
      <c r="AB4" s="1023"/>
      <c r="AC4" s="1023"/>
      <c r="AD4" s="1023"/>
      <c r="AE4" s="1023"/>
      <c r="AF4" s="1023"/>
      <c r="AG4" s="1023"/>
      <c r="AH4" s="1023"/>
      <c r="AI4" s="1023"/>
      <c r="AJ4" s="1023"/>
      <c r="AK4" s="1023"/>
      <c r="AL4" s="1023"/>
      <c r="AM4" s="1023"/>
      <c r="AN4" s="1023"/>
      <c r="AO4" s="1023"/>
      <c r="AP4" s="1023"/>
      <c r="AQ4" s="1023"/>
      <c r="AR4" s="1023"/>
      <c r="AS4" s="1023"/>
      <c r="AT4" s="1023"/>
      <c r="AU4" s="1023"/>
      <c r="AV4" s="1023"/>
      <c r="AW4" s="1023"/>
      <c r="AX4" s="1023"/>
      <c r="AY4" s="1023"/>
      <c r="AZ4" s="1023"/>
      <c r="BA4" s="1023"/>
      <c r="BB4" s="1023"/>
      <c r="BC4" s="1023"/>
      <c r="BD4" s="1023"/>
      <c r="BE4" s="1023"/>
      <c r="BF4" s="1023"/>
      <c r="BG4" s="1023"/>
    </row>
    <row r="5" spans="3:62" s="3" customFormat="1" ht="12.75" hidden="1" customHeight="1" x14ac:dyDescent="0.2">
      <c r="C5" s="204"/>
      <c r="D5" s="1002" t="s">
        <v>262</v>
      </c>
      <c r="E5" s="1003"/>
      <c r="F5" s="1003"/>
      <c r="G5" s="1003"/>
      <c r="H5" s="1003"/>
      <c r="I5" s="1003"/>
      <c r="J5" s="1003"/>
      <c r="K5" s="1003"/>
      <c r="L5" s="1003"/>
      <c r="M5" s="1003"/>
      <c r="N5" s="1003"/>
      <c r="O5" s="1004"/>
      <c r="P5" s="1005">
        <v>0</v>
      </c>
      <c r="Q5" s="1005"/>
      <c r="R5" s="1005"/>
      <c r="S5" s="1005"/>
      <c r="T5" s="1005"/>
      <c r="U5" s="1005"/>
      <c r="V5" s="1005"/>
      <c r="W5" s="1005"/>
      <c r="X5" s="1005"/>
      <c r="Y5" s="1005"/>
      <c r="Z5" s="1005"/>
      <c r="AA5" s="1005"/>
      <c r="AB5" s="1005"/>
      <c r="AC5" s="1005"/>
      <c r="AD5" s="1005"/>
      <c r="AE5" s="1005"/>
      <c r="AF5" s="1005"/>
      <c r="AG5" s="1005"/>
      <c r="AH5" s="1005"/>
      <c r="AI5" s="1005"/>
      <c r="AJ5" s="1005"/>
      <c r="AK5" s="1005"/>
      <c r="AL5" s="1005"/>
      <c r="AM5" s="1005"/>
      <c r="AN5" s="1005"/>
      <c r="AO5" s="1005"/>
      <c r="AP5" s="1005"/>
      <c r="AQ5" s="1005"/>
      <c r="AR5" s="1005"/>
      <c r="AS5" s="1005"/>
      <c r="AT5" s="1005"/>
      <c r="AU5" s="1005"/>
      <c r="AV5" s="1005"/>
      <c r="AW5" s="1005"/>
      <c r="AX5" s="1005"/>
      <c r="AY5" s="1005"/>
      <c r="AZ5" s="1005"/>
      <c r="BA5" s="1005"/>
      <c r="BB5" s="1005"/>
      <c r="BC5" s="1005"/>
      <c r="BD5" s="1005"/>
      <c r="BE5" s="1005"/>
      <c r="BF5" s="1006"/>
      <c r="BH5" s="205"/>
      <c r="BI5" s="164"/>
      <c r="BJ5" s="206"/>
    </row>
    <row r="6" spans="3:62" s="3" customFormat="1" ht="12.75" customHeight="1" thickTop="1" thickBot="1" x14ac:dyDescent="0.25">
      <c r="C6" s="204"/>
      <c r="D6" s="1007" t="s">
        <v>250</v>
      </c>
      <c r="E6" s="1008"/>
      <c r="F6" s="1008"/>
      <c r="G6" s="1008"/>
      <c r="H6" s="1008"/>
      <c r="I6" s="1008"/>
      <c r="J6" s="1008"/>
      <c r="K6" s="1008"/>
      <c r="L6" s="1008"/>
      <c r="M6" s="1008"/>
      <c r="N6" s="1008"/>
      <c r="O6" s="1009"/>
      <c r="P6" s="1010" t="str">
        <f>ZADOST!P25</f>
        <v>zde nevyplňovat,  toto pole se načítá automaticky!</v>
      </c>
      <c r="Q6" s="1011"/>
      <c r="R6" s="1011"/>
      <c r="S6" s="1011"/>
      <c r="T6" s="1011"/>
      <c r="U6" s="1011"/>
      <c r="V6" s="1011"/>
      <c r="W6" s="1011"/>
      <c r="X6" s="1011"/>
      <c r="Y6" s="1011"/>
      <c r="Z6" s="1011"/>
      <c r="AA6" s="1011"/>
      <c r="AB6" s="1011"/>
      <c r="AC6" s="1011"/>
      <c r="AD6" s="1011"/>
      <c r="AE6" s="1011"/>
      <c r="AF6" s="1011"/>
      <c r="AG6" s="1011"/>
      <c r="AH6" s="1011"/>
      <c r="AI6" s="1011"/>
      <c r="AJ6" s="1011"/>
      <c r="AK6" s="1011"/>
      <c r="AL6" s="1011"/>
      <c r="AM6" s="1011"/>
      <c r="AN6" s="1011"/>
      <c r="AO6" s="1011"/>
      <c r="AP6" s="1011"/>
      <c r="AQ6" s="1011"/>
      <c r="AR6" s="1011"/>
      <c r="AS6" s="1011"/>
      <c r="AT6" s="1011"/>
      <c r="AU6" s="1011"/>
      <c r="AV6" s="1011"/>
      <c r="AW6" s="1011"/>
      <c r="AX6" s="1011"/>
      <c r="AY6" s="1011"/>
      <c r="AZ6" s="1011"/>
      <c r="BA6" s="1011"/>
      <c r="BB6" s="1011"/>
      <c r="BC6" s="1011"/>
      <c r="BD6" s="1011"/>
      <c r="BE6" s="1011"/>
      <c r="BF6" s="1012"/>
      <c r="BH6" s="164"/>
      <c r="BI6" s="164"/>
      <c r="BJ6" s="206"/>
    </row>
    <row r="7" spans="3:62" s="102" customFormat="1" ht="11.25" customHeight="1" thickTop="1" x14ac:dyDescent="0.2">
      <c r="C7" s="156"/>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157"/>
      <c r="AV7" s="157"/>
      <c r="AW7" s="157"/>
      <c r="AX7" s="157"/>
      <c r="AY7" s="157"/>
      <c r="AZ7" s="157"/>
      <c r="BA7" s="157"/>
      <c r="BB7" s="157"/>
      <c r="BC7" s="157"/>
      <c r="BD7" s="157"/>
      <c r="BE7" s="157"/>
      <c r="BF7" s="157"/>
      <c r="BG7" s="157"/>
    </row>
    <row r="8" spans="3:62" s="102" customFormat="1" ht="42.75" hidden="1" customHeight="1" x14ac:dyDescent="0.2">
      <c r="C8" s="656" t="s">
        <v>433</v>
      </c>
      <c r="D8" s="657"/>
      <c r="E8" s="657"/>
      <c r="F8" s="657"/>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7"/>
      <c r="AW8" s="657"/>
      <c r="AX8" s="657"/>
      <c r="AY8" s="657"/>
      <c r="AZ8" s="657"/>
      <c r="BA8" s="657"/>
      <c r="BB8" s="657"/>
      <c r="BC8" s="657"/>
      <c r="BD8" s="657"/>
      <c r="BE8" s="657"/>
      <c r="BF8" s="657"/>
      <c r="BG8" s="657"/>
    </row>
    <row r="9" spans="3:62" s="102" customFormat="1" ht="5.25" hidden="1" customHeight="1" x14ac:dyDescent="0.2">
      <c r="C9" s="156"/>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c r="BE9" s="157"/>
      <c r="BF9" s="157"/>
      <c r="BG9" s="157"/>
    </row>
    <row r="10" spans="3:62" s="102" customFormat="1" ht="18" hidden="1" customHeight="1" x14ac:dyDescent="0.2">
      <c r="C10" s="821" t="s">
        <v>434</v>
      </c>
      <c r="D10" s="822"/>
      <c r="E10" s="822"/>
      <c r="F10" s="822"/>
      <c r="G10" s="822"/>
      <c r="H10" s="822"/>
      <c r="I10" s="822"/>
      <c r="J10" s="822"/>
      <c r="K10" s="822"/>
      <c r="L10" s="822"/>
      <c r="M10" s="822"/>
      <c r="N10" s="822"/>
      <c r="O10" s="822"/>
      <c r="P10" s="822"/>
      <c r="Q10" s="822"/>
      <c r="R10" s="822"/>
      <c r="S10" s="822"/>
      <c r="T10" s="822"/>
      <c r="U10" s="822"/>
      <c r="V10" s="822"/>
      <c r="W10" s="822"/>
      <c r="X10" s="822"/>
      <c r="Y10" s="822"/>
      <c r="Z10" s="822"/>
      <c r="AA10" s="822"/>
      <c r="AB10" s="822"/>
      <c r="AC10" s="822"/>
      <c r="AD10" s="822"/>
      <c r="AE10" s="822"/>
      <c r="AF10" s="822"/>
      <c r="AG10" s="822"/>
      <c r="AH10" s="822"/>
      <c r="AI10" s="822"/>
      <c r="AJ10" s="822"/>
      <c r="AK10" s="822"/>
      <c r="AL10" s="822"/>
      <c r="AM10" s="822"/>
      <c r="AN10" s="822"/>
      <c r="AO10" s="822"/>
      <c r="AP10" s="822"/>
      <c r="AQ10" s="822"/>
      <c r="AR10" s="822"/>
      <c r="AS10" s="822"/>
      <c r="AT10" s="822"/>
      <c r="AU10" s="822"/>
      <c r="AV10" s="822"/>
      <c r="AW10" s="822"/>
      <c r="AX10" s="822"/>
      <c r="AY10" s="822"/>
      <c r="AZ10" s="822"/>
      <c r="BA10" s="822"/>
      <c r="BB10" s="822"/>
      <c r="BC10" s="822"/>
      <c r="BD10" s="822"/>
      <c r="BE10" s="822"/>
      <c r="BF10" s="822"/>
      <c r="BG10" s="822"/>
    </row>
    <row r="11" spans="3:62" s="102" customFormat="1" ht="8.25" hidden="1" customHeight="1" x14ac:dyDescent="0.2">
      <c r="C11" s="133"/>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row>
    <row r="12" spans="3:62" s="123" customFormat="1" ht="16.5" hidden="1" customHeight="1" x14ac:dyDescent="0.25">
      <c r="C12" s="847" t="s">
        <v>435</v>
      </c>
      <c r="D12" s="848"/>
      <c r="E12" s="848"/>
      <c r="F12" s="848"/>
      <c r="G12" s="848"/>
      <c r="H12" s="848"/>
      <c r="I12" s="848"/>
      <c r="J12" s="848"/>
      <c r="K12" s="848"/>
      <c r="L12" s="848"/>
      <c r="M12" s="848"/>
      <c r="N12" s="848"/>
      <c r="O12" s="848"/>
      <c r="P12" s="848"/>
      <c r="Q12" s="848"/>
      <c r="R12" s="848"/>
      <c r="S12" s="848"/>
      <c r="T12" s="848"/>
      <c r="U12" s="848"/>
      <c r="V12" s="848"/>
      <c r="W12" s="848"/>
      <c r="X12" s="848"/>
      <c r="Y12" s="848"/>
      <c r="Z12" s="848"/>
      <c r="AA12" s="848"/>
      <c r="AB12" s="848"/>
      <c r="AC12" s="848"/>
      <c r="AD12" s="848"/>
      <c r="AE12" s="848"/>
      <c r="AF12" s="848"/>
      <c r="AG12" s="849"/>
      <c r="AH12" s="849"/>
      <c r="AI12" s="849"/>
      <c r="AJ12" s="849"/>
      <c r="AK12" s="849"/>
      <c r="AL12" s="849"/>
      <c r="AM12" s="849"/>
      <c r="AN12" s="849"/>
      <c r="AO12" s="849"/>
      <c r="AP12" s="849"/>
      <c r="AQ12" s="849"/>
      <c r="AR12" s="849"/>
      <c r="AS12" s="849"/>
      <c r="AT12" s="849"/>
      <c r="AU12" s="849"/>
      <c r="AV12" s="849"/>
      <c r="AW12" s="849"/>
      <c r="AX12" s="849"/>
      <c r="AY12" s="849"/>
      <c r="AZ12" s="849"/>
      <c r="BA12" s="849"/>
      <c r="BB12" s="849"/>
      <c r="BC12" s="849"/>
      <c r="BD12" s="849"/>
      <c r="BE12" s="849"/>
      <c r="BF12" s="849"/>
      <c r="BG12" s="849"/>
    </row>
    <row r="13" spans="3:62" s="102" customFormat="1" ht="36" hidden="1" customHeight="1" x14ac:dyDescent="0.4">
      <c r="C13" s="661" t="s">
        <v>263</v>
      </c>
      <c r="D13" s="662"/>
      <c r="E13" s="662"/>
      <c r="F13" s="662"/>
      <c r="G13" s="662"/>
      <c r="H13" s="662"/>
      <c r="I13" s="662"/>
      <c r="J13" s="662"/>
      <c r="K13" s="662"/>
      <c r="L13" s="662"/>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c r="AP13" s="662"/>
      <c r="AQ13" s="662"/>
      <c r="AR13" s="662"/>
      <c r="AS13" s="662"/>
      <c r="AT13" s="662"/>
      <c r="AU13" s="662"/>
      <c r="AV13" s="662"/>
      <c r="AW13" s="662"/>
      <c r="AX13" s="662"/>
      <c r="AY13" s="662"/>
      <c r="AZ13" s="662"/>
      <c r="BA13" s="662"/>
      <c r="BB13" s="662"/>
      <c r="BC13" s="662"/>
      <c r="BD13" s="662"/>
      <c r="BE13" s="662"/>
      <c r="BF13" s="662"/>
      <c r="BG13" s="662"/>
    </row>
    <row r="14" spans="3:62" s="102" customFormat="1" ht="15" hidden="1" customHeight="1" x14ac:dyDescent="0.2">
      <c r="C14" s="630" t="s">
        <v>234</v>
      </c>
      <c r="D14" s="630"/>
      <c r="E14" s="630"/>
      <c r="F14" s="630"/>
      <c r="G14" s="630"/>
      <c r="H14" s="630"/>
      <c r="I14" s="630"/>
      <c r="J14" s="630"/>
      <c r="K14" s="630"/>
      <c r="L14" s="630"/>
      <c r="M14" s="630"/>
      <c r="N14" s="630"/>
      <c r="O14" s="630"/>
      <c r="P14" s="630"/>
      <c r="Q14" s="630"/>
      <c r="R14" s="630"/>
      <c r="S14" s="630"/>
      <c r="T14" s="630"/>
      <c r="U14" s="630"/>
      <c r="V14" s="630"/>
      <c r="W14" s="630"/>
      <c r="X14" s="630"/>
      <c r="Y14" s="630"/>
      <c r="Z14" s="630"/>
      <c r="AA14" s="630"/>
      <c r="AB14" s="630"/>
      <c r="AC14" s="630"/>
      <c r="AD14" s="630"/>
      <c r="AE14" s="630"/>
      <c r="AF14" s="630"/>
      <c r="AG14" s="630"/>
      <c r="AH14" s="630"/>
      <c r="AI14" s="630"/>
      <c r="AJ14" s="630"/>
      <c r="AK14" s="630"/>
      <c r="AL14" s="630"/>
      <c r="AM14" s="630"/>
      <c r="AN14" s="630"/>
      <c r="AO14" s="630"/>
      <c r="AP14" s="630"/>
      <c r="AQ14" s="630"/>
      <c r="AR14" s="630"/>
      <c r="AS14" s="630"/>
      <c r="AT14" s="630"/>
      <c r="AU14" s="630"/>
      <c r="AV14" s="630"/>
      <c r="AW14" s="630"/>
      <c r="AX14" s="630"/>
      <c r="AY14" s="630"/>
      <c r="AZ14" s="630"/>
      <c r="BA14" s="630"/>
      <c r="BB14" s="630"/>
      <c r="BC14" s="631"/>
      <c r="BD14" s="631"/>
      <c r="BE14" s="631"/>
      <c r="BF14" s="631"/>
      <c r="BG14" s="631"/>
    </row>
    <row r="15" spans="3:62" ht="11.25" hidden="1" customHeight="1" x14ac:dyDescent="0.2">
      <c r="C15" s="1"/>
      <c r="D15" s="572" t="s">
        <v>233</v>
      </c>
      <c r="E15" s="573"/>
      <c r="F15" s="573"/>
      <c r="G15" s="573"/>
      <c r="H15" s="573"/>
      <c r="I15" s="573"/>
      <c r="J15" s="573"/>
      <c r="K15" s="573"/>
      <c r="L15" s="573"/>
      <c r="M15" s="573"/>
      <c r="N15" s="573"/>
      <c r="O15" s="573"/>
      <c r="P15" s="573"/>
      <c r="Q15" s="573"/>
      <c r="R15" s="573"/>
      <c r="S15" s="574"/>
      <c r="T15" s="3"/>
      <c r="U15" s="3"/>
      <c r="V15" s="3"/>
      <c r="W15" s="1"/>
      <c r="X15" s="104"/>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row>
    <row r="16" spans="3:62" ht="6" hidden="1" customHeight="1" x14ac:dyDescent="0.2">
      <c r="C16" s="1"/>
      <c r="D16" s="102"/>
      <c r="E16" s="102"/>
      <c r="F16" s="102"/>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
    </row>
    <row r="17" spans="1:62" ht="19.5" hidden="1" customHeight="1" x14ac:dyDescent="0.25">
      <c r="C17" s="105"/>
      <c r="D17" s="599" t="s">
        <v>266</v>
      </c>
      <c r="E17" s="600"/>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0"/>
      <c r="AF17" s="600"/>
      <c r="AG17" s="600"/>
      <c r="AH17" s="600"/>
      <c r="AI17" s="600"/>
      <c r="AJ17" s="600"/>
      <c r="AK17" s="600"/>
      <c r="AL17" s="600"/>
      <c r="AM17" s="600"/>
      <c r="AN17" s="600"/>
      <c r="AO17" s="600"/>
      <c r="AP17" s="600"/>
      <c r="AQ17" s="600"/>
      <c r="AR17" s="600"/>
      <c r="AS17" s="600"/>
      <c r="AT17" s="600"/>
      <c r="AU17" s="600"/>
      <c r="AV17" s="600"/>
      <c r="AW17" s="600"/>
      <c r="AX17" s="600"/>
      <c r="AY17" s="600"/>
      <c r="AZ17" s="600"/>
      <c r="BA17" s="600"/>
      <c r="BB17" s="600"/>
      <c r="BC17" s="600"/>
      <c r="BD17" s="600"/>
      <c r="BE17" s="600"/>
      <c r="BF17" s="601"/>
      <c r="BG17" s="106"/>
    </row>
    <row r="18" spans="1:62" s="67" customFormat="1" ht="14.25" hidden="1" customHeight="1" x14ac:dyDescent="0.25">
      <c r="C18" s="107"/>
      <c r="D18" s="850" t="s">
        <v>485</v>
      </c>
      <c r="E18" s="851"/>
      <c r="F18" s="851"/>
      <c r="G18" s="851"/>
      <c r="H18" s="851"/>
      <c r="I18" s="851"/>
      <c r="J18" s="851"/>
      <c r="K18" s="851"/>
      <c r="L18" s="851"/>
      <c r="M18" s="851"/>
      <c r="N18" s="851"/>
      <c r="O18" s="851"/>
      <c r="P18" s="851"/>
      <c r="Q18" s="851"/>
      <c r="R18" s="851"/>
      <c r="S18" s="851"/>
      <c r="T18" s="851"/>
      <c r="U18" s="851"/>
      <c r="V18" s="851"/>
      <c r="W18" s="851"/>
      <c r="X18" s="851"/>
      <c r="Y18" s="851"/>
      <c r="Z18" s="851"/>
      <c r="AA18" s="851"/>
      <c r="AB18" s="851"/>
      <c r="AC18" s="851"/>
      <c r="AD18" s="851"/>
      <c r="AE18" s="851"/>
      <c r="AF18" s="851"/>
      <c r="AG18" s="851"/>
      <c r="AH18" s="851"/>
      <c r="AI18" s="851"/>
      <c r="AJ18" s="851"/>
      <c r="AK18" s="851"/>
      <c r="AL18" s="851"/>
      <c r="AM18" s="851"/>
      <c r="AN18" s="851"/>
      <c r="AO18" s="851"/>
      <c r="AP18" s="851"/>
      <c r="AQ18" s="851"/>
      <c r="AR18" s="851"/>
      <c r="AS18" s="851"/>
      <c r="AT18" s="851"/>
      <c r="AU18" s="851"/>
      <c r="AV18" s="851"/>
      <c r="AW18" s="851"/>
      <c r="AX18" s="851"/>
      <c r="AY18" s="851"/>
      <c r="AZ18" s="851"/>
      <c r="BA18" s="851"/>
      <c r="BB18" s="851"/>
      <c r="BC18" s="851"/>
      <c r="BD18" s="851"/>
      <c r="BE18" s="851"/>
      <c r="BF18" s="852"/>
      <c r="BH18" s="191"/>
      <c r="BI18" s="191"/>
      <c r="BJ18" s="191"/>
    </row>
    <row r="19" spans="1:62" ht="14.25" hidden="1" customHeight="1" x14ac:dyDescent="0.25">
      <c r="C19" s="105"/>
      <c r="D19" s="860" t="s">
        <v>482</v>
      </c>
      <c r="E19" s="861"/>
      <c r="F19" s="861"/>
      <c r="G19" s="861"/>
      <c r="H19" s="861"/>
      <c r="I19" s="861"/>
      <c r="J19" s="186" t="s">
        <v>436</v>
      </c>
      <c r="K19" s="885" t="s">
        <v>484</v>
      </c>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885"/>
      <c r="AM19" s="885"/>
      <c r="AN19" s="885"/>
      <c r="AO19" s="885"/>
      <c r="AP19" s="885"/>
      <c r="AQ19" s="885"/>
      <c r="AR19" s="885"/>
      <c r="AS19" s="885"/>
      <c r="AT19" s="885"/>
      <c r="AU19" s="885"/>
      <c r="AV19" s="885"/>
      <c r="AW19" s="885"/>
      <c r="AX19" s="885"/>
      <c r="AY19" s="885"/>
      <c r="AZ19" s="885"/>
      <c r="BA19" s="885"/>
      <c r="BB19" s="885"/>
      <c r="BC19" s="885"/>
      <c r="BD19" s="885"/>
      <c r="BE19" s="885"/>
      <c r="BF19" s="886"/>
      <c r="BG19" s="106"/>
      <c r="BH19" s="125"/>
      <c r="BI19" s="125"/>
      <c r="BJ19" s="125"/>
    </row>
    <row r="20" spans="1:62" ht="30" hidden="1" customHeight="1" x14ac:dyDescent="0.25">
      <c r="C20" s="105"/>
      <c r="D20" s="189"/>
      <c r="E20" s="190"/>
      <c r="F20" s="190"/>
      <c r="G20" s="190"/>
      <c r="H20" s="190"/>
      <c r="I20" s="190"/>
      <c r="J20" s="186"/>
      <c r="K20" s="885" t="s">
        <v>483</v>
      </c>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c r="AK20" s="887"/>
      <c r="AL20" s="887"/>
      <c r="AM20" s="887"/>
      <c r="AN20" s="887"/>
      <c r="AO20" s="887"/>
      <c r="AP20" s="887"/>
      <c r="AQ20" s="887"/>
      <c r="AR20" s="887"/>
      <c r="AS20" s="887"/>
      <c r="AT20" s="887"/>
      <c r="AU20" s="887"/>
      <c r="AV20" s="887"/>
      <c r="AW20" s="887"/>
      <c r="AX20" s="887"/>
      <c r="AY20" s="887"/>
      <c r="AZ20" s="887"/>
      <c r="BA20" s="887"/>
      <c r="BB20" s="887"/>
      <c r="BC20" s="887"/>
      <c r="BD20" s="887"/>
      <c r="BE20" s="887"/>
      <c r="BF20" s="888"/>
      <c r="BG20" s="106"/>
      <c r="BH20" s="125"/>
      <c r="BI20" s="125"/>
      <c r="BJ20" s="125"/>
    </row>
    <row r="21" spans="1:62" ht="31.5" hidden="1" customHeight="1" x14ac:dyDescent="0.25">
      <c r="C21" s="105"/>
      <c r="D21" s="860"/>
      <c r="E21" s="861"/>
      <c r="F21" s="861"/>
      <c r="G21" s="861"/>
      <c r="H21" s="861"/>
      <c r="I21" s="861"/>
      <c r="J21" s="186" t="s">
        <v>436</v>
      </c>
      <c r="K21" s="885" t="s">
        <v>437</v>
      </c>
      <c r="L21" s="885"/>
      <c r="M21" s="885"/>
      <c r="N21" s="885"/>
      <c r="O21" s="885"/>
      <c r="P21" s="885"/>
      <c r="Q21" s="885"/>
      <c r="R21" s="885"/>
      <c r="S21" s="885"/>
      <c r="T21" s="885"/>
      <c r="U21" s="885"/>
      <c r="V21" s="885"/>
      <c r="W21" s="885"/>
      <c r="X21" s="885"/>
      <c r="Y21" s="885"/>
      <c r="Z21" s="885"/>
      <c r="AA21" s="885"/>
      <c r="AB21" s="885"/>
      <c r="AC21" s="885"/>
      <c r="AD21" s="885"/>
      <c r="AE21" s="885"/>
      <c r="AF21" s="885"/>
      <c r="AG21" s="885"/>
      <c r="AH21" s="885"/>
      <c r="AI21" s="885"/>
      <c r="AJ21" s="885"/>
      <c r="AK21" s="885"/>
      <c r="AL21" s="885"/>
      <c r="AM21" s="885"/>
      <c r="AN21" s="885"/>
      <c r="AO21" s="885"/>
      <c r="AP21" s="885"/>
      <c r="AQ21" s="885"/>
      <c r="AR21" s="885"/>
      <c r="AS21" s="885"/>
      <c r="AT21" s="885"/>
      <c r="AU21" s="885"/>
      <c r="AV21" s="885"/>
      <c r="AW21" s="885"/>
      <c r="AX21" s="885"/>
      <c r="AY21" s="885"/>
      <c r="AZ21" s="885"/>
      <c r="BA21" s="885"/>
      <c r="BB21" s="885"/>
      <c r="BC21" s="885"/>
      <c r="BD21" s="885"/>
      <c r="BE21" s="885"/>
      <c r="BF21" s="886"/>
      <c r="BG21" s="106"/>
      <c r="BH21" s="125"/>
      <c r="BI21" s="125"/>
      <c r="BJ21" s="125"/>
    </row>
    <row r="22" spans="1:62" ht="19.5" hidden="1" customHeight="1" x14ac:dyDescent="0.25">
      <c r="C22" s="105"/>
      <c r="D22" s="112"/>
      <c r="E22" s="109"/>
      <c r="F22" s="109"/>
      <c r="G22" s="575"/>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6"/>
      <c r="AI22" s="576"/>
      <c r="AJ22" s="576"/>
      <c r="AK22" s="576"/>
      <c r="AL22" s="576"/>
      <c r="AM22" s="576"/>
      <c r="AN22" s="576"/>
      <c r="AO22" s="576"/>
      <c r="AP22" s="576"/>
      <c r="AQ22" s="576"/>
      <c r="AR22" s="576"/>
      <c r="AS22" s="576"/>
      <c r="AT22" s="576"/>
      <c r="AU22" s="576"/>
      <c r="AV22" s="576"/>
      <c r="AW22" s="576"/>
      <c r="AX22" s="576"/>
      <c r="AY22" s="576"/>
      <c r="AZ22" s="576"/>
      <c r="BA22" s="576"/>
      <c r="BB22" s="576"/>
      <c r="BC22" s="576"/>
      <c r="BD22" s="576"/>
      <c r="BE22" s="576"/>
      <c r="BF22" s="577"/>
      <c r="BG22" s="106"/>
      <c r="BH22" s="120"/>
      <c r="BI22" s="120"/>
      <c r="BJ22" s="120"/>
    </row>
    <row r="23" spans="1:62" ht="19.5" hidden="1" customHeight="1" x14ac:dyDescent="0.2">
      <c r="C23" s="107"/>
      <c r="D23" s="113"/>
      <c r="E23" s="110"/>
      <c r="F23" s="110"/>
      <c r="G23" s="578"/>
      <c r="H23" s="579"/>
      <c r="I23" s="579"/>
      <c r="J23" s="579"/>
      <c r="K23" s="579"/>
      <c r="L23" s="579"/>
      <c r="M23" s="579"/>
      <c r="N23" s="579"/>
      <c r="O23" s="579"/>
      <c r="P23" s="579"/>
      <c r="Q23" s="579"/>
      <c r="R23" s="579"/>
      <c r="S23" s="579"/>
      <c r="T23" s="579"/>
      <c r="U23" s="579"/>
      <c r="V23" s="579"/>
      <c r="W23" s="579"/>
      <c r="X23" s="579"/>
      <c r="Y23" s="579"/>
      <c r="Z23" s="579"/>
      <c r="AA23" s="579"/>
      <c r="AB23" s="579"/>
      <c r="AC23" s="579"/>
      <c r="AD23" s="579"/>
      <c r="AE23" s="579"/>
      <c r="AF23" s="579"/>
      <c r="AG23" s="579"/>
      <c r="AH23" s="579"/>
      <c r="AI23" s="579"/>
      <c r="AJ23" s="579"/>
      <c r="AK23" s="579"/>
      <c r="AL23" s="579"/>
      <c r="AM23" s="579"/>
      <c r="AN23" s="579"/>
      <c r="AO23" s="579"/>
      <c r="AP23" s="579"/>
      <c r="AQ23" s="579"/>
      <c r="AR23" s="579"/>
      <c r="AS23" s="579"/>
      <c r="AT23" s="579"/>
      <c r="AU23" s="579"/>
      <c r="AV23" s="579"/>
      <c r="AW23" s="579"/>
      <c r="AX23" s="579"/>
      <c r="AY23" s="579"/>
      <c r="AZ23" s="579"/>
      <c r="BA23" s="579"/>
      <c r="BB23" s="579"/>
      <c r="BC23" s="579"/>
      <c r="BD23" s="579"/>
      <c r="BE23" s="579"/>
      <c r="BF23" s="580"/>
      <c r="BG23" s="1"/>
      <c r="BH23" s="120"/>
    </row>
    <row r="24" spans="1:62" ht="15.75" hidden="1" customHeight="1" x14ac:dyDescent="0.2">
      <c r="C24" s="108"/>
      <c r="D24" s="114"/>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1"/>
      <c r="AL24" s="111"/>
      <c r="AM24" s="111"/>
      <c r="AN24" s="111"/>
      <c r="AO24" s="111"/>
      <c r="AP24" s="111"/>
      <c r="AQ24" s="111"/>
      <c r="AR24" s="111"/>
      <c r="AS24" s="111"/>
      <c r="AT24" s="111"/>
      <c r="AU24" s="111"/>
      <c r="AV24" s="111"/>
      <c r="AW24" s="111"/>
      <c r="AX24" s="111"/>
      <c r="AY24" s="111"/>
      <c r="AZ24" s="111"/>
      <c r="BA24" s="111"/>
      <c r="BB24" s="111"/>
      <c r="BC24" s="111"/>
      <c r="BD24" s="111"/>
      <c r="BE24" s="111"/>
      <c r="BF24" s="115"/>
      <c r="BG24" s="106"/>
      <c r="BH24" s="121"/>
    </row>
    <row r="25" spans="1:62" ht="19.5" hidden="1" customHeight="1" x14ac:dyDescent="0.25">
      <c r="C25" s="105"/>
      <c r="D25" s="587" t="s">
        <v>262</v>
      </c>
      <c r="E25" s="588"/>
      <c r="F25" s="588"/>
      <c r="G25" s="588"/>
      <c r="H25" s="588"/>
      <c r="I25" s="588"/>
      <c r="J25" s="588"/>
      <c r="K25" s="588"/>
      <c r="L25" s="588"/>
      <c r="M25" s="588"/>
      <c r="N25" s="588"/>
      <c r="O25" s="589"/>
      <c r="P25" s="597" t="str">
        <f>IF((X39)="","zde nevyplňovat,  toto pole se načítá automaticky!",X39)</f>
        <v>zde nevyplňovat,  toto pole se načítá automaticky!</v>
      </c>
      <c r="Q25" s="597"/>
      <c r="R25" s="597"/>
      <c r="S25" s="597"/>
      <c r="T25" s="597"/>
      <c r="U25" s="597"/>
      <c r="V25" s="597"/>
      <c r="W25" s="597"/>
      <c r="X25" s="597"/>
      <c r="Y25" s="597"/>
      <c r="Z25" s="597"/>
      <c r="AA25" s="597"/>
      <c r="AB25" s="597"/>
      <c r="AC25" s="597"/>
      <c r="AD25" s="597"/>
      <c r="AE25" s="597"/>
      <c r="AF25" s="597"/>
      <c r="AG25" s="597"/>
      <c r="AH25" s="597"/>
      <c r="AI25" s="597"/>
      <c r="AJ25" s="597"/>
      <c r="AK25" s="597"/>
      <c r="AL25" s="597"/>
      <c r="AM25" s="597"/>
      <c r="AN25" s="597"/>
      <c r="AO25" s="597"/>
      <c r="AP25" s="597"/>
      <c r="AQ25" s="597"/>
      <c r="AR25" s="597"/>
      <c r="AS25" s="597"/>
      <c r="AT25" s="597"/>
      <c r="AU25" s="597"/>
      <c r="AV25" s="597"/>
      <c r="AW25" s="597"/>
      <c r="AX25" s="597"/>
      <c r="AY25" s="597"/>
      <c r="AZ25" s="597"/>
      <c r="BA25" s="597"/>
      <c r="BB25" s="597"/>
      <c r="BC25" s="597"/>
      <c r="BD25" s="597"/>
      <c r="BE25" s="597"/>
      <c r="BF25" s="598"/>
      <c r="BG25" s="106"/>
      <c r="BH25" s="121"/>
      <c r="BJ25" s="21"/>
    </row>
    <row r="26" spans="1:62" ht="11.25" hidden="1" customHeight="1" x14ac:dyDescent="0.25">
      <c r="C26" s="105"/>
      <c r="D26" s="587" t="s">
        <v>250</v>
      </c>
      <c r="E26" s="588"/>
      <c r="F26" s="588"/>
      <c r="G26" s="588"/>
      <c r="H26" s="588"/>
      <c r="I26" s="588"/>
      <c r="J26" s="588"/>
      <c r="K26" s="588"/>
      <c r="L26" s="588"/>
      <c r="M26" s="588"/>
      <c r="N26" s="588"/>
      <c r="O26" s="589"/>
      <c r="P26" s="675" t="str">
        <f>IF((X38)="","zde nevyplňovat,  toto pole se načítá automaticky!",X38)</f>
        <v>Generuje se automaticky - v žádosti momentálně není Partner 4 vyplněn</v>
      </c>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7"/>
      <c r="BG26" s="106"/>
      <c r="BJ26" s="21"/>
    </row>
    <row r="27" spans="1:62" ht="16.5" hidden="1" customHeight="1" x14ac:dyDescent="0.25">
      <c r="C27" s="105"/>
      <c r="D27" s="685" t="s">
        <v>480</v>
      </c>
      <c r="E27" s="686"/>
      <c r="F27" s="686"/>
      <c r="G27" s="686"/>
      <c r="H27" s="686"/>
      <c r="I27" s="686"/>
      <c r="J27" s="686"/>
      <c r="K27" s="686"/>
      <c r="L27" s="686"/>
      <c r="M27" s="686"/>
      <c r="N27" s="686"/>
      <c r="O27" s="686"/>
      <c r="P27" s="686"/>
      <c r="Q27" s="686"/>
      <c r="R27" s="686"/>
      <c r="S27" s="686"/>
      <c r="T27" s="686"/>
      <c r="U27" s="686"/>
      <c r="V27" s="686"/>
      <c r="W27" s="686"/>
      <c r="X27" s="686"/>
      <c r="Y27" s="686"/>
      <c r="Z27" s="686"/>
      <c r="AA27" s="686"/>
      <c r="AB27" s="686"/>
      <c r="AC27" s="686"/>
      <c r="AD27" s="686"/>
      <c r="AE27" s="686"/>
      <c r="AF27" s="686"/>
      <c r="AG27" s="686"/>
      <c r="AH27" s="686"/>
      <c r="AI27" s="686"/>
      <c r="AJ27" s="686"/>
      <c r="AK27" s="686"/>
      <c r="AL27" s="686"/>
      <c r="AM27" s="686"/>
      <c r="AN27" s="686"/>
      <c r="AO27" s="686"/>
      <c r="AP27" s="686"/>
      <c r="AQ27" s="686"/>
      <c r="AR27" s="686"/>
      <c r="AS27" s="686"/>
      <c r="AT27" s="686"/>
      <c r="AU27" s="686"/>
      <c r="AV27" s="686"/>
      <c r="AW27" s="686"/>
      <c r="AX27" s="686"/>
      <c r="AY27" s="686"/>
      <c r="AZ27" s="686"/>
      <c r="BA27" s="686"/>
      <c r="BB27" s="686"/>
      <c r="BC27" s="686"/>
      <c r="BD27" s="686"/>
      <c r="BE27" s="686"/>
      <c r="BF27" s="687"/>
      <c r="BG27" s="106"/>
    </row>
    <row r="28" spans="1:62" s="5" customFormat="1" ht="9.75" hidden="1" customHeight="1" x14ac:dyDescent="0.25">
      <c r="C28" s="117"/>
      <c r="D28" s="663"/>
      <c r="E28" s="664"/>
      <c r="F28" s="664"/>
      <c r="G28" s="664"/>
      <c r="H28" s="664"/>
      <c r="I28" s="664"/>
      <c r="J28" s="664"/>
      <c r="K28" s="664"/>
      <c r="L28" s="664"/>
      <c r="M28" s="664"/>
      <c r="N28" s="664"/>
      <c r="O28" s="664"/>
      <c r="P28" s="664"/>
      <c r="Q28" s="664"/>
      <c r="R28" s="664"/>
      <c r="S28" s="664"/>
      <c r="T28" s="664"/>
      <c r="U28" s="664"/>
      <c r="V28" s="664"/>
      <c r="W28" s="664"/>
      <c r="X28" s="664"/>
      <c r="Y28" s="664"/>
      <c r="Z28" s="664"/>
      <c r="AA28" s="664"/>
      <c r="AB28" s="664"/>
      <c r="AC28" s="664"/>
      <c r="AD28" s="664"/>
      <c r="AE28" s="664"/>
      <c r="AF28" s="664"/>
      <c r="AG28" s="664"/>
      <c r="AH28" s="664"/>
      <c r="AI28" s="664"/>
      <c r="AJ28" s="664"/>
      <c r="AK28" s="664"/>
      <c r="AL28" s="664"/>
      <c r="AM28" s="664"/>
      <c r="AN28" s="664"/>
      <c r="AO28" s="664"/>
      <c r="AP28" s="664"/>
      <c r="AQ28" s="664"/>
      <c r="AR28" s="664"/>
      <c r="AS28" s="664"/>
      <c r="AT28" s="664"/>
      <c r="AU28" s="664"/>
      <c r="AV28" s="664"/>
      <c r="AW28" s="664"/>
      <c r="AX28" s="664"/>
      <c r="AY28" s="664"/>
      <c r="AZ28" s="664"/>
      <c r="BA28" s="664"/>
      <c r="BB28" s="664"/>
      <c r="BC28" s="664"/>
      <c r="BD28" s="664"/>
      <c r="BE28" s="664"/>
      <c r="BF28" s="665"/>
      <c r="BG28" s="118"/>
      <c r="BH28" s="18"/>
      <c r="BI28" s="18"/>
    </row>
    <row r="29" spans="1:62" ht="30.75" hidden="1" customHeight="1" x14ac:dyDescent="0.2">
      <c r="A29" s="159"/>
      <c r="C29" s="107"/>
      <c r="D29" s="594" t="s">
        <v>481</v>
      </c>
      <c r="E29" s="595"/>
      <c r="F29" s="595"/>
      <c r="G29" s="595"/>
      <c r="H29" s="595"/>
      <c r="I29" s="595"/>
      <c r="J29" s="595"/>
      <c r="K29" s="595"/>
      <c r="L29" s="595"/>
      <c r="M29" s="595"/>
      <c r="N29" s="595"/>
      <c r="O29" s="595"/>
      <c r="P29" s="595"/>
      <c r="Q29" s="595"/>
      <c r="R29" s="595"/>
      <c r="S29" s="595"/>
      <c r="T29" s="595"/>
      <c r="U29" s="595"/>
      <c r="V29" s="595"/>
      <c r="W29" s="595"/>
      <c r="X29" s="595"/>
      <c r="Y29" s="595"/>
      <c r="Z29" s="595"/>
      <c r="AA29" s="595"/>
      <c r="AB29" s="595"/>
      <c r="AC29" s="595"/>
      <c r="AD29" s="595"/>
      <c r="AE29" s="595"/>
      <c r="AF29" s="595"/>
      <c r="AG29" s="595"/>
      <c r="AH29" s="595"/>
      <c r="AI29" s="595"/>
      <c r="AJ29" s="595"/>
      <c r="AK29" s="595"/>
      <c r="AL29" s="595"/>
      <c r="AM29" s="595"/>
      <c r="AN29" s="595"/>
      <c r="AO29" s="595"/>
      <c r="AP29" s="595"/>
      <c r="AQ29" s="595"/>
      <c r="AR29" s="595"/>
      <c r="AS29" s="595"/>
      <c r="AT29" s="595"/>
      <c r="AU29" s="595"/>
      <c r="AV29" s="595"/>
      <c r="AW29" s="595"/>
      <c r="AX29" s="595"/>
      <c r="AY29" s="595"/>
      <c r="AZ29" s="595"/>
      <c r="BA29" s="595"/>
      <c r="BB29" s="595"/>
      <c r="BC29" s="595"/>
      <c r="BD29" s="595"/>
      <c r="BE29" s="595"/>
      <c r="BF29" s="596"/>
      <c r="BG29" s="1"/>
    </row>
    <row r="30" spans="1:62" ht="15.75" hidden="1" customHeight="1" x14ac:dyDescent="0.25">
      <c r="C30" s="105"/>
      <c r="D30" s="116"/>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5"/>
      <c r="BG30" s="106"/>
    </row>
    <row r="31" spans="1:62" ht="27.75" hidden="1" customHeight="1" x14ac:dyDescent="0.25">
      <c r="A31" s="159"/>
      <c r="C31" s="105"/>
      <c r="D31" s="581" t="s">
        <v>235</v>
      </c>
      <c r="E31" s="582"/>
      <c r="F31" s="582"/>
      <c r="G31" s="582"/>
      <c r="H31" s="582"/>
      <c r="I31" s="582"/>
      <c r="J31" s="582"/>
      <c r="K31" s="582"/>
      <c r="L31" s="582"/>
      <c r="M31" s="582"/>
      <c r="N31" s="582"/>
      <c r="O31" s="582"/>
      <c r="P31" s="582"/>
      <c r="Q31" s="582"/>
      <c r="R31" s="582"/>
      <c r="S31" s="582"/>
      <c r="T31" s="582"/>
      <c r="U31" s="582"/>
      <c r="V31" s="582"/>
      <c r="W31" s="582"/>
      <c r="X31" s="582"/>
      <c r="Y31" s="582"/>
      <c r="Z31" s="583"/>
      <c r="AA31" s="584"/>
      <c r="AB31" s="585"/>
      <c r="AC31" s="585"/>
      <c r="AD31" s="585"/>
      <c r="AE31" s="585"/>
      <c r="AF31" s="585"/>
      <c r="AG31" s="585"/>
      <c r="AH31" s="585"/>
      <c r="AI31" s="585"/>
      <c r="AJ31" s="585"/>
      <c r="AK31" s="585"/>
      <c r="AL31" s="585"/>
      <c r="AM31" s="585"/>
      <c r="AN31" s="585"/>
      <c r="AO31" s="585"/>
      <c r="AP31" s="585"/>
      <c r="AQ31" s="585"/>
      <c r="AR31" s="585"/>
      <c r="AS31" s="585"/>
      <c r="AT31" s="585"/>
      <c r="AU31" s="585"/>
      <c r="AV31" s="585"/>
      <c r="AW31" s="585"/>
      <c r="AX31" s="585"/>
      <c r="AY31" s="585"/>
      <c r="AZ31" s="585"/>
      <c r="BA31" s="585"/>
      <c r="BB31" s="585"/>
      <c r="BC31" s="585"/>
      <c r="BD31" s="585"/>
      <c r="BE31" s="585"/>
      <c r="BF31" s="586"/>
      <c r="BG31" s="106"/>
      <c r="BJ31" s="21"/>
    </row>
    <row r="32" spans="1:62" ht="15.75" hidden="1" customHeight="1" x14ac:dyDescent="0.25">
      <c r="C32" s="105"/>
      <c r="D32" s="116"/>
      <c r="E32" s="111"/>
      <c r="F32" s="111"/>
      <c r="G32" s="111"/>
      <c r="H32" s="111"/>
      <c r="I32" s="111"/>
      <c r="J32" s="111"/>
      <c r="K32" s="111"/>
      <c r="L32" s="111"/>
      <c r="M32" s="111"/>
      <c r="N32" s="111"/>
      <c r="O32" s="111"/>
      <c r="P32" s="111"/>
      <c r="Q32" s="111"/>
      <c r="R32" s="111"/>
      <c r="S32" s="111"/>
      <c r="T32" s="111"/>
      <c r="U32" s="111"/>
      <c r="V32" s="111"/>
      <c r="W32" s="111"/>
      <c r="X32" s="111"/>
      <c r="Y32" s="111"/>
      <c r="Z32" s="119"/>
      <c r="AA32" s="111"/>
      <c r="AB32" s="111"/>
      <c r="AC32" s="111"/>
      <c r="AD32" s="111"/>
      <c r="AE32" s="111"/>
      <c r="AF32" s="111"/>
      <c r="AG32" s="111"/>
      <c r="AH32" s="111"/>
      <c r="AI32" s="111"/>
      <c r="AJ32" s="111"/>
      <c r="AK32" s="111"/>
      <c r="AL32" s="111"/>
      <c r="AM32" s="111"/>
      <c r="AN32" s="111"/>
      <c r="AO32" s="111"/>
      <c r="AP32" s="111"/>
      <c r="AQ32" s="111"/>
      <c r="AR32" s="111"/>
      <c r="AS32" s="111"/>
      <c r="AT32" s="111"/>
      <c r="AU32" s="111"/>
      <c r="AV32" s="111"/>
      <c r="AW32" s="111"/>
      <c r="AX32" s="111"/>
      <c r="AY32" s="111"/>
      <c r="AZ32" s="111"/>
      <c r="BA32" s="111"/>
      <c r="BB32" s="111"/>
      <c r="BC32" s="111"/>
      <c r="BD32" s="111"/>
      <c r="BE32" s="111"/>
      <c r="BF32" s="115"/>
      <c r="BG32" s="106"/>
    </row>
    <row r="33" spans="1:83" ht="19.5" hidden="1" customHeight="1" x14ac:dyDescent="0.25">
      <c r="C33" s="105"/>
      <c r="D33" s="669" t="s">
        <v>42</v>
      </c>
      <c r="E33" s="670"/>
      <c r="F33" s="670"/>
      <c r="G33" s="670"/>
      <c r="H33" s="670"/>
      <c r="I33" s="670"/>
      <c r="J33" s="670"/>
      <c r="K33" s="670"/>
      <c r="L33" s="670"/>
      <c r="M33" s="670"/>
      <c r="N33" s="670"/>
      <c r="O33" s="670"/>
      <c r="P33" s="670"/>
      <c r="Q33" s="670"/>
      <c r="R33" s="670"/>
      <c r="S33" s="670"/>
      <c r="T33" s="670"/>
      <c r="U33" s="670"/>
      <c r="V33" s="670"/>
      <c r="W33" s="670"/>
      <c r="X33" s="670"/>
      <c r="Y33" s="670"/>
      <c r="Z33" s="671"/>
      <c r="AA33" s="666" t="e">
        <f>IF(#REF!="","Zde nevyplňovat, toto pole se načítá automaticky!",(#REF!))</f>
        <v>#REF!</v>
      </c>
      <c r="AB33" s="667"/>
      <c r="AC33" s="667"/>
      <c r="AD33" s="667"/>
      <c r="AE33" s="667"/>
      <c r="AF33" s="667"/>
      <c r="AG33" s="667"/>
      <c r="AH33" s="667"/>
      <c r="AI33" s="667"/>
      <c r="AJ33" s="667"/>
      <c r="AK33" s="667"/>
      <c r="AL33" s="667"/>
      <c r="AM33" s="667"/>
      <c r="AN33" s="667"/>
      <c r="AO33" s="667"/>
      <c r="AP33" s="667"/>
      <c r="AQ33" s="667"/>
      <c r="AR33" s="667"/>
      <c r="AS33" s="667"/>
      <c r="AT33" s="667"/>
      <c r="AU33" s="667"/>
      <c r="AV33" s="667"/>
      <c r="AW33" s="667"/>
      <c r="AX33" s="667"/>
      <c r="AY33" s="667"/>
      <c r="AZ33" s="667"/>
      <c r="BA33" s="667"/>
      <c r="BB33" s="667"/>
      <c r="BC33" s="667"/>
      <c r="BD33" s="667"/>
      <c r="BE33" s="667"/>
      <c r="BF33" s="668"/>
      <c r="BG33" s="106"/>
      <c r="BJ33" s="17"/>
    </row>
    <row r="34" spans="1:83" ht="13.15" hidden="1" customHeight="1" x14ac:dyDescent="0.2">
      <c r="C34" s="1"/>
      <c r="D34" s="709"/>
      <c r="E34" s="710"/>
      <c r="F34" s="710"/>
      <c r="G34" s="710"/>
      <c r="H34" s="710"/>
      <c r="I34" s="710"/>
      <c r="J34" s="710"/>
      <c r="K34" s="710"/>
      <c r="L34" s="710"/>
      <c r="M34" s="710"/>
      <c r="N34" s="710"/>
      <c r="O34" s="710"/>
      <c r="P34" s="710"/>
      <c r="Q34" s="710"/>
      <c r="R34" s="710"/>
      <c r="S34" s="710"/>
      <c r="T34" s="710"/>
      <c r="U34" s="710"/>
      <c r="V34" s="710"/>
      <c r="W34" s="710"/>
      <c r="X34" s="710"/>
      <c r="Y34" s="710"/>
      <c r="Z34" s="710"/>
      <c r="AA34" s="710"/>
      <c r="AB34" s="710"/>
      <c r="AC34" s="710"/>
      <c r="AD34" s="710"/>
      <c r="AE34" s="710"/>
      <c r="AF34" s="710"/>
      <c r="AG34" s="710"/>
      <c r="AH34" s="710"/>
      <c r="AI34" s="710"/>
      <c r="AJ34" s="710"/>
      <c r="AK34" s="710"/>
      <c r="AL34" s="710"/>
      <c r="AM34" s="710"/>
      <c r="AN34" s="710"/>
      <c r="AO34" s="710"/>
      <c r="AP34" s="710"/>
      <c r="AQ34" s="710"/>
      <c r="AR34" s="710"/>
      <c r="AS34" s="710"/>
      <c r="AT34" s="710"/>
      <c r="AU34" s="710"/>
      <c r="AV34" s="710"/>
      <c r="AW34" s="710"/>
      <c r="AX34" s="710"/>
      <c r="AY34" s="710"/>
      <c r="AZ34" s="710"/>
      <c r="BA34" s="710"/>
      <c r="BB34" s="710"/>
      <c r="BC34" s="710"/>
      <c r="BD34" s="710"/>
      <c r="BE34" s="710"/>
      <c r="BF34" s="710"/>
      <c r="BG34" s="1"/>
      <c r="BH34" s="23"/>
      <c r="BI34" s="23"/>
    </row>
    <row r="35" spans="1:83" s="5" customFormat="1" ht="28.9" hidden="1" customHeight="1" x14ac:dyDescent="0.4">
      <c r="C35" s="122"/>
      <c r="D35" s="137" t="s">
        <v>500</v>
      </c>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H35" s="101"/>
      <c r="BI35" s="23"/>
    </row>
    <row r="36" spans="1:83" ht="18.75" customHeight="1" x14ac:dyDescent="0.25">
      <c r="A36" s="159"/>
      <c r="C36" s="1"/>
      <c r="D36" s="673" t="s">
        <v>502</v>
      </c>
      <c r="E36" s="674"/>
      <c r="F36" s="674"/>
      <c r="G36" s="674"/>
      <c r="H36" s="674"/>
      <c r="I36" s="674"/>
      <c r="J36" s="674"/>
      <c r="K36" s="674"/>
      <c r="L36" s="674"/>
      <c r="M36" s="674"/>
      <c r="N36" s="674"/>
      <c r="O36" s="674"/>
      <c r="P36" s="674"/>
      <c r="Q36" s="674"/>
      <c r="R36" s="674"/>
      <c r="S36" s="674"/>
      <c r="T36" s="674"/>
      <c r="U36" s="674"/>
      <c r="V36" s="588"/>
      <c r="W36" s="589"/>
      <c r="X36" s="582" t="s">
        <v>219</v>
      </c>
      <c r="Y36" s="582"/>
      <c r="Z36" s="582"/>
      <c r="AA36" s="582"/>
      <c r="AB36" s="582"/>
      <c r="AC36" s="582"/>
      <c r="AD36" s="582"/>
      <c r="AE36" s="582"/>
      <c r="AF36" s="582"/>
      <c r="AG36" s="582"/>
      <c r="AH36" s="582"/>
      <c r="AI36" s="582"/>
      <c r="AJ36" s="582"/>
      <c r="AK36" s="582"/>
      <c r="AL36" s="582"/>
      <c r="AM36" s="582"/>
      <c r="AN36" s="582"/>
      <c r="AO36" s="582"/>
      <c r="AP36" s="582"/>
      <c r="AQ36" s="582"/>
      <c r="AR36" s="582"/>
      <c r="AS36" s="582"/>
      <c r="AT36" s="582"/>
      <c r="AU36" s="582"/>
      <c r="AV36" s="582"/>
      <c r="AW36" s="582"/>
      <c r="AX36" s="582"/>
      <c r="AY36" s="582"/>
      <c r="AZ36" s="582"/>
      <c r="BA36" s="582"/>
      <c r="BB36" s="582"/>
      <c r="BC36" s="582"/>
      <c r="BD36" s="582"/>
      <c r="BE36" s="582"/>
      <c r="BF36" s="678"/>
      <c r="BG36" s="1"/>
      <c r="BH36" s="167"/>
      <c r="BI36" s="23"/>
      <c r="BJ36" s="21"/>
    </row>
    <row r="37" spans="1:83" ht="19.149999999999999" customHeight="1" x14ac:dyDescent="0.2">
      <c r="A37" s="159"/>
      <c r="C37" s="1"/>
      <c r="D37" s="699" t="s">
        <v>220</v>
      </c>
      <c r="E37" s="674"/>
      <c r="F37" s="674"/>
      <c r="G37" s="674"/>
      <c r="H37" s="674"/>
      <c r="I37" s="674"/>
      <c r="J37" s="674"/>
      <c r="K37" s="674"/>
      <c r="L37" s="674"/>
      <c r="M37" s="674"/>
      <c r="N37" s="674"/>
      <c r="O37" s="674"/>
      <c r="P37" s="674"/>
      <c r="Q37" s="674"/>
      <c r="R37" s="674"/>
      <c r="S37" s="674"/>
      <c r="T37" s="674"/>
      <c r="U37" s="674"/>
      <c r="V37" s="588"/>
      <c r="W37" s="589"/>
      <c r="X37" s="707" t="s">
        <v>249</v>
      </c>
      <c r="Y37" s="707"/>
      <c r="Z37" s="707"/>
      <c r="AA37" s="707"/>
      <c r="AB37" s="707"/>
      <c r="AC37" s="707"/>
      <c r="AD37" s="707"/>
      <c r="AE37" s="707"/>
      <c r="AF37" s="707"/>
      <c r="AG37" s="707"/>
      <c r="AH37" s="707"/>
      <c r="AI37" s="707"/>
      <c r="AJ37" s="707"/>
      <c r="AK37" s="707"/>
      <c r="AL37" s="707"/>
      <c r="AM37" s="707"/>
      <c r="AN37" s="707"/>
      <c r="AO37" s="707"/>
      <c r="AP37" s="707"/>
      <c r="AQ37" s="707"/>
      <c r="AR37" s="707"/>
      <c r="AS37" s="707"/>
      <c r="AT37" s="707"/>
      <c r="AU37" s="707"/>
      <c r="AV37" s="707"/>
      <c r="AW37" s="707"/>
      <c r="AX37" s="707"/>
      <c r="AY37" s="707"/>
      <c r="AZ37" s="707"/>
      <c r="BA37" s="707"/>
      <c r="BB37" s="707"/>
      <c r="BC37" s="707"/>
      <c r="BD37" s="707"/>
      <c r="BE37" s="707"/>
      <c r="BF37" s="708"/>
      <c r="BG37" s="1"/>
      <c r="BH37" s="132" t="s">
        <v>249</v>
      </c>
      <c r="BI37" s="132" t="s">
        <v>555</v>
      </c>
      <c r="BJ37" s="132" t="s">
        <v>195</v>
      </c>
      <c r="BK37" s="132" t="s">
        <v>559</v>
      </c>
      <c r="BL37" s="132" t="s">
        <v>561</v>
      </c>
      <c r="BM37" s="132" t="s">
        <v>553</v>
      </c>
      <c r="BN37" s="132" t="s">
        <v>554</v>
      </c>
      <c r="BO37" s="132" t="s">
        <v>256</v>
      </c>
      <c r="BP37" s="132" t="s">
        <v>254</v>
      </c>
      <c r="BQ37" s="132" t="s">
        <v>556</v>
      </c>
      <c r="BR37" s="132" t="s">
        <v>560</v>
      </c>
      <c r="BS37" s="132" t="s">
        <v>549</v>
      </c>
      <c r="BT37" s="132" t="s">
        <v>252</v>
      </c>
      <c r="BU37" s="132" t="s">
        <v>552</v>
      </c>
      <c r="BV37" s="132" t="s">
        <v>551</v>
      </c>
      <c r="BW37" s="132" t="s">
        <v>253</v>
      </c>
      <c r="BX37" s="132" t="s">
        <v>196</v>
      </c>
      <c r="BY37" s="132" t="s">
        <v>221</v>
      </c>
      <c r="BZ37" s="132" t="s">
        <v>558</v>
      </c>
      <c r="CA37" s="132" t="s">
        <v>264</v>
      </c>
      <c r="CB37" s="132" t="s">
        <v>550</v>
      </c>
      <c r="CC37" s="132" t="s">
        <v>557</v>
      </c>
      <c r="CD37" s="132" t="s">
        <v>562</v>
      </c>
      <c r="CE37" s="132" t="s">
        <v>563</v>
      </c>
    </row>
    <row r="38" spans="1:83" ht="33" customHeight="1" x14ac:dyDescent="0.25">
      <c r="C38" s="1"/>
      <c r="D38" s="673" t="s">
        <v>470</v>
      </c>
      <c r="E38" s="674"/>
      <c r="F38" s="674"/>
      <c r="G38" s="674"/>
      <c r="H38" s="674"/>
      <c r="I38" s="674"/>
      <c r="J38" s="674"/>
      <c r="K38" s="674"/>
      <c r="L38" s="674"/>
      <c r="M38" s="674"/>
      <c r="N38" s="674"/>
      <c r="O38" s="674"/>
      <c r="P38" s="674"/>
      <c r="Q38" s="674"/>
      <c r="R38" s="674"/>
      <c r="S38" s="674"/>
      <c r="T38" s="674"/>
      <c r="U38" s="674"/>
      <c r="V38" s="588"/>
      <c r="W38" s="589"/>
      <c r="X38" s="1251" t="str">
        <f>IF(ZADOST!U125=0,"Generuje se automaticky - v žádosti momentálně není Partner 4 vyplněn",ZADOST!U125)</f>
        <v>Generuje se automaticky - v žádosti momentálně není Partner 4 vyplněn</v>
      </c>
      <c r="Y38" s="1251"/>
      <c r="Z38" s="1251"/>
      <c r="AA38" s="1251"/>
      <c r="AB38" s="1251"/>
      <c r="AC38" s="1251"/>
      <c r="AD38" s="1251"/>
      <c r="AE38" s="1251"/>
      <c r="AF38" s="1251"/>
      <c r="AG38" s="1251"/>
      <c r="AH38" s="1251"/>
      <c r="AI38" s="1251"/>
      <c r="AJ38" s="1251"/>
      <c r="AK38" s="1251"/>
      <c r="AL38" s="1251"/>
      <c r="AM38" s="1251"/>
      <c r="AN38" s="1251"/>
      <c r="AO38" s="1251"/>
      <c r="AP38" s="1251"/>
      <c r="AQ38" s="1251"/>
      <c r="AR38" s="1251"/>
      <c r="AS38" s="1251"/>
      <c r="AT38" s="1251"/>
      <c r="AU38" s="1251"/>
      <c r="AV38" s="1251"/>
      <c r="AW38" s="1251"/>
      <c r="AX38" s="1251"/>
      <c r="AY38" s="1251"/>
      <c r="AZ38" s="1251"/>
      <c r="BA38" s="1251"/>
      <c r="BB38" s="1251"/>
      <c r="BC38" s="1251"/>
      <c r="BD38" s="1251"/>
      <c r="BE38" s="1251"/>
      <c r="BF38" s="1252"/>
      <c r="BG38" s="1"/>
      <c r="BH38" s="188"/>
      <c r="BI38" s="125"/>
      <c r="BJ38" s="21"/>
      <c r="BW38" s="126"/>
    </row>
    <row r="39" spans="1:83" ht="18.75" customHeight="1" x14ac:dyDescent="0.25">
      <c r="A39" s="159"/>
      <c r="C39" s="1"/>
      <c r="D39" s="673" t="s">
        <v>255</v>
      </c>
      <c r="E39" s="674"/>
      <c r="F39" s="674"/>
      <c r="G39" s="674"/>
      <c r="H39" s="674"/>
      <c r="I39" s="674"/>
      <c r="J39" s="674"/>
      <c r="K39" s="674"/>
      <c r="L39" s="674"/>
      <c r="M39" s="674"/>
      <c r="N39" s="674"/>
      <c r="O39" s="674"/>
      <c r="P39" s="674"/>
      <c r="Q39" s="674"/>
      <c r="R39" s="674"/>
      <c r="S39" s="674"/>
      <c r="T39" s="674"/>
      <c r="U39" s="674"/>
      <c r="V39" s="588"/>
      <c r="W39" s="589"/>
      <c r="X39" s="591"/>
      <c r="Y39" s="592"/>
      <c r="Z39" s="592"/>
      <c r="AA39" s="592"/>
      <c r="AB39" s="592"/>
      <c r="AC39" s="592"/>
      <c r="AD39" s="592"/>
      <c r="AE39" s="592"/>
      <c r="AF39" s="592"/>
      <c r="AG39" s="592"/>
      <c r="AH39" s="592"/>
      <c r="AI39" s="592"/>
      <c r="AJ39" s="592"/>
      <c r="AK39" s="592"/>
      <c r="AL39" s="592"/>
      <c r="AM39" s="592"/>
      <c r="AN39" s="592"/>
      <c r="AO39" s="592"/>
      <c r="AP39" s="592"/>
      <c r="AQ39" s="592"/>
      <c r="AR39" s="592"/>
      <c r="AS39" s="592"/>
      <c r="AT39" s="592"/>
      <c r="AU39" s="592"/>
      <c r="AV39" s="592"/>
      <c r="AW39" s="592"/>
      <c r="AX39" s="592"/>
      <c r="AY39" s="592"/>
      <c r="AZ39" s="592"/>
      <c r="BA39" s="592"/>
      <c r="BB39" s="592"/>
      <c r="BC39" s="592"/>
      <c r="BD39" s="592"/>
      <c r="BE39" s="592"/>
      <c r="BF39" s="593"/>
      <c r="BG39" s="1"/>
      <c r="BH39" s="125"/>
      <c r="BI39" s="125"/>
      <c r="BJ39" s="21"/>
      <c r="BW39" s="126"/>
    </row>
    <row r="40" spans="1:83" s="7" customFormat="1" ht="18.75" customHeight="1" x14ac:dyDescent="0.2">
      <c r="A40" s="160"/>
      <c r="D40" s="673" t="s">
        <v>227</v>
      </c>
      <c r="E40" s="674"/>
      <c r="F40" s="674"/>
      <c r="G40" s="674"/>
      <c r="H40" s="674"/>
      <c r="I40" s="674"/>
      <c r="J40" s="674"/>
      <c r="K40" s="674"/>
      <c r="L40" s="674"/>
      <c r="M40" s="674"/>
      <c r="N40" s="674"/>
      <c r="O40" s="674"/>
      <c r="P40" s="674"/>
      <c r="Q40" s="674"/>
      <c r="R40" s="674"/>
      <c r="S40" s="674"/>
      <c r="T40" s="674"/>
      <c r="U40" s="674"/>
      <c r="V40" s="588"/>
      <c r="W40" s="589"/>
      <c r="X40" s="683"/>
      <c r="Y40" s="683"/>
      <c r="Z40" s="683"/>
      <c r="AA40" s="683"/>
      <c r="AB40" s="683"/>
      <c r="AC40" s="683"/>
      <c r="AD40" s="683"/>
      <c r="AE40" s="683"/>
      <c r="AF40" s="683"/>
      <c r="AG40" s="683"/>
      <c r="AH40" s="683"/>
      <c r="AI40" s="683"/>
      <c r="AJ40" s="683"/>
      <c r="AK40" s="683"/>
      <c r="AL40" s="683"/>
      <c r="AM40" s="683"/>
      <c r="AN40" s="683"/>
      <c r="AO40" s="683"/>
      <c r="AP40" s="683"/>
      <c r="AQ40" s="683"/>
      <c r="AR40" s="683"/>
      <c r="AS40" s="683"/>
      <c r="AT40" s="683"/>
      <c r="AU40" s="683"/>
      <c r="AV40" s="683"/>
      <c r="AW40" s="683"/>
      <c r="AX40" s="683"/>
      <c r="AY40" s="683"/>
      <c r="AZ40" s="683"/>
      <c r="BA40" s="683"/>
      <c r="BB40" s="683"/>
      <c r="BC40" s="683"/>
      <c r="BD40" s="683"/>
      <c r="BE40" s="683"/>
      <c r="BF40" s="684"/>
      <c r="BH40" s="125"/>
      <c r="BI40" s="125"/>
      <c r="BW40" s="126"/>
    </row>
    <row r="41" spans="1:83" s="7" customFormat="1" ht="18.75" customHeight="1" x14ac:dyDescent="0.2">
      <c r="D41" s="673" t="s">
        <v>232</v>
      </c>
      <c r="E41" s="674"/>
      <c r="F41" s="674"/>
      <c r="G41" s="674"/>
      <c r="H41" s="674"/>
      <c r="I41" s="674"/>
      <c r="J41" s="674"/>
      <c r="K41" s="674"/>
      <c r="L41" s="674"/>
      <c r="M41" s="674"/>
      <c r="N41" s="674"/>
      <c r="O41" s="674"/>
      <c r="P41" s="674"/>
      <c r="Q41" s="674"/>
      <c r="R41" s="674"/>
      <c r="S41" s="674"/>
      <c r="T41" s="674"/>
      <c r="U41" s="674"/>
      <c r="V41" s="588"/>
      <c r="W41" s="589"/>
      <c r="X41" s="683"/>
      <c r="Y41" s="683"/>
      <c r="Z41" s="683"/>
      <c r="AA41" s="683"/>
      <c r="AB41" s="683"/>
      <c r="AC41" s="683"/>
      <c r="AD41" s="683"/>
      <c r="AE41" s="683"/>
      <c r="AF41" s="683"/>
      <c r="AG41" s="683"/>
      <c r="AH41" s="683"/>
      <c r="AI41" s="683"/>
      <c r="AJ41" s="683"/>
      <c r="AK41" s="683"/>
      <c r="AL41" s="683"/>
      <c r="AM41" s="683"/>
      <c r="AN41" s="683"/>
      <c r="AO41" s="683"/>
      <c r="AP41" s="683"/>
      <c r="AQ41" s="683"/>
      <c r="AR41" s="683"/>
      <c r="AS41" s="683"/>
      <c r="AT41" s="683"/>
      <c r="AU41" s="683"/>
      <c r="AV41" s="683"/>
      <c r="AW41" s="683"/>
      <c r="AX41" s="683"/>
      <c r="AY41" s="683"/>
      <c r="AZ41" s="683"/>
      <c r="BA41" s="683"/>
      <c r="BB41" s="683"/>
      <c r="BC41" s="683"/>
      <c r="BD41" s="683"/>
      <c r="BE41" s="683"/>
      <c r="BF41" s="684"/>
      <c r="BH41" s="125"/>
      <c r="BI41" s="125"/>
      <c r="BW41" s="126"/>
    </row>
    <row r="42" spans="1:83" ht="15" x14ac:dyDescent="0.2">
      <c r="C42" s="1"/>
      <c r="D42" s="691" t="s">
        <v>467</v>
      </c>
      <c r="E42" s="692"/>
      <c r="F42" s="692"/>
      <c r="G42" s="692"/>
      <c r="H42" s="692"/>
      <c r="I42" s="692"/>
      <c r="J42" s="692"/>
      <c r="K42" s="692"/>
      <c r="L42" s="692"/>
      <c r="M42" s="692"/>
      <c r="N42" s="692"/>
      <c r="O42" s="692"/>
      <c r="P42" s="692"/>
      <c r="Q42" s="692"/>
      <c r="R42" s="692"/>
      <c r="S42" s="692"/>
      <c r="T42" s="692"/>
      <c r="U42" s="692"/>
      <c r="V42" s="693"/>
      <c r="W42" s="694"/>
      <c r="X42" s="546" t="s">
        <v>31</v>
      </c>
      <c r="Y42" s="528"/>
      <c r="Z42" s="528"/>
      <c r="AA42" s="528"/>
      <c r="AB42" s="528"/>
      <c r="AC42" s="528"/>
      <c r="AD42" s="528"/>
      <c r="AE42" s="528"/>
      <c r="AF42" s="528"/>
      <c r="AG42" s="528"/>
      <c r="AH42" s="528"/>
      <c r="AI42" s="528"/>
      <c r="AJ42" s="528"/>
      <c r="AK42" s="528"/>
      <c r="AL42" s="547"/>
      <c r="AM42" s="546" t="s">
        <v>32</v>
      </c>
      <c r="AN42" s="528"/>
      <c r="AO42" s="528"/>
      <c r="AP42" s="528"/>
      <c r="AQ42" s="528"/>
      <c r="AR42" s="528"/>
      <c r="AS42" s="528"/>
      <c r="AT42" s="528"/>
      <c r="AU42" s="528"/>
      <c r="AV42" s="547"/>
      <c r="AW42" s="546" t="s">
        <v>33</v>
      </c>
      <c r="AX42" s="528"/>
      <c r="AY42" s="528"/>
      <c r="AZ42" s="528"/>
      <c r="BA42" s="528"/>
      <c r="BB42" s="528"/>
      <c r="BC42" s="528"/>
      <c r="BD42" s="528"/>
      <c r="BE42" s="528"/>
      <c r="BF42" s="547"/>
      <c r="BG42" s="1"/>
      <c r="BH42" s="125"/>
      <c r="BI42" s="125"/>
      <c r="BW42" s="126"/>
    </row>
    <row r="43" spans="1:83" ht="19.5" customHeight="1" x14ac:dyDescent="0.25">
      <c r="C43" s="1"/>
      <c r="D43" s="695"/>
      <c r="E43" s="696"/>
      <c r="F43" s="696"/>
      <c r="G43" s="696"/>
      <c r="H43" s="696"/>
      <c r="I43" s="696"/>
      <c r="J43" s="696"/>
      <c r="K43" s="696"/>
      <c r="L43" s="696"/>
      <c r="M43" s="696"/>
      <c r="N43" s="696"/>
      <c r="O43" s="696"/>
      <c r="P43" s="696"/>
      <c r="Q43" s="696"/>
      <c r="R43" s="696"/>
      <c r="S43" s="696"/>
      <c r="T43" s="696"/>
      <c r="U43" s="696"/>
      <c r="V43" s="697"/>
      <c r="W43" s="698"/>
      <c r="X43" s="680"/>
      <c r="Y43" s="681"/>
      <c r="Z43" s="681"/>
      <c r="AA43" s="681"/>
      <c r="AB43" s="681"/>
      <c r="AC43" s="681"/>
      <c r="AD43" s="681"/>
      <c r="AE43" s="681"/>
      <c r="AF43" s="681"/>
      <c r="AG43" s="681"/>
      <c r="AH43" s="681"/>
      <c r="AI43" s="681"/>
      <c r="AJ43" s="681"/>
      <c r="AK43" s="681"/>
      <c r="AL43" s="682"/>
      <c r="AM43" s="680"/>
      <c r="AN43" s="681"/>
      <c r="AO43" s="681"/>
      <c r="AP43" s="681"/>
      <c r="AQ43" s="681"/>
      <c r="AR43" s="681"/>
      <c r="AS43" s="681"/>
      <c r="AT43" s="681"/>
      <c r="AU43" s="681"/>
      <c r="AV43" s="682"/>
      <c r="AW43" s="680"/>
      <c r="AX43" s="681"/>
      <c r="AY43" s="681"/>
      <c r="AZ43" s="681"/>
      <c r="BA43" s="681"/>
      <c r="BB43" s="681"/>
      <c r="BC43" s="681"/>
      <c r="BD43" s="681"/>
      <c r="BE43" s="681"/>
      <c r="BF43" s="682"/>
      <c r="BG43" s="1"/>
      <c r="BH43" s="125"/>
      <c r="BI43" s="125"/>
      <c r="BJ43" s="21"/>
      <c r="BW43" s="126"/>
    </row>
    <row r="44" spans="1:83" ht="27" customHeight="1" x14ac:dyDescent="0.2">
      <c r="C44" s="1"/>
      <c r="D44" s="699" t="s">
        <v>468</v>
      </c>
      <c r="E44" s="700"/>
      <c r="F44" s="700"/>
      <c r="G44" s="700"/>
      <c r="H44" s="700"/>
      <c r="I44" s="700"/>
      <c r="J44" s="700"/>
      <c r="K44" s="700"/>
      <c r="L44" s="700"/>
      <c r="M44" s="700"/>
      <c r="N44" s="700"/>
      <c r="O44" s="700"/>
      <c r="P44" s="700"/>
      <c r="Q44" s="700"/>
      <c r="R44" s="700"/>
      <c r="S44" s="700"/>
      <c r="T44" s="700"/>
      <c r="U44" s="700"/>
      <c r="V44" s="700"/>
      <c r="W44" s="700"/>
      <c r="X44" s="701"/>
      <c r="Y44" s="637"/>
      <c r="Z44" s="637"/>
      <c r="AA44" s="637"/>
      <c r="AB44" s="637"/>
      <c r="AC44" s="637"/>
      <c r="AD44" s="637"/>
      <c r="AE44" s="637"/>
      <c r="AF44" s="637"/>
      <c r="AG44" s="637"/>
      <c r="AH44" s="637"/>
      <c r="AI44" s="637"/>
      <c r="AJ44" s="637"/>
      <c r="AK44" s="637"/>
      <c r="AL44" s="637"/>
      <c r="AM44" s="637"/>
      <c r="AN44" s="637"/>
      <c r="AO44" s="637"/>
      <c r="AP44" s="637"/>
      <c r="AQ44" s="637"/>
      <c r="AR44" s="637"/>
      <c r="AS44" s="637"/>
      <c r="AT44" s="637"/>
      <c r="AU44" s="637"/>
      <c r="AV44" s="637"/>
      <c r="AW44" s="637"/>
      <c r="AX44" s="637"/>
      <c r="AY44" s="637"/>
      <c r="AZ44" s="637"/>
      <c r="BA44" s="637"/>
      <c r="BB44" s="637"/>
      <c r="BC44" s="637"/>
      <c r="BD44" s="637"/>
      <c r="BE44" s="637"/>
      <c r="BF44" s="702"/>
      <c r="BG44" s="1"/>
      <c r="BH44" s="125"/>
      <c r="BI44" s="125"/>
      <c r="BW44" s="127"/>
    </row>
    <row r="45" spans="1:83" ht="36.75" customHeight="1" x14ac:dyDescent="0.2">
      <c r="C45" s="1"/>
      <c r="D45" s="699" t="s">
        <v>469</v>
      </c>
      <c r="E45" s="700"/>
      <c r="F45" s="700"/>
      <c r="G45" s="700"/>
      <c r="H45" s="700"/>
      <c r="I45" s="700"/>
      <c r="J45" s="700"/>
      <c r="K45" s="700"/>
      <c r="L45" s="700"/>
      <c r="M45" s="700"/>
      <c r="N45" s="700"/>
      <c r="O45" s="700"/>
      <c r="P45" s="700"/>
      <c r="Q45" s="700"/>
      <c r="R45" s="700"/>
      <c r="S45" s="700"/>
      <c r="T45" s="700"/>
      <c r="U45" s="700"/>
      <c r="V45" s="700"/>
      <c r="W45" s="700"/>
      <c r="X45" s="701"/>
      <c r="Y45" s="637"/>
      <c r="Z45" s="637"/>
      <c r="AA45" s="637"/>
      <c r="AB45" s="637"/>
      <c r="AC45" s="637"/>
      <c r="AD45" s="637"/>
      <c r="AE45" s="637"/>
      <c r="AF45" s="637"/>
      <c r="AG45" s="637"/>
      <c r="AH45" s="637"/>
      <c r="AI45" s="637"/>
      <c r="AJ45" s="637"/>
      <c r="AK45" s="637"/>
      <c r="AL45" s="637"/>
      <c r="AM45" s="637"/>
      <c r="AN45" s="637"/>
      <c r="AO45" s="637"/>
      <c r="AP45" s="637"/>
      <c r="AQ45" s="637"/>
      <c r="AR45" s="637"/>
      <c r="AS45" s="637"/>
      <c r="AT45" s="637"/>
      <c r="AU45" s="637"/>
      <c r="AV45" s="637"/>
      <c r="AW45" s="637"/>
      <c r="AX45" s="637"/>
      <c r="AY45" s="637"/>
      <c r="AZ45" s="637"/>
      <c r="BA45" s="637"/>
      <c r="BB45" s="637"/>
      <c r="BC45" s="637"/>
      <c r="BD45" s="637"/>
      <c r="BE45" s="637"/>
      <c r="BF45" s="702"/>
      <c r="BG45" s="1"/>
      <c r="BH45" s="125"/>
      <c r="BI45" s="125"/>
      <c r="BW45" s="127"/>
    </row>
    <row r="46" spans="1:83" s="28" customFormat="1" ht="18.75" customHeight="1" x14ac:dyDescent="0.25">
      <c r="A46" s="161"/>
      <c r="D46" s="688" t="s">
        <v>4</v>
      </c>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c r="AH46" s="689"/>
      <c r="AI46" s="689"/>
      <c r="AJ46" s="689"/>
      <c r="AK46" s="689"/>
      <c r="AL46" s="689"/>
      <c r="AM46" s="689"/>
      <c r="AN46" s="689"/>
      <c r="AO46" s="689"/>
      <c r="AP46" s="689"/>
      <c r="AQ46" s="689"/>
      <c r="AR46" s="689"/>
      <c r="AS46" s="689"/>
      <c r="AT46" s="689"/>
      <c r="AU46" s="689"/>
      <c r="AV46" s="689"/>
      <c r="AW46" s="689"/>
      <c r="AX46" s="689"/>
      <c r="AY46" s="689"/>
      <c r="AZ46" s="689"/>
      <c r="BA46" s="689"/>
      <c r="BB46" s="689"/>
      <c r="BC46" s="689"/>
      <c r="BD46" s="689"/>
      <c r="BE46" s="689"/>
      <c r="BF46" s="690"/>
      <c r="BH46" s="128"/>
      <c r="BI46" s="125"/>
      <c r="BW46" s="129"/>
    </row>
    <row r="47" spans="1:83" ht="18.75" customHeight="1" x14ac:dyDescent="0.2">
      <c r="A47" s="159"/>
      <c r="C47" s="1"/>
      <c r="D47" s="714" t="s">
        <v>35</v>
      </c>
      <c r="E47" s="712"/>
      <c r="F47" s="712"/>
      <c r="G47" s="712"/>
      <c r="H47" s="712"/>
      <c r="I47" s="712"/>
      <c r="J47" s="712"/>
      <c r="K47" s="712"/>
      <c r="L47" s="712"/>
      <c r="M47" s="712"/>
      <c r="N47" s="712"/>
      <c r="O47" s="712"/>
      <c r="P47" s="712"/>
      <c r="Q47" s="712"/>
      <c r="R47" s="712"/>
      <c r="S47" s="715" t="s">
        <v>36</v>
      </c>
      <c r="T47" s="712"/>
      <c r="U47" s="712"/>
      <c r="V47" s="712"/>
      <c r="W47" s="716" t="s">
        <v>34</v>
      </c>
      <c r="X47" s="712"/>
      <c r="Y47" s="712"/>
      <c r="Z47" s="712"/>
      <c r="AA47" s="712"/>
      <c r="AB47" s="712"/>
      <c r="AC47" s="716" t="s">
        <v>37</v>
      </c>
      <c r="AD47" s="716"/>
      <c r="AE47" s="716"/>
      <c r="AF47" s="716"/>
      <c r="AG47" s="716"/>
      <c r="AH47" s="712"/>
      <c r="AI47" s="712"/>
      <c r="AJ47" s="712"/>
      <c r="AK47" s="712"/>
      <c r="AL47" s="712"/>
      <c r="AM47" s="712"/>
      <c r="AN47" s="712"/>
      <c r="AO47" s="712"/>
      <c r="AP47" s="712"/>
      <c r="AQ47" s="711" t="s">
        <v>230</v>
      </c>
      <c r="AR47" s="712"/>
      <c r="AS47" s="712"/>
      <c r="AT47" s="712"/>
      <c r="AU47" s="712"/>
      <c r="AV47" s="712"/>
      <c r="AW47" s="712"/>
      <c r="AX47" s="712"/>
      <c r="AY47" s="712"/>
      <c r="AZ47" s="712"/>
      <c r="BA47" s="711" t="s">
        <v>228</v>
      </c>
      <c r="BB47" s="712"/>
      <c r="BC47" s="712"/>
      <c r="BD47" s="712"/>
      <c r="BE47" s="712"/>
      <c r="BF47" s="713"/>
      <c r="BG47" s="1"/>
      <c r="BH47" s="135" t="str">
        <f>CONCATENATE(D48," ",S48,", ",W48," ",AC48)</f>
        <v xml:space="preserve"> ,  </v>
      </c>
      <c r="BI47" s="136"/>
      <c r="BJ47" s="136"/>
      <c r="BK47" s="136"/>
      <c r="BL47" s="136"/>
      <c r="BM47" s="136"/>
      <c r="BN47" s="136"/>
      <c r="BO47" s="136"/>
      <c r="BP47" s="136"/>
      <c r="BQ47" s="136"/>
      <c r="BR47" s="136"/>
      <c r="BS47" s="136"/>
      <c r="BT47" s="136"/>
      <c r="BU47" s="136"/>
      <c r="BV47" s="125"/>
    </row>
    <row r="48" spans="1:83" ht="30" customHeight="1" x14ac:dyDescent="0.2">
      <c r="A48" s="159"/>
      <c r="C48" s="1"/>
      <c r="D48" s="717"/>
      <c r="E48" s="718"/>
      <c r="F48" s="718"/>
      <c r="G48" s="718"/>
      <c r="H48" s="718"/>
      <c r="I48" s="718"/>
      <c r="J48" s="718"/>
      <c r="K48" s="718"/>
      <c r="L48" s="718"/>
      <c r="M48" s="718"/>
      <c r="N48" s="718"/>
      <c r="O48" s="718"/>
      <c r="P48" s="718"/>
      <c r="Q48" s="718"/>
      <c r="R48" s="719"/>
      <c r="S48" s="720"/>
      <c r="T48" s="721"/>
      <c r="U48" s="721"/>
      <c r="V48" s="722"/>
      <c r="W48" s="720"/>
      <c r="X48" s="721"/>
      <c r="Y48" s="721"/>
      <c r="Z48" s="721"/>
      <c r="AA48" s="721"/>
      <c r="AB48" s="722"/>
      <c r="AC48" s="723"/>
      <c r="AD48" s="724"/>
      <c r="AE48" s="724"/>
      <c r="AF48" s="724"/>
      <c r="AG48" s="724"/>
      <c r="AH48" s="724"/>
      <c r="AI48" s="724"/>
      <c r="AJ48" s="724"/>
      <c r="AK48" s="724"/>
      <c r="AL48" s="724"/>
      <c r="AM48" s="724"/>
      <c r="AN48" s="724"/>
      <c r="AO48" s="724"/>
      <c r="AP48" s="725"/>
      <c r="AQ48" s="726" t="s">
        <v>249</v>
      </c>
      <c r="AR48" s="727"/>
      <c r="AS48" s="727"/>
      <c r="AT48" s="727"/>
      <c r="AU48" s="727"/>
      <c r="AV48" s="727"/>
      <c r="AW48" s="727"/>
      <c r="AX48" s="727"/>
      <c r="AY48" s="727"/>
      <c r="AZ48" s="728"/>
      <c r="BA48" s="729" t="str">
        <f>IF(AQ48="Bystřice pod Host.","Kroměříž",IF(AQ48="Holešov","Kroměříž",IF(AQ48="Kroměříž","Kroměříž",IF(AQ48="Luhačovice","Zlín",IF(AQ48="Otrokovice","Zlín",IF(AQ48="Rožnov pod Radh.","Vsetín",IF(AQ48="Uherské Hradiště","Uh. Hradiště",IF(AQ48="Uherský Brod","Uh. Hradiště",IF(AQ48="Valašské Klobouky","Zlín",IF(AQ48="Valašské Meziříčí","Vsetín",IF(AQ48="Vizovice","Zlín",IF(AQ48="Vsetín","Vsetín",IF(AQ48="Zlín","Zlín","Načítá se")))))))))))))</f>
        <v>Načítá se</v>
      </c>
      <c r="BB48" s="730"/>
      <c r="BC48" s="730"/>
      <c r="BD48" s="730"/>
      <c r="BE48" s="730"/>
      <c r="BF48" s="731"/>
      <c r="BG48" s="1"/>
      <c r="BH48" s="132" t="s">
        <v>249</v>
      </c>
      <c r="BI48" s="132" t="s">
        <v>248</v>
      </c>
      <c r="BJ48" s="132" t="s">
        <v>236</v>
      </c>
      <c r="BK48" s="132" t="s">
        <v>237</v>
      </c>
      <c r="BL48" s="132" t="s">
        <v>238</v>
      </c>
      <c r="BM48" s="132" t="s">
        <v>239</v>
      </c>
      <c r="BN48" s="132" t="s">
        <v>247</v>
      </c>
      <c r="BO48" s="132" t="s">
        <v>240</v>
      </c>
      <c r="BP48" s="132" t="s">
        <v>241</v>
      </c>
      <c r="BQ48" s="132" t="s">
        <v>242</v>
      </c>
      <c r="BR48" s="132" t="s">
        <v>243</v>
      </c>
      <c r="BS48" s="132" t="s">
        <v>244</v>
      </c>
      <c r="BT48" s="132" t="s">
        <v>245</v>
      </c>
      <c r="BU48" s="132" t="s">
        <v>246</v>
      </c>
      <c r="BV48" s="155"/>
      <c r="BW48" s="126"/>
    </row>
    <row r="49" spans="1:75" s="195" customFormat="1" ht="18.75" hidden="1" customHeight="1" x14ac:dyDescent="0.25">
      <c r="A49" s="194"/>
      <c r="D49" s="543" t="s">
        <v>492</v>
      </c>
      <c r="E49" s="544"/>
      <c r="F49" s="544"/>
      <c r="G49" s="544"/>
      <c r="H49" s="544"/>
      <c r="I49" s="544"/>
      <c r="J49" s="544"/>
      <c r="K49" s="544"/>
      <c r="L49" s="544"/>
      <c r="M49" s="544"/>
      <c r="N49" s="544"/>
      <c r="O49" s="544"/>
      <c r="P49" s="544"/>
      <c r="Q49" s="544"/>
      <c r="R49" s="544"/>
      <c r="S49" s="544"/>
      <c r="T49" s="544"/>
      <c r="U49" s="544"/>
      <c r="V49" s="544"/>
      <c r="W49" s="544"/>
      <c r="X49" s="544"/>
      <c r="Y49" s="544"/>
      <c r="Z49" s="544"/>
      <c r="AA49" s="544"/>
      <c r="AB49" s="544"/>
      <c r="AC49" s="544"/>
      <c r="AD49" s="544"/>
      <c r="AE49" s="544"/>
      <c r="AF49" s="544"/>
      <c r="AG49" s="544"/>
      <c r="AH49" s="544"/>
      <c r="AI49" s="544"/>
      <c r="AJ49" s="544"/>
      <c r="AK49" s="544"/>
      <c r="AL49" s="544"/>
      <c r="AM49" s="544"/>
      <c r="AN49" s="544"/>
      <c r="AO49" s="544"/>
      <c r="AP49" s="544"/>
      <c r="AQ49" s="544"/>
      <c r="AR49" s="544"/>
      <c r="AS49" s="544"/>
      <c r="AT49" s="544"/>
      <c r="AU49" s="544"/>
      <c r="AV49" s="544"/>
      <c r="AW49" s="544"/>
      <c r="AX49" s="544"/>
      <c r="AY49" s="544"/>
      <c r="AZ49" s="544"/>
      <c r="BA49" s="544"/>
      <c r="BB49" s="544"/>
      <c r="BC49" s="544"/>
      <c r="BD49" s="544"/>
      <c r="BE49" s="544"/>
      <c r="BF49" s="545"/>
      <c r="BH49" s="196"/>
      <c r="BI49" s="197"/>
      <c r="BW49" s="198"/>
    </row>
    <row r="50" spans="1:75" s="7" customFormat="1" ht="18.75" hidden="1" customHeight="1" x14ac:dyDescent="0.2">
      <c r="A50" s="160"/>
      <c r="D50" s="604" t="s">
        <v>35</v>
      </c>
      <c r="E50" s="549"/>
      <c r="F50" s="549"/>
      <c r="G50" s="549"/>
      <c r="H50" s="549"/>
      <c r="I50" s="549"/>
      <c r="J50" s="549"/>
      <c r="K50" s="549"/>
      <c r="L50" s="549"/>
      <c r="M50" s="549"/>
      <c r="N50" s="549"/>
      <c r="O50" s="549"/>
      <c r="P50" s="549"/>
      <c r="Q50" s="549"/>
      <c r="R50" s="549"/>
      <c r="S50" s="548" t="s">
        <v>36</v>
      </c>
      <c r="T50" s="549"/>
      <c r="U50" s="549"/>
      <c r="V50" s="549"/>
      <c r="W50" s="550" t="s">
        <v>34</v>
      </c>
      <c r="X50" s="549"/>
      <c r="Y50" s="549"/>
      <c r="Z50" s="549"/>
      <c r="AA50" s="549"/>
      <c r="AB50" s="549"/>
      <c r="AC50" s="550" t="s">
        <v>37</v>
      </c>
      <c r="AD50" s="550"/>
      <c r="AE50" s="550"/>
      <c r="AF50" s="550"/>
      <c r="AG50" s="550"/>
      <c r="AH50" s="549"/>
      <c r="AI50" s="549"/>
      <c r="AJ50" s="549"/>
      <c r="AK50" s="549"/>
      <c r="AL50" s="549"/>
      <c r="AM50" s="549"/>
      <c r="AN50" s="549"/>
      <c r="AO50" s="549"/>
      <c r="AP50" s="549"/>
      <c r="AQ50" s="551" t="s">
        <v>230</v>
      </c>
      <c r="AR50" s="549"/>
      <c r="AS50" s="549"/>
      <c r="AT50" s="549"/>
      <c r="AU50" s="549"/>
      <c r="AV50" s="549"/>
      <c r="AW50" s="549"/>
      <c r="AX50" s="549"/>
      <c r="AY50" s="549"/>
      <c r="AZ50" s="549"/>
      <c r="BA50" s="551" t="s">
        <v>228</v>
      </c>
      <c r="BB50" s="549"/>
      <c r="BC50" s="549"/>
      <c r="BD50" s="549"/>
      <c r="BE50" s="549"/>
      <c r="BF50" s="552"/>
      <c r="BH50" s="199" t="str">
        <f>CONCATENATE(D51," ",S51,", ",W51," ",AC51)</f>
        <v xml:space="preserve"> ,  </v>
      </c>
      <c r="BI50" s="200"/>
      <c r="BJ50" s="200"/>
      <c r="BK50" s="200"/>
      <c r="BL50" s="200"/>
      <c r="BM50" s="200"/>
      <c r="BN50" s="200"/>
      <c r="BO50" s="200"/>
      <c r="BP50" s="200"/>
      <c r="BQ50" s="200"/>
      <c r="BR50" s="200"/>
      <c r="BS50" s="200"/>
      <c r="BT50" s="200"/>
      <c r="BU50" s="200"/>
      <c r="BV50" s="197"/>
    </row>
    <row r="51" spans="1:75" s="7" customFormat="1" ht="30" hidden="1" customHeight="1" x14ac:dyDescent="0.2">
      <c r="A51" s="160"/>
      <c r="D51" s="553"/>
      <c r="E51" s="554"/>
      <c r="F51" s="554"/>
      <c r="G51" s="554"/>
      <c r="H51" s="554"/>
      <c r="I51" s="554"/>
      <c r="J51" s="554"/>
      <c r="K51" s="554"/>
      <c r="L51" s="554"/>
      <c r="M51" s="554"/>
      <c r="N51" s="554"/>
      <c r="O51" s="554"/>
      <c r="P51" s="554"/>
      <c r="Q51" s="554"/>
      <c r="R51" s="555"/>
      <c r="S51" s="556"/>
      <c r="T51" s="557"/>
      <c r="U51" s="557"/>
      <c r="V51" s="558"/>
      <c r="W51" s="556"/>
      <c r="X51" s="557"/>
      <c r="Y51" s="557"/>
      <c r="Z51" s="557"/>
      <c r="AA51" s="557"/>
      <c r="AB51" s="558"/>
      <c r="AC51" s="559"/>
      <c r="AD51" s="560"/>
      <c r="AE51" s="560"/>
      <c r="AF51" s="560"/>
      <c r="AG51" s="560"/>
      <c r="AH51" s="560"/>
      <c r="AI51" s="560"/>
      <c r="AJ51" s="560"/>
      <c r="AK51" s="560"/>
      <c r="AL51" s="560"/>
      <c r="AM51" s="560"/>
      <c r="AN51" s="560"/>
      <c r="AO51" s="560"/>
      <c r="AP51" s="561"/>
      <c r="AQ51" s="562" t="s">
        <v>249</v>
      </c>
      <c r="AR51" s="563"/>
      <c r="AS51" s="563"/>
      <c r="AT51" s="563"/>
      <c r="AU51" s="563"/>
      <c r="AV51" s="563"/>
      <c r="AW51" s="563"/>
      <c r="AX51" s="563"/>
      <c r="AY51" s="563"/>
      <c r="AZ51" s="564"/>
      <c r="BA51" s="565" t="str">
        <f>IF(AQ51="Bystřice pod Host.","Kroměříž",IF(AQ51="Holešov","Kroměříž",IF(AQ51="Kroměříž","Kroměříž",IF(AQ51="Luhačovice","Zlín",IF(AQ51="Otrokovice","Zlín",IF(AQ51="Rožnov pod Radh.","Vsetín",IF(AQ51="Uherské Hradiště","Uh. Hradiště",IF(AQ51="Uherský Brod","Uh. Hradiště",IF(AQ51="Valašské Klobouky","Zlín",IF(AQ51="Valašské Meziříčí","Vsetín",IF(AQ51="Vizovice","Zlín",IF(AQ51="Vsetín","Vsetín",IF(AQ51="Zlín","Zlín","Načítá se")))))))))))))</f>
        <v>Načítá se</v>
      </c>
      <c r="BB51" s="566"/>
      <c r="BC51" s="566"/>
      <c r="BD51" s="566"/>
      <c r="BE51" s="566"/>
      <c r="BF51" s="567"/>
      <c r="BH51" s="201" t="s">
        <v>249</v>
      </c>
      <c r="BI51" s="201" t="s">
        <v>248</v>
      </c>
      <c r="BJ51" s="201" t="s">
        <v>236</v>
      </c>
      <c r="BK51" s="201" t="s">
        <v>237</v>
      </c>
      <c r="BL51" s="201" t="s">
        <v>238</v>
      </c>
      <c r="BM51" s="201" t="s">
        <v>239</v>
      </c>
      <c r="BN51" s="201" t="s">
        <v>247</v>
      </c>
      <c r="BO51" s="201" t="s">
        <v>240</v>
      </c>
      <c r="BP51" s="201" t="s">
        <v>241</v>
      </c>
      <c r="BQ51" s="201" t="s">
        <v>242</v>
      </c>
      <c r="BR51" s="201" t="s">
        <v>243</v>
      </c>
      <c r="BS51" s="201" t="s">
        <v>244</v>
      </c>
      <c r="BT51" s="201" t="s">
        <v>245</v>
      </c>
      <c r="BU51" s="201" t="s">
        <v>246</v>
      </c>
      <c r="BV51" s="202"/>
      <c r="BW51" s="203"/>
    </row>
    <row r="52" spans="1:75" ht="21" customHeight="1" x14ac:dyDescent="0.25">
      <c r="C52" s="1"/>
      <c r="D52" s="741" t="s">
        <v>503</v>
      </c>
      <c r="E52" s="520"/>
      <c r="F52" s="520"/>
      <c r="G52" s="520"/>
      <c r="H52" s="520"/>
      <c r="I52" s="520"/>
      <c r="J52" s="520"/>
      <c r="K52" s="520"/>
      <c r="L52" s="520"/>
      <c r="M52" s="520"/>
      <c r="N52" s="520"/>
      <c r="O52" s="520"/>
      <c r="P52" s="520"/>
      <c r="Q52" s="520"/>
      <c r="R52" s="520"/>
      <c r="S52" s="520"/>
      <c r="T52" s="520"/>
      <c r="U52" s="520"/>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689"/>
      <c r="AY52" s="689"/>
      <c r="AZ52" s="689"/>
      <c r="BA52" s="689"/>
      <c r="BB52" s="689"/>
      <c r="BC52" s="689"/>
      <c r="BD52" s="689"/>
      <c r="BE52" s="689"/>
      <c r="BF52" s="690"/>
      <c r="BG52" s="1"/>
      <c r="BH52" s="138" t="str">
        <f>IF(X38=0," ",X38)</f>
        <v>Generuje se automaticky - v žádosti momentálně není Partner 4 vyplněn</v>
      </c>
      <c r="BI52" s="130"/>
      <c r="BW52" s="126"/>
    </row>
    <row r="53" spans="1:75" ht="24" customHeight="1" x14ac:dyDescent="0.2">
      <c r="C53" s="1"/>
      <c r="D53" s="749"/>
      <c r="E53" s="750"/>
      <c r="F53" s="716" t="s">
        <v>7</v>
      </c>
      <c r="G53" s="739"/>
      <c r="H53" s="739"/>
      <c r="I53" s="739"/>
      <c r="J53" s="740"/>
      <c r="K53" s="740"/>
      <c r="L53" s="740" t="s">
        <v>5</v>
      </c>
      <c r="M53" s="740"/>
      <c r="N53" s="740"/>
      <c r="O53" s="740"/>
      <c r="P53" s="740"/>
      <c r="Q53" s="740"/>
      <c r="R53" s="740"/>
      <c r="S53" s="740"/>
      <c r="T53" s="740"/>
      <c r="U53" s="740"/>
      <c r="V53" s="740"/>
      <c r="W53" s="740"/>
      <c r="X53" s="740"/>
      <c r="Y53" s="740"/>
      <c r="Z53" s="740" t="s">
        <v>6</v>
      </c>
      <c r="AA53" s="740"/>
      <c r="AB53" s="740"/>
      <c r="AC53" s="740"/>
      <c r="AD53" s="740"/>
      <c r="AE53" s="740"/>
      <c r="AF53" s="740"/>
      <c r="AG53" s="740"/>
      <c r="AH53" s="740"/>
      <c r="AI53" s="740"/>
      <c r="AJ53" s="740"/>
      <c r="AK53" s="740"/>
      <c r="AL53" s="740"/>
      <c r="AM53" s="740"/>
      <c r="AN53" s="740"/>
      <c r="AO53" s="740"/>
      <c r="AP53" s="740"/>
      <c r="AQ53" s="740"/>
      <c r="AR53" s="672" t="s">
        <v>38</v>
      </c>
      <c r="AS53" s="672"/>
      <c r="AT53" s="672"/>
      <c r="AU53" s="672"/>
      <c r="AV53" s="672"/>
      <c r="AW53" s="736" t="s">
        <v>223</v>
      </c>
      <c r="AX53" s="737"/>
      <c r="AY53" s="737"/>
      <c r="AZ53" s="737"/>
      <c r="BA53" s="737"/>
      <c r="BB53" s="737"/>
      <c r="BC53" s="737"/>
      <c r="BD53" s="737"/>
      <c r="BE53" s="737"/>
      <c r="BF53" s="738"/>
      <c r="BG53" s="1"/>
      <c r="BH53" s="132" t="s">
        <v>249</v>
      </c>
      <c r="BI53" s="132" t="s">
        <v>225</v>
      </c>
      <c r="BJ53" s="96" t="s">
        <v>224</v>
      </c>
      <c r="BW53" s="126"/>
    </row>
    <row r="54" spans="1:75" ht="19.5" customHeight="1" x14ac:dyDescent="0.2">
      <c r="C54" s="1"/>
      <c r="D54" s="732" t="s">
        <v>0</v>
      </c>
      <c r="E54" s="733"/>
      <c r="F54" s="744"/>
      <c r="G54" s="745"/>
      <c r="H54" s="745"/>
      <c r="I54" s="745"/>
      <c r="J54" s="745"/>
      <c r="K54" s="746"/>
      <c r="L54" s="747"/>
      <c r="M54" s="576"/>
      <c r="N54" s="576"/>
      <c r="O54" s="576"/>
      <c r="P54" s="576"/>
      <c r="Q54" s="576"/>
      <c r="R54" s="576"/>
      <c r="S54" s="576"/>
      <c r="T54" s="576"/>
      <c r="U54" s="576"/>
      <c r="V54" s="576"/>
      <c r="W54" s="576"/>
      <c r="X54" s="576"/>
      <c r="Y54" s="748"/>
      <c r="Z54" s="757"/>
      <c r="AA54" s="758"/>
      <c r="AB54" s="758"/>
      <c r="AC54" s="758"/>
      <c r="AD54" s="758"/>
      <c r="AE54" s="758"/>
      <c r="AF54" s="758"/>
      <c r="AG54" s="758"/>
      <c r="AH54" s="758"/>
      <c r="AI54" s="758"/>
      <c r="AJ54" s="758"/>
      <c r="AK54" s="758"/>
      <c r="AL54" s="758"/>
      <c r="AM54" s="758"/>
      <c r="AN54" s="758"/>
      <c r="AO54" s="758"/>
      <c r="AP54" s="758"/>
      <c r="AQ54" s="759"/>
      <c r="AR54" s="726"/>
      <c r="AS54" s="727"/>
      <c r="AT54" s="727"/>
      <c r="AU54" s="727"/>
      <c r="AV54" s="728"/>
      <c r="AW54" s="726" t="s">
        <v>249</v>
      </c>
      <c r="AX54" s="727"/>
      <c r="AY54" s="727"/>
      <c r="AZ54" s="727"/>
      <c r="BA54" s="727"/>
      <c r="BB54" s="727"/>
      <c r="BC54" s="727"/>
      <c r="BD54" s="727"/>
      <c r="BE54" s="727"/>
      <c r="BF54" s="743"/>
      <c r="BG54" s="1"/>
      <c r="BH54" s="139" t="str">
        <f>CONCATENATE(F54," ",L54," ",Z54,(IF((ISTEXT(AR54)),(CONCATENATE(", ",AR54)),"")))</f>
        <v xml:space="preserve">  </v>
      </c>
      <c r="BI54" s="130"/>
      <c r="BW54" s="126"/>
    </row>
    <row r="55" spans="1:75" ht="19.5" customHeight="1" x14ac:dyDescent="0.2">
      <c r="C55" s="1"/>
      <c r="D55" s="734" t="s">
        <v>1</v>
      </c>
      <c r="E55" s="735"/>
      <c r="F55" s="744"/>
      <c r="G55" s="745"/>
      <c r="H55" s="745"/>
      <c r="I55" s="745"/>
      <c r="J55" s="745"/>
      <c r="K55" s="746"/>
      <c r="L55" s="747"/>
      <c r="M55" s="576"/>
      <c r="N55" s="576"/>
      <c r="O55" s="576"/>
      <c r="P55" s="576"/>
      <c r="Q55" s="576"/>
      <c r="R55" s="576"/>
      <c r="S55" s="576"/>
      <c r="T55" s="576"/>
      <c r="U55" s="576"/>
      <c r="V55" s="576"/>
      <c r="W55" s="576"/>
      <c r="X55" s="576"/>
      <c r="Y55" s="748"/>
      <c r="Z55" s="757"/>
      <c r="AA55" s="758"/>
      <c r="AB55" s="758"/>
      <c r="AC55" s="758"/>
      <c r="AD55" s="758"/>
      <c r="AE55" s="758"/>
      <c r="AF55" s="758"/>
      <c r="AG55" s="758"/>
      <c r="AH55" s="758"/>
      <c r="AI55" s="758"/>
      <c r="AJ55" s="758"/>
      <c r="AK55" s="758"/>
      <c r="AL55" s="758"/>
      <c r="AM55" s="758"/>
      <c r="AN55" s="758"/>
      <c r="AO55" s="758"/>
      <c r="AP55" s="758"/>
      <c r="AQ55" s="759"/>
      <c r="AR55" s="726"/>
      <c r="AS55" s="727"/>
      <c r="AT55" s="727"/>
      <c r="AU55" s="727"/>
      <c r="AV55" s="728"/>
      <c r="AW55" s="726" t="s">
        <v>249</v>
      </c>
      <c r="AX55" s="727"/>
      <c r="AY55" s="727"/>
      <c r="AZ55" s="727"/>
      <c r="BA55" s="727"/>
      <c r="BB55" s="727"/>
      <c r="BC55" s="727"/>
      <c r="BD55" s="727"/>
      <c r="BE55" s="727"/>
      <c r="BF55" s="743"/>
      <c r="BG55" s="1"/>
      <c r="BH55" s="139" t="str">
        <f>CONCATENATE(F55," ",L55," ",Z55,(IF((ISTEXT(AR55)),(CONCATENATE(", ",AR55)),"")))</f>
        <v xml:space="preserve">  </v>
      </c>
      <c r="BI55" s="130"/>
      <c r="BW55" s="126"/>
    </row>
    <row r="56" spans="1:75" ht="19.5" customHeight="1" x14ac:dyDescent="0.2">
      <c r="C56" s="1"/>
      <c r="D56" s="760" t="s">
        <v>52</v>
      </c>
      <c r="E56" s="761"/>
      <c r="F56" s="762"/>
      <c r="G56" s="579"/>
      <c r="H56" s="579"/>
      <c r="I56" s="579"/>
      <c r="J56" s="579"/>
      <c r="K56" s="704"/>
      <c r="L56" s="703"/>
      <c r="M56" s="579"/>
      <c r="N56" s="579"/>
      <c r="O56" s="579"/>
      <c r="P56" s="579"/>
      <c r="Q56" s="579"/>
      <c r="R56" s="579"/>
      <c r="S56" s="579"/>
      <c r="T56" s="579"/>
      <c r="U56" s="579"/>
      <c r="V56" s="579"/>
      <c r="W56" s="579"/>
      <c r="X56" s="579"/>
      <c r="Y56" s="704"/>
      <c r="Z56" s="763"/>
      <c r="AA56" s="764"/>
      <c r="AB56" s="764"/>
      <c r="AC56" s="764"/>
      <c r="AD56" s="764"/>
      <c r="AE56" s="764"/>
      <c r="AF56" s="764"/>
      <c r="AG56" s="764"/>
      <c r="AH56" s="764"/>
      <c r="AI56" s="764"/>
      <c r="AJ56" s="764"/>
      <c r="AK56" s="764"/>
      <c r="AL56" s="764"/>
      <c r="AM56" s="764"/>
      <c r="AN56" s="764"/>
      <c r="AO56" s="764"/>
      <c r="AP56" s="764"/>
      <c r="AQ56" s="765"/>
      <c r="AR56" s="766"/>
      <c r="AS56" s="754"/>
      <c r="AT56" s="754"/>
      <c r="AU56" s="754"/>
      <c r="AV56" s="755"/>
      <c r="AW56" s="726" t="s">
        <v>249</v>
      </c>
      <c r="AX56" s="727"/>
      <c r="AY56" s="727"/>
      <c r="AZ56" s="727"/>
      <c r="BA56" s="727"/>
      <c r="BB56" s="727"/>
      <c r="BC56" s="727"/>
      <c r="BD56" s="727"/>
      <c r="BE56" s="727"/>
      <c r="BF56" s="743"/>
      <c r="BG56" s="1"/>
      <c r="BH56" s="132" t="str">
        <f>CONCATENATE(F56," ",L56," ",Z56,(IF((ISTEXT(AR56)),(CONCATENATE(", ",AR56)),"")))</f>
        <v xml:space="preserve">  </v>
      </c>
      <c r="BI56" s="130"/>
      <c r="BJ56" s="24"/>
      <c r="BW56" s="126"/>
    </row>
    <row r="57" spans="1:75" ht="19.5" customHeight="1" x14ac:dyDescent="0.25">
      <c r="A57" s="159"/>
      <c r="C57" s="1"/>
      <c r="D57" s="741" t="s">
        <v>40</v>
      </c>
      <c r="E57" s="767"/>
      <c r="F57" s="767"/>
      <c r="G57" s="767"/>
      <c r="H57" s="767"/>
      <c r="I57" s="767"/>
      <c r="J57" s="767"/>
      <c r="K57" s="767"/>
      <c r="L57" s="767"/>
      <c r="M57" s="767"/>
      <c r="N57" s="767"/>
      <c r="O57" s="767"/>
      <c r="P57" s="767"/>
      <c r="Q57" s="767"/>
      <c r="R57" s="767"/>
      <c r="S57" s="767"/>
      <c r="T57" s="767"/>
      <c r="U57" s="767"/>
      <c r="V57" s="767"/>
      <c r="W57" s="767"/>
      <c r="X57" s="767"/>
      <c r="Y57" s="767"/>
      <c r="Z57" s="767"/>
      <c r="AA57" s="767"/>
      <c r="AB57" s="767"/>
      <c r="AC57" s="767"/>
      <c r="AD57" s="767"/>
      <c r="AE57" s="767"/>
      <c r="AF57" s="767"/>
      <c r="AG57" s="767"/>
      <c r="AH57" s="767"/>
      <c r="AI57" s="767"/>
      <c r="AJ57" s="767"/>
      <c r="AK57" s="767"/>
      <c r="AL57" s="767"/>
      <c r="AM57" s="767"/>
      <c r="AN57" s="767"/>
      <c r="AO57" s="767"/>
      <c r="AP57" s="767"/>
      <c r="AQ57" s="767"/>
      <c r="AR57" s="767"/>
      <c r="AS57" s="767"/>
      <c r="AT57" s="767"/>
      <c r="AU57" s="767"/>
      <c r="AV57" s="767"/>
      <c r="AW57" s="767"/>
      <c r="AX57" s="767"/>
      <c r="AY57" s="767"/>
      <c r="AZ57" s="767"/>
      <c r="BA57" s="767"/>
      <c r="BB57" s="767"/>
      <c r="BC57" s="767"/>
      <c r="BD57" s="767"/>
      <c r="BE57" s="767"/>
      <c r="BF57" s="768"/>
      <c r="BG57" s="1"/>
      <c r="BH57" s="131"/>
      <c r="BI57" s="125"/>
      <c r="BW57" s="20"/>
    </row>
    <row r="58" spans="1:75" ht="19.5" customHeight="1" x14ac:dyDescent="0.25">
      <c r="A58" s="159"/>
      <c r="C58" s="1"/>
      <c r="D58" s="714" t="s">
        <v>7</v>
      </c>
      <c r="E58" s="814"/>
      <c r="F58" s="814"/>
      <c r="G58" s="814"/>
      <c r="H58" s="740" t="s">
        <v>5</v>
      </c>
      <c r="I58" s="814"/>
      <c r="J58" s="814"/>
      <c r="K58" s="814"/>
      <c r="L58" s="814"/>
      <c r="M58" s="814"/>
      <c r="N58" s="814"/>
      <c r="O58" s="814"/>
      <c r="P58" s="672" t="s">
        <v>6</v>
      </c>
      <c r="Q58" s="815"/>
      <c r="R58" s="815"/>
      <c r="S58" s="815"/>
      <c r="T58" s="815"/>
      <c r="U58" s="815"/>
      <c r="V58" s="815"/>
      <c r="W58" s="815"/>
      <c r="X58" s="815"/>
      <c r="Y58" s="815"/>
      <c r="Z58" s="815"/>
      <c r="AA58" s="815"/>
      <c r="AB58" s="814"/>
      <c r="AC58" s="814"/>
      <c r="AD58" s="814"/>
      <c r="AE58" s="672" t="s">
        <v>38</v>
      </c>
      <c r="AF58" s="814"/>
      <c r="AG58" s="814"/>
      <c r="AH58" s="814"/>
      <c r="AI58" s="672" t="s">
        <v>226</v>
      </c>
      <c r="AJ58" s="816"/>
      <c r="AK58" s="816"/>
      <c r="AL58" s="816"/>
      <c r="AM58" s="816"/>
      <c r="AN58" s="816"/>
      <c r="AO58" s="816"/>
      <c r="AP58" s="816"/>
      <c r="AQ58" s="740" t="s">
        <v>3</v>
      </c>
      <c r="AR58" s="814"/>
      <c r="AS58" s="814"/>
      <c r="AT58" s="814"/>
      <c r="AU58" s="814"/>
      <c r="AV58" s="814"/>
      <c r="AW58" s="814"/>
      <c r="AX58" s="814"/>
      <c r="AY58" s="814"/>
      <c r="AZ58" s="814"/>
      <c r="BA58" s="814"/>
      <c r="BB58" s="814"/>
      <c r="BC58" s="814"/>
      <c r="BD58" s="814"/>
      <c r="BE58" s="814"/>
      <c r="BF58" s="817"/>
      <c r="BG58" s="1"/>
      <c r="BH58" s="147"/>
      <c r="BI58" s="125"/>
      <c r="BW58" s="20"/>
    </row>
    <row r="59" spans="1:75" ht="19.5" customHeight="1" x14ac:dyDescent="0.2">
      <c r="A59" s="159"/>
      <c r="C59" s="1"/>
      <c r="D59" s="751"/>
      <c r="E59" s="752"/>
      <c r="F59" s="752"/>
      <c r="G59" s="752"/>
      <c r="H59" s="752"/>
      <c r="I59" s="1236"/>
      <c r="J59" s="1236"/>
      <c r="K59" s="1236"/>
      <c r="L59" s="1236"/>
      <c r="M59" s="1236"/>
      <c r="N59" s="1236"/>
      <c r="O59" s="1236"/>
      <c r="P59" s="752"/>
      <c r="Q59" s="1236"/>
      <c r="R59" s="1236"/>
      <c r="S59" s="1236"/>
      <c r="T59" s="1236"/>
      <c r="U59" s="1236"/>
      <c r="V59" s="1236"/>
      <c r="W59" s="1236"/>
      <c r="X59" s="1236"/>
      <c r="Y59" s="1236"/>
      <c r="Z59" s="1236"/>
      <c r="AA59" s="1236"/>
      <c r="AB59" s="1236"/>
      <c r="AC59" s="1236"/>
      <c r="AD59" s="1236"/>
      <c r="AE59" s="752"/>
      <c r="AF59" s="1236"/>
      <c r="AG59" s="1236"/>
      <c r="AH59" s="1236"/>
      <c r="AI59" s="752"/>
      <c r="AJ59" s="1236"/>
      <c r="AK59" s="1236"/>
      <c r="AL59" s="1236"/>
      <c r="AM59" s="1236"/>
      <c r="AN59" s="1236"/>
      <c r="AO59" s="1236"/>
      <c r="AP59" s="1236"/>
      <c r="AQ59" s="752"/>
      <c r="AR59" s="1236"/>
      <c r="AS59" s="1236"/>
      <c r="AT59" s="1236"/>
      <c r="AU59" s="1236"/>
      <c r="AV59" s="1236"/>
      <c r="AW59" s="1236"/>
      <c r="AX59" s="1236"/>
      <c r="AY59" s="1236"/>
      <c r="AZ59" s="1236"/>
      <c r="BA59" s="1236"/>
      <c r="BB59" s="1236"/>
      <c r="BC59" s="1236"/>
      <c r="BD59" s="1236"/>
      <c r="BE59" s="1236"/>
      <c r="BF59" s="1237"/>
      <c r="BG59" s="1"/>
      <c r="BH59" s="147"/>
      <c r="BI59" s="125"/>
      <c r="BW59" s="20"/>
    </row>
    <row r="60" spans="1:75" ht="19.5" hidden="1" customHeight="1" x14ac:dyDescent="0.2">
      <c r="D60" s="148"/>
      <c r="E60" s="149"/>
      <c r="F60" s="149"/>
      <c r="G60" s="175"/>
      <c r="H60" s="175"/>
      <c r="I60" s="175"/>
      <c r="J60" s="175"/>
      <c r="K60" s="175"/>
      <c r="L60" s="181"/>
      <c r="M60" s="182"/>
      <c r="N60" s="182"/>
      <c r="O60" s="182"/>
      <c r="P60" s="182"/>
      <c r="Q60" s="182"/>
      <c r="R60" s="182"/>
      <c r="S60" s="182"/>
      <c r="T60" s="182"/>
      <c r="U60" s="182"/>
      <c r="V60" s="182"/>
      <c r="W60" s="182"/>
      <c r="X60" s="182"/>
      <c r="Y60" s="182"/>
      <c r="Z60" s="182"/>
      <c r="AA60" s="182"/>
      <c r="AB60" s="182"/>
      <c r="AC60" s="182"/>
      <c r="AD60" s="182"/>
      <c r="AE60" s="149"/>
      <c r="AF60" s="149"/>
      <c r="AG60" s="149"/>
      <c r="AH60" s="149"/>
      <c r="AI60" s="149"/>
      <c r="AJ60" s="149"/>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4"/>
      <c r="BH60" s="97"/>
      <c r="BI60" s="24"/>
      <c r="BW60" s="20"/>
    </row>
    <row r="61" spans="1:75" ht="19.5" hidden="1" customHeight="1" x14ac:dyDescent="0.2">
      <c r="C61" s="107"/>
      <c r="D61" s="172"/>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69"/>
      <c r="AW61" s="170"/>
      <c r="AX61" s="170"/>
      <c r="AY61" s="170"/>
      <c r="AZ61" s="170"/>
      <c r="BA61" s="170"/>
      <c r="BB61" s="170"/>
      <c r="BC61" s="170"/>
      <c r="BD61" s="170"/>
      <c r="BE61" s="170"/>
      <c r="BF61" s="171"/>
      <c r="BG61" s="1"/>
    </row>
    <row r="62" spans="1:75" ht="28.15" hidden="1" customHeight="1" x14ac:dyDescent="0.2">
      <c r="C62" s="107"/>
      <c r="D62" s="174"/>
      <c r="E62" s="175"/>
      <c r="F62" s="175"/>
      <c r="G62" s="175"/>
      <c r="H62" s="175"/>
      <c r="I62" s="175"/>
      <c r="J62" s="175"/>
      <c r="K62" s="175"/>
      <c r="L62" s="175"/>
      <c r="M62" s="175"/>
      <c r="N62" s="175"/>
      <c r="O62" s="175"/>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8"/>
      <c r="AW62" s="179"/>
      <c r="AX62" s="179"/>
      <c r="AY62" s="179"/>
      <c r="AZ62" s="179"/>
      <c r="BA62" s="179"/>
      <c r="BB62" s="179"/>
      <c r="BC62" s="179"/>
      <c r="BD62" s="179"/>
      <c r="BE62" s="180"/>
      <c r="BF62" s="140"/>
      <c r="BG62" s="1"/>
    </row>
    <row r="63" spans="1:75" ht="10.5" hidden="1" customHeight="1" x14ac:dyDescent="0.2">
      <c r="C63" s="107"/>
      <c r="D63" s="176"/>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98"/>
      <c r="AW63" s="99"/>
      <c r="AX63" s="99"/>
      <c r="AY63" s="99"/>
      <c r="AZ63" s="99"/>
      <c r="BA63" s="99"/>
      <c r="BB63" s="99"/>
      <c r="BC63" s="99"/>
      <c r="BD63" s="99"/>
      <c r="BE63" s="99"/>
      <c r="BF63" s="100"/>
      <c r="BG63" s="1"/>
    </row>
    <row r="64" spans="1:75" ht="12.75" customHeight="1" x14ac:dyDescent="0.2">
      <c r="C64" s="1"/>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2"/>
      <c r="AP64" s="102"/>
      <c r="AQ64" s="102"/>
      <c r="AR64" s="102"/>
      <c r="AS64" s="102"/>
      <c r="AT64" s="102"/>
      <c r="AU64" s="102"/>
      <c r="AV64" s="102"/>
      <c r="AW64" s="102"/>
      <c r="AX64" s="102"/>
      <c r="AY64" s="102"/>
      <c r="AZ64" s="102"/>
      <c r="BA64" s="102"/>
      <c r="BB64" s="102"/>
      <c r="BC64" s="102"/>
      <c r="BD64" s="102"/>
      <c r="BE64" s="102"/>
      <c r="BF64" s="102"/>
      <c r="BG64" s="1"/>
      <c r="BH64" s="125"/>
      <c r="BI64" s="125"/>
      <c r="BW64" s="126"/>
    </row>
    <row r="65" spans="1:75" ht="28.5" hidden="1" customHeight="1" x14ac:dyDescent="0.25">
      <c r="C65" s="141"/>
      <c r="D65" s="890" t="s">
        <v>496</v>
      </c>
      <c r="E65" s="891"/>
      <c r="F65" s="891"/>
      <c r="G65" s="891"/>
      <c r="H65" s="891"/>
      <c r="I65" s="891"/>
      <c r="J65" s="891"/>
      <c r="K65" s="891"/>
      <c r="L65" s="891"/>
      <c r="M65" s="891"/>
      <c r="N65" s="891"/>
      <c r="O65" s="891"/>
      <c r="P65" s="891"/>
      <c r="Q65" s="891"/>
      <c r="R65" s="891"/>
      <c r="S65" s="891"/>
      <c r="T65" s="891"/>
      <c r="U65" s="891"/>
      <c r="V65" s="891"/>
      <c r="W65" s="891"/>
      <c r="X65" s="891"/>
      <c r="Y65" s="891"/>
      <c r="Z65" s="891"/>
      <c r="AA65" s="891"/>
      <c r="AB65" s="891"/>
      <c r="AC65" s="891"/>
      <c r="AD65" s="891"/>
      <c r="AE65" s="891"/>
      <c r="AF65" s="891"/>
      <c r="AG65" s="891"/>
      <c r="AH65" s="891"/>
      <c r="AI65" s="891"/>
      <c r="AJ65" s="891"/>
      <c r="AK65" s="891"/>
      <c r="AL65" s="891"/>
      <c r="AM65" s="891"/>
      <c r="AN65" s="891"/>
      <c r="AO65" s="891"/>
      <c r="AP65" s="891"/>
      <c r="AQ65" s="891"/>
      <c r="AR65" s="891"/>
      <c r="AS65" s="891"/>
      <c r="AT65" s="891"/>
      <c r="AU65" s="891"/>
      <c r="AV65" s="891"/>
      <c r="AW65" s="891"/>
      <c r="AX65" s="891"/>
      <c r="AY65" s="891"/>
      <c r="AZ65" s="891"/>
      <c r="BA65" s="891"/>
      <c r="BB65" s="891"/>
      <c r="BC65" s="891"/>
      <c r="BD65" s="891"/>
      <c r="BE65" s="891"/>
      <c r="BF65" s="891"/>
      <c r="BG65" s="1"/>
    </row>
    <row r="66" spans="1:75" ht="7.5" hidden="1" customHeight="1" x14ac:dyDescent="0.2">
      <c r="A66" s="17"/>
      <c r="C66" s="1"/>
      <c r="D66" s="742"/>
      <c r="E66" s="520"/>
      <c r="F66" s="520"/>
      <c r="G66" s="520"/>
      <c r="H66" s="520"/>
      <c r="I66" s="520"/>
      <c r="J66" s="520"/>
      <c r="K66" s="520"/>
      <c r="L66" s="520"/>
      <c r="M66" s="520"/>
      <c r="N66" s="520"/>
      <c r="O66" s="520"/>
      <c r="P66" s="520"/>
      <c r="Q66" s="520"/>
      <c r="R66" s="520"/>
      <c r="S66" s="520"/>
      <c r="T66" s="520"/>
      <c r="U66" s="520"/>
      <c r="V66" s="520"/>
      <c r="W66" s="520"/>
      <c r="X66" s="520"/>
      <c r="Y66" s="520"/>
      <c r="Z66" s="520"/>
      <c r="AA66" s="520"/>
      <c r="AB66" s="520"/>
      <c r="AC66" s="520"/>
      <c r="AD66" s="520"/>
      <c r="AE66" s="520"/>
      <c r="AF66" s="520"/>
      <c r="AG66" s="520"/>
      <c r="AH66" s="520"/>
      <c r="AI66" s="520"/>
      <c r="AJ66" s="520"/>
      <c r="AK66" s="520"/>
      <c r="AL66" s="520"/>
      <c r="AM66" s="520"/>
      <c r="AN66" s="520"/>
      <c r="AO66" s="520"/>
      <c r="AP66" s="520"/>
      <c r="AQ66" s="520"/>
      <c r="AR66" s="520"/>
      <c r="AS66" s="520"/>
      <c r="AT66" s="520"/>
      <c r="AU66" s="520"/>
      <c r="AV66" s="520"/>
      <c r="AW66" s="520"/>
      <c r="AX66" s="520"/>
      <c r="AY66" s="520"/>
      <c r="AZ66" s="520"/>
      <c r="BA66" s="520"/>
      <c r="BB66" s="520"/>
      <c r="BC66" s="520"/>
      <c r="BD66" s="520"/>
      <c r="BE66" s="520"/>
      <c r="BF66" s="521"/>
      <c r="BG66" s="1"/>
      <c r="BH66" s="168"/>
      <c r="BI66" s="125"/>
      <c r="BW66" s="162"/>
    </row>
    <row r="67" spans="1:75" ht="20.25" hidden="1" customHeight="1" x14ac:dyDescent="0.2">
      <c r="A67" s="17"/>
      <c r="C67" s="1"/>
      <c r="D67" s="10"/>
      <c r="E67" s="527" t="s">
        <v>46</v>
      </c>
      <c r="F67" s="528"/>
      <c r="G67" s="528"/>
      <c r="H67" s="528"/>
      <c r="I67" s="528"/>
      <c r="J67" s="528"/>
      <c r="K67" s="528"/>
      <c r="L67" s="528"/>
      <c r="M67" s="528"/>
      <c r="N67" s="528"/>
      <c r="O67" s="528"/>
      <c r="P67" s="528"/>
      <c r="Q67" s="528"/>
      <c r="R67" s="528"/>
      <c r="S67" s="528"/>
      <c r="T67" s="528"/>
      <c r="U67" s="528"/>
      <c r="V67" s="528"/>
      <c r="W67" s="528"/>
      <c r="X67" s="528"/>
      <c r="Y67" s="528"/>
      <c r="Z67" s="528"/>
      <c r="AA67" s="528"/>
      <c r="AB67" s="528"/>
      <c r="AC67" s="528"/>
      <c r="AD67" s="528"/>
      <c r="AE67" s="528"/>
      <c r="AF67" s="528"/>
      <c r="AG67" s="528"/>
      <c r="AH67" s="528"/>
      <c r="AI67" s="528"/>
      <c r="AJ67" s="528"/>
      <c r="AK67" s="528"/>
      <c r="AL67" s="528"/>
      <c r="AM67" s="528"/>
      <c r="AN67" s="547"/>
      <c r="AO67" s="530" t="s">
        <v>249</v>
      </c>
      <c r="AP67" s="531"/>
      <c r="AQ67" s="531"/>
      <c r="AR67" s="531"/>
      <c r="AS67" s="531"/>
      <c r="AT67" s="531"/>
      <c r="AU67" s="531"/>
      <c r="AV67" s="531"/>
      <c r="AW67" s="531"/>
      <c r="AX67" s="531"/>
      <c r="AY67" s="531"/>
      <c r="AZ67" s="531"/>
      <c r="BA67" s="531"/>
      <c r="BB67" s="531"/>
      <c r="BC67" s="531"/>
      <c r="BD67" s="531"/>
      <c r="BE67" s="532"/>
      <c r="BF67" s="11"/>
      <c r="BG67" s="1"/>
      <c r="BH67" s="163"/>
      <c r="BI67" s="125"/>
    </row>
    <row r="68" spans="1:75" s="3" customFormat="1" ht="28.5" hidden="1" customHeight="1" x14ac:dyDescent="0.2">
      <c r="A68" s="164"/>
      <c r="D68" s="535" t="s">
        <v>258</v>
      </c>
      <c r="E68" s="536"/>
      <c r="F68" s="536"/>
      <c r="G68" s="536"/>
      <c r="H68" s="536"/>
      <c r="I68" s="536"/>
      <c r="J68" s="536"/>
      <c r="K68" s="536"/>
      <c r="L68" s="536"/>
      <c r="M68" s="536"/>
      <c r="N68" s="536"/>
      <c r="O68" s="536"/>
      <c r="P68" s="536"/>
      <c r="Q68" s="536"/>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6"/>
      <c r="AO68" s="536"/>
      <c r="AP68" s="536"/>
      <c r="AQ68" s="536"/>
      <c r="AR68" s="536"/>
      <c r="AS68" s="536"/>
      <c r="AT68" s="536"/>
      <c r="AU68" s="536"/>
      <c r="AV68" s="536"/>
      <c r="AW68" s="536"/>
      <c r="AX68" s="536"/>
      <c r="AY68" s="536"/>
      <c r="AZ68" s="536"/>
      <c r="BA68" s="536"/>
      <c r="BB68" s="536"/>
      <c r="BC68" s="536"/>
      <c r="BD68" s="536"/>
      <c r="BE68" s="536"/>
      <c r="BF68" s="537"/>
      <c r="BH68" s="163"/>
      <c r="BI68" s="125"/>
      <c r="BJ68" s="1"/>
      <c r="BK68" s="1"/>
    </row>
    <row r="69" spans="1:75" ht="18" hidden="1" customHeight="1" x14ac:dyDescent="0.2">
      <c r="A69" s="17"/>
      <c r="C69" s="1"/>
      <c r="D69" s="165"/>
      <c r="E69" s="538" t="s">
        <v>47</v>
      </c>
      <c r="F69" s="538"/>
      <c r="G69" s="538"/>
      <c r="H69" s="538"/>
      <c r="I69" s="538"/>
      <c r="J69" s="538"/>
      <c r="K69" s="538"/>
      <c r="L69" s="538"/>
      <c r="M69" s="538"/>
      <c r="N69" s="538"/>
      <c r="O69" s="538"/>
      <c r="P69" s="538"/>
      <c r="Q69" s="538"/>
      <c r="R69" s="538"/>
      <c r="S69" s="538"/>
      <c r="T69" s="538"/>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8"/>
      <c r="BD69" s="538"/>
      <c r="BE69" s="538"/>
      <c r="BF69" s="166"/>
      <c r="BG69" s="1"/>
      <c r="BI69" s="125"/>
    </row>
    <row r="70" spans="1:75" ht="28.5" hidden="1" customHeight="1" x14ac:dyDescent="0.2">
      <c r="A70" s="17"/>
      <c r="C70" s="1"/>
      <c r="D70" s="165"/>
      <c r="E70" s="659" t="s">
        <v>2</v>
      </c>
      <c r="F70" s="659"/>
      <c r="G70" s="659"/>
      <c r="H70" s="659"/>
      <c r="I70" s="659"/>
      <c r="J70" s="659"/>
      <c r="K70" s="659"/>
      <c r="L70" s="659"/>
      <c r="M70" s="659"/>
      <c r="N70" s="659" t="s">
        <v>48</v>
      </c>
      <c r="O70" s="659"/>
      <c r="P70" s="659"/>
      <c r="Q70" s="659"/>
      <c r="R70" s="659"/>
      <c r="S70" s="659"/>
      <c r="T70" s="659" t="s">
        <v>49</v>
      </c>
      <c r="U70" s="659"/>
      <c r="V70" s="659"/>
      <c r="W70" s="659"/>
      <c r="X70" s="659"/>
      <c r="Y70" s="659"/>
      <c r="Z70" s="659"/>
      <c r="AA70" s="659"/>
      <c r="AB70" s="659"/>
      <c r="AC70" s="659"/>
      <c r="AD70" s="659" t="s">
        <v>259</v>
      </c>
      <c r="AE70" s="659"/>
      <c r="AF70" s="659"/>
      <c r="AG70" s="659"/>
      <c r="AH70" s="659"/>
      <c r="AI70" s="659"/>
      <c r="AJ70" s="659"/>
      <c r="AK70" s="659" t="s">
        <v>8</v>
      </c>
      <c r="AL70" s="659"/>
      <c r="AM70" s="659"/>
      <c r="AN70" s="659"/>
      <c r="AO70" s="659"/>
      <c r="AP70" s="659"/>
      <c r="AQ70" s="659"/>
      <c r="AR70" s="659" t="s">
        <v>9</v>
      </c>
      <c r="AS70" s="659"/>
      <c r="AT70" s="659"/>
      <c r="AU70" s="659"/>
      <c r="AV70" s="659"/>
      <c r="AW70" s="659"/>
      <c r="AX70" s="659"/>
      <c r="AY70" s="659" t="s">
        <v>10</v>
      </c>
      <c r="AZ70" s="659"/>
      <c r="BA70" s="659"/>
      <c r="BB70" s="659"/>
      <c r="BC70" s="659"/>
      <c r="BD70" s="659"/>
      <c r="BE70" s="659"/>
      <c r="BF70" s="166"/>
      <c r="BG70" s="1"/>
      <c r="BI70" s="125"/>
    </row>
    <row r="71" spans="1:75" ht="29.25" hidden="1" customHeight="1" x14ac:dyDescent="0.2">
      <c r="A71" s="17"/>
      <c r="C71" s="1"/>
      <c r="D71" s="165"/>
      <c r="E71" s="660"/>
      <c r="F71" s="660"/>
      <c r="G71" s="660"/>
      <c r="H71" s="660"/>
      <c r="I71" s="660"/>
      <c r="J71" s="660"/>
      <c r="K71" s="660"/>
      <c r="L71" s="660"/>
      <c r="M71" s="660"/>
      <c r="N71" s="769"/>
      <c r="O71" s="769"/>
      <c r="P71" s="769"/>
      <c r="Q71" s="769"/>
      <c r="R71" s="769"/>
      <c r="S71" s="769"/>
      <c r="T71" s="660"/>
      <c r="U71" s="660"/>
      <c r="V71" s="660"/>
      <c r="W71" s="660"/>
      <c r="X71" s="660"/>
      <c r="Y71" s="660"/>
      <c r="Z71" s="660"/>
      <c r="AA71" s="660"/>
      <c r="AB71" s="660"/>
      <c r="AC71" s="660"/>
      <c r="AD71" s="679"/>
      <c r="AE71" s="679"/>
      <c r="AF71" s="679"/>
      <c r="AG71" s="679"/>
      <c r="AH71" s="679"/>
      <c r="AI71" s="679"/>
      <c r="AJ71" s="679"/>
      <c r="AK71" s="660"/>
      <c r="AL71" s="660"/>
      <c r="AM71" s="660"/>
      <c r="AN71" s="660"/>
      <c r="AO71" s="660"/>
      <c r="AP71" s="660"/>
      <c r="AQ71" s="660"/>
      <c r="AR71" s="660"/>
      <c r="AS71" s="660"/>
      <c r="AT71" s="660"/>
      <c r="AU71" s="660"/>
      <c r="AV71" s="660"/>
      <c r="AW71" s="660"/>
      <c r="AX71" s="660"/>
      <c r="AY71" s="660"/>
      <c r="AZ71" s="660"/>
      <c r="BA71" s="660"/>
      <c r="BB71" s="660"/>
      <c r="BC71" s="660"/>
      <c r="BD71" s="660"/>
      <c r="BE71" s="660"/>
      <c r="BF71" s="166"/>
      <c r="BG71" s="1"/>
      <c r="BI71" s="125"/>
    </row>
    <row r="72" spans="1:75" ht="29.25" hidden="1" customHeight="1" x14ac:dyDescent="0.2">
      <c r="A72" s="17"/>
      <c r="C72" s="1"/>
      <c r="D72" s="165"/>
      <c r="E72" s="660"/>
      <c r="F72" s="660"/>
      <c r="G72" s="660"/>
      <c r="H72" s="660"/>
      <c r="I72" s="660"/>
      <c r="J72" s="660"/>
      <c r="K72" s="660"/>
      <c r="L72" s="660"/>
      <c r="M72" s="660"/>
      <c r="N72" s="769"/>
      <c r="O72" s="769"/>
      <c r="P72" s="769"/>
      <c r="Q72" s="769"/>
      <c r="R72" s="769"/>
      <c r="S72" s="769"/>
      <c r="T72" s="660"/>
      <c r="U72" s="660"/>
      <c r="V72" s="660"/>
      <c r="W72" s="660"/>
      <c r="X72" s="660"/>
      <c r="Y72" s="660"/>
      <c r="Z72" s="660"/>
      <c r="AA72" s="660"/>
      <c r="AB72" s="660"/>
      <c r="AC72" s="660"/>
      <c r="AD72" s="679"/>
      <c r="AE72" s="679"/>
      <c r="AF72" s="679"/>
      <c r="AG72" s="679"/>
      <c r="AH72" s="679"/>
      <c r="AI72" s="679"/>
      <c r="AJ72" s="679"/>
      <c r="AK72" s="660"/>
      <c r="AL72" s="660"/>
      <c r="AM72" s="660"/>
      <c r="AN72" s="660"/>
      <c r="AO72" s="660"/>
      <c r="AP72" s="660"/>
      <c r="AQ72" s="660"/>
      <c r="AR72" s="660"/>
      <c r="AS72" s="660"/>
      <c r="AT72" s="660"/>
      <c r="AU72" s="660"/>
      <c r="AV72" s="660"/>
      <c r="AW72" s="660"/>
      <c r="AX72" s="660"/>
      <c r="AY72" s="660"/>
      <c r="AZ72" s="660"/>
      <c r="BA72" s="660"/>
      <c r="BB72" s="660"/>
      <c r="BC72" s="660"/>
      <c r="BD72" s="660"/>
      <c r="BE72" s="660"/>
      <c r="BF72" s="166"/>
      <c r="BG72" s="1"/>
      <c r="BI72" s="125"/>
    </row>
    <row r="73" spans="1:75" ht="29.25" hidden="1" customHeight="1" x14ac:dyDescent="0.2">
      <c r="A73" s="17"/>
      <c r="C73" s="1"/>
      <c r="D73" s="165"/>
      <c r="E73" s="660"/>
      <c r="F73" s="660"/>
      <c r="G73" s="660"/>
      <c r="H73" s="660"/>
      <c r="I73" s="660"/>
      <c r="J73" s="660"/>
      <c r="K73" s="660"/>
      <c r="L73" s="660"/>
      <c r="M73" s="660"/>
      <c r="N73" s="769"/>
      <c r="O73" s="769"/>
      <c r="P73" s="769"/>
      <c r="Q73" s="769"/>
      <c r="R73" s="769"/>
      <c r="S73" s="769"/>
      <c r="T73" s="660"/>
      <c r="U73" s="660"/>
      <c r="V73" s="660"/>
      <c r="W73" s="660"/>
      <c r="X73" s="660"/>
      <c r="Y73" s="660"/>
      <c r="Z73" s="660"/>
      <c r="AA73" s="660"/>
      <c r="AB73" s="660"/>
      <c r="AC73" s="660"/>
      <c r="AD73" s="679"/>
      <c r="AE73" s="679"/>
      <c r="AF73" s="679"/>
      <c r="AG73" s="679"/>
      <c r="AH73" s="679"/>
      <c r="AI73" s="679"/>
      <c r="AJ73" s="679"/>
      <c r="AK73" s="660"/>
      <c r="AL73" s="660"/>
      <c r="AM73" s="660"/>
      <c r="AN73" s="660"/>
      <c r="AO73" s="660"/>
      <c r="AP73" s="660"/>
      <c r="AQ73" s="660"/>
      <c r="AR73" s="660"/>
      <c r="AS73" s="660"/>
      <c r="AT73" s="660"/>
      <c r="AU73" s="660"/>
      <c r="AV73" s="660"/>
      <c r="AW73" s="660"/>
      <c r="AX73" s="660"/>
      <c r="AY73" s="660"/>
      <c r="AZ73" s="660"/>
      <c r="BA73" s="660"/>
      <c r="BB73" s="660"/>
      <c r="BC73" s="660"/>
      <c r="BD73" s="660"/>
      <c r="BE73" s="660"/>
      <c r="BF73" s="166"/>
      <c r="BG73" s="1"/>
      <c r="BI73" s="125"/>
    </row>
    <row r="74" spans="1:75" ht="29.25" hidden="1" customHeight="1" x14ac:dyDescent="0.2">
      <c r="A74" s="17"/>
      <c r="C74" s="1"/>
      <c r="D74" s="165"/>
      <c r="E74" s="660"/>
      <c r="F74" s="660"/>
      <c r="G74" s="660"/>
      <c r="H74" s="660"/>
      <c r="I74" s="660"/>
      <c r="J74" s="660"/>
      <c r="K74" s="660"/>
      <c r="L74" s="660"/>
      <c r="M74" s="660"/>
      <c r="N74" s="769"/>
      <c r="O74" s="769"/>
      <c r="P74" s="769"/>
      <c r="Q74" s="769"/>
      <c r="R74" s="769"/>
      <c r="S74" s="769"/>
      <c r="T74" s="660"/>
      <c r="U74" s="660"/>
      <c r="V74" s="660"/>
      <c r="W74" s="660"/>
      <c r="X74" s="660"/>
      <c r="Y74" s="660"/>
      <c r="Z74" s="660"/>
      <c r="AA74" s="660"/>
      <c r="AB74" s="660"/>
      <c r="AC74" s="660"/>
      <c r="AD74" s="679"/>
      <c r="AE74" s="679"/>
      <c r="AF74" s="679"/>
      <c r="AG74" s="679"/>
      <c r="AH74" s="679"/>
      <c r="AI74" s="679"/>
      <c r="AJ74" s="679"/>
      <c r="AK74" s="660"/>
      <c r="AL74" s="660"/>
      <c r="AM74" s="660"/>
      <c r="AN74" s="660"/>
      <c r="AO74" s="660"/>
      <c r="AP74" s="660"/>
      <c r="AQ74" s="660"/>
      <c r="AR74" s="660"/>
      <c r="AS74" s="660"/>
      <c r="AT74" s="660"/>
      <c r="AU74" s="660"/>
      <c r="AV74" s="660"/>
      <c r="AW74" s="660"/>
      <c r="AX74" s="660"/>
      <c r="AY74" s="660"/>
      <c r="AZ74" s="660"/>
      <c r="BA74" s="660"/>
      <c r="BB74" s="660"/>
      <c r="BC74" s="660"/>
      <c r="BD74" s="660"/>
      <c r="BE74" s="660"/>
      <c r="BF74" s="166"/>
      <c r="BG74" s="1"/>
      <c r="BI74" s="125"/>
    </row>
    <row r="75" spans="1:75" ht="29.25" hidden="1" customHeight="1" x14ac:dyDescent="0.2">
      <c r="A75" s="17"/>
      <c r="C75" s="1"/>
      <c r="D75" s="165"/>
      <c r="E75" s="660"/>
      <c r="F75" s="660"/>
      <c r="G75" s="660"/>
      <c r="H75" s="660"/>
      <c r="I75" s="660"/>
      <c r="J75" s="660"/>
      <c r="K75" s="660"/>
      <c r="L75" s="660"/>
      <c r="M75" s="660"/>
      <c r="N75" s="769"/>
      <c r="O75" s="769"/>
      <c r="P75" s="769"/>
      <c r="Q75" s="769"/>
      <c r="R75" s="769"/>
      <c r="S75" s="769"/>
      <c r="T75" s="660"/>
      <c r="U75" s="660"/>
      <c r="V75" s="660"/>
      <c r="W75" s="660"/>
      <c r="X75" s="660"/>
      <c r="Y75" s="660"/>
      <c r="Z75" s="660"/>
      <c r="AA75" s="660"/>
      <c r="AB75" s="660"/>
      <c r="AC75" s="660"/>
      <c r="AD75" s="679"/>
      <c r="AE75" s="679"/>
      <c r="AF75" s="679"/>
      <c r="AG75" s="679"/>
      <c r="AH75" s="679"/>
      <c r="AI75" s="679"/>
      <c r="AJ75" s="679"/>
      <c r="AK75" s="660"/>
      <c r="AL75" s="660"/>
      <c r="AM75" s="660"/>
      <c r="AN75" s="660"/>
      <c r="AO75" s="660"/>
      <c r="AP75" s="660"/>
      <c r="AQ75" s="660"/>
      <c r="AR75" s="660"/>
      <c r="AS75" s="660"/>
      <c r="AT75" s="660"/>
      <c r="AU75" s="660"/>
      <c r="AV75" s="660"/>
      <c r="AW75" s="660"/>
      <c r="AX75" s="660"/>
      <c r="AY75" s="660"/>
      <c r="AZ75" s="660"/>
      <c r="BA75" s="660"/>
      <c r="BB75" s="660"/>
      <c r="BC75" s="660"/>
      <c r="BD75" s="660"/>
      <c r="BE75" s="660"/>
      <c r="BF75" s="166"/>
      <c r="BG75" s="1"/>
      <c r="BI75" s="125"/>
    </row>
    <row r="76" spans="1:75" ht="29.25" hidden="1" customHeight="1" x14ac:dyDescent="0.2">
      <c r="A76" s="17"/>
      <c r="C76" s="1"/>
      <c r="D76" s="165"/>
      <c r="E76" s="660"/>
      <c r="F76" s="660"/>
      <c r="G76" s="660"/>
      <c r="H76" s="660"/>
      <c r="I76" s="660"/>
      <c r="J76" s="660"/>
      <c r="K76" s="660"/>
      <c r="L76" s="660"/>
      <c r="M76" s="660"/>
      <c r="N76" s="769"/>
      <c r="O76" s="769"/>
      <c r="P76" s="769"/>
      <c r="Q76" s="769"/>
      <c r="R76" s="769"/>
      <c r="S76" s="769"/>
      <c r="T76" s="660"/>
      <c r="U76" s="660"/>
      <c r="V76" s="660"/>
      <c r="W76" s="660"/>
      <c r="X76" s="660"/>
      <c r="Y76" s="660"/>
      <c r="Z76" s="660"/>
      <c r="AA76" s="660"/>
      <c r="AB76" s="660"/>
      <c r="AC76" s="660"/>
      <c r="AD76" s="679"/>
      <c r="AE76" s="679"/>
      <c r="AF76" s="679"/>
      <c r="AG76" s="679"/>
      <c r="AH76" s="679"/>
      <c r="AI76" s="679"/>
      <c r="AJ76" s="679"/>
      <c r="AK76" s="660"/>
      <c r="AL76" s="660"/>
      <c r="AM76" s="660"/>
      <c r="AN76" s="660"/>
      <c r="AO76" s="660"/>
      <c r="AP76" s="660"/>
      <c r="AQ76" s="660"/>
      <c r="AR76" s="660"/>
      <c r="AS76" s="660"/>
      <c r="AT76" s="660"/>
      <c r="AU76" s="660"/>
      <c r="AV76" s="660"/>
      <c r="AW76" s="660"/>
      <c r="AX76" s="660"/>
      <c r="AY76" s="660"/>
      <c r="AZ76" s="660"/>
      <c r="BA76" s="660"/>
      <c r="BB76" s="660"/>
      <c r="BC76" s="660"/>
      <c r="BD76" s="660"/>
      <c r="BE76" s="660"/>
      <c r="BF76" s="166"/>
      <c r="BG76" s="1"/>
      <c r="BI76" s="125"/>
    </row>
    <row r="77" spans="1:75" ht="29.25" hidden="1" customHeight="1" x14ac:dyDescent="0.2">
      <c r="A77" s="17"/>
      <c r="C77" s="1"/>
      <c r="D77" s="165"/>
      <c r="E77" s="660"/>
      <c r="F77" s="660"/>
      <c r="G77" s="660"/>
      <c r="H77" s="660"/>
      <c r="I77" s="660"/>
      <c r="J77" s="660"/>
      <c r="K77" s="660"/>
      <c r="L77" s="660"/>
      <c r="M77" s="660"/>
      <c r="N77" s="769"/>
      <c r="O77" s="769"/>
      <c r="P77" s="769"/>
      <c r="Q77" s="769"/>
      <c r="R77" s="769"/>
      <c r="S77" s="769"/>
      <c r="T77" s="660"/>
      <c r="U77" s="660"/>
      <c r="V77" s="660"/>
      <c r="W77" s="660"/>
      <c r="X77" s="660"/>
      <c r="Y77" s="660"/>
      <c r="Z77" s="660"/>
      <c r="AA77" s="660"/>
      <c r="AB77" s="660"/>
      <c r="AC77" s="660"/>
      <c r="AD77" s="679"/>
      <c r="AE77" s="679"/>
      <c r="AF77" s="679"/>
      <c r="AG77" s="679"/>
      <c r="AH77" s="679"/>
      <c r="AI77" s="679"/>
      <c r="AJ77" s="679"/>
      <c r="AK77" s="660"/>
      <c r="AL77" s="660"/>
      <c r="AM77" s="660"/>
      <c r="AN77" s="660"/>
      <c r="AO77" s="660"/>
      <c r="AP77" s="660"/>
      <c r="AQ77" s="660"/>
      <c r="AR77" s="660"/>
      <c r="AS77" s="660"/>
      <c r="AT77" s="660"/>
      <c r="AU77" s="660"/>
      <c r="AV77" s="660"/>
      <c r="AW77" s="660"/>
      <c r="AX77" s="660"/>
      <c r="AY77" s="660"/>
      <c r="AZ77" s="660"/>
      <c r="BA77" s="660"/>
      <c r="BB77" s="660"/>
      <c r="BC77" s="660"/>
      <c r="BD77" s="660"/>
      <c r="BE77" s="660"/>
      <c r="BF77" s="166"/>
      <c r="BG77" s="1"/>
      <c r="BI77" s="125"/>
    </row>
    <row r="78" spans="1:75" ht="18" hidden="1" customHeight="1" x14ac:dyDescent="0.2">
      <c r="A78" s="17"/>
      <c r="C78" s="1"/>
      <c r="D78" s="13"/>
      <c r="E78" s="770" t="s">
        <v>11</v>
      </c>
      <c r="F78" s="770"/>
      <c r="G78" s="770"/>
      <c r="H78" s="770"/>
      <c r="I78" s="770"/>
      <c r="J78" s="770"/>
      <c r="K78" s="770"/>
      <c r="L78" s="770"/>
      <c r="M78" s="770"/>
      <c r="N78" s="770"/>
      <c r="O78" s="770"/>
      <c r="P78" s="770"/>
      <c r="Q78" s="770"/>
      <c r="R78" s="770"/>
      <c r="S78" s="770"/>
      <c r="T78" s="770"/>
      <c r="U78" s="770"/>
      <c r="V78" s="770"/>
      <c r="W78" s="770"/>
      <c r="X78" s="770"/>
      <c r="Y78" s="770"/>
      <c r="Z78" s="770"/>
      <c r="AA78" s="770"/>
      <c r="AB78" s="770"/>
      <c r="AC78" s="770"/>
      <c r="AD78" s="770"/>
      <c r="AE78" s="770"/>
      <c r="AF78" s="770"/>
      <c r="AG78" s="770"/>
      <c r="AH78" s="770"/>
      <c r="AI78" s="770"/>
      <c r="AJ78" s="770"/>
      <c r="AK78" s="770"/>
      <c r="AL78" s="770"/>
      <c r="AM78" s="770"/>
      <c r="AN78" s="770"/>
      <c r="AO78" s="770"/>
      <c r="AP78" s="770"/>
      <c r="AQ78" s="770"/>
      <c r="AR78" s="770"/>
      <c r="AS78" s="770"/>
      <c r="AT78" s="770"/>
      <c r="AU78" s="770"/>
      <c r="AV78" s="770"/>
      <c r="AW78" s="770"/>
      <c r="AX78" s="770"/>
      <c r="AY78" s="770"/>
      <c r="AZ78" s="770"/>
      <c r="BA78" s="770"/>
      <c r="BB78" s="770"/>
      <c r="BC78" s="770"/>
      <c r="BD78" s="770"/>
      <c r="BE78" s="770"/>
      <c r="BF78" s="15"/>
      <c r="BG78" s="1"/>
      <c r="BI78" s="125"/>
    </row>
    <row r="79" spans="1:75" ht="28.5" hidden="1" customHeight="1" x14ac:dyDescent="0.2">
      <c r="A79" s="17"/>
      <c r="C79" s="1"/>
      <c r="D79" s="13"/>
      <c r="E79" s="590" t="s">
        <v>12</v>
      </c>
      <c r="F79" s="590"/>
      <c r="G79" s="590"/>
      <c r="H79" s="590"/>
      <c r="I79" s="590"/>
      <c r="J79" s="590"/>
      <c r="K79" s="590"/>
      <c r="L79" s="590"/>
      <c r="M79" s="590"/>
      <c r="N79" s="590" t="s">
        <v>4</v>
      </c>
      <c r="O79" s="590"/>
      <c r="P79" s="590"/>
      <c r="Q79" s="590"/>
      <c r="R79" s="590"/>
      <c r="S79" s="590"/>
      <c r="T79" s="590"/>
      <c r="U79" s="590"/>
      <c r="V79" s="590"/>
      <c r="W79" s="590"/>
      <c r="X79" s="590"/>
      <c r="Y79" s="590"/>
      <c r="Z79" s="590"/>
      <c r="AA79" s="590"/>
      <c r="AB79" s="590"/>
      <c r="AC79" s="590"/>
      <c r="AD79" s="590" t="s">
        <v>267</v>
      </c>
      <c r="AE79" s="590"/>
      <c r="AF79" s="590"/>
      <c r="AG79" s="590"/>
      <c r="AH79" s="590"/>
      <c r="AI79" s="590"/>
      <c r="AJ79" s="590"/>
      <c r="AK79" s="590" t="s">
        <v>8</v>
      </c>
      <c r="AL79" s="590"/>
      <c r="AM79" s="590"/>
      <c r="AN79" s="590"/>
      <c r="AO79" s="590"/>
      <c r="AP79" s="590"/>
      <c r="AQ79" s="590"/>
      <c r="AR79" s="590" t="s">
        <v>9</v>
      </c>
      <c r="AS79" s="590"/>
      <c r="AT79" s="590"/>
      <c r="AU79" s="590"/>
      <c r="AV79" s="590"/>
      <c r="AW79" s="590"/>
      <c r="AX79" s="590"/>
      <c r="AY79" s="590" t="s">
        <v>10</v>
      </c>
      <c r="AZ79" s="590"/>
      <c r="BA79" s="590"/>
      <c r="BB79" s="590"/>
      <c r="BC79" s="590"/>
      <c r="BD79" s="590"/>
      <c r="BE79" s="590"/>
      <c r="BF79" s="15"/>
      <c r="BG79" s="1"/>
      <c r="BI79" s="125"/>
    </row>
    <row r="80" spans="1:75" ht="29.25" hidden="1" customHeight="1" x14ac:dyDescent="0.2">
      <c r="A80" s="17"/>
      <c r="C80" s="1"/>
      <c r="D80" s="13"/>
      <c r="E80" s="522"/>
      <c r="F80" s="522"/>
      <c r="G80" s="522"/>
      <c r="H80" s="522"/>
      <c r="I80" s="522"/>
      <c r="J80" s="522"/>
      <c r="K80" s="522"/>
      <c r="L80" s="522"/>
      <c r="M80" s="522"/>
      <c r="N80" s="522"/>
      <c r="O80" s="522"/>
      <c r="P80" s="522"/>
      <c r="Q80" s="522"/>
      <c r="R80" s="522"/>
      <c r="S80" s="522"/>
      <c r="T80" s="522"/>
      <c r="U80" s="522"/>
      <c r="V80" s="522"/>
      <c r="W80" s="522"/>
      <c r="X80" s="522"/>
      <c r="Y80" s="522"/>
      <c r="Z80" s="522"/>
      <c r="AA80" s="522"/>
      <c r="AB80" s="522"/>
      <c r="AC80" s="522"/>
      <c r="AD80" s="523"/>
      <c r="AE80" s="523"/>
      <c r="AF80" s="523"/>
      <c r="AG80" s="523"/>
      <c r="AH80" s="523"/>
      <c r="AI80" s="523"/>
      <c r="AJ80" s="523"/>
      <c r="AK80" s="524"/>
      <c r="AL80" s="524"/>
      <c r="AM80" s="524"/>
      <c r="AN80" s="524"/>
      <c r="AO80" s="524"/>
      <c r="AP80" s="524"/>
      <c r="AQ80" s="524"/>
      <c r="AR80" s="524"/>
      <c r="AS80" s="524"/>
      <c r="AT80" s="524"/>
      <c r="AU80" s="524"/>
      <c r="AV80" s="524"/>
      <c r="AW80" s="524"/>
      <c r="AX80" s="524"/>
      <c r="AY80" s="524"/>
      <c r="AZ80" s="524"/>
      <c r="BA80" s="524"/>
      <c r="BB80" s="524"/>
      <c r="BC80" s="524"/>
      <c r="BD80" s="524"/>
      <c r="BE80" s="524"/>
      <c r="BF80" s="15"/>
      <c r="BG80" s="1"/>
      <c r="BI80" s="125"/>
    </row>
    <row r="81" spans="1:63" ht="29.25" hidden="1" customHeight="1" x14ac:dyDescent="0.2">
      <c r="A81" s="17"/>
      <c r="C81" s="1"/>
      <c r="D81" s="13"/>
      <c r="E81" s="522"/>
      <c r="F81" s="522"/>
      <c r="G81" s="522"/>
      <c r="H81" s="522"/>
      <c r="I81" s="522"/>
      <c r="J81" s="522"/>
      <c r="K81" s="522"/>
      <c r="L81" s="522"/>
      <c r="M81" s="522"/>
      <c r="N81" s="522"/>
      <c r="O81" s="522"/>
      <c r="P81" s="522"/>
      <c r="Q81" s="522"/>
      <c r="R81" s="522"/>
      <c r="S81" s="522"/>
      <c r="T81" s="522"/>
      <c r="U81" s="522"/>
      <c r="V81" s="522"/>
      <c r="W81" s="522"/>
      <c r="X81" s="522"/>
      <c r="Y81" s="522"/>
      <c r="Z81" s="522"/>
      <c r="AA81" s="522"/>
      <c r="AB81" s="522"/>
      <c r="AC81" s="522"/>
      <c r="AD81" s="523"/>
      <c r="AE81" s="523"/>
      <c r="AF81" s="523"/>
      <c r="AG81" s="523"/>
      <c r="AH81" s="523"/>
      <c r="AI81" s="523"/>
      <c r="AJ81" s="523"/>
      <c r="AK81" s="524"/>
      <c r="AL81" s="524"/>
      <c r="AM81" s="524"/>
      <c r="AN81" s="524"/>
      <c r="AO81" s="524"/>
      <c r="AP81" s="524"/>
      <c r="AQ81" s="524"/>
      <c r="AR81" s="524"/>
      <c r="AS81" s="524"/>
      <c r="AT81" s="524"/>
      <c r="AU81" s="524"/>
      <c r="AV81" s="524"/>
      <c r="AW81" s="524"/>
      <c r="AX81" s="524"/>
      <c r="AY81" s="524"/>
      <c r="AZ81" s="524"/>
      <c r="BA81" s="524"/>
      <c r="BB81" s="524"/>
      <c r="BC81" s="524"/>
      <c r="BD81" s="524"/>
      <c r="BE81" s="524"/>
      <c r="BF81" s="15"/>
      <c r="BG81" s="1"/>
      <c r="BI81" s="125"/>
    </row>
    <row r="82" spans="1:63" ht="29.25" hidden="1" customHeight="1" x14ac:dyDescent="0.2">
      <c r="A82" s="17"/>
      <c r="C82" s="1"/>
      <c r="D82" s="13"/>
      <c r="E82" s="522"/>
      <c r="F82" s="522"/>
      <c r="G82" s="522"/>
      <c r="H82" s="522"/>
      <c r="I82" s="522"/>
      <c r="J82" s="522"/>
      <c r="K82" s="522"/>
      <c r="L82" s="522"/>
      <c r="M82" s="522"/>
      <c r="N82" s="522"/>
      <c r="O82" s="522"/>
      <c r="P82" s="522"/>
      <c r="Q82" s="522"/>
      <c r="R82" s="522"/>
      <c r="S82" s="522"/>
      <c r="T82" s="522"/>
      <c r="U82" s="522"/>
      <c r="V82" s="522"/>
      <c r="W82" s="522"/>
      <c r="X82" s="522"/>
      <c r="Y82" s="522"/>
      <c r="Z82" s="522"/>
      <c r="AA82" s="522"/>
      <c r="AB82" s="522"/>
      <c r="AC82" s="522"/>
      <c r="AD82" s="523"/>
      <c r="AE82" s="523"/>
      <c r="AF82" s="523"/>
      <c r="AG82" s="523"/>
      <c r="AH82" s="523"/>
      <c r="AI82" s="523"/>
      <c r="AJ82" s="523"/>
      <c r="AK82" s="524"/>
      <c r="AL82" s="524"/>
      <c r="AM82" s="524"/>
      <c r="AN82" s="524"/>
      <c r="AO82" s="524"/>
      <c r="AP82" s="524"/>
      <c r="AQ82" s="524"/>
      <c r="AR82" s="524"/>
      <c r="AS82" s="524"/>
      <c r="AT82" s="524"/>
      <c r="AU82" s="524"/>
      <c r="AV82" s="524"/>
      <c r="AW82" s="524"/>
      <c r="AX82" s="524"/>
      <c r="AY82" s="524"/>
      <c r="AZ82" s="524"/>
      <c r="BA82" s="524"/>
      <c r="BB82" s="524"/>
      <c r="BC82" s="524"/>
      <c r="BD82" s="524"/>
      <c r="BE82" s="524"/>
      <c r="BF82" s="15"/>
      <c r="BG82" s="1"/>
      <c r="BI82" s="125"/>
    </row>
    <row r="83" spans="1:63" ht="29.25" hidden="1" customHeight="1" x14ac:dyDescent="0.2">
      <c r="A83" s="17"/>
      <c r="C83" s="1"/>
      <c r="D83" s="13"/>
      <c r="E83" s="522"/>
      <c r="F83" s="522"/>
      <c r="G83" s="522"/>
      <c r="H83" s="522"/>
      <c r="I83" s="522"/>
      <c r="J83" s="522"/>
      <c r="K83" s="522"/>
      <c r="L83" s="522"/>
      <c r="M83" s="522"/>
      <c r="N83" s="522"/>
      <c r="O83" s="522"/>
      <c r="P83" s="522"/>
      <c r="Q83" s="522"/>
      <c r="R83" s="522"/>
      <c r="S83" s="522"/>
      <c r="T83" s="522"/>
      <c r="U83" s="522"/>
      <c r="V83" s="522"/>
      <c r="W83" s="522"/>
      <c r="X83" s="522"/>
      <c r="Y83" s="522"/>
      <c r="Z83" s="522"/>
      <c r="AA83" s="522"/>
      <c r="AB83" s="522"/>
      <c r="AC83" s="522"/>
      <c r="AD83" s="523"/>
      <c r="AE83" s="523"/>
      <c r="AF83" s="523"/>
      <c r="AG83" s="523"/>
      <c r="AH83" s="523"/>
      <c r="AI83" s="523"/>
      <c r="AJ83" s="523"/>
      <c r="AK83" s="524"/>
      <c r="AL83" s="524"/>
      <c r="AM83" s="524"/>
      <c r="AN83" s="524"/>
      <c r="AO83" s="524"/>
      <c r="AP83" s="524"/>
      <c r="AQ83" s="524"/>
      <c r="AR83" s="524"/>
      <c r="AS83" s="524"/>
      <c r="AT83" s="524"/>
      <c r="AU83" s="524"/>
      <c r="AV83" s="524"/>
      <c r="AW83" s="524"/>
      <c r="AX83" s="524"/>
      <c r="AY83" s="524"/>
      <c r="AZ83" s="524"/>
      <c r="BA83" s="524"/>
      <c r="BB83" s="524"/>
      <c r="BC83" s="524"/>
      <c r="BD83" s="524"/>
      <c r="BE83" s="524"/>
      <c r="BF83" s="15"/>
      <c r="BG83" s="1"/>
      <c r="BI83" s="125"/>
    </row>
    <row r="84" spans="1:63" ht="29.25" hidden="1" customHeight="1" x14ac:dyDescent="0.2">
      <c r="A84" s="17"/>
      <c r="C84" s="1"/>
      <c r="D84" s="13"/>
      <c r="E84" s="522"/>
      <c r="F84" s="522"/>
      <c r="G84" s="522"/>
      <c r="H84" s="522"/>
      <c r="I84" s="522"/>
      <c r="J84" s="522"/>
      <c r="K84" s="522"/>
      <c r="L84" s="522"/>
      <c r="M84" s="522"/>
      <c r="N84" s="522"/>
      <c r="O84" s="522"/>
      <c r="P84" s="522"/>
      <c r="Q84" s="522"/>
      <c r="R84" s="522"/>
      <c r="S84" s="522"/>
      <c r="T84" s="522"/>
      <c r="U84" s="522"/>
      <c r="V84" s="522"/>
      <c r="W84" s="522"/>
      <c r="X84" s="522"/>
      <c r="Y84" s="522"/>
      <c r="Z84" s="522"/>
      <c r="AA84" s="522"/>
      <c r="AB84" s="522"/>
      <c r="AC84" s="522"/>
      <c r="AD84" s="523"/>
      <c r="AE84" s="523"/>
      <c r="AF84" s="523"/>
      <c r="AG84" s="523"/>
      <c r="AH84" s="523"/>
      <c r="AI84" s="523"/>
      <c r="AJ84" s="523"/>
      <c r="AK84" s="524"/>
      <c r="AL84" s="524"/>
      <c r="AM84" s="524"/>
      <c r="AN84" s="524"/>
      <c r="AO84" s="524"/>
      <c r="AP84" s="524"/>
      <c r="AQ84" s="524"/>
      <c r="AR84" s="524"/>
      <c r="AS84" s="524"/>
      <c r="AT84" s="524"/>
      <c r="AU84" s="524"/>
      <c r="AV84" s="524"/>
      <c r="AW84" s="524"/>
      <c r="AX84" s="524"/>
      <c r="AY84" s="524"/>
      <c r="AZ84" s="524"/>
      <c r="BA84" s="524"/>
      <c r="BB84" s="524"/>
      <c r="BC84" s="524"/>
      <c r="BD84" s="524"/>
      <c r="BE84" s="524"/>
      <c r="BF84" s="15"/>
      <c r="BG84" s="1"/>
      <c r="BI84" s="125"/>
    </row>
    <row r="85" spans="1:63" ht="29.25" hidden="1" customHeight="1" x14ac:dyDescent="0.2">
      <c r="A85" s="17"/>
      <c r="C85" s="1"/>
      <c r="D85" s="13"/>
      <c r="E85" s="522"/>
      <c r="F85" s="522"/>
      <c r="G85" s="522"/>
      <c r="H85" s="522"/>
      <c r="I85" s="522"/>
      <c r="J85" s="522"/>
      <c r="K85" s="522"/>
      <c r="L85" s="522"/>
      <c r="M85" s="522"/>
      <c r="N85" s="522"/>
      <c r="O85" s="522"/>
      <c r="P85" s="522"/>
      <c r="Q85" s="522"/>
      <c r="R85" s="522"/>
      <c r="S85" s="522"/>
      <c r="T85" s="522"/>
      <c r="U85" s="522"/>
      <c r="V85" s="522"/>
      <c r="W85" s="522"/>
      <c r="X85" s="522"/>
      <c r="Y85" s="522"/>
      <c r="Z85" s="522"/>
      <c r="AA85" s="522"/>
      <c r="AB85" s="522"/>
      <c r="AC85" s="522"/>
      <c r="AD85" s="523"/>
      <c r="AE85" s="523"/>
      <c r="AF85" s="523"/>
      <c r="AG85" s="523"/>
      <c r="AH85" s="523"/>
      <c r="AI85" s="523"/>
      <c r="AJ85" s="523"/>
      <c r="AK85" s="524"/>
      <c r="AL85" s="524"/>
      <c r="AM85" s="524"/>
      <c r="AN85" s="524"/>
      <c r="AO85" s="524"/>
      <c r="AP85" s="524"/>
      <c r="AQ85" s="524"/>
      <c r="AR85" s="524"/>
      <c r="AS85" s="524"/>
      <c r="AT85" s="524"/>
      <c r="AU85" s="524"/>
      <c r="AV85" s="524"/>
      <c r="AW85" s="524"/>
      <c r="AX85" s="524"/>
      <c r="AY85" s="524"/>
      <c r="AZ85" s="524"/>
      <c r="BA85" s="524"/>
      <c r="BB85" s="524"/>
      <c r="BC85" s="524"/>
      <c r="BD85" s="524"/>
      <c r="BE85" s="524"/>
      <c r="BF85" s="15"/>
      <c r="BG85" s="1"/>
      <c r="BI85" s="125"/>
    </row>
    <row r="86" spans="1:63" ht="29.25" hidden="1" customHeight="1" x14ac:dyDescent="0.2">
      <c r="A86" s="17"/>
      <c r="C86" s="1"/>
      <c r="D86" s="13"/>
      <c r="E86" s="522"/>
      <c r="F86" s="522"/>
      <c r="G86" s="522"/>
      <c r="H86" s="522"/>
      <c r="I86" s="522"/>
      <c r="J86" s="522"/>
      <c r="K86" s="522"/>
      <c r="L86" s="522"/>
      <c r="M86" s="522"/>
      <c r="N86" s="522"/>
      <c r="O86" s="522"/>
      <c r="P86" s="522"/>
      <c r="Q86" s="522"/>
      <c r="R86" s="522"/>
      <c r="S86" s="522"/>
      <c r="T86" s="522"/>
      <c r="U86" s="522"/>
      <c r="V86" s="522"/>
      <c r="W86" s="522"/>
      <c r="X86" s="522"/>
      <c r="Y86" s="522"/>
      <c r="Z86" s="522"/>
      <c r="AA86" s="522"/>
      <c r="AB86" s="522"/>
      <c r="AC86" s="522"/>
      <c r="AD86" s="523"/>
      <c r="AE86" s="523"/>
      <c r="AF86" s="523"/>
      <c r="AG86" s="523"/>
      <c r="AH86" s="523"/>
      <c r="AI86" s="523"/>
      <c r="AJ86" s="523"/>
      <c r="AK86" s="524"/>
      <c r="AL86" s="524"/>
      <c r="AM86" s="524"/>
      <c r="AN86" s="524"/>
      <c r="AO86" s="524"/>
      <c r="AP86" s="524"/>
      <c r="AQ86" s="524"/>
      <c r="AR86" s="524"/>
      <c r="AS86" s="524"/>
      <c r="AT86" s="524"/>
      <c r="AU86" s="524"/>
      <c r="AV86" s="524"/>
      <c r="AW86" s="524"/>
      <c r="AX86" s="524"/>
      <c r="AY86" s="524"/>
      <c r="AZ86" s="524"/>
      <c r="BA86" s="524"/>
      <c r="BB86" s="524"/>
      <c r="BC86" s="524"/>
      <c r="BD86" s="524"/>
      <c r="BE86" s="524"/>
      <c r="BF86" s="15"/>
      <c r="BG86" s="1"/>
      <c r="BI86" s="125"/>
    </row>
    <row r="87" spans="1:63" ht="8.25" hidden="1" customHeight="1" x14ac:dyDescent="0.2">
      <c r="A87" s="17"/>
      <c r="C87" s="1"/>
      <c r="D87" s="14"/>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c r="BB87" s="12"/>
      <c r="BC87" s="12"/>
      <c r="BD87" s="12"/>
      <c r="BE87" s="12"/>
      <c r="BF87" s="16"/>
      <c r="BG87" s="1"/>
      <c r="BI87" s="125"/>
    </row>
    <row r="88" spans="1:63" ht="12.75" hidden="1" customHeight="1" x14ac:dyDescent="0.2">
      <c r="A88" s="17"/>
      <c r="C88" s="1"/>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K88" s="102"/>
      <c r="AL88" s="102"/>
      <c r="AM88" s="102"/>
      <c r="AN88" s="102"/>
      <c r="AO88" s="102"/>
      <c r="AP88" s="102"/>
      <c r="AQ88" s="102"/>
      <c r="AR88" s="102"/>
      <c r="AS88" s="102"/>
      <c r="AT88" s="102"/>
      <c r="AU88" s="102"/>
      <c r="AV88" s="102"/>
      <c r="AW88" s="102"/>
      <c r="AX88" s="102"/>
      <c r="AY88" s="102"/>
      <c r="AZ88" s="102"/>
      <c r="BA88" s="102"/>
      <c r="BB88" s="102"/>
      <c r="BC88" s="102"/>
      <c r="BD88" s="102"/>
      <c r="BE88" s="102"/>
      <c r="BF88" s="102"/>
      <c r="BG88" s="1"/>
      <c r="BI88" s="125"/>
    </row>
    <row r="89" spans="1:63" ht="21" hidden="1" customHeight="1" x14ac:dyDescent="0.25">
      <c r="C89" s="141"/>
      <c r="D89" s="142" t="s">
        <v>504</v>
      </c>
      <c r="E89" s="102"/>
      <c r="F89" s="102"/>
      <c r="G89" s="102"/>
      <c r="H89" s="102"/>
      <c r="I89" s="102"/>
      <c r="J89" s="102"/>
      <c r="K89" s="102"/>
      <c r="L89" s="102"/>
      <c r="M89" s="102"/>
      <c r="N89" s="102"/>
      <c r="O89" s="102"/>
      <c r="P89" s="102"/>
      <c r="Q89" s="102"/>
      <c r="R89" s="102"/>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2"/>
      <c r="AP89" s="102"/>
      <c r="AQ89" s="102"/>
      <c r="AR89" s="102"/>
      <c r="AS89" s="102"/>
      <c r="AT89" s="102"/>
      <c r="AU89" s="102"/>
      <c r="AV89" s="102"/>
      <c r="AW89" s="102"/>
      <c r="AX89" s="102"/>
      <c r="AY89" s="102"/>
      <c r="AZ89" s="102"/>
      <c r="BA89" s="102"/>
      <c r="BB89" s="102"/>
      <c r="BC89" s="102"/>
      <c r="BD89" s="102"/>
      <c r="BE89" s="102"/>
      <c r="BF89" s="102"/>
      <c r="BG89" s="1"/>
    </row>
    <row r="90" spans="1:63" ht="7.5" hidden="1" customHeight="1" x14ac:dyDescent="0.2">
      <c r="C90" s="1"/>
      <c r="D90" s="519"/>
      <c r="E90" s="520"/>
      <c r="F90" s="520"/>
      <c r="G90" s="520"/>
      <c r="H90" s="520"/>
      <c r="I90" s="520"/>
      <c r="J90" s="520"/>
      <c r="K90" s="520"/>
      <c r="L90" s="520"/>
      <c r="M90" s="520"/>
      <c r="N90" s="520"/>
      <c r="O90" s="520"/>
      <c r="P90" s="520"/>
      <c r="Q90" s="520"/>
      <c r="R90" s="520"/>
      <c r="S90" s="520"/>
      <c r="T90" s="520"/>
      <c r="U90" s="520"/>
      <c r="V90" s="520"/>
      <c r="W90" s="520"/>
      <c r="X90" s="520"/>
      <c r="Y90" s="520"/>
      <c r="Z90" s="520"/>
      <c r="AA90" s="520"/>
      <c r="AB90" s="520"/>
      <c r="AC90" s="520"/>
      <c r="AD90" s="520"/>
      <c r="AE90" s="520"/>
      <c r="AF90" s="520"/>
      <c r="AG90" s="520"/>
      <c r="AH90" s="520"/>
      <c r="AI90" s="520"/>
      <c r="AJ90" s="520"/>
      <c r="AK90" s="520"/>
      <c r="AL90" s="520"/>
      <c r="AM90" s="520"/>
      <c r="AN90" s="520"/>
      <c r="AO90" s="520"/>
      <c r="AP90" s="520"/>
      <c r="AQ90" s="520"/>
      <c r="AR90" s="520"/>
      <c r="AS90" s="520"/>
      <c r="AT90" s="520"/>
      <c r="AU90" s="520"/>
      <c r="AV90" s="520"/>
      <c r="AW90" s="520"/>
      <c r="AX90" s="520"/>
      <c r="AY90" s="520"/>
      <c r="AZ90" s="520"/>
      <c r="BA90" s="520"/>
      <c r="BB90" s="520"/>
      <c r="BC90" s="520"/>
      <c r="BD90" s="520"/>
      <c r="BE90" s="520"/>
      <c r="BF90" s="521"/>
      <c r="BG90" s="1"/>
      <c r="BI90" s="125"/>
    </row>
    <row r="91" spans="1:63" ht="20.25" hidden="1" customHeight="1" x14ac:dyDescent="0.2">
      <c r="C91" s="1"/>
      <c r="D91" s="10"/>
      <c r="E91" s="527" t="s">
        <v>21</v>
      </c>
      <c r="F91" s="528"/>
      <c r="G91" s="528"/>
      <c r="H91" s="528"/>
      <c r="I91" s="528"/>
      <c r="J91" s="528"/>
      <c r="K91" s="528"/>
      <c r="L91" s="528"/>
      <c r="M91" s="528"/>
      <c r="N91" s="528"/>
      <c r="O91" s="528"/>
      <c r="P91" s="528"/>
      <c r="Q91" s="528"/>
      <c r="R91" s="528"/>
      <c r="S91" s="528"/>
      <c r="T91" s="528"/>
      <c r="U91" s="528"/>
      <c r="V91" s="528"/>
      <c r="W91" s="528"/>
      <c r="X91" s="528"/>
      <c r="Y91" s="528"/>
      <c r="Z91" s="528"/>
      <c r="AA91" s="528"/>
      <c r="AB91" s="528"/>
      <c r="AC91" s="528"/>
      <c r="AD91" s="528"/>
      <c r="AE91" s="528"/>
      <c r="AF91" s="528"/>
      <c r="AG91" s="528"/>
      <c r="AH91" s="528"/>
      <c r="AI91" s="528"/>
      <c r="AJ91" s="528"/>
      <c r="AK91" s="528"/>
      <c r="AL91" s="528"/>
      <c r="AM91" s="528"/>
      <c r="AN91" s="529"/>
      <c r="AO91" s="530" t="s">
        <v>249</v>
      </c>
      <c r="AP91" s="531"/>
      <c r="AQ91" s="531"/>
      <c r="AR91" s="531"/>
      <c r="AS91" s="531"/>
      <c r="AT91" s="531"/>
      <c r="AU91" s="531"/>
      <c r="AV91" s="531"/>
      <c r="AW91" s="531"/>
      <c r="AX91" s="531"/>
      <c r="AY91" s="531"/>
      <c r="AZ91" s="531"/>
      <c r="BA91" s="531"/>
      <c r="BB91" s="531"/>
      <c r="BC91" s="531"/>
      <c r="BD91" s="531"/>
      <c r="BE91" s="532"/>
      <c r="BF91" s="11"/>
      <c r="BG91" s="1"/>
      <c r="BH91" s="124" t="s">
        <v>249</v>
      </c>
      <c r="BI91" s="124" t="s">
        <v>22</v>
      </c>
      <c r="BJ91" s="124" t="s">
        <v>23</v>
      </c>
    </row>
    <row r="92" spans="1:63" s="3" customFormat="1" ht="25.15" hidden="1" customHeight="1" x14ac:dyDescent="0.2">
      <c r="D92" s="535" t="s">
        <v>41</v>
      </c>
      <c r="E92" s="536"/>
      <c r="F92" s="536"/>
      <c r="G92" s="536"/>
      <c r="H92" s="536"/>
      <c r="I92" s="536"/>
      <c r="J92" s="536"/>
      <c r="K92" s="536"/>
      <c r="L92" s="536"/>
      <c r="M92" s="536"/>
      <c r="N92" s="536"/>
      <c r="O92" s="536"/>
      <c r="P92" s="536"/>
      <c r="Q92" s="536"/>
      <c r="R92" s="536"/>
      <c r="S92" s="536"/>
      <c r="T92" s="536"/>
      <c r="U92" s="536"/>
      <c r="V92" s="536"/>
      <c r="W92" s="536"/>
      <c r="X92" s="536"/>
      <c r="Y92" s="536"/>
      <c r="Z92" s="536"/>
      <c r="AA92" s="536"/>
      <c r="AB92" s="536"/>
      <c r="AC92" s="536"/>
      <c r="AD92" s="536"/>
      <c r="AE92" s="536"/>
      <c r="AF92" s="536"/>
      <c r="AG92" s="536"/>
      <c r="AH92" s="536"/>
      <c r="AI92" s="536"/>
      <c r="AJ92" s="536"/>
      <c r="AK92" s="536"/>
      <c r="AL92" s="536"/>
      <c r="AM92" s="536"/>
      <c r="AN92" s="536"/>
      <c r="AO92" s="536"/>
      <c r="AP92" s="536"/>
      <c r="AQ92" s="536"/>
      <c r="AR92" s="536"/>
      <c r="AS92" s="536"/>
      <c r="AT92" s="536"/>
      <c r="AU92" s="536"/>
      <c r="AV92" s="536"/>
      <c r="AW92" s="536"/>
      <c r="AX92" s="536"/>
      <c r="AY92" s="536"/>
      <c r="AZ92" s="536"/>
      <c r="BA92" s="536"/>
      <c r="BB92" s="536"/>
      <c r="BC92" s="536"/>
      <c r="BD92" s="536"/>
      <c r="BE92" s="536"/>
      <c r="BF92" s="537"/>
      <c r="BH92" s="131"/>
      <c r="BI92" s="125"/>
      <c r="BJ92" s="1"/>
      <c r="BK92" s="1"/>
    </row>
    <row r="93" spans="1:63" ht="18" hidden="1" customHeight="1" x14ac:dyDescent="0.2">
      <c r="C93" s="1"/>
      <c r="D93" s="13"/>
      <c r="E93" s="538" t="s">
        <v>11</v>
      </c>
      <c r="F93" s="538"/>
      <c r="G93" s="538"/>
      <c r="H93" s="538"/>
      <c r="I93" s="538"/>
      <c r="J93" s="538"/>
      <c r="K93" s="538"/>
      <c r="L93" s="538"/>
      <c r="M93" s="538"/>
      <c r="N93" s="538"/>
      <c r="O93" s="538"/>
      <c r="P93" s="538"/>
      <c r="Q93" s="538"/>
      <c r="R93" s="538"/>
      <c r="S93" s="538"/>
      <c r="T93" s="538"/>
      <c r="U93" s="538"/>
      <c r="V93" s="538"/>
      <c r="W93" s="538"/>
      <c r="X93" s="538"/>
      <c r="Y93" s="538"/>
      <c r="Z93" s="538"/>
      <c r="AA93" s="538"/>
      <c r="AB93" s="538"/>
      <c r="AC93" s="538"/>
      <c r="AD93" s="538"/>
      <c r="AE93" s="538"/>
      <c r="AF93" s="538"/>
      <c r="AG93" s="538"/>
      <c r="AH93" s="538"/>
      <c r="AI93" s="538"/>
      <c r="AJ93" s="538"/>
      <c r="AK93" s="538"/>
      <c r="AL93" s="538"/>
      <c r="AM93" s="538"/>
      <c r="AN93" s="538"/>
      <c r="AO93" s="538"/>
      <c r="AP93" s="538"/>
      <c r="AQ93" s="538"/>
      <c r="AR93" s="538"/>
      <c r="AS93" s="538"/>
      <c r="AT93" s="538"/>
      <c r="AU93" s="538"/>
      <c r="AV93" s="538"/>
      <c r="AW93" s="538"/>
      <c r="AX93" s="538"/>
      <c r="AY93" s="538"/>
      <c r="AZ93" s="538"/>
      <c r="BA93" s="538"/>
      <c r="BB93" s="538"/>
      <c r="BC93" s="538"/>
      <c r="BD93" s="538"/>
      <c r="BE93" s="538"/>
      <c r="BF93" s="15"/>
      <c r="BG93" s="1"/>
      <c r="BI93" s="125"/>
    </row>
    <row r="94" spans="1:63" ht="28.5" hidden="1" customHeight="1" x14ac:dyDescent="0.2">
      <c r="C94" s="1"/>
      <c r="D94" s="13"/>
      <c r="E94" s="568" t="s">
        <v>12</v>
      </c>
      <c r="F94" s="525"/>
      <c r="G94" s="525"/>
      <c r="H94" s="525"/>
      <c r="I94" s="525"/>
      <c r="J94" s="525"/>
      <c r="K94" s="525"/>
      <c r="L94" s="525"/>
      <c r="M94" s="525"/>
      <c r="N94" s="525" t="s">
        <v>4</v>
      </c>
      <c r="O94" s="525"/>
      <c r="P94" s="525"/>
      <c r="Q94" s="525"/>
      <c r="R94" s="525"/>
      <c r="S94" s="525"/>
      <c r="T94" s="525"/>
      <c r="U94" s="525"/>
      <c r="V94" s="525"/>
      <c r="W94" s="525"/>
      <c r="X94" s="525"/>
      <c r="Y94" s="525"/>
      <c r="Z94" s="525"/>
      <c r="AA94" s="525"/>
      <c r="AB94" s="525"/>
      <c r="AC94" s="525"/>
      <c r="AD94" s="525" t="s">
        <v>51</v>
      </c>
      <c r="AE94" s="525"/>
      <c r="AF94" s="525"/>
      <c r="AG94" s="525"/>
      <c r="AH94" s="525"/>
      <c r="AI94" s="525"/>
      <c r="AJ94" s="525"/>
      <c r="AK94" s="525" t="s">
        <v>8</v>
      </c>
      <c r="AL94" s="525"/>
      <c r="AM94" s="525"/>
      <c r="AN94" s="525"/>
      <c r="AO94" s="525"/>
      <c r="AP94" s="525"/>
      <c r="AQ94" s="525"/>
      <c r="AR94" s="541" t="s">
        <v>9</v>
      </c>
      <c r="AS94" s="541"/>
      <c r="AT94" s="541"/>
      <c r="AU94" s="541"/>
      <c r="AV94" s="541"/>
      <c r="AW94" s="541"/>
      <c r="AX94" s="541"/>
      <c r="AY94" s="525" t="s">
        <v>10</v>
      </c>
      <c r="AZ94" s="525"/>
      <c r="BA94" s="525"/>
      <c r="BB94" s="525"/>
      <c r="BC94" s="525"/>
      <c r="BD94" s="525"/>
      <c r="BE94" s="526"/>
      <c r="BF94" s="15"/>
      <c r="BG94" s="1"/>
      <c r="BI94" s="125"/>
    </row>
    <row r="95" spans="1:63" ht="29.25" hidden="1" customHeight="1" x14ac:dyDescent="0.2">
      <c r="C95" s="1"/>
      <c r="D95" s="13"/>
      <c r="E95" s="539"/>
      <c r="F95" s="534"/>
      <c r="G95" s="534"/>
      <c r="H95" s="534"/>
      <c r="I95" s="534"/>
      <c r="J95" s="534"/>
      <c r="K95" s="534"/>
      <c r="L95" s="534"/>
      <c r="M95" s="534"/>
      <c r="N95" s="534"/>
      <c r="O95" s="534"/>
      <c r="P95" s="534"/>
      <c r="Q95" s="534"/>
      <c r="R95" s="534"/>
      <c r="S95" s="534"/>
      <c r="T95" s="534"/>
      <c r="U95" s="534"/>
      <c r="V95" s="534"/>
      <c r="W95" s="534"/>
      <c r="X95" s="534"/>
      <c r="Y95" s="534"/>
      <c r="Z95" s="534"/>
      <c r="AA95" s="534"/>
      <c r="AB95" s="534"/>
      <c r="AC95" s="534"/>
      <c r="AD95" s="533"/>
      <c r="AE95" s="533"/>
      <c r="AF95" s="533"/>
      <c r="AG95" s="533"/>
      <c r="AH95" s="533"/>
      <c r="AI95" s="533"/>
      <c r="AJ95" s="533"/>
      <c r="AK95" s="518"/>
      <c r="AL95" s="518"/>
      <c r="AM95" s="518"/>
      <c r="AN95" s="518"/>
      <c r="AO95" s="518"/>
      <c r="AP95" s="518"/>
      <c r="AQ95" s="518"/>
      <c r="AR95" s="518"/>
      <c r="AS95" s="518"/>
      <c r="AT95" s="518"/>
      <c r="AU95" s="518"/>
      <c r="AV95" s="518"/>
      <c r="AW95" s="518"/>
      <c r="AX95" s="518"/>
      <c r="AY95" s="518"/>
      <c r="AZ95" s="518"/>
      <c r="BA95" s="518"/>
      <c r="BB95" s="518"/>
      <c r="BC95" s="518"/>
      <c r="BD95" s="518"/>
      <c r="BE95" s="542"/>
      <c r="BF95" s="15"/>
      <c r="BG95" s="1"/>
      <c r="BI95" s="125"/>
    </row>
    <row r="96" spans="1:63" ht="29.25" hidden="1" customHeight="1" x14ac:dyDescent="0.2">
      <c r="C96" s="1"/>
      <c r="D96" s="13"/>
      <c r="E96" s="539"/>
      <c r="F96" s="534"/>
      <c r="G96" s="534"/>
      <c r="H96" s="534"/>
      <c r="I96" s="534"/>
      <c r="J96" s="534"/>
      <c r="K96" s="534"/>
      <c r="L96" s="534"/>
      <c r="M96" s="534"/>
      <c r="N96" s="534"/>
      <c r="O96" s="534"/>
      <c r="P96" s="534"/>
      <c r="Q96" s="534"/>
      <c r="R96" s="534"/>
      <c r="S96" s="534"/>
      <c r="T96" s="534"/>
      <c r="U96" s="534"/>
      <c r="V96" s="534"/>
      <c r="W96" s="534"/>
      <c r="X96" s="534"/>
      <c r="Y96" s="534"/>
      <c r="Z96" s="534"/>
      <c r="AA96" s="534"/>
      <c r="AB96" s="534"/>
      <c r="AC96" s="534"/>
      <c r="AD96" s="533"/>
      <c r="AE96" s="533"/>
      <c r="AF96" s="533"/>
      <c r="AG96" s="533"/>
      <c r="AH96" s="533"/>
      <c r="AI96" s="533"/>
      <c r="AJ96" s="533"/>
      <c r="AK96" s="518"/>
      <c r="AL96" s="518"/>
      <c r="AM96" s="518"/>
      <c r="AN96" s="518"/>
      <c r="AO96" s="518"/>
      <c r="AP96" s="518"/>
      <c r="AQ96" s="518"/>
      <c r="AR96" s="518"/>
      <c r="AS96" s="518"/>
      <c r="AT96" s="518"/>
      <c r="AU96" s="518"/>
      <c r="AV96" s="518"/>
      <c r="AW96" s="518"/>
      <c r="AX96" s="518"/>
      <c r="AY96" s="518"/>
      <c r="AZ96" s="518"/>
      <c r="BA96" s="518"/>
      <c r="BB96" s="518"/>
      <c r="BC96" s="518"/>
      <c r="BD96" s="518"/>
      <c r="BE96" s="542"/>
      <c r="BF96" s="15"/>
      <c r="BG96" s="1"/>
    </row>
    <row r="97" spans="3:59" ht="29.25" hidden="1" customHeight="1" x14ac:dyDescent="0.2">
      <c r="C97" s="1"/>
      <c r="D97" s="13"/>
      <c r="E97" s="539"/>
      <c r="F97" s="534"/>
      <c r="G97" s="534"/>
      <c r="H97" s="534"/>
      <c r="I97" s="534"/>
      <c r="J97" s="534"/>
      <c r="K97" s="534"/>
      <c r="L97" s="534"/>
      <c r="M97" s="534"/>
      <c r="N97" s="534"/>
      <c r="O97" s="534"/>
      <c r="P97" s="534"/>
      <c r="Q97" s="534"/>
      <c r="R97" s="534"/>
      <c r="S97" s="534"/>
      <c r="T97" s="534"/>
      <c r="U97" s="534"/>
      <c r="V97" s="534"/>
      <c r="W97" s="534"/>
      <c r="X97" s="534"/>
      <c r="Y97" s="534"/>
      <c r="Z97" s="534"/>
      <c r="AA97" s="534"/>
      <c r="AB97" s="534"/>
      <c r="AC97" s="534"/>
      <c r="AD97" s="533"/>
      <c r="AE97" s="533"/>
      <c r="AF97" s="533"/>
      <c r="AG97" s="533"/>
      <c r="AH97" s="533"/>
      <c r="AI97" s="533"/>
      <c r="AJ97" s="533"/>
      <c r="AK97" s="518"/>
      <c r="AL97" s="518"/>
      <c r="AM97" s="518"/>
      <c r="AN97" s="518"/>
      <c r="AO97" s="518"/>
      <c r="AP97" s="518"/>
      <c r="AQ97" s="518"/>
      <c r="AR97" s="518"/>
      <c r="AS97" s="518"/>
      <c r="AT97" s="518"/>
      <c r="AU97" s="518"/>
      <c r="AV97" s="518"/>
      <c r="AW97" s="518"/>
      <c r="AX97" s="518"/>
      <c r="AY97" s="518"/>
      <c r="AZ97" s="518"/>
      <c r="BA97" s="518"/>
      <c r="BB97" s="518"/>
      <c r="BC97" s="518"/>
      <c r="BD97" s="518"/>
      <c r="BE97" s="542"/>
      <c r="BF97" s="15"/>
      <c r="BG97" s="1"/>
    </row>
    <row r="98" spans="3:59" ht="29.25" hidden="1" customHeight="1" x14ac:dyDescent="0.2">
      <c r="C98" s="1"/>
      <c r="D98" s="13"/>
      <c r="E98" s="539"/>
      <c r="F98" s="534"/>
      <c r="G98" s="534"/>
      <c r="H98" s="534"/>
      <c r="I98" s="534"/>
      <c r="J98" s="534"/>
      <c r="K98" s="534"/>
      <c r="L98" s="534"/>
      <c r="M98" s="534"/>
      <c r="N98" s="534"/>
      <c r="O98" s="534"/>
      <c r="P98" s="534"/>
      <c r="Q98" s="534"/>
      <c r="R98" s="534"/>
      <c r="S98" s="534"/>
      <c r="T98" s="534"/>
      <c r="U98" s="534"/>
      <c r="V98" s="534"/>
      <c r="W98" s="534"/>
      <c r="X98" s="534"/>
      <c r="Y98" s="534"/>
      <c r="Z98" s="534"/>
      <c r="AA98" s="534"/>
      <c r="AB98" s="534"/>
      <c r="AC98" s="534"/>
      <c r="AD98" s="533"/>
      <c r="AE98" s="533"/>
      <c r="AF98" s="533"/>
      <c r="AG98" s="533"/>
      <c r="AH98" s="533"/>
      <c r="AI98" s="533"/>
      <c r="AJ98" s="533"/>
      <c r="AK98" s="518"/>
      <c r="AL98" s="518"/>
      <c r="AM98" s="518"/>
      <c r="AN98" s="518"/>
      <c r="AO98" s="518"/>
      <c r="AP98" s="518"/>
      <c r="AQ98" s="518"/>
      <c r="AR98" s="518"/>
      <c r="AS98" s="518"/>
      <c r="AT98" s="518"/>
      <c r="AU98" s="518"/>
      <c r="AV98" s="518"/>
      <c r="AW98" s="518"/>
      <c r="AX98" s="518"/>
      <c r="AY98" s="518"/>
      <c r="AZ98" s="518"/>
      <c r="BA98" s="518"/>
      <c r="BB98" s="518"/>
      <c r="BC98" s="518"/>
      <c r="BD98" s="518"/>
      <c r="BE98" s="542"/>
      <c r="BF98" s="15"/>
      <c r="BG98" s="1"/>
    </row>
    <row r="99" spans="3:59" ht="29.25" hidden="1" customHeight="1" x14ac:dyDescent="0.2">
      <c r="C99" s="1"/>
      <c r="D99" s="13"/>
      <c r="E99" s="539"/>
      <c r="F99" s="534"/>
      <c r="G99" s="534"/>
      <c r="H99" s="534"/>
      <c r="I99" s="534"/>
      <c r="J99" s="534"/>
      <c r="K99" s="534"/>
      <c r="L99" s="534"/>
      <c r="M99" s="534"/>
      <c r="N99" s="534"/>
      <c r="O99" s="534"/>
      <c r="P99" s="534"/>
      <c r="Q99" s="534"/>
      <c r="R99" s="534"/>
      <c r="S99" s="534"/>
      <c r="T99" s="534"/>
      <c r="U99" s="534"/>
      <c r="V99" s="534"/>
      <c r="W99" s="534"/>
      <c r="X99" s="534"/>
      <c r="Y99" s="534"/>
      <c r="Z99" s="534"/>
      <c r="AA99" s="534"/>
      <c r="AB99" s="534"/>
      <c r="AC99" s="534"/>
      <c r="AD99" s="533"/>
      <c r="AE99" s="533"/>
      <c r="AF99" s="533"/>
      <c r="AG99" s="533"/>
      <c r="AH99" s="533"/>
      <c r="AI99" s="533"/>
      <c r="AJ99" s="533"/>
      <c r="AK99" s="518"/>
      <c r="AL99" s="518"/>
      <c r="AM99" s="518"/>
      <c r="AN99" s="518"/>
      <c r="AO99" s="518"/>
      <c r="AP99" s="518"/>
      <c r="AQ99" s="518"/>
      <c r="AR99" s="518"/>
      <c r="AS99" s="518"/>
      <c r="AT99" s="518"/>
      <c r="AU99" s="518"/>
      <c r="AV99" s="518"/>
      <c r="AW99" s="518"/>
      <c r="AX99" s="518"/>
      <c r="AY99" s="518"/>
      <c r="AZ99" s="518"/>
      <c r="BA99" s="518"/>
      <c r="BB99" s="518"/>
      <c r="BC99" s="518"/>
      <c r="BD99" s="518"/>
      <c r="BE99" s="542"/>
      <c r="BF99" s="15"/>
      <c r="BG99" s="1"/>
    </row>
    <row r="100" spans="3:59" ht="29.25" hidden="1" customHeight="1" x14ac:dyDescent="0.2">
      <c r="C100" s="1"/>
      <c r="D100" s="13"/>
      <c r="E100" s="539"/>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3"/>
      <c r="AE100" s="533"/>
      <c r="AF100" s="533"/>
      <c r="AG100" s="533"/>
      <c r="AH100" s="533"/>
      <c r="AI100" s="533"/>
      <c r="AJ100" s="533"/>
      <c r="AK100" s="518"/>
      <c r="AL100" s="518"/>
      <c r="AM100" s="518"/>
      <c r="AN100" s="518"/>
      <c r="AO100" s="518"/>
      <c r="AP100" s="518"/>
      <c r="AQ100" s="518"/>
      <c r="AR100" s="518"/>
      <c r="AS100" s="518"/>
      <c r="AT100" s="518"/>
      <c r="AU100" s="518"/>
      <c r="AV100" s="518"/>
      <c r="AW100" s="518"/>
      <c r="AX100" s="518"/>
      <c r="AY100" s="518"/>
      <c r="AZ100" s="518"/>
      <c r="BA100" s="518"/>
      <c r="BB100" s="518"/>
      <c r="BC100" s="518"/>
      <c r="BD100" s="518"/>
      <c r="BE100" s="542"/>
      <c r="BF100" s="15"/>
      <c r="BG100" s="1"/>
    </row>
    <row r="101" spans="3:59" ht="29.25" hidden="1" customHeight="1" x14ac:dyDescent="0.2">
      <c r="C101" s="1"/>
      <c r="D101" s="13"/>
      <c r="E101" s="539"/>
      <c r="F101" s="534"/>
      <c r="G101" s="534"/>
      <c r="H101" s="534"/>
      <c r="I101" s="534"/>
      <c r="J101" s="534"/>
      <c r="K101" s="534"/>
      <c r="L101" s="534"/>
      <c r="M101" s="534"/>
      <c r="N101" s="534"/>
      <c r="O101" s="534"/>
      <c r="P101" s="534"/>
      <c r="Q101" s="534"/>
      <c r="R101" s="534"/>
      <c r="S101" s="534"/>
      <c r="T101" s="534"/>
      <c r="U101" s="534"/>
      <c r="V101" s="534"/>
      <c r="W101" s="534"/>
      <c r="X101" s="534"/>
      <c r="Y101" s="534"/>
      <c r="Z101" s="534"/>
      <c r="AA101" s="534"/>
      <c r="AB101" s="534"/>
      <c r="AC101" s="534"/>
      <c r="AD101" s="533"/>
      <c r="AE101" s="533"/>
      <c r="AF101" s="533"/>
      <c r="AG101" s="533"/>
      <c r="AH101" s="533"/>
      <c r="AI101" s="533"/>
      <c r="AJ101" s="533"/>
      <c r="AK101" s="518"/>
      <c r="AL101" s="518"/>
      <c r="AM101" s="518"/>
      <c r="AN101" s="518"/>
      <c r="AO101" s="518"/>
      <c r="AP101" s="518"/>
      <c r="AQ101" s="518"/>
      <c r="AR101" s="518"/>
      <c r="AS101" s="518"/>
      <c r="AT101" s="518"/>
      <c r="AU101" s="518"/>
      <c r="AV101" s="518"/>
      <c r="AW101" s="518"/>
      <c r="AX101" s="518"/>
      <c r="AY101" s="518"/>
      <c r="AZ101" s="518"/>
      <c r="BA101" s="518"/>
      <c r="BB101" s="518"/>
      <c r="BC101" s="518"/>
      <c r="BD101" s="518"/>
      <c r="BE101" s="542"/>
      <c r="BF101" s="15"/>
      <c r="BG101" s="1"/>
    </row>
    <row r="102" spans="3:59" ht="8.25" hidden="1" customHeight="1" x14ac:dyDescent="0.2">
      <c r="C102" s="1"/>
      <c r="D102" s="14"/>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6"/>
      <c r="BG102" s="1"/>
    </row>
    <row r="103" spans="3:59" ht="21" hidden="1" customHeight="1" x14ac:dyDescent="0.25">
      <c r="C103" s="141"/>
      <c r="D103" s="142" t="s">
        <v>505</v>
      </c>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02"/>
      <c r="AB103" s="102"/>
      <c r="AC103" s="102"/>
      <c r="AD103" s="102"/>
      <c r="AE103" s="102"/>
      <c r="AF103" s="102"/>
      <c r="AG103" s="102"/>
      <c r="AH103" s="102"/>
      <c r="AI103" s="102"/>
      <c r="AJ103" s="102"/>
      <c r="AK103" s="102"/>
      <c r="AL103" s="102"/>
      <c r="AM103" s="102"/>
      <c r="AN103" s="102"/>
      <c r="AO103" s="102"/>
      <c r="AP103" s="102"/>
      <c r="AQ103" s="102"/>
      <c r="AR103" s="102"/>
      <c r="AS103" s="102"/>
      <c r="AT103" s="102"/>
      <c r="AU103" s="102"/>
      <c r="AV103" s="102"/>
      <c r="AW103" s="102"/>
      <c r="AX103" s="102"/>
      <c r="AY103" s="102"/>
      <c r="AZ103" s="102"/>
      <c r="BA103" s="102"/>
      <c r="BB103" s="102"/>
      <c r="BC103" s="102"/>
      <c r="BD103" s="102"/>
      <c r="BE103" s="102"/>
      <c r="BF103" s="102"/>
      <c r="BG103" s="1"/>
    </row>
    <row r="104" spans="3:59" ht="19.5" hidden="1" customHeight="1" x14ac:dyDescent="0.2">
      <c r="C104" s="1"/>
      <c r="D104" s="618" t="s">
        <v>26</v>
      </c>
      <c r="E104" s="597"/>
      <c r="F104" s="597"/>
      <c r="G104" s="597"/>
      <c r="H104" s="597"/>
      <c r="I104" s="597"/>
      <c r="J104" s="597"/>
      <c r="K104" s="597"/>
      <c r="L104" s="597"/>
      <c r="M104" s="597"/>
      <c r="N104" s="597"/>
      <c r="O104" s="597"/>
      <c r="P104" s="597"/>
      <c r="Q104" s="597"/>
      <c r="R104" s="597"/>
      <c r="S104" s="597"/>
      <c r="T104" s="658"/>
      <c r="U104" s="570"/>
      <c r="V104" s="570"/>
      <c r="W104" s="570"/>
      <c r="X104" s="570"/>
      <c r="Y104" s="570"/>
      <c r="Z104" s="570"/>
      <c r="AA104" s="570"/>
      <c r="AB104" s="570"/>
      <c r="AC104" s="570"/>
      <c r="AD104" s="570"/>
      <c r="AE104" s="570"/>
      <c r="AF104" s="570"/>
      <c r="AG104" s="570"/>
      <c r="AH104" s="570"/>
      <c r="AI104" s="570"/>
      <c r="AJ104" s="570"/>
      <c r="AK104" s="570"/>
      <c r="AL104" s="570"/>
      <c r="AM104" s="570"/>
      <c r="AN104" s="570"/>
      <c r="AO104" s="570"/>
      <c r="AP104" s="570"/>
      <c r="AQ104" s="570"/>
      <c r="AR104" s="570"/>
      <c r="AS104" s="570"/>
      <c r="AT104" s="570"/>
      <c r="AU104" s="570"/>
      <c r="AV104" s="570"/>
      <c r="AW104" s="570"/>
      <c r="AX104" s="570"/>
      <c r="AY104" s="570"/>
      <c r="AZ104" s="570"/>
      <c r="BA104" s="570"/>
      <c r="BB104" s="570"/>
      <c r="BC104" s="570"/>
      <c r="BD104" s="570"/>
      <c r="BE104" s="570"/>
      <c r="BF104" s="571"/>
      <c r="BG104" s="1"/>
    </row>
    <row r="105" spans="3:59" ht="19.5" hidden="1" customHeight="1" x14ac:dyDescent="0.2">
      <c r="C105" s="1"/>
      <c r="D105" s="896" t="s">
        <v>27</v>
      </c>
      <c r="E105" s="897"/>
      <c r="F105" s="897"/>
      <c r="G105" s="897"/>
      <c r="H105" s="897"/>
      <c r="I105" s="897"/>
      <c r="J105" s="897"/>
      <c r="K105" s="897"/>
      <c r="L105" s="897"/>
      <c r="M105" s="897"/>
      <c r="N105" s="897"/>
      <c r="O105" s="897"/>
      <c r="P105" s="897"/>
      <c r="Q105" s="897"/>
      <c r="R105" s="897"/>
      <c r="S105" s="897"/>
      <c r="T105" s="900"/>
      <c r="U105" s="570"/>
      <c r="V105" s="570"/>
      <c r="W105" s="570"/>
      <c r="X105" s="570"/>
      <c r="Y105" s="570"/>
      <c r="Z105" s="570"/>
      <c r="AA105" s="570"/>
      <c r="AB105" s="570"/>
      <c r="AC105" s="570"/>
      <c r="AD105" s="570"/>
      <c r="AE105" s="570"/>
      <c r="AF105" s="570"/>
      <c r="AG105" s="570"/>
      <c r="AH105" s="570"/>
      <c r="AI105" s="570"/>
      <c r="AJ105" s="570"/>
      <c r="AK105" s="570"/>
      <c r="AL105" s="570"/>
      <c r="AM105" s="570"/>
      <c r="AN105" s="570"/>
      <c r="AO105" s="570"/>
      <c r="AP105" s="570"/>
      <c r="AQ105" s="570"/>
      <c r="AR105" s="570"/>
      <c r="AS105" s="570"/>
      <c r="AT105" s="570"/>
      <c r="AU105" s="570"/>
      <c r="AV105" s="570"/>
      <c r="AW105" s="570"/>
      <c r="AX105" s="570"/>
      <c r="AY105" s="570"/>
      <c r="AZ105" s="570"/>
      <c r="BA105" s="570"/>
      <c r="BB105" s="570"/>
      <c r="BC105" s="570"/>
      <c r="BD105" s="570"/>
      <c r="BE105" s="570"/>
      <c r="BF105" s="571"/>
      <c r="BG105" s="1"/>
    </row>
  </sheetData>
  <sheetProtection selectLockedCells="1"/>
  <protectedRanges>
    <protectedRange sqref="AO91 U104:BF105 AO67 E95:BE101 E80:BE86" name="STR7_1"/>
    <protectedRange sqref="U64:BF64 U88:BF88" name="STR5_1"/>
    <protectedRange sqref="D29:D30 D61:D63 D32 D18:D21" name="STR1_1"/>
    <protectedRange sqref="E71:BE77" name="STR6_1"/>
  </protectedRanges>
  <mergeCells count="290">
    <mergeCell ref="D104:T104"/>
    <mergeCell ref="U104:BF104"/>
    <mergeCell ref="D105:T105"/>
    <mergeCell ref="U105:BF105"/>
    <mergeCell ref="E101:M101"/>
    <mergeCell ref="N101:AC101"/>
    <mergeCell ref="AD101:AJ101"/>
    <mergeCell ref="AK101:AQ101"/>
    <mergeCell ref="AR101:AX101"/>
    <mergeCell ref="AY101:BE101"/>
    <mergeCell ref="E100:M100"/>
    <mergeCell ref="N100:AC100"/>
    <mergeCell ref="AD100:AJ100"/>
    <mergeCell ref="AK100:AQ100"/>
    <mergeCell ref="AR100:AX100"/>
    <mergeCell ref="AY100:BE100"/>
    <mergeCell ref="E99:M99"/>
    <mergeCell ref="N99:AC99"/>
    <mergeCell ref="AD99:AJ99"/>
    <mergeCell ref="AK99:AQ99"/>
    <mergeCell ref="AR99:AX99"/>
    <mergeCell ref="AY99:BE99"/>
    <mergeCell ref="E98:M98"/>
    <mergeCell ref="N98:AC98"/>
    <mergeCell ref="AD98:AJ98"/>
    <mergeCell ref="AK98:AQ98"/>
    <mergeCell ref="AR98:AX98"/>
    <mergeCell ref="AY98:BE98"/>
    <mergeCell ref="E97:M97"/>
    <mergeCell ref="N97:AC97"/>
    <mergeCell ref="AD97:AJ97"/>
    <mergeCell ref="AK97:AQ97"/>
    <mergeCell ref="AR97:AX97"/>
    <mergeCell ref="AY97:BE97"/>
    <mergeCell ref="E96:M96"/>
    <mergeCell ref="N96:AC96"/>
    <mergeCell ref="AD96:AJ96"/>
    <mergeCell ref="AK96:AQ96"/>
    <mergeCell ref="AR96:AX96"/>
    <mergeCell ref="AY96:BE96"/>
    <mergeCell ref="AY94:BE94"/>
    <mergeCell ref="E95:M95"/>
    <mergeCell ref="N95:AC95"/>
    <mergeCell ref="AD95:AJ95"/>
    <mergeCell ref="AK95:AQ95"/>
    <mergeCell ref="AR95:AX95"/>
    <mergeCell ref="AY95:BE95"/>
    <mergeCell ref="D90:BF90"/>
    <mergeCell ref="E91:AN91"/>
    <mergeCell ref="AO91:BE91"/>
    <mergeCell ref="D92:BF92"/>
    <mergeCell ref="E93:BE93"/>
    <mergeCell ref="E94:M94"/>
    <mergeCell ref="N94:AC94"/>
    <mergeCell ref="AD94:AJ94"/>
    <mergeCell ref="AK94:AQ94"/>
    <mergeCell ref="AR94:AX94"/>
    <mergeCell ref="E86:M86"/>
    <mergeCell ref="N86:AC86"/>
    <mergeCell ref="AD86:AJ86"/>
    <mergeCell ref="AK86:AQ86"/>
    <mergeCell ref="AR86:AX86"/>
    <mergeCell ref="AY86:BE86"/>
    <mergeCell ref="E85:M85"/>
    <mergeCell ref="N85:AC85"/>
    <mergeCell ref="AD85:AJ85"/>
    <mergeCell ref="AK85:AQ85"/>
    <mergeCell ref="AR85:AX85"/>
    <mergeCell ref="AY85:BE85"/>
    <mergeCell ref="E84:M84"/>
    <mergeCell ref="N84:AC84"/>
    <mergeCell ref="AD84:AJ84"/>
    <mergeCell ref="AK84:AQ84"/>
    <mergeCell ref="AR84:AX84"/>
    <mergeCell ref="AY84:BE84"/>
    <mergeCell ref="E83:M83"/>
    <mergeCell ref="N83:AC83"/>
    <mergeCell ref="AD83:AJ83"/>
    <mergeCell ref="AK83:AQ83"/>
    <mergeCell ref="AR83:AX83"/>
    <mergeCell ref="AY83:BE83"/>
    <mergeCell ref="E82:M82"/>
    <mergeCell ref="N82:AC82"/>
    <mergeCell ref="AD82:AJ82"/>
    <mergeCell ref="AK82:AQ82"/>
    <mergeCell ref="AR82:AX82"/>
    <mergeCell ref="AY82:BE82"/>
    <mergeCell ref="E81:M81"/>
    <mergeCell ref="N81:AC81"/>
    <mergeCell ref="AD81:AJ81"/>
    <mergeCell ref="AK81:AQ81"/>
    <mergeCell ref="AR81:AX81"/>
    <mergeCell ref="AY81:BE81"/>
    <mergeCell ref="E80:M80"/>
    <mergeCell ref="N80:AC80"/>
    <mergeCell ref="AD80:AJ80"/>
    <mergeCell ref="AK80:AQ80"/>
    <mergeCell ref="AR80:AX80"/>
    <mergeCell ref="AY80:BE80"/>
    <mergeCell ref="E78:BE78"/>
    <mergeCell ref="E79:M79"/>
    <mergeCell ref="N79:AC79"/>
    <mergeCell ref="AD79:AJ79"/>
    <mergeCell ref="AK79:AQ79"/>
    <mergeCell ref="AR79:AX79"/>
    <mergeCell ref="AY79:BE79"/>
    <mergeCell ref="AY76:BE76"/>
    <mergeCell ref="E77:M77"/>
    <mergeCell ref="N77:S77"/>
    <mergeCell ref="T77:AC77"/>
    <mergeCell ref="AD77:AJ77"/>
    <mergeCell ref="AK77:AQ77"/>
    <mergeCell ref="AR77:AX77"/>
    <mergeCell ref="AY77:BE77"/>
    <mergeCell ref="E76:M76"/>
    <mergeCell ref="N76:S76"/>
    <mergeCell ref="T76:AC76"/>
    <mergeCell ref="AD76:AJ76"/>
    <mergeCell ref="AK76:AQ76"/>
    <mergeCell ref="AR76:AX76"/>
    <mergeCell ref="AY74:BE74"/>
    <mergeCell ref="E75:M75"/>
    <mergeCell ref="N75:S75"/>
    <mergeCell ref="T75:AC75"/>
    <mergeCell ref="AD75:AJ75"/>
    <mergeCell ref="AK75:AQ75"/>
    <mergeCell ref="AR75:AX75"/>
    <mergeCell ref="AY75:BE75"/>
    <mergeCell ref="E74:M74"/>
    <mergeCell ref="N74:S74"/>
    <mergeCell ref="T74:AC74"/>
    <mergeCell ref="AD74:AJ74"/>
    <mergeCell ref="AK74:AQ74"/>
    <mergeCell ref="AR74:AX74"/>
    <mergeCell ref="AY72:BE72"/>
    <mergeCell ref="E73:M73"/>
    <mergeCell ref="N73:S73"/>
    <mergeCell ref="T73:AC73"/>
    <mergeCell ref="AD73:AJ73"/>
    <mergeCell ref="AK73:AQ73"/>
    <mergeCell ref="AR73:AX73"/>
    <mergeCell ref="AY73:BE73"/>
    <mergeCell ref="E72:M72"/>
    <mergeCell ref="N72:S72"/>
    <mergeCell ref="T72:AC72"/>
    <mergeCell ref="AD72:AJ72"/>
    <mergeCell ref="AK72:AQ72"/>
    <mergeCell ref="AR72:AX72"/>
    <mergeCell ref="AY70:BE70"/>
    <mergeCell ref="E71:M71"/>
    <mergeCell ref="N71:S71"/>
    <mergeCell ref="T71:AC71"/>
    <mergeCell ref="AD71:AJ71"/>
    <mergeCell ref="AK71:AQ71"/>
    <mergeCell ref="AR71:AX71"/>
    <mergeCell ref="AY71:BE71"/>
    <mergeCell ref="E70:M70"/>
    <mergeCell ref="N70:S70"/>
    <mergeCell ref="T70:AC70"/>
    <mergeCell ref="AD70:AJ70"/>
    <mergeCell ref="AK70:AQ70"/>
    <mergeCell ref="AR70:AX70"/>
    <mergeCell ref="D65:BF65"/>
    <mergeCell ref="D66:BF66"/>
    <mergeCell ref="E67:AN67"/>
    <mergeCell ref="AO67:BE67"/>
    <mergeCell ref="D68:BF68"/>
    <mergeCell ref="E69:BE69"/>
    <mergeCell ref="D59:G59"/>
    <mergeCell ref="H59:O59"/>
    <mergeCell ref="P59:AD59"/>
    <mergeCell ref="AE59:AH59"/>
    <mergeCell ref="AI59:AP59"/>
    <mergeCell ref="AQ59:BF59"/>
    <mergeCell ref="D57:BF57"/>
    <mergeCell ref="D58:G58"/>
    <mergeCell ref="H58:O58"/>
    <mergeCell ref="P58:AD58"/>
    <mergeCell ref="AE58:AH58"/>
    <mergeCell ref="AI58:AP58"/>
    <mergeCell ref="AQ58:BF58"/>
    <mergeCell ref="D56:E56"/>
    <mergeCell ref="F56:K56"/>
    <mergeCell ref="L56:Y56"/>
    <mergeCell ref="Z56:AQ56"/>
    <mergeCell ref="AR56:AV56"/>
    <mergeCell ref="AW56:BF56"/>
    <mergeCell ref="D55:E55"/>
    <mergeCell ref="F55:K55"/>
    <mergeCell ref="L55:Y55"/>
    <mergeCell ref="Z55:AQ55"/>
    <mergeCell ref="AR55:AV55"/>
    <mergeCell ref="AW55:BF55"/>
    <mergeCell ref="D54:E54"/>
    <mergeCell ref="F54:K54"/>
    <mergeCell ref="L54:Y54"/>
    <mergeCell ref="Z54:AQ54"/>
    <mergeCell ref="AR54:AV54"/>
    <mergeCell ref="AW54:BF54"/>
    <mergeCell ref="D52:BF52"/>
    <mergeCell ref="D53:E53"/>
    <mergeCell ref="F53:K53"/>
    <mergeCell ref="L53:Y53"/>
    <mergeCell ref="Z53:AQ53"/>
    <mergeCell ref="AR53:AV53"/>
    <mergeCell ref="AW53:BF53"/>
    <mergeCell ref="D51:R51"/>
    <mergeCell ref="S51:V51"/>
    <mergeCell ref="W51:AB51"/>
    <mergeCell ref="AC51:AP51"/>
    <mergeCell ref="AQ51:AZ51"/>
    <mergeCell ref="BA51:BF51"/>
    <mergeCell ref="D49:BF49"/>
    <mergeCell ref="D50:R50"/>
    <mergeCell ref="S50:V50"/>
    <mergeCell ref="W50:AB50"/>
    <mergeCell ref="AC50:AP50"/>
    <mergeCell ref="AQ50:AZ50"/>
    <mergeCell ref="BA50:BF50"/>
    <mergeCell ref="BA47:BF47"/>
    <mergeCell ref="D48:R48"/>
    <mergeCell ref="S48:V48"/>
    <mergeCell ref="W48:AB48"/>
    <mergeCell ref="AC48:AP48"/>
    <mergeCell ref="AQ48:AZ48"/>
    <mergeCell ref="BA48:BF48"/>
    <mergeCell ref="D44:W44"/>
    <mergeCell ref="X44:BF44"/>
    <mergeCell ref="D45:W45"/>
    <mergeCell ref="X45:BF45"/>
    <mergeCell ref="D46:BF46"/>
    <mergeCell ref="D47:R47"/>
    <mergeCell ref="S47:V47"/>
    <mergeCell ref="W47:AB47"/>
    <mergeCell ref="AC47:AP47"/>
    <mergeCell ref="AQ47:AZ47"/>
    <mergeCell ref="D42:W43"/>
    <mergeCell ref="X42:AL42"/>
    <mergeCell ref="AM42:AV42"/>
    <mergeCell ref="AW42:BF42"/>
    <mergeCell ref="X43:AL43"/>
    <mergeCell ref="AM43:AV43"/>
    <mergeCell ref="AW43:BF43"/>
    <mergeCell ref="D39:W39"/>
    <mergeCell ref="X39:BF39"/>
    <mergeCell ref="D40:W40"/>
    <mergeCell ref="X40:BF40"/>
    <mergeCell ref="D41:W41"/>
    <mergeCell ref="X41:BF41"/>
    <mergeCell ref="D34:BF34"/>
    <mergeCell ref="D36:W36"/>
    <mergeCell ref="X36:BF36"/>
    <mergeCell ref="D37:W37"/>
    <mergeCell ref="X37:BF37"/>
    <mergeCell ref="D38:W38"/>
    <mergeCell ref="X38:BF38"/>
    <mergeCell ref="D27:BF27"/>
    <mergeCell ref="D28:BF28"/>
    <mergeCell ref="D29:BF29"/>
    <mergeCell ref="D31:Z31"/>
    <mergeCell ref="AA31:BF31"/>
    <mergeCell ref="D33:Z33"/>
    <mergeCell ref="AA33:BF33"/>
    <mergeCell ref="G22:BF22"/>
    <mergeCell ref="G23:BF23"/>
    <mergeCell ref="D25:O25"/>
    <mergeCell ref="P25:BF25"/>
    <mergeCell ref="D26:O26"/>
    <mergeCell ref="P26:BF26"/>
    <mergeCell ref="D17:BF17"/>
    <mergeCell ref="D18:BF18"/>
    <mergeCell ref="D19:I19"/>
    <mergeCell ref="K19:BF19"/>
    <mergeCell ref="K20:BF20"/>
    <mergeCell ref="D21:I21"/>
    <mergeCell ref="K21:BF21"/>
    <mergeCell ref="C8:BG8"/>
    <mergeCell ref="C10:BG10"/>
    <mergeCell ref="C12:BG12"/>
    <mergeCell ref="C13:BG13"/>
    <mergeCell ref="C14:BG14"/>
    <mergeCell ref="D15:S15"/>
    <mergeCell ref="D1:S1"/>
    <mergeCell ref="C3:BG3"/>
    <mergeCell ref="C4:BG4"/>
    <mergeCell ref="D5:O5"/>
    <mergeCell ref="P5:BF5"/>
    <mergeCell ref="D6:O6"/>
    <mergeCell ref="P6:BF6"/>
    <mergeCell ref="C2:BG2"/>
  </mergeCells>
  <conditionalFormatting sqref="D61:AU63">
    <cfRule type="expression" dxfId="134" priority="30">
      <formula>$X$37="Příspěvková organizace"</formula>
    </cfRule>
    <cfRule type="expression" dxfId="133" priority="31">
      <formula>$X$37="Svazek obcí"</formula>
    </cfRule>
    <cfRule type="expression" dxfId="132" priority="32">
      <formula>$X$37="Vyberte ze seznamu"</formula>
    </cfRule>
    <cfRule type="expression" dxfId="131" priority="33">
      <formula>$X$37="Obec"</formula>
    </cfRule>
  </conditionalFormatting>
  <conditionalFormatting sqref="D68:BF87">
    <cfRule type="expression" dxfId="130" priority="25">
      <formula>$AO$67="Ne"</formula>
    </cfRule>
  </conditionalFormatting>
  <conditionalFormatting sqref="D92:BF101">
    <cfRule type="expression" dxfId="129" priority="22">
      <formula>$AO$91="Ne"</formula>
    </cfRule>
  </conditionalFormatting>
  <conditionalFormatting sqref="E69:BE80">
    <cfRule type="expression" dxfId="128" priority="24">
      <formula>$AO$67="Ne"</formula>
    </cfRule>
  </conditionalFormatting>
  <conditionalFormatting sqref="E87:BE87">
    <cfRule type="expression" dxfId="127" priority="23">
      <formula>$AO$67="Ne"</formula>
    </cfRule>
  </conditionalFormatting>
  <conditionalFormatting sqref="E93:BE101">
    <cfRule type="expression" dxfId="126" priority="21">
      <formula>$AO$91="ne"</formula>
    </cfRule>
  </conditionalFormatting>
  <conditionalFormatting sqref="G22:BF23">
    <cfRule type="cellIs" dxfId="125" priority="40" operator="equal">
      <formula>"Vyberte z následujícího seznamu"</formula>
    </cfRule>
  </conditionalFormatting>
  <conditionalFormatting sqref="X37:BF37">
    <cfRule type="cellIs" dxfId="124" priority="39" operator="equal">
      <formula>"Vyberte ze seznamu"</formula>
    </cfRule>
    <cfRule type="expression" dxfId="123" priority="41">
      <formula>OR(X36="Fyzická podnikající osoba",X36="Fyzická osoba")</formula>
    </cfRule>
  </conditionalFormatting>
  <conditionalFormatting sqref="AO67:BE67">
    <cfRule type="cellIs" dxfId="122" priority="29" operator="equal">
      <formula>"Vyberte ze seznamu"</formula>
    </cfRule>
  </conditionalFormatting>
  <conditionalFormatting sqref="AO91:BE91">
    <cfRule type="cellIs" dxfId="121" priority="36" operator="equal">
      <formula>"Vyberte ze seznamu"</formula>
    </cfRule>
  </conditionalFormatting>
  <conditionalFormatting sqref="AQ48:AZ48">
    <cfRule type="cellIs" dxfId="120" priority="38" operator="equal">
      <formula>"Vyberte ze seznamu"</formula>
    </cfRule>
  </conditionalFormatting>
  <conditionalFormatting sqref="AQ51:AZ51">
    <cfRule type="cellIs" dxfId="119" priority="20" operator="equal">
      <formula>"Vyberte ze seznamu"</formula>
    </cfRule>
  </conditionalFormatting>
  <conditionalFormatting sqref="AV62:BE62">
    <cfRule type="expression" dxfId="118" priority="34">
      <formula>$X$37&lt;&gt;"Obec"</formula>
    </cfRule>
  </conditionalFormatting>
  <conditionalFormatting sqref="AW54:BF56">
    <cfRule type="cellIs" dxfId="117" priority="37" operator="equal">
      <formula>"Vyberte ze seznamu"</formula>
    </cfRule>
  </conditionalFormatting>
  <conditionalFormatting sqref="BA48:BF48">
    <cfRule type="containsText" dxfId="116" priority="26" operator="containsText" text="Načítá se">
      <formula>NOT(ISERROR(SEARCH("Načítá se",BA48)))</formula>
    </cfRule>
  </conditionalFormatting>
  <conditionalFormatting sqref="BA51:BF51">
    <cfRule type="containsText" dxfId="115" priority="19" operator="containsText" text="Načítá se">
      <formula>NOT(ISERROR(SEARCH("Načítá se",BA51)))</formula>
    </cfRule>
  </conditionalFormatting>
  <dataValidations count="10">
    <dataValidation allowBlank="1" showInputMessage="1" showErrorMessage="1" promptTitle="ÚČEL PODPORY" prompt="Uveďte stručný a výstižný popis účelu, na který bude podpora použita." sqref="D30:BF30 D32:BF32" xr:uid="{00000000-0002-0000-0500-000000000000}"/>
    <dataValidation operator="equal" allowBlank="1" showInputMessage="1" showErrorMessage="1" error="IČ může obsahovat pouze číslice o  počtu 8 znaků" sqref="P25:BF25 P5:BF5" xr:uid="{00000000-0002-0000-0500-000001000000}"/>
    <dataValidation allowBlank="1" showInputMessage="1" showErrorMessage="1" prompt="FYZICKÉ OSOBY žádající o podporu uvádí jméno a příjmení._x000a_PRÁVNICKÉ OSOBY uvádí název žadatele." sqref="P26:BF26 P6:BF6" xr:uid="{00000000-0002-0000-0500-000002000000}"/>
    <dataValidation type="textLength" operator="equal" allowBlank="1" showInputMessage="1" showErrorMessage="1" error="IČ musí obsahovat přesně osm číslic." sqref="AD95:AJ101 AD71:AJ77 AD80:AJ86" xr:uid="{00000000-0002-0000-0500-000003000000}">
      <formula1>8</formula1>
    </dataValidation>
    <dataValidation type="list" allowBlank="1" showInputMessage="1" showErrorMessage="1" error="Vyberte ANO nebo NE z rozevíracího seznamu (klikněte na šipku vpravo)" prompt="Vyberte jednu z možností uvedených v rozevíracím seznamu:" sqref="AO91:BE91 AO67:BE67" xr:uid="{00000000-0002-0000-0500-000004000000}">
      <formula1>$BH$91:$BJ$91</formula1>
    </dataValidation>
    <dataValidation operator="equal" allowBlank="1" showInputMessage="1" showErrorMessage="1" sqref="X39:BF39" xr:uid="{00000000-0002-0000-0500-000005000000}"/>
    <dataValidation showInputMessage="1" showErrorMessage="1" errorTitle="Kontrola" error="Nejdříve se ujistěte, zda jsou vyplněna všechna povinná pole výše - Typ žadatele a Právní forma." sqref="X38:BF38" xr:uid="{00000000-0002-0000-0500-000006000000}"/>
    <dataValidation type="list" allowBlank="1" showInputMessage="1" prompt="Vybrat jednu z možností uvedených v rozevíracím seznamu." sqref="X37:BF37" xr:uid="{00000000-0002-0000-0500-000007000000}">
      <formula1>$BH$37:$CE$37</formula1>
    </dataValidation>
    <dataValidation type="list" allowBlank="1" showInputMessage="1" showErrorMessage="1" sqref="AW54:BF56" xr:uid="{00000000-0002-0000-0500-000008000000}">
      <formula1>$BH$53:$BJ$53</formula1>
    </dataValidation>
    <dataValidation type="list" allowBlank="1" showInputMessage="1" showErrorMessage="1" sqref="AQ48:AZ48 AQ51:AZ51" xr:uid="{00000000-0002-0000-0500-000009000000}">
      <formula1>$BH$48:$BU$48</formula1>
    </dataValidation>
  </dataValidations>
  <pageMargins left="0.39370078740157483" right="0.39370078740157483" top="0.39370078740157483" bottom="0.39370078740157483" header="0.19685039370078741" footer="0.19685039370078741"/>
  <pageSetup paperSize="9" scale="96" fitToHeight="0" orientation="portrait" r:id="rId1"/>
  <headerFooter>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A59282DCF8CB74C803613D2FBE1E280" ma:contentTypeVersion="10" ma:contentTypeDescription="Vytvoří nový dokument" ma:contentTypeScope="" ma:versionID="4674645a434437d8963b9f986ffa4eb2">
  <xsd:schema xmlns:xsd="http://www.w3.org/2001/XMLSchema" xmlns:xs="http://www.w3.org/2001/XMLSchema" xmlns:p="http://schemas.microsoft.com/office/2006/metadata/properties" xmlns:ns2="34d92e1c-a461-4e5e-85ca-fad769f2da9c" xmlns:ns3="b2a7fa6d-939d-441c-a3cc-7637c721a7a7" targetNamespace="http://schemas.microsoft.com/office/2006/metadata/properties" ma:root="true" ma:fieldsID="665158dae2d959a2129aa249dfbc0d1a" ns2:_="" ns3:_="">
    <xsd:import namespace="34d92e1c-a461-4e5e-85ca-fad769f2da9c"/>
    <xsd:import namespace="b2a7fa6d-939d-441c-a3cc-7637c721a7a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d92e1c-a461-4e5e-85ca-fad769f2d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a7fa6d-939d-441c-a3cc-7637c721a7a7" elementFormDefault="qualified">
    <xsd:import namespace="http://schemas.microsoft.com/office/2006/documentManagement/types"/>
    <xsd:import namespace="http://schemas.microsoft.com/office/infopath/2007/PartnerControls"/>
    <xsd:element name="SharedWithUsers" ma:index="16"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264C97-B1AE-4508-9D25-0EF56AFE7A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d92e1c-a461-4e5e-85ca-fad769f2da9c"/>
    <ds:schemaRef ds:uri="b2a7fa6d-939d-441c-a3cc-7637c721a7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AC500C-97D2-466D-A755-D4D987968CA8}">
  <ds:schemaRefs>
    <ds:schemaRef ds:uri="http://schemas.microsoft.com/office/2006/documentManagement/types"/>
    <ds:schemaRef ds:uri="http://purl.org/dc/dcmitype/"/>
    <ds:schemaRef ds:uri="b2a7fa6d-939d-441c-a3cc-7637c721a7a7"/>
    <ds:schemaRef ds:uri="http://schemas.microsoft.com/office/infopath/2007/PartnerControls"/>
    <ds:schemaRef ds:uri="http://purl.org/dc/elements/1.1/"/>
    <ds:schemaRef ds:uri="http://purl.org/dc/terms/"/>
    <ds:schemaRef ds:uri="http://schemas.openxmlformats.org/package/2006/metadata/core-properties"/>
    <ds:schemaRef ds:uri="34d92e1c-a461-4e5e-85ca-fad769f2da9c"/>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697127B-51B5-43A5-8E46-2FB0E3B1CA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22</vt:i4>
      </vt:variant>
      <vt:variant>
        <vt:lpstr>Pojmenované oblasti</vt:lpstr>
      </vt:variant>
      <vt:variant>
        <vt:i4>16</vt:i4>
      </vt:variant>
    </vt:vector>
  </HeadingPairs>
  <TitlesOfParts>
    <vt:vector size="38" baseType="lpstr">
      <vt:lpstr>Kalkulačka-Základní info</vt:lpstr>
      <vt:lpstr>Kalkulačka jednoráz. částky</vt:lpstr>
      <vt:lpstr>Základní data ŘO</vt:lpstr>
      <vt:lpstr>ZADOST</vt:lpstr>
      <vt:lpstr>Podrobný popis projektu</vt:lpstr>
      <vt:lpstr>Partner1</vt:lpstr>
      <vt:lpstr>Partner2</vt:lpstr>
      <vt:lpstr>Partner3</vt:lpstr>
      <vt:lpstr>Partner4</vt:lpstr>
      <vt:lpstr>Partner5</vt:lpstr>
      <vt:lpstr>Partner6</vt:lpstr>
      <vt:lpstr>Partner7</vt:lpstr>
      <vt:lpstr>Partner8</vt:lpstr>
      <vt:lpstr>De minimis</vt:lpstr>
      <vt:lpstr>Závěrečná zpráva</vt:lpstr>
      <vt:lpstr>Závěrečná zpráva2</vt:lpstr>
      <vt:lpstr>List1</vt:lpstr>
      <vt:lpstr>ČESTNÉ PROHLÁŠENÍ De minimis</vt:lpstr>
      <vt:lpstr>sumar</vt:lpstr>
      <vt:lpstr>ovp_vystupy</vt:lpstr>
      <vt:lpstr>statutar</vt:lpstr>
      <vt:lpstr>pfzp</vt:lpstr>
      <vt:lpstr>'ČESTNÉ PROHLÁŠENÍ De minimis'!Oblast_tisku</vt:lpstr>
      <vt:lpstr>'De minimis'!Oblast_tisku</vt:lpstr>
      <vt:lpstr>'Kalkulačka jednoráz. částky'!Oblast_tisku</vt:lpstr>
      <vt:lpstr>'Kalkulačka-Základní info'!Oblast_tisku</vt:lpstr>
      <vt:lpstr>Partner1!Oblast_tisku</vt:lpstr>
      <vt:lpstr>Partner2!Oblast_tisku</vt:lpstr>
      <vt:lpstr>Partner3!Oblast_tisku</vt:lpstr>
      <vt:lpstr>Partner4!Oblast_tisku</vt:lpstr>
      <vt:lpstr>Partner5!Oblast_tisku</vt:lpstr>
      <vt:lpstr>Partner6!Oblast_tisku</vt:lpstr>
      <vt:lpstr>Partner7!Oblast_tisku</vt:lpstr>
      <vt:lpstr>Partner8!Oblast_tisku</vt:lpstr>
      <vt:lpstr>'Podrobný popis projektu'!Oblast_tisku</vt:lpstr>
      <vt:lpstr>ZADOST!Oblast_tisku</vt:lpstr>
      <vt:lpstr>'Závěrečná zpráva'!Oblast_tisku</vt:lpstr>
      <vt:lpstr>'Závěrečná zpráva2'!Oblast_tisku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Tomáš</dc:creator>
  <cp:lastModifiedBy>Marek Tomáš</cp:lastModifiedBy>
  <cp:lastPrinted>2025-06-24T10:44:54Z</cp:lastPrinted>
  <dcterms:created xsi:type="dcterms:W3CDTF">2006-09-16T00:00:00Z</dcterms:created>
  <dcterms:modified xsi:type="dcterms:W3CDTF">2025-06-24T10:47:30Z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0x0101004A59282DCF8CB74C803613D2FBE1E280</vt:lpwstr>
  </property>
</Properties>
</file>